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/>
  <mc:AlternateContent xmlns:mc="http://schemas.openxmlformats.org/markup-compatibility/2006">
    <mc:Choice Requires="x15">
      <x15ac:absPath xmlns:x15ac="http://schemas.microsoft.com/office/spreadsheetml/2010/11/ac" url="https://d.docs.live.net/1db846b563373576/Documents/"/>
    </mc:Choice>
  </mc:AlternateContent>
  <xr:revisionPtr revIDLastSave="0" documentId="8_{D7DF5FE2-66E7-43D2-B9B8-646800CEDC71}" xr6:coauthVersionLast="47" xr6:coauthVersionMax="47" xr10:uidLastSave="{00000000-0000-0000-0000-000000000000}"/>
  <bookViews>
    <workbookView xWindow="-120" yWindow="-120" windowWidth="29040" windowHeight="15720" tabRatio="766" xr2:uid="{07315FDE-1CAF-433C-AD44-6C527B1E775E}"/>
  </bookViews>
  <sheets>
    <sheet name="GRILLE 6 VIERGE" sheetId="1" r:id="rId1"/>
    <sheet name="TIR A LA CORDE" sheetId="2" r:id="rId2"/>
    <sheet name="POLOCHONS" sheetId="3" r:id="rId3"/>
    <sheet name="1 Remplis ton seau" sheetId="4" r:id="rId4"/>
    <sheet name="3 PROMENADE A SKI" sheetId="5" r:id="rId5"/>
    <sheet name="5 RAMENE TA POMME" sheetId="6" r:id="rId6"/>
    <sheet name="7 COURSE BIGBAG" sheetId="7" r:id="rId7"/>
    <sheet name="9 MINI-PELLE" sheetId="8" r:id="rId8"/>
    <sheet name="11 CREVE BALLONS" sheetId="9" r:id="rId9"/>
    <sheet name="13 LES 6 QUESTIONS" sheetId="10" r:id="rId10"/>
    <sheet name="14 SCIAGE DE BUCHES" sheetId="11" r:id="rId11"/>
  </sheets>
  <definedNames>
    <definedName name="__xleta.VLOOKUP">#N/A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W22" i="1" l="1"/>
  <c r="W19" i="1"/>
  <c r="W16" i="1"/>
  <c r="W13" i="1"/>
  <c r="W10" i="1"/>
  <c r="W7" i="1"/>
  <c r="P31" i="1"/>
  <c r="N31" i="1"/>
  <c r="N27" i="1"/>
  <c r="N28" i="1"/>
  <c r="N29" i="1"/>
  <c r="N30" i="1"/>
  <c r="N26" i="1"/>
  <c r="G4" i="4"/>
  <c r="H4" i="4" s="1"/>
  <c r="G5" i="4"/>
  <c r="H5" i="4" s="1"/>
  <c r="I5" i="4" s="1"/>
  <c r="F8" i="1" s="1"/>
  <c r="H8" i="1" s="1"/>
  <c r="G6" i="4"/>
  <c r="G8" i="4"/>
  <c r="H8" i="4" s="1"/>
  <c r="I8" i="4" s="1"/>
  <c r="F10" i="1" s="1"/>
  <c r="H10" i="1" s="1"/>
  <c r="G9" i="4"/>
  <c r="G10" i="4"/>
  <c r="H10" i="4" s="1"/>
  <c r="G4" i="9"/>
  <c r="G5" i="9"/>
  <c r="H6" i="9" s="1"/>
  <c r="I6" i="9" s="1"/>
  <c r="I19" i="1" s="1"/>
  <c r="K19" i="1" s="1"/>
  <c r="G6" i="9"/>
  <c r="G8" i="9"/>
  <c r="H8" i="9" s="1"/>
  <c r="I8" i="9" s="1"/>
  <c r="I20" i="1" s="1"/>
  <c r="K20" i="1" s="1"/>
  <c r="G9" i="9"/>
  <c r="H9" i="9"/>
  <c r="I9" i="9" s="1"/>
  <c r="I21" i="1" s="1"/>
  <c r="K21" i="1" s="1"/>
  <c r="G10" i="9"/>
  <c r="H10" i="9" s="1"/>
  <c r="I10" i="9" s="1"/>
  <c r="I22" i="1" s="1"/>
  <c r="K22" i="1" s="1"/>
  <c r="G4" i="10"/>
  <c r="M17" i="1" s="1"/>
  <c r="O17" i="1" s="1"/>
  <c r="G5" i="10"/>
  <c r="M18" i="1" s="1"/>
  <c r="O18" i="1" s="1"/>
  <c r="G6" i="10"/>
  <c r="M19" i="1" s="1"/>
  <c r="O19" i="1" s="1"/>
  <c r="G8" i="10"/>
  <c r="G9" i="10"/>
  <c r="G10" i="10"/>
  <c r="M22" i="1" s="1"/>
  <c r="O22" i="1" s="1"/>
  <c r="G4" i="11"/>
  <c r="G5" i="11"/>
  <c r="H4" i="11" s="1"/>
  <c r="I4" i="11" s="1"/>
  <c r="P17" i="1" s="1"/>
  <c r="R17" i="1" s="1"/>
  <c r="G6" i="11"/>
  <c r="I6" i="11" s="1"/>
  <c r="P19" i="1" s="1"/>
  <c r="R19" i="1" s="1"/>
  <c r="G8" i="11"/>
  <c r="G9" i="11"/>
  <c r="G10" i="11"/>
  <c r="H6" i="11" s="1"/>
  <c r="G4" i="5"/>
  <c r="H6" i="5" s="1"/>
  <c r="I6" i="5" s="1"/>
  <c r="I9" i="1" s="1"/>
  <c r="K9" i="1" s="1"/>
  <c r="G5" i="5"/>
  <c r="H5" i="5" s="1"/>
  <c r="I5" i="5" s="1"/>
  <c r="I8" i="1" s="1"/>
  <c r="K8" i="1" s="1"/>
  <c r="G6" i="5"/>
  <c r="G8" i="5"/>
  <c r="H8" i="5" s="1"/>
  <c r="I8" i="5" s="1"/>
  <c r="I10" i="1" s="1"/>
  <c r="K10" i="1" s="1"/>
  <c r="G9" i="5"/>
  <c r="I9" i="5" s="1"/>
  <c r="I11" i="1" s="1"/>
  <c r="K11" i="1" s="1"/>
  <c r="H9" i="5"/>
  <c r="G10" i="5"/>
  <c r="G4" i="6"/>
  <c r="H9" i="6" s="1"/>
  <c r="I9" i="6" s="1"/>
  <c r="M11" i="1" s="1"/>
  <c r="O11" i="1" s="1"/>
  <c r="G5" i="6"/>
  <c r="H5" i="6" s="1"/>
  <c r="G6" i="6"/>
  <c r="G8" i="6"/>
  <c r="H8" i="6" s="1"/>
  <c r="I8" i="6" s="1"/>
  <c r="M10" i="1" s="1"/>
  <c r="O10" i="1" s="1"/>
  <c r="G9" i="6"/>
  <c r="G10" i="6"/>
  <c r="H10" i="6" s="1"/>
  <c r="I10" i="6" s="1"/>
  <c r="M12" i="1" s="1"/>
  <c r="O12" i="1" s="1"/>
  <c r="G4" i="7"/>
  <c r="I4" i="7" s="1"/>
  <c r="P7" i="1" s="1"/>
  <c r="R7" i="1" s="1"/>
  <c r="H4" i="7"/>
  <c r="G5" i="7"/>
  <c r="G6" i="7"/>
  <c r="G8" i="7"/>
  <c r="I8" i="7" s="1"/>
  <c r="P10" i="1" s="1"/>
  <c r="R10" i="1" s="1"/>
  <c r="H8" i="7"/>
  <c r="G9" i="7"/>
  <c r="G10" i="7"/>
  <c r="H6" i="7" s="1"/>
  <c r="I6" i="7" s="1"/>
  <c r="P9" i="1" s="1"/>
  <c r="R9" i="1" s="1"/>
  <c r="H10" i="7"/>
  <c r="I10" i="7" s="1"/>
  <c r="P12" i="1" s="1"/>
  <c r="R12" i="1" s="1"/>
  <c r="G4" i="8"/>
  <c r="H4" i="8" s="1"/>
  <c r="G5" i="8"/>
  <c r="G6" i="8"/>
  <c r="H6" i="8" s="1"/>
  <c r="I6" i="8" s="1"/>
  <c r="F19" i="1" s="1"/>
  <c r="H19" i="1" s="1"/>
  <c r="G8" i="8"/>
  <c r="G9" i="8"/>
  <c r="G10" i="8"/>
  <c r="I10" i="8" s="1"/>
  <c r="F22" i="1" s="1"/>
  <c r="H22" i="1" s="1"/>
  <c r="H10" i="8"/>
  <c r="O4" i="1"/>
  <c r="O5" i="1"/>
  <c r="Q5" i="1"/>
  <c r="P8" i="1"/>
  <c r="R8" i="1"/>
  <c r="M20" i="1"/>
  <c r="O20" i="1"/>
  <c r="M21" i="1"/>
  <c r="O21" i="1"/>
  <c r="P26" i="1"/>
  <c r="P27" i="1"/>
  <c r="P28" i="1"/>
  <c r="P29" i="1"/>
  <c r="P30" i="1"/>
  <c r="G5" i="3"/>
  <c r="P5" i="3" s="1"/>
  <c r="K5" i="3"/>
  <c r="G6" i="3"/>
  <c r="O6" i="3"/>
  <c r="P6" i="3"/>
  <c r="K7" i="3"/>
  <c r="O7" i="3"/>
  <c r="P7" i="3"/>
  <c r="G9" i="3"/>
  <c r="K9" i="3"/>
  <c r="P9" i="3"/>
  <c r="G10" i="3"/>
  <c r="O10" i="3"/>
  <c r="P10" i="3"/>
  <c r="K11" i="3"/>
  <c r="P11" i="3" s="1"/>
  <c r="O11" i="3"/>
  <c r="M4" i="2"/>
  <c r="N5" i="2" s="1"/>
  <c r="O5" i="2" s="1"/>
  <c r="F27" i="1" s="1"/>
  <c r="K5" i="2"/>
  <c r="P5" i="2" s="1"/>
  <c r="M5" i="2"/>
  <c r="G6" i="2"/>
  <c r="M6" i="2"/>
  <c r="N6" i="2" s="1"/>
  <c r="O6" i="2" s="1"/>
  <c r="F28" i="1" s="1"/>
  <c r="P7" i="2"/>
  <c r="M8" i="2"/>
  <c r="K9" i="2"/>
  <c r="M9" i="2"/>
  <c r="O9" i="2" s="1"/>
  <c r="F30" i="1" s="1"/>
  <c r="N9" i="2"/>
  <c r="G10" i="2"/>
  <c r="M10" i="2"/>
  <c r="P11" i="2"/>
  <c r="R29" i="1" l="1"/>
  <c r="C29" i="1" s="1"/>
  <c r="R30" i="1"/>
  <c r="C30" i="1" s="1"/>
  <c r="R28" i="1"/>
  <c r="C28" i="1" s="1"/>
  <c r="R31" i="1"/>
  <c r="C31" i="1" s="1"/>
  <c r="R26" i="1"/>
  <c r="C26" i="1" s="1"/>
  <c r="R27" i="1"/>
  <c r="C27" i="1" s="1"/>
  <c r="U7" i="1" s="1"/>
  <c r="Q7" i="3"/>
  <c r="R7" i="3" s="1"/>
  <c r="I28" i="1" s="1"/>
  <c r="Q5" i="3"/>
  <c r="R5" i="3"/>
  <c r="I26" i="1" s="1"/>
  <c r="Q10" i="3"/>
  <c r="R10" i="3" s="1"/>
  <c r="I30" i="1" s="1"/>
  <c r="P9" i="2"/>
  <c r="Q11" i="3"/>
  <c r="R11" i="3"/>
  <c r="I31" i="1" s="1"/>
  <c r="Q6" i="3"/>
  <c r="R6" i="3" s="1"/>
  <c r="I27" i="1" s="1"/>
  <c r="P6" i="2"/>
  <c r="Q9" i="3"/>
  <c r="R9" i="3" s="1"/>
  <c r="I29" i="1" s="1"/>
  <c r="H4" i="6"/>
  <c r="I4" i="6" s="1"/>
  <c r="M7" i="1" s="1"/>
  <c r="O7" i="1" s="1"/>
  <c r="P4" i="1" s="1"/>
  <c r="Q4" i="1" s="1"/>
  <c r="H9" i="11"/>
  <c r="I9" i="11" s="1"/>
  <c r="P21" i="1" s="1"/>
  <c r="R21" i="1" s="1"/>
  <c r="H6" i="4"/>
  <c r="I6" i="4" s="1"/>
  <c r="F9" i="1" s="1"/>
  <c r="H9" i="1" s="1"/>
  <c r="U16" i="1"/>
  <c r="H9" i="8"/>
  <c r="I9" i="8" s="1"/>
  <c r="F21" i="1" s="1"/>
  <c r="H21" i="1" s="1"/>
  <c r="H5" i="11"/>
  <c r="I5" i="11" s="1"/>
  <c r="P18" i="1" s="1"/>
  <c r="R18" i="1" s="1"/>
  <c r="H5" i="9"/>
  <c r="I5" i="9" s="1"/>
  <c r="I18" i="1" s="1"/>
  <c r="K18" i="1" s="1"/>
  <c r="N4" i="2"/>
  <c r="O4" i="2" s="1"/>
  <c r="F26" i="1" s="1"/>
  <c r="H9" i="4"/>
  <c r="I9" i="4" s="1"/>
  <c r="F11" i="1" s="1"/>
  <c r="H11" i="1" s="1"/>
  <c r="M30" i="1" s="1"/>
  <c r="H4" i="5"/>
  <c r="I4" i="5" s="1"/>
  <c r="I7" i="1" s="1"/>
  <c r="K7" i="1" s="1"/>
  <c r="H5" i="7"/>
  <c r="H8" i="11"/>
  <c r="I8" i="11" s="1"/>
  <c r="P20" i="1" s="1"/>
  <c r="R20" i="1" s="1"/>
  <c r="H8" i="8"/>
  <c r="I8" i="8" s="1"/>
  <c r="F20" i="1" s="1"/>
  <c r="H20" i="1" s="1"/>
  <c r="M29" i="1" s="1"/>
  <c r="I4" i="8"/>
  <c r="F17" i="1" s="1"/>
  <c r="H17" i="1" s="1"/>
  <c r="I5" i="6"/>
  <c r="M8" i="1" s="1"/>
  <c r="O8" i="1" s="1"/>
  <c r="M27" i="1" s="1"/>
  <c r="I10" i="11"/>
  <c r="P22" i="1" s="1"/>
  <c r="R22" i="1" s="1"/>
  <c r="H4" i="9"/>
  <c r="I4" i="9" s="1"/>
  <c r="I17" i="1" s="1"/>
  <c r="K17" i="1" s="1"/>
  <c r="N10" i="2"/>
  <c r="O10" i="2" s="1"/>
  <c r="N8" i="2"/>
  <c r="O8" i="2" s="1"/>
  <c r="F29" i="1" s="1"/>
  <c r="H5" i="8"/>
  <c r="I5" i="8" s="1"/>
  <c r="F18" i="1" s="1"/>
  <c r="H18" i="1" s="1"/>
  <c r="H6" i="6"/>
  <c r="I6" i="6" s="1"/>
  <c r="M9" i="1" s="1"/>
  <c r="O9" i="1" s="1"/>
  <c r="H9" i="7"/>
  <c r="I9" i="7" s="1"/>
  <c r="P11" i="1" s="1"/>
  <c r="R11" i="1" s="1"/>
  <c r="H10" i="5"/>
  <c r="I10" i="5" s="1"/>
  <c r="I12" i="1" s="1"/>
  <c r="K12" i="1" s="1"/>
  <c r="H10" i="11"/>
  <c r="I4" i="4"/>
  <c r="F7" i="1" s="1"/>
  <c r="H7" i="1" s="1"/>
  <c r="I10" i="4"/>
  <c r="F12" i="1" s="1"/>
  <c r="H12" i="1" s="1"/>
  <c r="U13" i="1" l="1"/>
  <c r="U10" i="1"/>
  <c r="U22" i="1"/>
  <c r="U19" i="1"/>
  <c r="M26" i="1"/>
  <c r="P10" i="2"/>
  <c r="F31" i="1"/>
  <c r="M31" i="1" s="1"/>
  <c r="O31" i="1" s="1"/>
  <c r="M28" i="1"/>
  <c r="O30" i="1" l="1"/>
  <c r="O28" i="1"/>
  <c r="O26" i="1"/>
  <c r="O27" i="1"/>
  <c r="O29" i="1"/>
</calcChain>
</file>

<file path=xl/sharedStrings.xml><?xml version="1.0" encoding="utf-8"?>
<sst xmlns="http://schemas.openxmlformats.org/spreadsheetml/2006/main" count="780" uniqueCount="64">
  <si>
    <t>⁄</t>
  </si>
  <si>
    <t>PARTIE 1</t>
  </si>
  <si>
    <t xml:space="preserve"> CLASSEMENT</t>
  </si>
  <si>
    <t>Couleur</t>
  </si>
  <si>
    <t>Communes</t>
  </si>
  <si>
    <t>REMPLIS TON SEAU</t>
  </si>
  <si>
    <t>PROMENADE A SKI</t>
  </si>
  <si>
    <t>RAMENE TA POMME</t>
  </si>
  <si>
    <t>COURSE BIGBAG</t>
  </si>
  <si>
    <t>Résultat</t>
  </si>
  <si>
    <t>J</t>
  </si>
  <si>
    <t>Points</t>
  </si>
  <si>
    <t>Blanc</t>
  </si>
  <si>
    <t>Pierre-Buffière</t>
  </si>
  <si>
    <t xml:space="preserve">Noir </t>
  </si>
  <si>
    <t>Saint Bonnet Briance</t>
  </si>
  <si>
    <t>sans couleur</t>
  </si>
  <si>
    <t>Vicq  sur Breuilh</t>
  </si>
  <si>
    <t>Vert pomme</t>
  </si>
  <si>
    <t>Glanges</t>
  </si>
  <si>
    <t>Bleu foncé</t>
  </si>
  <si>
    <t>Boisseuil</t>
  </si>
  <si>
    <t>Rouge</t>
  </si>
  <si>
    <t>St Hilaire Bonneval</t>
  </si>
  <si>
    <t>≈</t>
  </si>
  <si>
    <t>PARTIE 2</t>
  </si>
  <si>
    <t>MINI-PELLE</t>
  </si>
  <si>
    <t>CREVE BALLONS</t>
  </si>
  <si>
    <t>6 QUESTIONS</t>
  </si>
  <si>
    <t>SCIAGE DE BUCHES</t>
  </si>
  <si>
    <t>CHALLENGES</t>
  </si>
  <si>
    <t>CLASSEMENT FINAL</t>
  </si>
  <si>
    <t>TIRS A LA CORDE</t>
  </si>
  <si>
    <t>POLOCHON</t>
  </si>
  <si>
    <t xml:space="preserve">Classement </t>
  </si>
  <si>
    <t>Q7</t>
  </si>
  <si>
    <t>Classement FINAL</t>
  </si>
  <si>
    <t>Poules</t>
  </si>
  <si>
    <t>Classement</t>
  </si>
  <si>
    <t>A</t>
  </si>
  <si>
    <t>⁄ ⁄ ⁄ ⁄ ⁄ ⁄ ⁄ ⁄ ⁄ ⁄ 0 ⁄ ⁄ ⁄ 0</t>
  </si>
  <si>
    <t>B</t>
  </si>
  <si>
    <t>H</t>
  </si>
  <si>
    <t>F</t>
  </si>
  <si>
    <t>E</t>
  </si>
  <si>
    <t>Total</t>
  </si>
  <si>
    <t>0 FAUX</t>
  </si>
  <si>
    <t>0 1 FAUX</t>
  </si>
  <si>
    <t>⁄ ⁄ ⁄ ⁄ ⁄ ⁄ ⁄ ⁄ ⁄ ⁄ ⁄ ⁄ ⁄ ⁄ ⁄ ⁄ ⁄</t>
  </si>
  <si>
    <t>Quantité</t>
  </si>
  <si>
    <t>Promenade à ski</t>
  </si>
  <si>
    <t>Temps en secondes</t>
  </si>
  <si>
    <t>⁄ ⁄ ⁄ ⁄ ⁄ ⁄ ⁄ ⁄ ⁄ ⁄</t>
  </si>
  <si>
    <t>Ramène la pomme</t>
  </si>
  <si>
    <t>Course en big bag</t>
  </si>
  <si>
    <t>IL FAUT UN CLASSEMENT INVERSÉ TENANT COMPTE DU FORFAIT d'1 equipe</t>
  </si>
  <si>
    <t>1 Mettre un temps le plus élevé pour obtenir un classement de dernier</t>
  </si>
  <si>
    <t>2 Modifier manuellement les points obtenus après classement à :  O</t>
  </si>
  <si>
    <t>LA MINI-PELLE</t>
  </si>
  <si>
    <t>QUESTION subsidiaire</t>
  </si>
  <si>
    <t xml:space="preserve">Règle d'attribution des points </t>
  </si>
  <si>
    <t>Bonnes réponses</t>
  </si>
  <si>
    <t>Points obtenus</t>
  </si>
  <si>
    <t>SCIAGE DE BÛCHES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</si>
</sst>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[$€-40C];[Red]\-#,##0.00\ [$€-40C]"/>
  </numFmts>
  <fonts count="37" x14ac:knownFonts="1">
    <font>
      <sz val="11"/>
      <color indexed="8"/>
      <name val="Arial"/>
      <family val="2"/>
    </font>
    <font>
      <b/>
      <i/>
      <sz val="16"/>
      <color indexed="8"/>
      <name val="Arial"/>
      <family val="2"/>
    </font>
    <font>
      <b/>
      <i/>
      <u/>
      <sz val="11"/>
      <color indexed="8"/>
      <name val="Arial"/>
      <family val="2"/>
    </font>
    <font>
      <b/>
      <sz val="14"/>
      <color indexed="8"/>
      <name val="Arial"/>
      <family val="2"/>
    </font>
    <font>
      <sz val="11"/>
      <color indexed="17"/>
      <name val="Arial"/>
      <family val="2"/>
    </font>
    <font>
      <b/>
      <sz val="14"/>
      <color indexed="13"/>
      <name val="Arial"/>
      <family val="2"/>
    </font>
    <font>
      <b/>
      <sz val="20"/>
      <color indexed="14"/>
      <name val="Arial"/>
      <family val="2"/>
    </font>
    <font>
      <sz val="24"/>
      <color indexed="9"/>
      <name val="Arial"/>
      <family val="2"/>
    </font>
    <font>
      <sz val="12"/>
      <color indexed="9"/>
      <name val="Arial"/>
      <family val="2"/>
    </font>
    <font>
      <b/>
      <sz val="20"/>
      <color indexed="10"/>
      <name val="Arial"/>
      <family val="2"/>
    </font>
    <font>
      <b/>
      <sz val="12"/>
      <color indexed="9"/>
      <name val="Arial"/>
      <family val="2"/>
    </font>
    <font>
      <sz val="10"/>
      <color indexed="8"/>
      <name val="Arial"/>
      <family val="2"/>
    </font>
    <font>
      <b/>
      <sz val="14"/>
      <color indexed="9"/>
      <name val="Arial"/>
      <family val="2"/>
    </font>
    <font>
      <b/>
      <sz val="10"/>
      <color indexed="12"/>
      <name val="Arial"/>
      <family val="2"/>
    </font>
    <font>
      <b/>
      <sz val="14"/>
      <color indexed="10"/>
      <name val="Arial"/>
      <family val="2"/>
    </font>
    <font>
      <b/>
      <sz val="18"/>
      <color indexed="9"/>
      <name val="Arial"/>
      <family val="2"/>
    </font>
    <font>
      <b/>
      <sz val="11"/>
      <color indexed="9"/>
      <name val="Arial"/>
      <family val="2"/>
    </font>
    <font>
      <b/>
      <sz val="18"/>
      <color indexed="10"/>
      <name val="Arial"/>
      <family val="2"/>
    </font>
    <font>
      <sz val="12"/>
      <color indexed="8"/>
      <name val="Arial"/>
      <family val="2"/>
    </font>
    <font>
      <b/>
      <sz val="14"/>
      <color indexed="12"/>
      <name val="Arial"/>
      <family val="2"/>
    </font>
    <font>
      <b/>
      <sz val="16"/>
      <color indexed="8"/>
      <name val="Arial"/>
      <family val="2"/>
    </font>
    <font>
      <b/>
      <sz val="10"/>
      <color indexed="9"/>
      <name val="Arial"/>
      <family val="2"/>
    </font>
    <font>
      <b/>
      <sz val="16"/>
      <name val="Arial"/>
      <family val="2"/>
    </font>
    <font>
      <b/>
      <sz val="20"/>
      <color indexed="9"/>
      <name val="Arial"/>
      <family val="2"/>
    </font>
    <font>
      <b/>
      <sz val="14"/>
      <color indexed="17"/>
      <name val="Arial"/>
      <family val="2"/>
    </font>
    <font>
      <b/>
      <sz val="11"/>
      <color indexed="8"/>
      <name val="Arial"/>
      <family val="2"/>
    </font>
    <font>
      <b/>
      <sz val="18"/>
      <color indexed="20"/>
      <name val="Arial"/>
      <family val="2"/>
    </font>
    <font>
      <sz val="18"/>
      <color indexed="8"/>
      <name val="Arial"/>
      <family val="2"/>
    </font>
    <font>
      <b/>
      <sz val="20"/>
      <color indexed="8"/>
      <name val="Arial"/>
      <family val="2"/>
    </font>
    <font>
      <sz val="16"/>
      <name val="Arial"/>
      <family val="2"/>
    </font>
    <font>
      <b/>
      <sz val="11"/>
      <color indexed="12"/>
      <name val="Arial"/>
      <family val="2"/>
    </font>
    <font>
      <sz val="15"/>
      <color indexed="8"/>
      <name val="Arial"/>
      <family val="2"/>
    </font>
    <font>
      <b/>
      <sz val="12"/>
      <name val="Arial"/>
      <family val="2"/>
    </font>
    <font>
      <b/>
      <sz val="16"/>
      <color indexed="10"/>
      <name val="Arial"/>
      <family val="2"/>
    </font>
    <font>
      <b/>
      <sz val="12"/>
      <color indexed="8"/>
      <name val="Arial"/>
      <family val="2"/>
    </font>
    <font>
      <sz val="11"/>
      <color indexed="9"/>
      <name val="Arial"/>
      <family val="2"/>
    </font>
    <font>
      <sz val="20"/>
      <color indexed="17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indexed="11"/>
        <bgColor indexed="49"/>
      </patternFill>
    </fill>
    <fill>
      <patternFill patternType="solid">
        <fgColor indexed="17"/>
        <bgColor indexed="57"/>
      </patternFill>
    </fill>
    <fill>
      <patternFill patternType="solid">
        <fgColor indexed="10"/>
        <bgColor indexed="36"/>
      </patternFill>
    </fill>
    <fill>
      <patternFill patternType="solid">
        <fgColor indexed="12"/>
        <bgColor indexed="39"/>
      </patternFill>
    </fill>
    <fill>
      <patternFill patternType="solid">
        <fgColor indexed="9"/>
        <bgColor indexed="26"/>
      </patternFill>
    </fill>
    <fill>
      <patternFill patternType="solid">
        <fgColor indexed="13"/>
        <bgColor indexed="51"/>
      </patternFill>
    </fill>
    <fill>
      <patternFill patternType="solid">
        <fgColor indexed="49"/>
        <bgColor indexed="34"/>
      </patternFill>
    </fill>
    <fill>
      <patternFill patternType="solid">
        <fgColor indexed="45"/>
        <bgColor indexed="29"/>
      </patternFill>
    </fill>
    <fill>
      <patternFill patternType="solid">
        <fgColor indexed="52"/>
        <bgColor indexed="51"/>
      </patternFill>
    </fill>
    <fill>
      <patternFill patternType="solid">
        <fgColor indexed="54"/>
        <bgColor indexed="19"/>
      </patternFill>
    </fill>
    <fill>
      <patternFill patternType="solid">
        <fgColor indexed="31"/>
        <bgColor indexed="22"/>
      </patternFill>
    </fill>
    <fill>
      <patternFill patternType="solid">
        <fgColor indexed="57"/>
        <bgColor indexed="17"/>
      </patternFill>
    </fill>
    <fill>
      <patternFill patternType="solid">
        <fgColor indexed="42"/>
        <bgColor indexed="43"/>
      </patternFill>
    </fill>
    <fill>
      <patternFill patternType="solid">
        <fgColor indexed="29"/>
        <bgColor indexed="45"/>
      </patternFill>
    </fill>
  </fills>
  <borders count="6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</borders>
  <cellStyleXfs count="5">
    <xf numFmtId="0" fontId="0" fillId="0" borderId="0"/>
    <xf numFmtId="0" fontId="1" fillId="0" borderId="0" applyNumberFormat="0" applyBorder="0" applyProtection="0">
      <alignment horizontal="center"/>
    </xf>
    <xf numFmtId="0" fontId="1" fillId="0" borderId="0" applyNumberFormat="0" applyBorder="0" applyProtection="0">
      <alignment horizontal="center" textRotation="90"/>
    </xf>
    <xf numFmtId="0" fontId="2" fillId="0" borderId="0" applyNumberFormat="0" applyBorder="0" applyProtection="0"/>
    <xf numFmtId="164" fontId="2" fillId="0" borderId="0" applyBorder="0" applyProtection="0"/>
  </cellStyleXfs>
  <cellXfs count="92">
    <xf numFmtId="0" fontId="0" fillId="0" borderId="0" xfId="0"/>
    <xf numFmtId="0" fontId="0" fillId="2" borderId="0" xfId="0" applyFill="1"/>
    <xf numFmtId="0" fontId="3" fillId="2" borderId="0" xfId="0" applyFont="1" applyFill="1" applyAlignment="1">
      <alignment horizontal="center"/>
    </xf>
    <xf numFmtId="0" fontId="3" fillId="2" borderId="0" xfId="0" applyFont="1" applyFill="1"/>
    <xf numFmtId="0" fontId="3" fillId="0" borderId="0" xfId="0" applyFont="1" applyFill="1" applyAlignment="1">
      <alignment vertical="center"/>
    </xf>
    <xf numFmtId="0" fontId="0" fillId="0" borderId="0" xfId="0" applyFill="1"/>
    <xf numFmtId="0" fontId="3" fillId="0" borderId="0" xfId="0" applyFont="1" applyFill="1"/>
    <xf numFmtId="0" fontId="4" fillId="3" borderId="0" xfId="0" applyFont="1" applyFill="1"/>
    <xf numFmtId="0" fontId="6" fillId="2" borderId="0" xfId="0" applyFont="1" applyFill="1"/>
    <xf numFmtId="0" fontId="8" fillId="3" borderId="1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/>
    </xf>
    <xf numFmtId="0" fontId="10" fillId="5" borderId="1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8" fillId="5" borderId="0" xfId="0" applyFont="1" applyFill="1" applyAlignment="1">
      <alignment horizontal="center" vertical="center"/>
    </xf>
    <xf numFmtId="0" fontId="11" fillId="0" borderId="2" xfId="0" applyFont="1" applyFill="1" applyBorder="1" applyAlignment="1">
      <alignment horizontal="center"/>
    </xf>
    <xf numFmtId="0" fontId="12" fillId="5" borderId="1" xfId="0" applyFont="1" applyFill="1" applyBorder="1" applyAlignment="1">
      <alignment horizontal="left"/>
    </xf>
    <xf numFmtId="0" fontId="13" fillId="6" borderId="2" xfId="0" applyFont="1" applyFill="1" applyBorder="1" applyAlignment="1">
      <alignment horizontal="center" vertical="center"/>
    </xf>
    <xf numFmtId="0" fontId="14" fillId="6" borderId="2" xfId="0" applyFont="1" applyFill="1" applyBorder="1" applyAlignment="1">
      <alignment horizontal="center" vertical="center"/>
    </xf>
    <xf numFmtId="0" fontId="14" fillId="7" borderId="2" xfId="0" applyFont="1" applyFill="1" applyBorder="1" applyAlignment="1">
      <alignment horizontal="center" vertical="center"/>
    </xf>
    <xf numFmtId="0" fontId="11" fillId="6" borderId="2" xfId="0" applyFont="1" applyFill="1" applyBorder="1" applyAlignment="1">
      <alignment horizontal="center" vertical="center"/>
    </xf>
    <xf numFmtId="0" fontId="12" fillId="4" borderId="1" xfId="0" applyFont="1" applyFill="1" applyBorder="1" applyAlignment="1">
      <alignment horizontal="left"/>
    </xf>
    <xf numFmtId="0" fontId="14" fillId="0" borderId="2" xfId="0" applyFont="1" applyFill="1" applyBorder="1" applyAlignment="1">
      <alignment horizontal="center" vertical="center"/>
    </xf>
    <xf numFmtId="0" fontId="12" fillId="4" borderId="3" xfId="0" applyFont="1" applyFill="1" applyBorder="1" applyAlignment="1">
      <alignment horizontal="left"/>
    </xf>
    <xf numFmtId="0" fontId="16" fillId="3" borderId="0" xfId="0" applyFont="1" applyFill="1" applyBorder="1" applyAlignment="1">
      <alignment horizontal="center"/>
    </xf>
    <xf numFmtId="0" fontId="16" fillId="3" borderId="0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/>
    </xf>
    <xf numFmtId="0" fontId="17" fillId="2" borderId="2" xfId="0" applyFont="1" applyFill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0" fontId="18" fillId="6" borderId="2" xfId="0" applyFont="1" applyFill="1" applyBorder="1" applyAlignment="1">
      <alignment horizontal="center" vertical="center"/>
    </xf>
    <xf numFmtId="0" fontId="19" fillId="2" borderId="2" xfId="0" applyFont="1" applyFill="1" applyBorder="1"/>
    <xf numFmtId="0" fontId="18" fillId="2" borderId="2" xfId="0" applyFont="1" applyFill="1" applyBorder="1"/>
    <xf numFmtId="0" fontId="20" fillId="2" borderId="2" xfId="0" applyFont="1" applyFill="1" applyBorder="1" applyAlignment="1">
      <alignment horizontal="right"/>
    </xf>
    <xf numFmtId="0" fontId="21" fillId="4" borderId="3" xfId="0" applyFont="1" applyFill="1" applyBorder="1" applyAlignment="1">
      <alignment horizontal="center" vertical="center" wrapText="1"/>
    </xf>
    <xf numFmtId="0" fontId="23" fillId="4" borderId="0" xfId="0" applyFont="1" applyFill="1" applyAlignment="1">
      <alignment horizontal="center"/>
    </xf>
    <xf numFmtId="0" fontId="19" fillId="9" borderId="0" xfId="0" applyFont="1" applyFill="1" applyAlignment="1">
      <alignment horizontal="center"/>
    </xf>
    <xf numFmtId="0" fontId="12" fillId="3" borderId="0" xfId="0" applyFont="1" applyFill="1" applyAlignment="1">
      <alignment horizontal="center"/>
    </xf>
    <xf numFmtId="0" fontId="20" fillId="0" borderId="0" xfId="0" applyFont="1" applyFill="1"/>
    <xf numFmtId="0" fontId="16" fillId="3" borderId="0" xfId="0" applyFont="1" applyFill="1"/>
    <xf numFmtId="0" fontId="24" fillId="3" borderId="0" xfId="0" applyFont="1" applyFill="1" applyAlignment="1">
      <alignment vertical="center"/>
    </xf>
    <xf numFmtId="0" fontId="4" fillId="0" borderId="0" xfId="0" applyFont="1" applyFill="1"/>
    <xf numFmtId="0" fontId="3" fillId="0" borderId="0" xfId="0" applyFont="1" applyFill="1" applyAlignment="1">
      <alignment horizontal="center"/>
    </xf>
    <xf numFmtId="0" fontId="0" fillId="0" borderId="0" xfId="0" applyFill="1" applyAlignment="1">
      <alignment vertical="center"/>
    </xf>
    <xf numFmtId="0" fontId="26" fillId="2" borderId="4" xfId="0" applyFont="1" applyFill="1" applyBorder="1" applyAlignment="1">
      <alignment horizontal="center" vertical="center"/>
    </xf>
    <xf numFmtId="0" fontId="27" fillId="0" borderId="0" xfId="0" applyFont="1" applyFill="1" applyAlignment="1">
      <alignment vertical="center"/>
    </xf>
    <xf numFmtId="0" fontId="10" fillId="5" borderId="1" xfId="0" applyFont="1" applyFill="1" applyBorder="1" applyAlignment="1">
      <alignment horizontal="left" vertical="center"/>
    </xf>
    <xf numFmtId="0" fontId="11" fillId="0" borderId="2" xfId="0" applyFont="1" applyFill="1" applyBorder="1" applyAlignment="1">
      <alignment horizontal="center" vertical="center"/>
    </xf>
    <xf numFmtId="0" fontId="22" fillId="0" borderId="3" xfId="0" applyFont="1" applyFill="1" applyBorder="1" applyAlignment="1">
      <alignment horizontal="center" vertical="center"/>
    </xf>
    <xf numFmtId="0" fontId="22" fillId="11" borderId="3" xfId="0" applyFont="1" applyFill="1" applyBorder="1" applyAlignment="1">
      <alignment horizontal="center" vertical="center"/>
    </xf>
    <xf numFmtId="0" fontId="29" fillId="7" borderId="0" xfId="0" applyFont="1" applyFill="1" applyAlignment="1">
      <alignment horizontal="center" vertical="center"/>
    </xf>
    <xf numFmtId="0" fontId="30" fillId="7" borderId="0" xfId="0" applyFont="1" applyFill="1" applyAlignment="1">
      <alignment horizontal="center" vertical="center"/>
    </xf>
    <xf numFmtId="0" fontId="9" fillId="7" borderId="0" xfId="0" applyFont="1" applyFill="1" applyAlignment="1">
      <alignment horizontal="center" vertical="center" wrapText="1"/>
    </xf>
    <xf numFmtId="0" fontId="10" fillId="4" borderId="1" xfId="0" applyFont="1" applyFill="1" applyBorder="1" applyAlignment="1">
      <alignment horizontal="left" vertical="center"/>
    </xf>
    <xf numFmtId="0" fontId="20" fillId="0" borderId="0" xfId="0" applyFont="1" applyFill="1" applyAlignment="1">
      <alignment vertical="center"/>
    </xf>
    <xf numFmtId="0" fontId="10" fillId="4" borderId="3" xfId="0" applyFont="1" applyFill="1" applyBorder="1" applyAlignment="1">
      <alignment horizontal="left" vertical="center"/>
    </xf>
    <xf numFmtId="0" fontId="31" fillId="10" borderId="0" xfId="0" applyFont="1" applyFill="1" applyAlignment="1">
      <alignment horizontal="center" vertical="center"/>
    </xf>
    <xf numFmtId="0" fontId="0" fillId="10" borderId="0" xfId="0" applyFont="1" applyFill="1" applyAlignment="1">
      <alignment horizontal="center" vertical="center"/>
    </xf>
    <xf numFmtId="0" fontId="31" fillId="10" borderId="0" xfId="0" applyFont="1" applyFill="1" applyAlignment="1">
      <alignment vertical="center"/>
    </xf>
    <xf numFmtId="0" fontId="0" fillId="10" borderId="0" xfId="0" applyFont="1" applyFill="1" applyAlignment="1">
      <alignment vertical="center"/>
    </xf>
    <xf numFmtId="0" fontId="32" fillId="12" borderId="3" xfId="0" applyFont="1" applyFill="1" applyBorder="1" applyAlignment="1">
      <alignment horizontal="center" vertical="center" wrapText="1"/>
    </xf>
    <xf numFmtId="0" fontId="33" fillId="7" borderId="0" xfId="0" applyFont="1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25" fillId="14" borderId="0" xfId="0" applyFont="1" applyFill="1" applyAlignment="1">
      <alignment vertical="center"/>
    </xf>
    <xf numFmtId="0" fontId="25" fillId="15" borderId="0" xfId="0" applyFont="1" applyFill="1" applyAlignment="1">
      <alignment horizontal="center" vertical="center"/>
    </xf>
    <xf numFmtId="0" fontId="34" fillId="0" borderId="5" xfId="0" applyFont="1" applyFill="1" applyBorder="1" applyAlignment="1">
      <alignment horizontal="center" vertical="center"/>
    </xf>
    <xf numFmtId="0" fontId="17" fillId="0" borderId="5" xfId="0" applyFont="1" applyFill="1" applyBorder="1" applyAlignment="1">
      <alignment horizontal="center" vertical="center"/>
    </xf>
    <xf numFmtId="0" fontId="34" fillId="0" borderId="5" xfId="0" applyFont="1" applyFill="1" applyBorder="1" applyAlignment="1">
      <alignment horizontal="center"/>
    </xf>
    <xf numFmtId="0" fontId="17" fillId="0" borderId="5" xfId="0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15" fillId="4" borderId="0" xfId="0" applyNumberFormat="1" applyFont="1" applyFill="1" applyAlignment="1">
      <alignment vertical="center"/>
    </xf>
    <xf numFmtId="0" fontId="10" fillId="4" borderId="1" xfId="0" applyFont="1" applyFill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0" fontId="19" fillId="8" borderId="2" xfId="0" applyFont="1" applyFill="1" applyBorder="1" applyAlignment="1">
      <alignment horizontal="center"/>
    </xf>
    <xf numFmtId="0" fontId="8" fillId="5" borderId="0" xfId="0" applyFont="1" applyFill="1" applyBorder="1" applyAlignment="1">
      <alignment horizontal="center" vertical="center"/>
    </xf>
    <xf numFmtId="0" fontId="22" fillId="7" borderId="3" xfId="0" applyFont="1" applyFill="1" applyBorder="1" applyAlignment="1">
      <alignment horizontal="center" vertical="center"/>
    </xf>
    <xf numFmtId="0" fontId="19" fillId="2" borderId="2" xfId="0" applyFont="1" applyFill="1" applyBorder="1" applyAlignment="1">
      <alignment horizontal="center" vertical="center"/>
    </xf>
    <xf numFmtId="0" fontId="25" fillId="10" borderId="0" xfId="0" applyFont="1" applyFill="1" applyBorder="1" applyAlignment="1">
      <alignment horizontal="center" vertical="center"/>
    </xf>
    <xf numFmtId="0" fontId="26" fillId="2" borderId="4" xfId="0" applyFont="1" applyFill="1" applyBorder="1" applyAlignment="1">
      <alignment horizontal="center" vertical="center"/>
    </xf>
    <xf numFmtId="0" fontId="4" fillId="3" borderId="0" xfId="0" applyFont="1" applyFill="1" applyBorder="1"/>
    <xf numFmtId="0" fontId="28" fillId="2" borderId="0" xfId="0" applyFont="1" applyFill="1" applyBorder="1" applyAlignment="1">
      <alignment horizontal="center" vertical="center"/>
    </xf>
    <xf numFmtId="0" fontId="22" fillId="0" borderId="3" xfId="0" applyFont="1" applyFill="1" applyBorder="1" applyAlignment="1">
      <alignment horizontal="center" vertical="center"/>
    </xf>
    <xf numFmtId="0" fontId="22" fillId="11" borderId="3" xfId="0" applyFont="1" applyFill="1" applyBorder="1" applyAlignment="1">
      <alignment horizontal="center" vertical="center"/>
    </xf>
    <xf numFmtId="0" fontId="0" fillId="10" borderId="0" xfId="0" applyFill="1" applyBorder="1" applyAlignment="1">
      <alignment vertical="center"/>
    </xf>
    <xf numFmtId="0" fontId="12" fillId="13" borderId="0" xfId="0" applyFont="1" applyFill="1" applyBorder="1" applyAlignment="1">
      <alignment horizontal="center" vertical="center" wrapText="1"/>
    </xf>
    <xf numFmtId="0" fontId="35" fillId="3" borderId="0" xfId="0" applyFont="1" applyFill="1" applyBorder="1" applyAlignment="1">
      <alignment horizontal="center"/>
    </xf>
    <xf numFmtId="0" fontId="14" fillId="7" borderId="2" xfId="0" applyFont="1" applyFill="1" applyBorder="1" applyAlignment="1">
      <alignment vertical="center"/>
    </xf>
    <xf numFmtId="0" fontId="9" fillId="0" borderId="0" xfId="0" applyFont="1" applyFill="1" applyAlignment="1">
      <alignment horizontal="center" vertical="center"/>
    </xf>
    <xf numFmtId="0" fontId="36" fillId="3" borderId="0" xfId="0" applyFont="1" applyFill="1"/>
  </cellXfs>
  <cellStyles count="5">
    <cellStyle name="Heading" xfId="1" xr:uid="{AECFE21A-F9B4-406A-A863-A4216648ADE8}"/>
    <cellStyle name="Heading1" xfId="2" xr:uid="{8F615244-370C-4EFF-8C79-8D8CAA9F6754}"/>
    <cellStyle name="Normal" xfId="0" builtinId="0"/>
    <cellStyle name="Result" xfId="3" xr:uid="{B72649C0-22C8-4AA2-BE6D-46CB78BCCEDF}"/>
    <cellStyle name="Result2" xfId="4" xr:uid="{39B9C80B-5317-47EA-9CF5-8BBB318DA1C0}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9966CC"/>
      <rgbColor rgb="009999FF"/>
      <rgbColor rgb="00993366"/>
      <rgbColor rgb="00FFFFCC"/>
      <rgbColor rgb="00CCFFFF"/>
      <rgbColor rgb="00660066"/>
      <rgbColor rgb="00FF8080"/>
      <rgbColor rgb="000066CC"/>
      <rgbColor rgb="00DDDDDD"/>
      <rgbColor rgb="00000080"/>
      <rgbColor rgb="00FF00FF"/>
      <rgbColor rgb="0099FF33"/>
      <rgbColor rgb="0000FFFF"/>
      <rgbColor rgb="00990066"/>
      <rgbColor rgb="00800000"/>
      <rgbColor rgb="00008080"/>
      <rgbColor rgb="000000FF"/>
      <rgbColor rgb="0000CCFF"/>
      <rgbColor rgb="00CCFFFF"/>
      <rgbColor rgb="00CCFF99"/>
      <rgbColor rgb="00FFFF99"/>
      <rgbColor rgb="0099CCFF"/>
      <rgbColor rgb="00FF9999"/>
      <rgbColor rgb="00CC99FF"/>
      <rgbColor rgb="00FFCC99"/>
      <rgbColor rgb="003366FF"/>
      <rgbColor rgb="0066FF00"/>
      <rgbColor rgb="0066CC00"/>
      <rgbColor rgb="00FFCC00"/>
      <rgbColor rgb="00FF9900"/>
      <rgbColor rgb="00FF6600"/>
      <rgbColor rgb="00666666"/>
      <rgbColor rgb="00CC6699"/>
      <rgbColor rgb="00003366"/>
      <rgbColor rgb="00009900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123825</xdr:rowOff>
    </xdr:from>
    <xdr:to>
      <xdr:col>16</xdr:col>
      <xdr:colOff>285750</xdr:colOff>
      <xdr:row>3</xdr:row>
      <xdr:rowOff>180975</xdr:rowOff>
    </xdr:to>
    <xdr:sp macro="" textlink="">
      <xdr:nvSpPr>
        <xdr:cNvPr id="1025" name="Rectangle 2">
          <a:extLst>
            <a:ext uri="{FF2B5EF4-FFF2-40B4-BE49-F238E27FC236}">
              <a16:creationId xmlns:a16="http://schemas.microsoft.com/office/drawing/2014/main" id="{34C2D8D9-C846-D66A-197C-30AEB9585626}"/>
            </a:ext>
          </a:extLst>
        </xdr:cNvPr>
        <xdr:cNvSpPr>
          <a:spLocks noChangeArrowheads="1" noChangeShapeType="1" noTextEdit="1"/>
        </xdr:cNvSpPr>
      </xdr:nvSpPr>
      <xdr:spPr bwMode="auto">
        <a:xfrm>
          <a:off x="4943475" y="123825"/>
          <a:ext cx="6105525" cy="790575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5"/>
            </a:avLst>
          </a:prstTxWarp>
        </a:bodyPr>
        <a:lstStyle/>
        <a:p>
          <a:pPr algn="dist" rtl="0">
            <a:buNone/>
          </a:pPr>
          <a:r>
            <a:rPr lang="fr-FR" sz="1200" kern="10" spc="0">
              <a:ln w="12600" cap="sq">
                <a:solidFill>
                  <a:srgbClr val="EAEAEA"/>
                </a:solidFill>
                <a:miter lim="800000"/>
                <a:headEnd/>
                <a:tailEnd/>
              </a:ln>
              <a:gradFill rotWithShape="0">
                <a:gsLst>
                  <a:gs pos="0">
                    <a:srgbClr val="9400ED"/>
                  </a:gs>
                  <a:gs pos="100000">
                    <a:srgbClr val="0000FF"/>
                  </a:gs>
                </a:gsLst>
                <a:lin ang="10800000" scaled="1"/>
              </a:gradFill>
              <a:effectLst>
                <a:outerShdw dist="155281" dir="2700000" algn="ctr" rotWithShape="0">
                  <a:srgbClr val="C0C0C0">
                    <a:alpha val="80011"/>
                  </a:srgbClr>
                </a:outerShdw>
              </a:effectLst>
              <a:latin typeface="Arial Black" panose="020B0A04020102020204" pitchFamily="34" charset="0"/>
            </a:rPr>
            <a:t>JEUX INTER VILLAGES</a:t>
          </a:r>
        </a:p>
      </xdr:txBody>
    </xdr:sp>
    <xdr:clientData/>
  </xdr:twoCellAnchor>
  <xdr:twoCellAnchor>
    <xdr:from>
      <xdr:col>3</xdr:col>
      <xdr:colOff>590550</xdr:colOff>
      <xdr:row>0</xdr:row>
      <xdr:rowOff>38100</xdr:rowOff>
    </xdr:from>
    <xdr:to>
      <xdr:col>3</xdr:col>
      <xdr:colOff>2695575</xdr:colOff>
      <xdr:row>3</xdr:row>
      <xdr:rowOff>19050</xdr:rowOff>
    </xdr:to>
    <xdr:sp macro="" textlink="">
      <xdr:nvSpPr>
        <xdr:cNvPr id="1026" name="Rectangle 3">
          <a:extLst>
            <a:ext uri="{FF2B5EF4-FFF2-40B4-BE49-F238E27FC236}">
              <a16:creationId xmlns:a16="http://schemas.microsoft.com/office/drawing/2014/main" id="{0E3C27DF-CD70-8283-BE95-ACB82D7125DF}"/>
            </a:ext>
          </a:extLst>
        </xdr:cNvPr>
        <xdr:cNvSpPr>
          <a:spLocks noChangeArrowheads="1" noChangeShapeType="1" noTextEdit="1"/>
        </xdr:cNvSpPr>
      </xdr:nvSpPr>
      <xdr:spPr bwMode="auto">
        <a:xfrm>
          <a:off x="1857375" y="38100"/>
          <a:ext cx="2105025" cy="714375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dist" rtl="0">
            <a:buNone/>
          </a:pPr>
          <a:r>
            <a:rPr lang="fr-FR" sz="1200" kern="10" spc="0">
              <a:ln w="12600" cap="sq">
                <a:solidFill>
                  <a:srgbClr val="EAEAEA"/>
                </a:solidFill>
                <a:miter lim="800000"/>
                <a:headEnd/>
                <a:tailEnd/>
              </a:ln>
              <a:gradFill rotWithShape="0">
                <a:gsLst>
                  <a:gs pos="0">
                    <a:srgbClr val="9400ED"/>
                  </a:gs>
                  <a:gs pos="100000">
                    <a:srgbClr val="0000FF"/>
                  </a:gs>
                </a:gsLst>
                <a:lin ang="10800000" scaled="1"/>
              </a:gradFill>
              <a:effectLst>
                <a:outerShdw dist="155281" dir="2700000" algn="ctr" rotWithShape="0">
                  <a:srgbClr val="C0C0C0">
                    <a:alpha val="80011"/>
                  </a:srgbClr>
                </a:outerShdw>
              </a:effectLst>
              <a:latin typeface="Arial Black" panose="020B0A04020102020204" pitchFamily="34" charset="0"/>
            </a:rPr>
            <a:t>2026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97D57C-F2B8-421F-9BD6-55983CAE79EA}">
  <sheetPr>
    <tabColor indexed="50"/>
  </sheetPr>
  <dimension ref="A1:AB390"/>
  <sheetViews>
    <sheetView tabSelected="1" zoomScale="70" zoomScaleNormal="70" workbookViewId="0">
      <selection activeCell="W7" sqref="W7:W8"/>
    </sheetView>
  </sheetViews>
  <sheetFormatPr baseColWidth="10" defaultColWidth="10.5" defaultRowHeight="18" x14ac:dyDescent="0.25"/>
  <cols>
    <col min="1" max="1" width="2.625" customWidth="1"/>
    <col min="2" max="2" width="10.75" style="1" customWidth="1"/>
    <col min="3" max="3" width="3.25" style="1" customWidth="1"/>
    <col min="4" max="4" width="35.375" style="1" customWidth="1"/>
    <col min="5" max="5" width="2.25" style="1" customWidth="1"/>
    <col min="6" max="6" width="10.625" style="1" customWidth="1"/>
    <col min="7" max="7" width="3.25" style="2" customWidth="1"/>
    <col min="8" max="8" width="10.625" style="1" customWidth="1"/>
    <col min="9" max="9" width="10.875" style="1" customWidth="1"/>
    <col min="10" max="10" width="3.625" style="3" customWidth="1"/>
    <col min="11" max="11" width="10.875" style="1" customWidth="1"/>
    <col min="12" max="12" width="1.625" style="1" customWidth="1"/>
    <col min="13" max="13" width="10.625" style="1" customWidth="1"/>
    <col min="14" max="14" width="3.625" style="3" customWidth="1"/>
    <col min="15" max="16" width="10.625" style="1" customWidth="1"/>
    <col min="17" max="17" width="3.75" style="3" customWidth="1"/>
    <col min="18" max="18" width="10.875" style="1" customWidth="1"/>
    <col min="19" max="19" width="2.5" style="1" customWidth="1"/>
    <col min="20" max="20" width="10.25" style="4" customWidth="1"/>
    <col min="21" max="21" width="34.375" style="4" customWidth="1"/>
    <col min="22" max="22" width="2.125" style="5" customWidth="1"/>
    <col min="23" max="23" width="14.625" style="6" customWidth="1"/>
    <col min="24" max="24" width="2.125" style="5" customWidth="1"/>
    <col min="25" max="25" width="10.625" style="5" customWidth="1"/>
    <col min="26" max="26" width="3.625" style="6" customWidth="1"/>
    <col min="27" max="28" width="10.875" style="5" customWidth="1"/>
    <col min="29" max="254" width="10.625" style="5" customWidth="1"/>
    <col min="255" max="16384" width="10.5" style="5"/>
  </cols>
  <sheetData>
    <row r="1" spans="1:28" x14ac:dyDescent="0.25">
      <c r="A1" s="7" t="s">
        <v>0</v>
      </c>
      <c r="S1" s="7" t="s">
        <v>0</v>
      </c>
      <c r="T1" s="68"/>
      <c r="U1" s="68"/>
      <c r="V1" s="7" t="s">
        <v>0</v>
      </c>
      <c r="W1" s="7" t="s">
        <v>0</v>
      </c>
      <c r="X1" s="7" t="s">
        <v>0</v>
      </c>
    </row>
    <row r="2" spans="1:28" x14ac:dyDescent="0.25">
      <c r="A2" s="7" t="s">
        <v>0</v>
      </c>
      <c r="S2" s="7" t="s">
        <v>0</v>
      </c>
      <c r="T2" s="7" t="s">
        <v>0</v>
      </c>
      <c r="U2" s="7" t="s">
        <v>0</v>
      </c>
      <c r="V2" s="7" t="s">
        <v>0</v>
      </c>
      <c r="W2" s="7" t="s">
        <v>0</v>
      </c>
      <c r="X2" s="7" t="s">
        <v>0</v>
      </c>
    </row>
    <row r="3" spans="1:28" ht="22.35" customHeight="1" x14ac:dyDescent="0.25">
      <c r="A3" s="7"/>
      <c r="S3" s="7" t="s">
        <v>0</v>
      </c>
      <c r="T3" s="7" t="s">
        <v>0</v>
      </c>
      <c r="U3" s="7" t="s">
        <v>0</v>
      </c>
      <c r="V3" s="7" t="s">
        <v>0</v>
      </c>
      <c r="W3" s="7" t="s">
        <v>0</v>
      </c>
      <c r="X3" s="7" t="s">
        <v>0</v>
      </c>
    </row>
    <row r="4" spans="1:28" ht="21.2" customHeight="1" x14ac:dyDescent="0.4">
      <c r="A4" s="7" t="s">
        <v>0</v>
      </c>
      <c r="B4" s="8" t="s">
        <v>1</v>
      </c>
      <c r="C4" s="8"/>
      <c r="O4" s="1">
        <f>E4+H4+K4</f>
        <v>0</v>
      </c>
      <c r="P4" s="1">
        <f>IF(O4&lt;&gt;"",RANK(O4,O$4:O$10),"1")</f>
        <v>5</v>
      </c>
      <c r="Q4" s="3">
        <f>IF(P4&lt;&gt;"",8-IF(P4&lt;8,1*(P4-1),1)-IF(P4&gt;3,(P4-5)*5,0),"")</f>
        <v>4</v>
      </c>
      <c r="S4" s="7" t="s">
        <v>0</v>
      </c>
      <c r="T4" s="69" t="s">
        <v>2</v>
      </c>
      <c r="U4" s="69"/>
      <c r="V4" s="69"/>
      <c r="W4" s="69"/>
      <c r="X4" s="7" t="s">
        <v>0</v>
      </c>
    </row>
    <row r="5" spans="1:28" ht="26.25" x14ac:dyDescent="0.4">
      <c r="A5" s="7" t="s">
        <v>0</v>
      </c>
      <c r="B5" s="70" t="s">
        <v>3</v>
      </c>
      <c r="C5" s="9"/>
      <c r="D5" s="70" t="s">
        <v>4</v>
      </c>
      <c r="E5" s="10"/>
      <c r="F5" s="71" t="s">
        <v>5</v>
      </c>
      <c r="G5" s="71"/>
      <c r="H5" s="71"/>
      <c r="I5" s="71" t="s">
        <v>6</v>
      </c>
      <c r="J5" s="71"/>
      <c r="K5" s="71"/>
      <c r="L5" s="11"/>
      <c r="M5" s="71" t="s">
        <v>7</v>
      </c>
      <c r="N5" s="71"/>
      <c r="O5" s="71">
        <f>E5+H5+K5</f>
        <v>0</v>
      </c>
      <c r="P5" s="71" t="s">
        <v>8</v>
      </c>
      <c r="Q5" s="71" t="e">
        <f>IF(P5&lt;&gt;"",8-IF(P5&lt;8,1*(P5-1),1)-IF(P5&gt;3,(P5-5)*5,0),"")</f>
        <v>#VALUE!</v>
      </c>
      <c r="R5" s="71"/>
      <c r="S5" s="7" t="s">
        <v>0</v>
      </c>
      <c r="T5" s="69"/>
      <c r="U5" s="69"/>
      <c r="V5" s="69"/>
      <c r="W5" s="69"/>
      <c r="X5" s="7" t="s">
        <v>0</v>
      </c>
      <c r="Z5" s="5"/>
    </row>
    <row r="6" spans="1:28" ht="26.25" x14ac:dyDescent="0.4">
      <c r="A6" s="7"/>
      <c r="B6" s="70"/>
      <c r="C6" s="9"/>
      <c r="D6" s="70"/>
      <c r="E6" s="10"/>
      <c r="F6" s="12" t="s">
        <v>9</v>
      </c>
      <c r="G6" s="13" t="s">
        <v>10</v>
      </c>
      <c r="H6" s="13" t="s">
        <v>11</v>
      </c>
      <c r="I6" s="12" t="s">
        <v>9</v>
      </c>
      <c r="J6" s="13" t="s">
        <v>10</v>
      </c>
      <c r="K6" s="13" t="s">
        <v>11</v>
      </c>
      <c r="L6" s="13"/>
      <c r="M6" s="12" t="s">
        <v>9</v>
      </c>
      <c r="N6" s="13" t="s">
        <v>10</v>
      </c>
      <c r="O6" s="13" t="s">
        <v>11</v>
      </c>
      <c r="P6" s="12" t="s">
        <v>9</v>
      </c>
      <c r="Q6" s="13" t="s">
        <v>10</v>
      </c>
      <c r="R6" s="13" t="s">
        <v>11</v>
      </c>
      <c r="S6" s="7" t="s">
        <v>0</v>
      </c>
      <c r="T6" s="7" t="s">
        <v>0</v>
      </c>
      <c r="U6" s="7" t="s">
        <v>0</v>
      </c>
      <c r="V6" s="7" t="s">
        <v>0</v>
      </c>
      <c r="W6" s="7" t="s">
        <v>0</v>
      </c>
      <c r="X6" s="7" t="s">
        <v>0</v>
      </c>
      <c r="Z6" s="5"/>
    </row>
    <row r="7" spans="1:28" ht="26.25" x14ac:dyDescent="0.4">
      <c r="A7" s="7" t="s">
        <v>0</v>
      </c>
      <c r="B7" s="14" t="s">
        <v>12</v>
      </c>
      <c r="C7" s="14"/>
      <c r="D7" s="15" t="s">
        <v>13</v>
      </c>
      <c r="E7" s="10"/>
      <c r="F7" s="16">
        <f>'1 Remplis ton seau'!I4</f>
        <v>5</v>
      </c>
      <c r="G7" s="17"/>
      <c r="H7" s="18">
        <f t="shared" ref="H7:H12" si="0">IF(G7="",F7*1,F7*2)</f>
        <v>5</v>
      </c>
      <c r="I7" s="16">
        <f>'3 PROMENADE A SKI'!I4</f>
        <v>8</v>
      </c>
      <c r="J7" s="17"/>
      <c r="K7" s="18">
        <f t="shared" ref="K7:K12" si="1">IF(J7="",I7*1,I7*2)</f>
        <v>8</v>
      </c>
      <c r="L7" s="18"/>
      <c r="M7" s="19">
        <f>'5 RAMENE TA POMME'!I4</f>
        <v>6</v>
      </c>
      <c r="N7" s="17"/>
      <c r="O7" s="18">
        <f t="shared" ref="O7:O12" si="2">IF(N7="",M7*1,M7*2)</f>
        <v>6</v>
      </c>
      <c r="P7" s="19">
        <f>'7 COURSE BIGBAG'!I4</f>
        <v>5</v>
      </c>
      <c r="Q7" s="17"/>
      <c r="R7" s="18">
        <f t="shared" ref="R7:R12" si="3">IF(Q7="",P7*1,P7*2)</f>
        <v>5</v>
      </c>
      <c r="S7" s="7" t="s">
        <v>0</v>
      </c>
      <c r="T7" s="72">
        <v>1</v>
      </c>
      <c r="U7" s="73" t="str">
        <f>VLOOKUP(T7,$C$26:$D$31,2,FALSE)</f>
        <v>Saint Bonnet Briance</v>
      </c>
      <c r="V7" s="7" t="s">
        <v>0</v>
      </c>
      <c r="W7" s="90">
        <f>IF(COUNTIF($O$26:$O$31,VLOOKUP(U7,$D$26:$O$31,12,FALSE))&gt;1,VLOOKUP(U7,$D$26:$R$31,10,0)&amp;" + "&amp;VLOOKUP(U7,$D$26:$R$31,13,FALSE),VLOOKUP(T7,$C$26:$R$31,11,0))</f>
        <v>65</v>
      </c>
      <c r="X7" s="7" t="s">
        <v>0</v>
      </c>
      <c r="Z7" s="5"/>
    </row>
    <row r="8" spans="1:28" ht="26.25" x14ac:dyDescent="0.4">
      <c r="A8" s="7" t="s">
        <v>0</v>
      </c>
      <c r="B8" s="14" t="s">
        <v>14</v>
      </c>
      <c r="C8" s="14"/>
      <c r="D8" s="15" t="s">
        <v>15</v>
      </c>
      <c r="E8" s="10"/>
      <c r="F8" s="16">
        <f>'1 Remplis ton seau'!I5</f>
        <v>6</v>
      </c>
      <c r="G8" s="17"/>
      <c r="H8" s="18">
        <f t="shared" si="0"/>
        <v>6</v>
      </c>
      <c r="I8" s="16">
        <f>'3 PROMENADE A SKI'!I5</f>
        <v>3</v>
      </c>
      <c r="J8" s="17"/>
      <c r="K8" s="18">
        <f t="shared" si="1"/>
        <v>3</v>
      </c>
      <c r="L8" s="18"/>
      <c r="M8" s="19">
        <f>'5 RAMENE TA POMME'!I5</f>
        <v>4</v>
      </c>
      <c r="N8" s="17"/>
      <c r="O8" s="18">
        <f t="shared" si="2"/>
        <v>4</v>
      </c>
      <c r="P8" s="19">
        <f>'7 COURSE BIGBAG'!I5</f>
        <v>0</v>
      </c>
      <c r="Q8" s="17"/>
      <c r="R8" s="18">
        <f t="shared" si="3"/>
        <v>0</v>
      </c>
      <c r="S8" s="7" t="s">
        <v>0</v>
      </c>
      <c r="T8" s="72"/>
      <c r="U8" s="72"/>
      <c r="V8" s="7" t="s">
        <v>0</v>
      </c>
      <c r="W8" s="90"/>
      <c r="X8" s="7" t="s">
        <v>0</v>
      </c>
      <c r="Z8" s="5"/>
    </row>
    <row r="9" spans="1:28" ht="26.25" x14ac:dyDescent="0.4">
      <c r="A9" s="7" t="s">
        <v>0</v>
      </c>
      <c r="B9" s="14" t="s">
        <v>16</v>
      </c>
      <c r="C9" s="14"/>
      <c r="D9" s="15" t="s">
        <v>17</v>
      </c>
      <c r="E9" s="10"/>
      <c r="F9" s="16">
        <f>'1 Remplis ton seau'!I6</f>
        <v>4</v>
      </c>
      <c r="G9" s="17"/>
      <c r="H9" s="18">
        <f t="shared" si="0"/>
        <v>4</v>
      </c>
      <c r="I9" s="16">
        <f>'3 PROMENADE A SKI'!I6</f>
        <v>5</v>
      </c>
      <c r="J9" s="17"/>
      <c r="K9" s="18">
        <f t="shared" si="1"/>
        <v>5</v>
      </c>
      <c r="L9" s="18"/>
      <c r="M9" s="19">
        <f>'5 RAMENE TA POMME'!I6</f>
        <v>5</v>
      </c>
      <c r="N9" s="17"/>
      <c r="O9" s="18">
        <f t="shared" si="2"/>
        <v>5</v>
      </c>
      <c r="P9" s="19">
        <f>'7 COURSE BIGBAG'!I6</f>
        <v>6</v>
      </c>
      <c r="Q9" s="17"/>
      <c r="R9" s="18">
        <f t="shared" si="3"/>
        <v>6</v>
      </c>
      <c r="S9" s="7" t="s">
        <v>0</v>
      </c>
      <c r="T9" s="7" t="s">
        <v>0</v>
      </c>
      <c r="U9" s="7" t="s">
        <v>0</v>
      </c>
      <c r="V9" s="7" t="s">
        <v>0</v>
      </c>
      <c r="W9" s="91" t="s">
        <v>0</v>
      </c>
      <c r="X9" s="7" t="s">
        <v>0</v>
      </c>
      <c r="Z9" s="5"/>
    </row>
    <row r="10" spans="1:28" ht="26.25" x14ac:dyDescent="0.4">
      <c r="A10" s="7" t="s">
        <v>0</v>
      </c>
      <c r="B10" s="14" t="s">
        <v>18</v>
      </c>
      <c r="C10" s="14"/>
      <c r="D10" s="20" t="s">
        <v>19</v>
      </c>
      <c r="E10" s="10"/>
      <c r="F10" s="16">
        <f>'1 Remplis ton seau'!I8</f>
        <v>7</v>
      </c>
      <c r="G10" s="17"/>
      <c r="H10" s="18">
        <f t="shared" si="0"/>
        <v>7</v>
      </c>
      <c r="I10" s="16">
        <f>'3 PROMENADE A SKI'!I8</f>
        <v>4</v>
      </c>
      <c r="J10" s="17"/>
      <c r="K10" s="18">
        <f t="shared" si="1"/>
        <v>4</v>
      </c>
      <c r="L10" s="18"/>
      <c r="M10" s="19">
        <f>'5 RAMENE TA POMME'!I8</f>
        <v>7</v>
      </c>
      <c r="N10" s="17"/>
      <c r="O10" s="18">
        <f t="shared" si="2"/>
        <v>7</v>
      </c>
      <c r="P10" s="19">
        <f>'7 COURSE BIGBAG'!I8</f>
        <v>7</v>
      </c>
      <c r="Q10" s="17"/>
      <c r="R10" s="18">
        <f t="shared" si="3"/>
        <v>7</v>
      </c>
      <c r="S10" s="7" t="s">
        <v>0</v>
      </c>
      <c r="T10" s="72">
        <v>2</v>
      </c>
      <c r="U10" s="73" t="str">
        <f>VLOOKUP(T10,$C$26:$D$31,2,FALSE)</f>
        <v>Glanges</v>
      </c>
      <c r="V10" s="7" t="s">
        <v>0</v>
      </c>
      <c r="W10" s="90" t="str">
        <f>IF(COUNTIF($O$26:$O$31,VLOOKUP(U10,$D$26:$O$31,12,FALSE))&gt;1,VLOOKUP(U10,$D$26:$R$31,10,0)&amp;" + "&amp;VLOOKUP(U10,$D$26:$R$31,13,FALSE),VLOOKUP(T10,$C$26:$R$31,11,0))</f>
        <v>54 + 3</v>
      </c>
      <c r="X10" s="7" t="s">
        <v>0</v>
      </c>
      <c r="Z10" s="5"/>
    </row>
    <row r="11" spans="1:28" ht="26.25" x14ac:dyDescent="0.4">
      <c r="A11" s="7" t="s">
        <v>0</v>
      </c>
      <c r="B11" s="14" t="s">
        <v>20</v>
      </c>
      <c r="C11" s="14"/>
      <c r="D11" s="20" t="s">
        <v>21</v>
      </c>
      <c r="E11" s="10"/>
      <c r="F11" s="16">
        <f>'1 Remplis ton seau'!I9</f>
        <v>3</v>
      </c>
      <c r="G11" s="21" t="s">
        <v>10</v>
      </c>
      <c r="H11" s="18">
        <f t="shared" si="0"/>
        <v>6</v>
      </c>
      <c r="I11" s="16">
        <f>'3 PROMENADE A SKI'!I9</f>
        <v>7</v>
      </c>
      <c r="J11" s="21"/>
      <c r="K11" s="18">
        <f t="shared" si="1"/>
        <v>7</v>
      </c>
      <c r="L11" s="18"/>
      <c r="M11" s="19">
        <f>'5 RAMENE TA POMME'!I9</f>
        <v>4</v>
      </c>
      <c r="N11" s="21"/>
      <c r="O11" s="18">
        <f t="shared" si="2"/>
        <v>4</v>
      </c>
      <c r="P11" s="19">
        <f>'7 COURSE BIGBAG'!I9</f>
        <v>8</v>
      </c>
      <c r="Q11" s="21"/>
      <c r="R11" s="18">
        <f t="shared" si="3"/>
        <v>8</v>
      </c>
      <c r="S11" s="7" t="s">
        <v>0</v>
      </c>
      <c r="T11" s="72"/>
      <c r="U11" s="72"/>
      <c r="V11" s="7" t="s">
        <v>0</v>
      </c>
      <c r="W11" s="90"/>
      <c r="X11" s="7" t="s">
        <v>0</v>
      </c>
      <c r="Z11" s="5"/>
    </row>
    <row r="12" spans="1:28" ht="26.25" x14ac:dyDescent="0.4">
      <c r="A12" s="7" t="s">
        <v>0</v>
      </c>
      <c r="B12" s="14" t="s">
        <v>22</v>
      </c>
      <c r="C12" s="14"/>
      <c r="D12" s="22" t="s">
        <v>23</v>
      </c>
      <c r="E12" s="10"/>
      <c r="F12" s="16">
        <f>'1 Remplis ton seau'!I10</f>
        <v>8</v>
      </c>
      <c r="G12" s="17"/>
      <c r="H12" s="18">
        <f t="shared" si="0"/>
        <v>8</v>
      </c>
      <c r="I12" s="16">
        <f>'3 PROMENADE A SKI'!I10</f>
        <v>6</v>
      </c>
      <c r="J12" s="17"/>
      <c r="K12" s="18">
        <f t="shared" si="1"/>
        <v>6</v>
      </c>
      <c r="L12" s="18"/>
      <c r="M12" s="19">
        <f>'5 RAMENE TA POMME'!I10</f>
        <v>8</v>
      </c>
      <c r="N12" s="17"/>
      <c r="O12" s="18">
        <f t="shared" si="2"/>
        <v>8</v>
      </c>
      <c r="P12" s="19">
        <f>'7 COURSE BIGBAG'!I10</f>
        <v>4</v>
      </c>
      <c r="Q12" s="17"/>
      <c r="R12" s="18">
        <f t="shared" si="3"/>
        <v>4</v>
      </c>
      <c r="S12" s="7" t="s">
        <v>0</v>
      </c>
      <c r="T12" s="7" t="s">
        <v>0</v>
      </c>
      <c r="U12" s="7" t="s">
        <v>0</v>
      </c>
      <c r="V12" s="7" t="s">
        <v>0</v>
      </c>
      <c r="W12" s="91" t="s">
        <v>0</v>
      </c>
      <c r="X12" s="7" t="s">
        <v>0</v>
      </c>
      <c r="Z12" s="5"/>
    </row>
    <row r="13" spans="1:28" ht="26.25" x14ac:dyDescent="0.4">
      <c r="A13" s="7" t="s">
        <v>24</v>
      </c>
      <c r="B13" s="23"/>
      <c r="C13" s="23"/>
      <c r="D13" s="23"/>
      <c r="E13" s="10"/>
      <c r="F13" s="23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7" t="s">
        <v>0</v>
      </c>
      <c r="T13" s="72">
        <v>3</v>
      </c>
      <c r="U13" s="73" t="str">
        <f>VLOOKUP(T13,$C$26:$D$31,2,FALSE)</f>
        <v>St Hilaire Bonneval</v>
      </c>
      <c r="V13" s="7" t="s">
        <v>0</v>
      </c>
      <c r="W13" s="90" t="str">
        <f>IF(COUNTIF($O$26:$O$31,VLOOKUP(U13,$D$26:$O$31,12,FALSE))&gt;1,VLOOKUP(U13,$D$26:$R$31,10,0)&amp;" + "&amp;VLOOKUP(U13,$D$26:$R$31,13,FALSE),VLOOKUP(T13,$C$26:$R$31,11,0))</f>
        <v>54 + 0</v>
      </c>
      <c r="X13" s="7" t="s">
        <v>0</v>
      </c>
      <c r="Z13" s="5"/>
    </row>
    <row r="14" spans="1:28" ht="26.25" x14ac:dyDescent="0.4">
      <c r="A14" s="7" t="s">
        <v>0</v>
      </c>
      <c r="B14" s="8" t="s">
        <v>25</v>
      </c>
      <c r="C14" s="8"/>
      <c r="D14" s="10"/>
      <c r="E14" s="10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7" t="s">
        <v>0</v>
      </c>
      <c r="T14" s="72"/>
      <c r="U14" s="73" t="s">
        <v>0</v>
      </c>
      <c r="V14" s="7" t="s">
        <v>0</v>
      </c>
      <c r="W14" s="90"/>
      <c r="X14" s="7" t="s">
        <v>0</v>
      </c>
      <c r="Y14" s="26"/>
      <c r="Z14" s="26"/>
      <c r="AA14" s="26"/>
      <c r="AB14" s="26"/>
    </row>
    <row r="15" spans="1:28" ht="26.25" x14ac:dyDescent="0.4">
      <c r="A15" s="7" t="s">
        <v>0</v>
      </c>
      <c r="B15" s="70" t="s">
        <v>3</v>
      </c>
      <c r="C15" s="9"/>
      <c r="D15" s="70" t="s">
        <v>4</v>
      </c>
      <c r="E15" s="27"/>
      <c r="F15" s="74" t="s">
        <v>26</v>
      </c>
      <c r="G15" s="74"/>
      <c r="H15" s="74"/>
      <c r="I15" s="75" t="s">
        <v>27</v>
      </c>
      <c r="J15" s="75"/>
      <c r="K15" s="75"/>
      <c r="L15" s="28"/>
      <c r="M15" s="75" t="s">
        <v>28</v>
      </c>
      <c r="N15" s="75"/>
      <c r="O15" s="75"/>
      <c r="P15" s="75" t="s">
        <v>29</v>
      </c>
      <c r="Q15" s="75"/>
      <c r="R15" s="75"/>
      <c r="S15" s="7" t="s">
        <v>0</v>
      </c>
      <c r="T15" s="7" t="s">
        <v>0</v>
      </c>
      <c r="U15" s="7" t="s">
        <v>0</v>
      </c>
      <c r="V15" s="7" t="s">
        <v>0</v>
      </c>
      <c r="W15" s="91" t="s">
        <v>0</v>
      </c>
      <c r="X15" s="7" t="s">
        <v>0</v>
      </c>
      <c r="Y15" s="26"/>
      <c r="Z15" s="26"/>
      <c r="AA15" s="26"/>
      <c r="AB15" s="26"/>
    </row>
    <row r="16" spans="1:28" ht="19.7" customHeight="1" x14ac:dyDescent="0.2">
      <c r="A16" s="7"/>
      <c r="B16" s="70"/>
      <c r="C16" s="9"/>
      <c r="D16" s="70"/>
      <c r="E16" s="27"/>
      <c r="F16" s="12" t="s">
        <v>9</v>
      </c>
      <c r="G16" s="13" t="s">
        <v>10</v>
      </c>
      <c r="H16" s="13" t="s">
        <v>11</v>
      </c>
      <c r="I16" s="12" t="s">
        <v>9</v>
      </c>
      <c r="J16" s="13" t="s">
        <v>10</v>
      </c>
      <c r="K16" s="13" t="s">
        <v>11</v>
      </c>
      <c r="L16" s="13"/>
      <c r="M16" s="12" t="s">
        <v>9</v>
      </c>
      <c r="N16" s="13" t="s">
        <v>10</v>
      </c>
      <c r="O16" s="13" t="s">
        <v>11</v>
      </c>
      <c r="P16" s="12" t="s">
        <v>9</v>
      </c>
      <c r="Q16" s="13" t="s">
        <v>10</v>
      </c>
      <c r="R16" s="13" t="s">
        <v>11</v>
      </c>
      <c r="S16" s="7" t="s">
        <v>0</v>
      </c>
      <c r="T16" s="72">
        <v>4</v>
      </c>
      <c r="U16" s="73" t="str">
        <f>VLOOKUP(T16,$C$26:$D$31,2,FALSE)</f>
        <v>Pierre-Buffière</v>
      </c>
      <c r="V16" s="7" t="s">
        <v>0</v>
      </c>
      <c r="W16" s="90">
        <f>IF(COUNTIF($O$26:$O$31,VLOOKUP(U16,$D$26:$O$31,12,FALSE))&gt;1,VLOOKUP(U16,$D$26:$R$31,10,0)&amp;" + "&amp;VLOOKUP(U16,$D$26:$R$31,13,FALSE),VLOOKUP(T16,$C$26:$R$31,11,0))</f>
        <v>53</v>
      </c>
      <c r="X16" s="7" t="s">
        <v>0</v>
      </c>
      <c r="Z16" s="5"/>
    </row>
    <row r="17" spans="1:28" ht="26.25" x14ac:dyDescent="0.4">
      <c r="A17" s="7" t="s">
        <v>0</v>
      </c>
      <c r="B17" s="14" t="s">
        <v>12</v>
      </c>
      <c r="C17" s="14"/>
      <c r="D17" s="15" t="s">
        <v>13</v>
      </c>
      <c r="E17" s="27"/>
      <c r="F17" s="29">
        <f>'9 MINI-PELLE'!I4</f>
        <v>4</v>
      </c>
      <c r="G17" s="17" t="s">
        <v>10</v>
      </c>
      <c r="H17" s="18">
        <f t="shared" ref="H17:H22" si="4">IF(G17="",F17*1,F17*2)</f>
        <v>8</v>
      </c>
      <c r="I17" s="29">
        <f>'11 CREVE BALLONS'!I4</f>
        <v>0</v>
      </c>
      <c r="J17" s="17"/>
      <c r="K17" s="18">
        <f t="shared" ref="K17:K22" si="5">IF(J17="",I17*1,I17*2)</f>
        <v>0</v>
      </c>
      <c r="L17" s="18"/>
      <c r="M17" s="29">
        <f>'13 LES 6 QUESTIONS'!G4</f>
        <v>6</v>
      </c>
      <c r="N17" s="17"/>
      <c r="O17" s="18">
        <f t="shared" ref="O17:O22" si="6">IF(N17="",M17*1,M17*2)</f>
        <v>6</v>
      </c>
      <c r="P17" s="29">
        <f>'14 SCIAGE DE BUCHES'!I4</f>
        <v>3</v>
      </c>
      <c r="Q17" s="17"/>
      <c r="R17" s="18">
        <f t="shared" ref="R17:R22" si="7">IF(Q17="",P17*1,P17*2)</f>
        <v>3</v>
      </c>
      <c r="S17" s="7" t="s">
        <v>0</v>
      </c>
      <c r="T17" s="72"/>
      <c r="U17" s="72"/>
      <c r="V17" s="7" t="s">
        <v>0</v>
      </c>
      <c r="W17" s="90"/>
      <c r="X17" s="7" t="s">
        <v>0</v>
      </c>
      <c r="Y17" s="26"/>
      <c r="Z17" s="26"/>
      <c r="AA17" s="26"/>
      <c r="AB17" s="26"/>
    </row>
    <row r="18" spans="1:28" ht="26.25" x14ac:dyDescent="0.4">
      <c r="A18" s="7" t="s">
        <v>0</v>
      </c>
      <c r="B18" s="14" t="s">
        <v>14</v>
      </c>
      <c r="C18" s="14"/>
      <c r="D18" s="15" t="s">
        <v>15</v>
      </c>
      <c r="E18" s="30"/>
      <c r="F18" s="29">
        <f>'9 MINI-PELLE'!I5</f>
        <v>5</v>
      </c>
      <c r="G18" s="17"/>
      <c r="H18" s="18">
        <f t="shared" si="4"/>
        <v>5</v>
      </c>
      <c r="I18" s="29">
        <f>'11 CREVE BALLONS'!I5</f>
        <v>0</v>
      </c>
      <c r="J18" s="17"/>
      <c r="K18" s="18">
        <f t="shared" si="5"/>
        <v>0</v>
      </c>
      <c r="L18" s="18"/>
      <c r="M18" s="29">
        <f>'13 LES 6 QUESTIONS'!G5</f>
        <v>15</v>
      </c>
      <c r="N18" s="17"/>
      <c r="O18" s="18">
        <f t="shared" si="6"/>
        <v>15</v>
      </c>
      <c r="P18" s="29">
        <f>'14 SCIAGE DE BUCHES'!I5</f>
        <v>8</v>
      </c>
      <c r="Q18" s="17" t="s">
        <v>10</v>
      </c>
      <c r="R18" s="18">
        <f t="shared" si="7"/>
        <v>16</v>
      </c>
      <c r="S18" s="7" t="s">
        <v>0</v>
      </c>
      <c r="T18" s="7" t="s">
        <v>0</v>
      </c>
      <c r="U18" s="7" t="s">
        <v>0</v>
      </c>
      <c r="V18" s="7" t="s">
        <v>0</v>
      </c>
      <c r="W18" s="91" t="s">
        <v>0</v>
      </c>
      <c r="X18" s="7" t="s">
        <v>0</v>
      </c>
      <c r="Y18" s="26"/>
      <c r="Z18" s="26"/>
      <c r="AA18" s="26"/>
      <c r="AB18" s="26"/>
    </row>
    <row r="19" spans="1:28" ht="26.25" x14ac:dyDescent="0.4">
      <c r="A19" s="7" t="s">
        <v>0</v>
      </c>
      <c r="B19" s="14" t="s">
        <v>16</v>
      </c>
      <c r="C19" s="14"/>
      <c r="D19" s="15" t="s">
        <v>17</v>
      </c>
      <c r="E19" s="31"/>
      <c r="F19" s="29">
        <f>'9 MINI-PELLE'!I6</f>
        <v>8</v>
      </c>
      <c r="G19" s="17" t="s">
        <v>10</v>
      </c>
      <c r="H19" s="18">
        <f t="shared" si="4"/>
        <v>16</v>
      </c>
      <c r="I19" s="29">
        <f>'11 CREVE BALLONS'!I6</f>
        <v>0</v>
      </c>
      <c r="J19" s="17"/>
      <c r="K19" s="18">
        <f t="shared" si="5"/>
        <v>0</v>
      </c>
      <c r="L19" s="18"/>
      <c r="M19" s="29">
        <f>'13 LES 6 QUESTIONS'!G6</f>
        <v>1</v>
      </c>
      <c r="N19" s="17"/>
      <c r="O19" s="18">
        <f t="shared" si="6"/>
        <v>1</v>
      </c>
      <c r="P19" s="29">
        <f>'14 SCIAGE DE BUCHES'!I6</f>
        <v>7</v>
      </c>
      <c r="Q19" s="17"/>
      <c r="R19" s="18">
        <f t="shared" si="7"/>
        <v>7</v>
      </c>
      <c r="S19" s="7" t="s">
        <v>0</v>
      </c>
      <c r="T19" s="72">
        <v>5</v>
      </c>
      <c r="U19" s="73" t="str">
        <f>VLOOKUP(T19,$C$26:$D$31,2,FALSE)</f>
        <v>Vicq  sur Breuilh</v>
      </c>
      <c r="V19" s="7" t="s">
        <v>0</v>
      </c>
      <c r="W19" s="90">
        <f>IF(COUNTIF($O$26:$O$31,VLOOKUP(U19,$D$26:$O$31,12,FALSE))&gt;1,VLOOKUP(U19,$D$26:$R$31,10,0)&amp;" + "&amp;VLOOKUP(U19,$D$26:$R$31,13,FALSE),VLOOKUP(T19,$C$26:$R$31,11,0))</f>
        <v>44</v>
      </c>
      <c r="X19" s="7" t="s">
        <v>0</v>
      </c>
      <c r="Y19" s="26"/>
      <c r="Z19" s="26"/>
      <c r="AA19" s="26"/>
      <c r="AB19" s="26"/>
    </row>
    <row r="20" spans="1:28" ht="26.25" x14ac:dyDescent="0.4">
      <c r="A20" s="7" t="s">
        <v>0</v>
      </c>
      <c r="B20" s="14" t="s">
        <v>18</v>
      </c>
      <c r="C20" s="14"/>
      <c r="D20" s="20" t="s">
        <v>19</v>
      </c>
      <c r="E20" s="31"/>
      <c r="F20" s="29">
        <f>'9 MINI-PELLE'!I8</f>
        <v>6</v>
      </c>
      <c r="G20" s="17"/>
      <c r="H20" s="18">
        <f t="shared" si="4"/>
        <v>6</v>
      </c>
      <c r="I20" s="29">
        <f>'11 CREVE BALLONS'!I8</f>
        <v>0</v>
      </c>
      <c r="J20" s="17"/>
      <c r="K20" s="18">
        <f t="shared" si="5"/>
        <v>0</v>
      </c>
      <c r="L20" s="18"/>
      <c r="M20" s="29">
        <f>'13 LES 6 QUESTIONS'!G8</f>
        <v>3</v>
      </c>
      <c r="N20" s="17"/>
      <c r="O20" s="18">
        <f t="shared" si="6"/>
        <v>3</v>
      </c>
      <c r="P20" s="29">
        <f>'14 SCIAGE DE BUCHES'!I8</f>
        <v>4</v>
      </c>
      <c r="Q20" s="17"/>
      <c r="R20" s="18">
        <f t="shared" si="7"/>
        <v>4</v>
      </c>
      <c r="S20" s="7" t="s">
        <v>0</v>
      </c>
      <c r="T20" s="72"/>
      <c r="U20" s="72"/>
      <c r="V20" s="7" t="s">
        <v>0</v>
      </c>
      <c r="W20" s="90"/>
      <c r="X20" s="7" t="s">
        <v>0</v>
      </c>
      <c r="Y20" s="26"/>
      <c r="Z20" s="26"/>
      <c r="AA20" s="26"/>
      <c r="AB20" s="26"/>
    </row>
    <row r="21" spans="1:28" ht="26.25" x14ac:dyDescent="0.4">
      <c r="A21" s="7" t="s">
        <v>0</v>
      </c>
      <c r="B21" s="14" t="s">
        <v>20</v>
      </c>
      <c r="C21" s="14"/>
      <c r="D21" s="20" t="s">
        <v>21</v>
      </c>
      <c r="E21" s="31"/>
      <c r="F21" s="29">
        <f>'9 MINI-PELLE'!I9</f>
        <v>3</v>
      </c>
      <c r="G21" s="21"/>
      <c r="H21" s="18">
        <f t="shared" si="4"/>
        <v>3</v>
      </c>
      <c r="I21" s="29">
        <f>'11 CREVE BALLONS'!I9</f>
        <v>0</v>
      </c>
      <c r="J21" s="21"/>
      <c r="K21" s="18">
        <f t="shared" si="5"/>
        <v>0</v>
      </c>
      <c r="L21" s="18"/>
      <c r="M21" s="29">
        <f>'13 LES 6 QUESTIONS'!G9</f>
        <v>0</v>
      </c>
      <c r="N21" s="21"/>
      <c r="O21" s="18">
        <f t="shared" si="6"/>
        <v>0</v>
      </c>
      <c r="P21" s="29">
        <f>'14 SCIAGE DE BUCHES'!I9</f>
        <v>6</v>
      </c>
      <c r="Q21" s="21"/>
      <c r="R21" s="18">
        <f t="shared" si="7"/>
        <v>6</v>
      </c>
      <c r="S21" s="7" t="s">
        <v>0</v>
      </c>
      <c r="T21" s="7" t="s">
        <v>0</v>
      </c>
      <c r="U21" s="7" t="s">
        <v>0</v>
      </c>
      <c r="V21" s="7" t="s">
        <v>0</v>
      </c>
      <c r="W21" s="91" t="s">
        <v>0</v>
      </c>
      <c r="X21" s="7" t="s">
        <v>0</v>
      </c>
      <c r="Y21" s="26"/>
      <c r="Z21" s="26"/>
      <c r="AA21" s="26"/>
      <c r="AB21" s="26"/>
    </row>
    <row r="22" spans="1:28" ht="26.25" x14ac:dyDescent="0.4">
      <c r="A22" s="7" t="s">
        <v>0</v>
      </c>
      <c r="B22" s="14" t="s">
        <v>22</v>
      </c>
      <c r="C22" s="14"/>
      <c r="D22" s="22" t="s">
        <v>23</v>
      </c>
      <c r="E22" s="32"/>
      <c r="F22" s="29">
        <f>'9 MINI-PELLE'!I10</f>
        <v>7</v>
      </c>
      <c r="G22" s="17" t="s">
        <v>10</v>
      </c>
      <c r="H22" s="18">
        <f t="shared" si="4"/>
        <v>14</v>
      </c>
      <c r="I22" s="29">
        <f>'11 CREVE BALLONS'!I10</f>
        <v>0</v>
      </c>
      <c r="J22" s="17"/>
      <c r="K22" s="18">
        <f t="shared" si="5"/>
        <v>0</v>
      </c>
      <c r="L22" s="18"/>
      <c r="M22" s="29">
        <f>'13 LES 6 QUESTIONS'!G10</f>
        <v>3</v>
      </c>
      <c r="N22" s="17"/>
      <c r="O22" s="18">
        <f t="shared" si="6"/>
        <v>3</v>
      </c>
      <c r="P22" s="29">
        <f>'14 SCIAGE DE BUCHES'!I10</f>
        <v>5</v>
      </c>
      <c r="Q22" s="17"/>
      <c r="R22" s="18">
        <f t="shared" si="7"/>
        <v>5</v>
      </c>
      <c r="S22" s="7" t="s">
        <v>0</v>
      </c>
      <c r="T22" s="72">
        <v>6</v>
      </c>
      <c r="U22" s="73" t="str">
        <f>VLOOKUP(T22,$C$26:$D$31,2,FALSE)</f>
        <v>Boisseuil</v>
      </c>
      <c r="V22" s="7" t="s">
        <v>0</v>
      </c>
      <c r="W22" s="90">
        <f>IF(COUNTIF($O$26:$O$31,VLOOKUP(U22,$D$26:$O$31,12,FALSE))&gt;1,VLOOKUP(U22,$D$26:$R$31,10,0)&amp;" + "&amp;VLOOKUP(U22,$D$26:$R$31,13,FALSE),VLOOKUP(T22,$C$26:$R$31,11,0))</f>
        <v>39</v>
      </c>
      <c r="X22" s="7" t="s">
        <v>0</v>
      </c>
      <c r="Y22" s="26"/>
      <c r="Z22" s="26"/>
      <c r="AA22" s="26"/>
      <c r="AB22" s="26"/>
    </row>
    <row r="23" spans="1:28" ht="26.25" x14ac:dyDescent="0.4">
      <c r="A23" s="7" t="s">
        <v>0</v>
      </c>
      <c r="B23" s="8" t="s">
        <v>30</v>
      </c>
      <c r="C23" s="8"/>
      <c r="D23" s="10"/>
      <c r="E23" s="10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7" t="s">
        <v>0</v>
      </c>
      <c r="T23" s="72"/>
      <c r="U23" s="72"/>
      <c r="V23" s="7" t="s">
        <v>0</v>
      </c>
      <c r="W23" s="90"/>
      <c r="X23" s="7" t="s">
        <v>0</v>
      </c>
      <c r="Y23" s="26"/>
      <c r="Z23" s="26"/>
      <c r="AA23" s="26"/>
      <c r="AB23" s="26"/>
    </row>
    <row r="24" spans="1:28" ht="26.25" x14ac:dyDescent="0.4">
      <c r="A24" s="7"/>
      <c r="B24" s="10"/>
      <c r="C24" s="10"/>
      <c r="D24" s="10"/>
      <c r="E24" s="10"/>
      <c r="F24" s="25"/>
      <c r="G24" s="25"/>
      <c r="H24" s="25"/>
      <c r="I24" s="25"/>
      <c r="J24" s="25"/>
      <c r="K24" s="25"/>
      <c r="L24" s="7" t="s">
        <v>0</v>
      </c>
      <c r="M24" s="71" t="s">
        <v>31</v>
      </c>
      <c r="N24" s="71"/>
      <c r="O24" s="71"/>
      <c r="P24" s="71"/>
      <c r="Q24" s="71"/>
      <c r="R24" s="71"/>
      <c r="S24" s="7" t="s">
        <v>0</v>
      </c>
      <c r="T24" s="7" t="s">
        <v>0</v>
      </c>
      <c r="U24" s="7" t="s">
        <v>0</v>
      </c>
      <c r="V24" s="7" t="s">
        <v>0</v>
      </c>
      <c r="W24" s="7" t="s">
        <v>0</v>
      </c>
      <c r="X24" s="7" t="s">
        <v>0</v>
      </c>
      <c r="Y24" s="26"/>
      <c r="Z24" s="26"/>
      <c r="AA24"/>
      <c r="AB24" s="26"/>
    </row>
    <row r="25" spans="1:28" ht="27.75" customHeight="1" x14ac:dyDescent="0.4">
      <c r="A25" s="7" t="s">
        <v>0</v>
      </c>
      <c r="B25" s="9" t="s">
        <v>3</v>
      </c>
      <c r="C25" s="9"/>
      <c r="D25" s="9" t="s">
        <v>4</v>
      </c>
      <c r="E25" s="30"/>
      <c r="F25" s="76" t="s">
        <v>32</v>
      </c>
      <c r="G25" s="76"/>
      <c r="H25" s="76"/>
      <c r="I25" s="76" t="s">
        <v>33</v>
      </c>
      <c r="J25" s="76"/>
      <c r="K25" s="76"/>
      <c r="L25" s="7" t="s">
        <v>0</v>
      </c>
      <c r="M25" s="77" t="s">
        <v>11</v>
      </c>
      <c r="N25" s="77"/>
      <c r="O25" s="33" t="s">
        <v>34</v>
      </c>
      <c r="P25" s="33" t="s">
        <v>35</v>
      </c>
      <c r="Q25"/>
      <c r="R25" s="33" t="s">
        <v>36</v>
      </c>
      <c r="S25" s="7" t="s">
        <v>0</v>
      </c>
      <c r="T25" s="7" t="s">
        <v>0</v>
      </c>
      <c r="U25" s="7" t="s">
        <v>0</v>
      </c>
      <c r="V25" s="7" t="s">
        <v>0</v>
      </c>
      <c r="W25" s="7" t="s">
        <v>0</v>
      </c>
      <c r="X25" s="7" t="s">
        <v>0</v>
      </c>
      <c r="Y25" s="26"/>
      <c r="Z25" s="26"/>
      <c r="AA25"/>
      <c r="AB25" s="26"/>
    </row>
    <row r="26" spans="1:28" ht="20.100000000000001" customHeight="1" x14ac:dyDescent="0.4">
      <c r="A26" s="7" t="s">
        <v>0</v>
      </c>
      <c r="B26" s="14" t="s">
        <v>12</v>
      </c>
      <c r="C26" s="14">
        <f t="shared" ref="C26:C31" si="8">R26</f>
        <v>4</v>
      </c>
      <c r="D26" s="15" t="s">
        <v>13</v>
      </c>
      <c r="E26" s="30"/>
      <c r="F26" s="78">
        <f>'TIR A LA CORDE'!O4</f>
        <v>6</v>
      </c>
      <c r="G26" s="78"/>
      <c r="H26" s="78"/>
      <c r="I26" s="78">
        <f>POLOCHONS!R5</f>
        <v>6</v>
      </c>
      <c r="J26" s="78"/>
      <c r="K26" s="78"/>
      <c r="L26" s="7" t="s">
        <v>0</v>
      </c>
      <c r="M26" s="89">
        <f t="shared" ref="M26:M31" si="9">H7+K7+O7+R7+H17+K17+O17+R17+F26+I26</f>
        <v>53</v>
      </c>
      <c r="N26" s="89">
        <f>M26+P26/1000</f>
        <v>53.003999999999998</v>
      </c>
      <c r="O26" s="34">
        <f t="shared" ref="O26:O31" si="10">IF(M26&lt;&gt;"",RANK(M26,M$26:M$31),"")</f>
        <v>4</v>
      </c>
      <c r="P26" s="35">
        <f>'13 LES 6 QUESTIONS'!I4</f>
        <v>4</v>
      </c>
      <c r="Q26"/>
      <c r="R26" s="34">
        <f>RANK(N26,$N$26:$N$31)</f>
        <v>4</v>
      </c>
      <c r="S26" s="7" t="s">
        <v>0</v>
      </c>
      <c r="T26" s="36">
        <v>4</v>
      </c>
      <c r="U26" s="7" t="s">
        <v>0</v>
      </c>
      <c r="V26" s="7" t="s">
        <v>0</v>
      </c>
      <c r="W26" s="7" t="s">
        <v>0</v>
      </c>
      <c r="X26" s="7" t="s">
        <v>0</v>
      </c>
      <c r="Y26" s="26"/>
      <c r="Z26" s="26"/>
      <c r="AA26"/>
      <c r="AB26" s="26"/>
    </row>
    <row r="27" spans="1:28" ht="20.100000000000001" customHeight="1" x14ac:dyDescent="0.4">
      <c r="A27" s="7" t="s">
        <v>0</v>
      </c>
      <c r="B27" s="14" t="s">
        <v>14</v>
      </c>
      <c r="C27" s="14">
        <f t="shared" si="8"/>
        <v>1</v>
      </c>
      <c r="D27" s="15" t="s">
        <v>15</v>
      </c>
      <c r="E27" s="30"/>
      <c r="F27" s="78">
        <f>'TIR A LA CORDE'!O5</f>
        <v>8</v>
      </c>
      <c r="G27" s="78"/>
      <c r="H27" s="78"/>
      <c r="I27" s="78">
        <f>POLOCHONS!R6</f>
        <v>8</v>
      </c>
      <c r="J27" s="78"/>
      <c r="K27" s="78"/>
      <c r="L27" s="7" t="s">
        <v>0</v>
      </c>
      <c r="M27" s="89">
        <f t="shared" si="9"/>
        <v>65</v>
      </c>
      <c r="N27" s="89">
        <f t="shared" ref="N27:N31" si="11">M27+P27/1000</f>
        <v>65.004999999999995</v>
      </c>
      <c r="O27" s="34">
        <f t="shared" si="10"/>
        <v>1</v>
      </c>
      <c r="P27" s="35">
        <f>'13 LES 6 QUESTIONS'!I5</f>
        <v>5</v>
      </c>
      <c r="Q27"/>
      <c r="R27" s="34">
        <f t="shared" ref="R27:R31" si="12">RANK(N27,$N$26:$N$31)</f>
        <v>1</v>
      </c>
      <c r="S27" s="7" t="s">
        <v>0</v>
      </c>
      <c r="T27" s="36">
        <v>1</v>
      </c>
      <c r="U27" s="7" t="s">
        <v>0</v>
      </c>
      <c r="V27" s="7" t="s">
        <v>0</v>
      </c>
      <c r="W27" s="7" t="s">
        <v>0</v>
      </c>
      <c r="X27" s="7" t="s">
        <v>0</v>
      </c>
      <c r="Y27" s="26"/>
      <c r="Z27" s="26"/>
      <c r="AA27"/>
      <c r="AB27" s="26"/>
    </row>
    <row r="28" spans="1:28" ht="20.100000000000001" customHeight="1" x14ac:dyDescent="0.4">
      <c r="A28" s="7" t="s">
        <v>0</v>
      </c>
      <c r="B28" s="14" t="s">
        <v>16</v>
      </c>
      <c r="C28" s="14">
        <f t="shared" si="8"/>
        <v>5</v>
      </c>
      <c r="D28" s="15" t="s">
        <v>17</v>
      </c>
      <c r="E28" s="30"/>
      <c r="F28" s="78">
        <f>'TIR A LA CORDE'!O6</f>
        <v>0</v>
      </c>
      <c r="G28" s="78"/>
      <c r="H28" s="78"/>
      <c r="I28" s="78">
        <f>POLOCHONS!R7</f>
        <v>0</v>
      </c>
      <c r="J28" s="78"/>
      <c r="K28" s="78"/>
      <c r="L28" s="7" t="s">
        <v>0</v>
      </c>
      <c r="M28" s="89">
        <f t="shared" si="9"/>
        <v>44</v>
      </c>
      <c r="N28" s="89">
        <f t="shared" si="11"/>
        <v>44.003</v>
      </c>
      <c r="O28" s="34">
        <f t="shared" si="10"/>
        <v>5</v>
      </c>
      <c r="P28" s="35">
        <f>'13 LES 6 QUESTIONS'!I6</f>
        <v>3</v>
      </c>
      <c r="Q28"/>
      <c r="R28" s="34">
        <f t="shared" si="12"/>
        <v>5</v>
      </c>
      <c r="S28" s="7" t="s">
        <v>0</v>
      </c>
      <c r="T28" s="36">
        <v>5</v>
      </c>
      <c r="U28" s="7" t="s">
        <v>0</v>
      </c>
      <c r="V28" s="7" t="s">
        <v>0</v>
      </c>
      <c r="W28" s="7" t="s">
        <v>0</v>
      </c>
      <c r="X28" s="7" t="s">
        <v>0</v>
      </c>
      <c r="Y28" s="26"/>
      <c r="Z28" s="26"/>
      <c r="AA28"/>
      <c r="AB28" s="26"/>
    </row>
    <row r="29" spans="1:28" ht="20.100000000000001" customHeight="1" x14ac:dyDescent="0.4">
      <c r="A29" s="7" t="s">
        <v>0</v>
      </c>
      <c r="B29" s="14" t="s">
        <v>18</v>
      </c>
      <c r="C29" s="14">
        <f t="shared" si="8"/>
        <v>2</v>
      </c>
      <c r="D29" s="20" t="s">
        <v>19</v>
      </c>
      <c r="E29" s="30"/>
      <c r="F29" s="78">
        <f>'TIR A LA CORDE'!O8</f>
        <v>8</v>
      </c>
      <c r="G29" s="78"/>
      <c r="H29" s="78"/>
      <c r="I29" s="78">
        <f>POLOCHONS!R9</f>
        <v>8</v>
      </c>
      <c r="J29" s="78"/>
      <c r="K29" s="78"/>
      <c r="L29" s="7" t="s">
        <v>0</v>
      </c>
      <c r="M29" s="89">
        <f t="shared" si="9"/>
        <v>54</v>
      </c>
      <c r="N29" s="89">
        <f t="shared" si="11"/>
        <v>54.003</v>
      </c>
      <c r="O29" s="34">
        <f t="shared" si="10"/>
        <v>2</v>
      </c>
      <c r="P29" s="35">
        <f>'13 LES 6 QUESTIONS'!I8</f>
        <v>3</v>
      </c>
      <c r="Q29"/>
      <c r="R29" s="34">
        <f t="shared" si="12"/>
        <v>2</v>
      </c>
      <c r="S29" s="7" t="s">
        <v>0</v>
      </c>
      <c r="T29" s="36">
        <v>2</v>
      </c>
      <c r="U29" s="7" t="s">
        <v>0</v>
      </c>
      <c r="V29" s="7" t="s">
        <v>0</v>
      </c>
      <c r="W29" s="7" t="s">
        <v>0</v>
      </c>
      <c r="X29" s="7" t="s">
        <v>0</v>
      </c>
      <c r="Y29" s="26"/>
      <c r="Z29" s="26"/>
      <c r="AA29"/>
      <c r="AB29" s="26"/>
    </row>
    <row r="30" spans="1:28" s="37" customFormat="1" ht="20.100000000000001" customHeight="1" x14ac:dyDescent="0.4">
      <c r="A30" s="7" t="s">
        <v>0</v>
      </c>
      <c r="B30" s="14" t="s">
        <v>20</v>
      </c>
      <c r="C30" s="14">
        <f t="shared" si="8"/>
        <v>6</v>
      </c>
      <c r="D30" s="20" t="s">
        <v>21</v>
      </c>
      <c r="E30" s="30"/>
      <c r="F30" s="78">
        <f>'TIR A LA CORDE'!O9</f>
        <v>0</v>
      </c>
      <c r="G30" s="78"/>
      <c r="H30" s="78"/>
      <c r="I30" s="78">
        <f>POLOCHONS!R10</f>
        <v>5</v>
      </c>
      <c r="J30" s="78"/>
      <c r="K30" s="78"/>
      <c r="L30" s="7" t="s">
        <v>0</v>
      </c>
      <c r="M30" s="89">
        <f t="shared" si="9"/>
        <v>39</v>
      </c>
      <c r="N30" s="89">
        <f t="shared" si="11"/>
        <v>39.002000000000002</v>
      </c>
      <c r="O30" s="34">
        <f t="shared" si="10"/>
        <v>6</v>
      </c>
      <c r="P30" s="35">
        <f>'13 LES 6 QUESTIONS'!I9</f>
        <v>2</v>
      </c>
      <c r="Q30"/>
      <c r="R30" s="34">
        <f t="shared" si="12"/>
        <v>6</v>
      </c>
      <c r="S30" s="7" t="s">
        <v>0</v>
      </c>
      <c r="T30" s="36">
        <v>6</v>
      </c>
      <c r="U30" s="7" t="s">
        <v>0</v>
      </c>
      <c r="V30" s="7" t="s">
        <v>0</v>
      </c>
      <c r="W30" s="7" t="s">
        <v>0</v>
      </c>
      <c r="X30" s="7" t="s">
        <v>0</v>
      </c>
      <c r="Y30" s="26"/>
      <c r="Z30" s="26"/>
      <c r="AA30"/>
      <c r="AB30" s="26"/>
    </row>
    <row r="31" spans="1:28" s="37" customFormat="1" ht="20.100000000000001" customHeight="1" x14ac:dyDescent="0.4">
      <c r="A31" s="7" t="s">
        <v>0</v>
      </c>
      <c r="B31" s="14" t="s">
        <v>22</v>
      </c>
      <c r="C31" s="14">
        <f t="shared" si="8"/>
        <v>3</v>
      </c>
      <c r="D31" s="22" t="s">
        <v>23</v>
      </c>
      <c r="E31" s="30"/>
      <c r="F31" s="78">
        <f>'TIR A LA CORDE'!O10</f>
        <v>6</v>
      </c>
      <c r="G31" s="78"/>
      <c r="H31" s="78"/>
      <c r="I31" s="78">
        <f>POLOCHONS!R11</f>
        <v>0</v>
      </c>
      <c r="J31" s="78"/>
      <c r="K31" s="78"/>
      <c r="L31" s="7" t="s">
        <v>0</v>
      </c>
      <c r="M31" s="89">
        <f t="shared" si="9"/>
        <v>54</v>
      </c>
      <c r="N31" s="89">
        <f t="shared" si="11"/>
        <v>54</v>
      </c>
      <c r="O31" s="34">
        <f t="shared" si="10"/>
        <v>2</v>
      </c>
      <c r="P31" s="35">
        <f>'13 LES 6 QUESTIONS'!I10</f>
        <v>0</v>
      </c>
      <c r="Q31"/>
      <c r="R31" s="34">
        <f t="shared" si="12"/>
        <v>3</v>
      </c>
      <c r="S31" s="7" t="s">
        <v>0</v>
      </c>
      <c r="T31" s="36">
        <v>3</v>
      </c>
      <c r="U31" s="7" t="s">
        <v>0</v>
      </c>
      <c r="V31" s="7" t="s">
        <v>0</v>
      </c>
      <c r="W31" s="7" t="s">
        <v>0</v>
      </c>
      <c r="X31" s="7" t="s">
        <v>0</v>
      </c>
      <c r="Y31" s="26"/>
      <c r="Z31" s="26"/>
      <c r="AA31" s="26"/>
      <c r="AB31" s="26"/>
    </row>
    <row r="32" spans="1:28" x14ac:dyDescent="0.25">
      <c r="A32" s="7" t="s">
        <v>0</v>
      </c>
      <c r="B32" s="7"/>
      <c r="C32" s="7"/>
      <c r="D32" s="7" t="s">
        <v>0</v>
      </c>
      <c r="E32" s="7" t="s">
        <v>0</v>
      </c>
      <c r="F32" s="7" t="s">
        <v>0</v>
      </c>
      <c r="G32" s="7" t="s">
        <v>0</v>
      </c>
      <c r="H32" s="7" t="s">
        <v>0</v>
      </c>
      <c r="I32" s="7" t="s">
        <v>0</v>
      </c>
      <c r="J32" s="7" t="s">
        <v>0</v>
      </c>
      <c r="K32" s="7" t="s">
        <v>0</v>
      </c>
      <c r="L32" s="7"/>
      <c r="M32" s="7" t="s">
        <v>0</v>
      </c>
      <c r="N32" s="7" t="s">
        <v>0</v>
      </c>
      <c r="O32" s="7" t="s">
        <v>0</v>
      </c>
      <c r="P32" s="7" t="s">
        <v>0</v>
      </c>
      <c r="Q32" s="7" t="s">
        <v>0</v>
      </c>
      <c r="R32" s="7" t="s">
        <v>0</v>
      </c>
      <c r="S32" s="38"/>
      <c r="T32" s="38"/>
      <c r="U32" s="39" t="s">
        <v>0</v>
      </c>
      <c r="V32" s="7" t="s">
        <v>0</v>
      </c>
      <c r="W32" s="7" t="s">
        <v>0</v>
      </c>
      <c r="X32" s="7" t="s">
        <v>0</v>
      </c>
      <c r="Z32" s="5"/>
    </row>
    <row r="33" spans="1:19" x14ac:dyDescent="0.25">
      <c r="A33" s="40" t="s">
        <v>0</v>
      </c>
      <c r="B33" s="5"/>
      <c r="C33" s="5"/>
      <c r="D33" s="5"/>
      <c r="E33" s="5"/>
      <c r="F33" s="5"/>
      <c r="G33" s="41"/>
      <c r="H33" s="5"/>
      <c r="I33" s="5"/>
      <c r="J33" s="6"/>
      <c r="K33" s="5"/>
      <c r="L33" s="5"/>
      <c r="M33" s="5"/>
      <c r="N33" s="6"/>
      <c r="O33" s="5"/>
      <c r="P33" s="5"/>
      <c r="Q33" s="6"/>
      <c r="R33" s="5"/>
      <c r="S33" s="5"/>
    </row>
    <row r="34" spans="1:19" x14ac:dyDescent="0.25">
      <c r="A34" s="40" t="s">
        <v>0</v>
      </c>
      <c r="B34" s="5"/>
      <c r="C34" s="5"/>
      <c r="D34" s="5"/>
      <c r="E34" s="5"/>
      <c r="F34" s="5"/>
      <c r="G34" s="41"/>
      <c r="H34" s="5"/>
      <c r="I34" s="5"/>
      <c r="J34" s="6"/>
      <c r="K34" s="5"/>
      <c r="L34" s="5"/>
      <c r="M34" s="5"/>
      <c r="N34" s="6"/>
      <c r="O34" s="5"/>
      <c r="P34" s="5"/>
      <c r="Q34" s="6"/>
      <c r="R34" s="5"/>
      <c r="S34" s="5"/>
    </row>
    <row r="35" spans="1:19" x14ac:dyDescent="0.25">
      <c r="A35" s="40" t="s">
        <v>0</v>
      </c>
      <c r="B35" s="5"/>
      <c r="C35" s="5"/>
      <c r="D35" s="5"/>
      <c r="E35" s="5"/>
      <c r="F35" s="5"/>
      <c r="G35" s="41"/>
      <c r="H35" s="5"/>
      <c r="I35" s="5"/>
      <c r="J35" s="6"/>
      <c r="K35" s="5"/>
      <c r="L35" s="5"/>
      <c r="M35" s="5"/>
      <c r="N35" s="6"/>
      <c r="O35" s="5"/>
      <c r="P35" s="5"/>
      <c r="Q35" s="6"/>
      <c r="R35" s="5"/>
      <c r="S35" s="5"/>
    </row>
    <row r="36" spans="1:19" x14ac:dyDescent="0.25">
      <c r="A36" s="40" t="s">
        <v>0</v>
      </c>
      <c r="B36" s="5"/>
      <c r="C36" s="5"/>
      <c r="D36" s="5"/>
      <c r="E36" s="5"/>
      <c r="F36" s="5"/>
      <c r="G36" s="41"/>
      <c r="H36" s="5"/>
      <c r="I36" s="5"/>
      <c r="J36" s="6"/>
      <c r="K36" s="5"/>
      <c r="L36" s="5"/>
      <c r="M36" s="5"/>
      <c r="N36" s="6"/>
      <c r="O36" s="5"/>
      <c r="P36" s="5"/>
      <c r="Q36" s="6"/>
      <c r="R36" s="5"/>
      <c r="S36" s="5"/>
    </row>
    <row r="37" spans="1:19" x14ac:dyDescent="0.25">
      <c r="A37" s="40" t="s">
        <v>0</v>
      </c>
      <c r="B37" s="5"/>
      <c r="C37" s="5"/>
      <c r="D37" s="5"/>
      <c r="E37" s="5"/>
      <c r="F37" s="5"/>
      <c r="G37" s="41"/>
      <c r="H37" s="5"/>
      <c r="I37" s="5"/>
      <c r="J37" s="6"/>
      <c r="K37" s="5"/>
      <c r="L37" s="5"/>
      <c r="M37" s="5"/>
      <c r="N37" s="6"/>
      <c r="O37" s="5"/>
      <c r="P37" s="5"/>
      <c r="Q37" s="6"/>
      <c r="R37" s="5"/>
      <c r="S37" s="5"/>
    </row>
    <row r="38" spans="1:19" x14ac:dyDescent="0.25">
      <c r="A38" s="40" t="s">
        <v>0</v>
      </c>
      <c r="B38" s="5"/>
      <c r="C38" s="5"/>
      <c r="D38" s="5"/>
      <c r="E38" s="5"/>
      <c r="F38" s="5"/>
      <c r="G38" s="41"/>
      <c r="H38" s="5"/>
      <c r="I38" s="5"/>
      <c r="J38" s="6"/>
      <c r="K38" s="5"/>
      <c r="L38" s="5"/>
      <c r="M38" s="5"/>
      <c r="N38" s="6"/>
      <c r="O38" s="5"/>
      <c r="P38" s="5"/>
      <c r="Q38" s="6"/>
      <c r="R38" s="5"/>
      <c r="S38" s="5"/>
    </row>
    <row r="39" spans="1:19" x14ac:dyDescent="0.25">
      <c r="A39" s="40" t="s">
        <v>0</v>
      </c>
      <c r="B39" s="5"/>
      <c r="C39" s="5"/>
      <c r="D39" s="5"/>
      <c r="E39" s="5"/>
      <c r="F39" s="5"/>
      <c r="G39" s="41"/>
      <c r="H39" s="5"/>
      <c r="I39" s="5"/>
      <c r="J39" s="6"/>
      <c r="K39" s="5"/>
      <c r="L39" s="5"/>
      <c r="M39" s="5"/>
      <c r="N39" s="6"/>
      <c r="O39" s="5"/>
      <c r="P39" s="5"/>
      <c r="Q39" s="6"/>
      <c r="R39" s="5"/>
      <c r="S39" s="5"/>
    </row>
    <row r="40" spans="1:19" x14ac:dyDescent="0.25">
      <c r="A40" s="40" t="s">
        <v>0</v>
      </c>
      <c r="B40" s="5"/>
      <c r="C40" s="5"/>
      <c r="D40" s="5"/>
      <c r="E40" s="5"/>
      <c r="F40" s="5"/>
      <c r="G40" s="41"/>
      <c r="H40" s="5"/>
      <c r="I40" s="5"/>
      <c r="J40" s="6"/>
      <c r="K40" s="5"/>
      <c r="L40" s="5"/>
      <c r="M40" s="5"/>
      <c r="N40" s="6"/>
      <c r="O40" s="5"/>
      <c r="P40" s="5"/>
      <c r="Q40" s="6"/>
      <c r="R40" s="5"/>
      <c r="S40" s="5"/>
    </row>
    <row r="41" spans="1:19" x14ac:dyDescent="0.25">
      <c r="A41" s="40" t="s">
        <v>0</v>
      </c>
      <c r="B41" s="5"/>
      <c r="C41" s="5"/>
      <c r="D41" s="5"/>
      <c r="E41" s="5"/>
      <c r="F41" s="5"/>
      <c r="G41" s="41"/>
      <c r="H41" s="5"/>
      <c r="I41" s="5"/>
      <c r="J41" s="6"/>
      <c r="K41" s="5"/>
      <c r="L41" s="5"/>
      <c r="M41" s="5"/>
      <c r="N41" s="6"/>
      <c r="O41" s="5"/>
      <c r="P41" s="5"/>
      <c r="Q41" s="6"/>
      <c r="R41" s="5"/>
      <c r="S41" s="5"/>
    </row>
    <row r="42" spans="1:19" x14ac:dyDescent="0.25">
      <c r="A42" s="40" t="s">
        <v>0</v>
      </c>
      <c r="B42" s="5"/>
      <c r="C42" s="5"/>
      <c r="D42" s="5"/>
      <c r="E42" s="5"/>
      <c r="F42" s="5"/>
      <c r="G42" s="41"/>
      <c r="H42" s="5"/>
      <c r="I42" s="5"/>
      <c r="J42" s="6"/>
      <c r="K42" s="5"/>
      <c r="L42" s="5"/>
      <c r="M42" s="5"/>
      <c r="N42" s="6"/>
      <c r="O42" s="5"/>
      <c r="P42" s="5"/>
      <c r="Q42" s="6"/>
      <c r="R42" s="5"/>
      <c r="S42" s="5"/>
    </row>
    <row r="43" spans="1:19" x14ac:dyDescent="0.25">
      <c r="A43" s="40" t="s">
        <v>0</v>
      </c>
      <c r="B43" s="5"/>
      <c r="C43" s="5"/>
      <c r="D43" s="5"/>
      <c r="E43" s="5"/>
      <c r="F43" s="5"/>
      <c r="G43" s="41"/>
      <c r="H43" s="5"/>
      <c r="I43" s="5"/>
      <c r="J43" s="6"/>
      <c r="K43" s="5"/>
      <c r="L43" s="5"/>
      <c r="M43" s="5"/>
      <c r="N43" s="6"/>
      <c r="O43" s="5"/>
      <c r="P43" s="5"/>
      <c r="Q43" s="6"/>
      <c r="R43" s="5"/>
      <c r="S43" s="5"/>
    </row>
    <row r="44" spans="1:19" x14ac:dyDescent="0.25">
      <c r="A44" s="40" t="s">
        <v>0</v>
      </c>
      <c r="B44" s="5"/>
      <c r="C44" s="5"/>
      <c r="D44" s="5"/>
      <c r="E44" s="5"/>
      <c r="F44" s="5"/>
      <c r="G44" s="41"/>
      <c r="H44" s="5"/>
      <c r="I44" s="5"/>
      <c r="J44" s="6"/>
      <c r="K44" s="5"/>
      <c r="L44" s="5"/>
      <c r="M44" s="5"/>
      <c r="N44" s="6"/>
      <c r="O44" s="5"/>
      <c r="P44" s="5"/>
      <c r="Q44" s="6"/>
      <c r="R44" s="5"/>
      <c r="S44" s="5"/>
    </row>
    <row r="45" spans="1:19" x14ac:dyDescent="0.25">
      <c r="A45" s="40" t="s">
        <v>0</v>
      </c>
      <c r="B45" s="5"/>
      <c r="C45" s="5"/>
      <c r="D45" s="5"/>
      <c r="E45" s="5"/>
      <c r="F45" s="5"/>
      <c r="G45" s="41"/>
      <c r="H45" s="5"/>
      <c r="I45" s="5"/>
      <c r="J45" s="6"/>
      <c r="K45" s="5"/>
      <c r="L45" s="5"/>
      <c r="M45" s="5"/>
      <c r="N45" s="6"/>
      <c r="O45" s="5"/>
      <c r="P45" s="5"/>
      <c r="Q45" s="6"/>
      <c r="R45" s="5"/>
      <c r="S45" s="5"/>
    </row>
    <row r="46" spans="1:19" x14ac:dyDescent="0.25">
      <c r="A46" s="40" t="s">
        <v>0</v>
      </c>
      <c r="B46" s="5"/>
      <c r="C46" s="5"/>
      <c r="D46" s="5"/>
      <c r="E46" s="5"/>
      <c r="F46" s="5"/>
      <c r="G46" s="41"/>
      <c r="H46" s="5"/>
      <c r="I46" s="5"/>
      <c r="J46" s="6"/>
      <c r="K46" s="5"/>
      <c r="L46" s="5"/>
      <c r="M46" s="5"/>
      <c r="N46" s="6"/>
      <c r="O46" s="5"/>
      <c r="P46" s="5"/>
      <c r="Q46" s="6"/>
      <c r="R46" s="5"/>
      <c r="S46" s="5"/>
    </row>
    <row r="47" spans="1:19" x14ac:dyDescent="0.25">
      <c r="A47" s="40" t="s">
        <v>0</v>
      </c>
      <c r="B47" s="5"/>
      <c r="C47" s="5"/>
      <c r="D47" s="5"/>
      <c r="E47" s="5"/>
      <c r="F47" s="5"/>
      <c r="G47" s="41"/>
      <c r="H47" s="5"/>
      <c r="I47" s="5"/>
      <c r="J47" s="6"/>
      <c r="K47" s="5"/>
      <c r="L47" s="5"/>
      <c r="M47" s="5"/>
      <c r="N47" s="6"/>
      <c r="O47" s="5"/>
      <c r="P47" s="5"/>
      <c r="Q47" s="6"/>
      <c r="R47" s="5"/>
      <c r="S47" s="5"/>
    </row>
    <row r="48" spans="1:19" x14ac:dyDescent="0.25">
      <c r="A48" s="40" t="s">
        <v>0</v>
      </c>
      <c r="B48" s="5"/>
      <c r="C48" s="5"/>
      <c r="D48" s="5"/>
      <c r="E48" s="5"/>
      <c r="F48" s="5"/>
      <c r="G48" s="41"/>
      <c r="H48" s="5"/>
      <c r="I48" s="5"/>
      <c r="J48" s="6"/>
      <c r="K48" s="5"/>
      <c r="L48" s="5"/>
      <c r="M48" s="5"/>
      <c r="N48" s="6"/>
      <c r="O48" s="5"/>
      <c r="P48" s="5"/>
      <c r="Q48" s="6"/>
      <c r="R48" s="5"/>
      <c r="S48" s="5"/>
    </row>
    <row r="49" spans="1:19" x14ac:dyDescent="0.25">
      <c r="A49" s="40" t="s">
        <v>0</v>
      </c>
      <c r="B49" s="5"/>
      <c r="C49" s="5"/>
      <c r="D49" s="5"/>
      <c r="E49" s="5"/>
      <c r="F49" s="5"/>
      <c r="G49" s="41"/>
      <c r="H49" s="5"/>
      <c r="I49" s="5"/>
      <c r="J49" s="6"/>
      <c r="K49" s="5"/>
      <c r="L49" s="5"/>
      <c r="M49" s="5"/>
      <c r="N49" s="6"/>
      <c r="O49" s="5"/>
      <c r="P49" s="5"/>
      <c r="Q49" s="6"/>
      <c r="R49" s="5"/>
      <c r="S49" s="5"/>
    </row>
    <row r="50" spans="1:19" x14ac:dyDescent="0.25">
      <c r="A50" s="40" t="s">
        <v>0</v>
      </c>
      <c r="B50" s="5"/>
      <c r="C50" s="5"/>
      <c r="D50" s="5"/>
      <c r="E50" s="5"/>
      <c r="F50" s="5"/>
      <c r="G50" s="41"/>
      <c r="H50" s="5"/>
      <c r="I50" s="5"/>
      <c r="J50" s="6"/>
      <c r="K50" s="5"/>
      <c r="L50" s="5"/>
      <c r="M50" s="5"/>
      <c r="N50" s="6"/>
      <c r="O50" s="5"/>
      <c r="P50" s="5"/>
      <c r="Q50" s="6"/>
      <c r="R50" s="5"/>
      <c r="S50" s="5"/>
    </row>
    <row r="51" spans="1:19" x14ac:dyDescent="0.25">
      <c r="A51" s="40" t="s">
        <v>0</v>
      </c>
      <c r="B51" s="5"/>
      <c r="C51" s="5"/>
      <c r="D51" s="5"/>
      <c r="E51" s="5"/>
      <c r="F51" s="5"/>
      <c r="G51" s="41"/>
      <c r="H51" s="5"/>
      <c r="I51" s="5"/>
      <c r="J51" s="6"/>
      <c r="K51" s="5"/>
      <c r="L51" s="5"/>
      <c r="M51" s="5"/>
      <c r="N51" s="6"/>
      <c r="O51" s="5"/>
      <c r="P51" s="5"/>
      <c r="Q51" s="6"/>
      <c r="R51" s="5"/>
      <c r="S51" s="5"/>
    </row>
    <row r="52" spans="1:19" x14ac:dyDescent="0.25">
      <c r="A52" s="40" t="s">
        <v>0</v>
      </c>
      <c r="B52" s="5"/>
      <c r="C52" s="5"/>
      <c r="D52" s="5"/>
      <c r="E52" s="5"/>
      <c r="F52" s="5"/>
      <c r="G52" s="41"/>
      <c r="H52" s="5"/>
      <c r="I52" s="5"/>
      <c r="J52" s="6"/>
      <c r="K52" s="5"/>
      <c r="L52" s="5"/>
      <c r="M52" s="5"/>
      <c r="N52" s="6"/>
      <c r="O52" s="5"/>
      <c r="P52" s="5"/>
      <c r="Q52" s="6"/>
      <c r="R52" s="5"/>
      <c r="S52" s="5"/>
    </row>
    <row r="53" spans="1:19" x14ac:dyDescent="0.25">
      <c r="A53" s="40" t="s">
        <v>0</v>
      </c>
      <c r="B53" s="5"/>
      <c r="C53" s="5"/>
      <c r="D53" s="5"/>
      <c r="E53" s="5"/>
      <c r="F53" s="5"/>
      <c r="G53" s="41"/>
      <c r="H53" s="5"/>
      <c r="I53" s="5"/>
      <c r="J53" s="6"/>
      <c r="K53" s="5"/>
      <c r="L53" s="5"/>
      <c r="M53" s="5"/>
      <c r="N53" s="6"/>
      <c r="O53" s="5"/>
      <c r="P53" s="5"/>
      <c r="Q53" s="6"/>
      <c r="R53" s="5"/>
      <c r="S53" s="5"/>
    </row>
    <row r="54" spans="1:19" x14ac:dyDescent="0.25">
      <c r="A54" s="40" t="s">
        <v>0</v>
      </c>
      <c r="B54" s="5"/>
      <c r="C54" s="5"/>
      <c r="D54" s="5"/>
      <c r="E54" s="5"/>
      <c r="F54" s="5"/>
      <c r="G54" s="41"/>
      <c r="H54" s="5"/>
      <c r="I54" s="5"/>
      <c r="J54" s="6"/>
      <c r="K54" s="5"/>
      <c r="L54" s="5"/>
      <c r="M54" s="5"/>
      <c r="N54" s="6"/>
      <c r="O54" s="5"/>
      <c r="P54" s="5"/>
      <c r="Q54" s="6"/>
      <c r="R54" s="5"/>
      <c r="S54" s="5"/>
    </row>
    <row r="55" spans="1:19" x14ac:dyDescent="0.25">
      <c r="A55" s="40" t="s">
        <v>0</v>
      </c>
      <c r="B55" s="5"/>
      <c r="C55" s="5"/>
      <c r="D55" s="5"/>
      <c r="E55" s="5"/>
      <c r="F55" s="5"/>
      <c r="G55" s="41"/>
      <c r="H55" s="5"/>
      <c r="I55" s="5"/>
      <c r="J55" s="6"/>
      <c r="K55" s="5"/>
      <c r="L55" s="5"/>
      <c r="M55" s="5"/>
      <c r="N55" s="6"/>
      <c r="O55" s="5"/>
      <c r="P55" s="5"/>
      <c r="Q55" s="6"/>
      <c r="R55" s="5"/>
      <c r="S55" s="5"/>
    </row>
    <row r="56" spans="1:19" x14ac:dyDescent="0.25">
      <c r="A56" s="40" t="s">
        <v>0</v>
      </c>
      <c r="B56" s="5"/>
      <c r="C56" s="5"/>
      <c r="D56" s="5"/>
      <c r="E56" s="5"/>
      <c r="F56" s="5"/>
      <c r="G56" s="41"/>
      <c r="H56" s="5"/>
      <c r="I56" s="5"/>
      <c r="J56" s="6"/>
      <c r="K56" s="5"/>
      <c r="L56" s="5"/>
      <c r="M56" s="5"/>
      <c r="N56" s="6"/>
      <c r="O56" s="5"/>
      <c r="P56" s="5"/>
      <c r="Q56" s="6"/>
      <c r="R56" s="5"/>
      <c r="S56" s="5"/>
    </row>
    <row r="57" spans="1:19" x14ac:dyDescent="0.25">
      <c r="A57" s="40" t="s">
        <v>0</v>
      </c>
      <c r="B57" s="5"/>
      <c r="C57" s="5"/>
      <c r="D57" s="5"/>
      <c r="E57" s="5"/>
      <c r="F57" s="5"/>
      <c r="G57" s="41"/>
      <c r="H57" s="5"/>
      <c r="I57" s="5"/>
      <c r="J57" s="6"/>
      <c r="K57" s="5"/>
      <c r="L57" s="5"/>
      <c r="M57" s="5"/>
      <c r="N57" s="6"/>
      <c r="O57" s="5"/>
      <c r="P57" s="5"/>
      <c r="Q57" s="6"/>
      <c r="R57" s="5"/>
      <c r="S57" s="5"/>
    </row>
    <row r="58" spans="1:19" x14ac:dyDescent="0.25">
      <c r="A58" s="5"/>
      <c r="B58" s="5"/>
      <c r="C58" s="5"/>
      <c r="D58" s="5"/>
      <c r="E58" s="5"/>
      <c r="F58" s="5"/>
      <c r="G58" s="41"/>
      <c r="H58" s="5"/>
      <c r="I58" s="5"/>
      <c r="J58" s="6"/>
      <c r="K58" s="5"/>
      <c r="L58" s="5"/>
      <c r="M58" s="5"/>
      <c r="N58" s="6"/>
      <c r="O58" s="5"/>
      <c r="P58" s="5"/>
      <c r="Q58" s="6"/>
      <c r="R58" s="5"/>
      <c r="S58" s="5"/>
    </row>
    <row r="59" spans="1:19" x14ac:dyDescent="0.25">
      <c r="A59" s="5"/>
      <c r="B59" s="5"/>
      <c r="C59" s="5"/>
      <c r="D59" s="5"/>
      <c r="E59" s="5"/>
      <c r="F59" s="5"/>
      <c r="G59" s="41"/>
      <c r="H59" s="5"/>
      <c r="I59" s="5"/>
      <c r="J59" s="6"/>
      <c r="K59" s="5"/>
      <c r="L59" s="5"/>
      <c r="M59" s="5"/>
      <c r="N59" s="6"/>
      <c r="O59" s="5"/>
      <c r="P59" s="5"/>
      <c r="Q59" s="6"/>
      <c r="R59" s="5"/>
      <c r="S59" s="5"/>
    </row>
    <row r="60" spans="1:19" x14ac:dyDescent="0.25">
      <c r="A60" s="5"/>
      <c r="B60" s="5"/>
      <c r="C60" s="5"/>
      <c r="D60" s="5"/>
      <c r="E60" s="5"/>
      <c r="F60" s="5"/>
      <c r="G60" s="41"/>
      <c r="H60" s="5"/>
      <c r="I60" s="5"/>
      <c r="J60" s="6"/>
      <c r="K60" s="5"/>
      <c r="L60" s="5"/>
      <c r="M60" s="5"/>
      <c r="N60" s="6"/>
      <c r="O60" s="5"/>
      <c r="P60" s="5"/>
      <c r="Q60" s="6"/>
      <c r="R60" s="5"/>
      <c r="S60" s="5"/>
    </row>
    <row r="61" spans="1:19" x14ac:dyDescent="0.25">
      <c r="A61" s="5"/>
      <c r="B61" s="5"/>
      <c r="C61" s="5"/>
      <c r="D61" s="5"/>
      <c r="E61" s="5"/>
      <c r="F61" s="5"/>
      <c r="G61" s="41"/>
      <c r="H61" s="5"/>
      <c r="I61" s="5"/>
      <c r="J61" s="6"/>
      <c r="K61" s="5"/>
      <c r="L61" s="5"/>
      <c r="M61" s="5"/>
      <c r="N61" s="6"/>
      <c r="O61" s="5"/>
      <c r="P61" s="5"/>
      <c r="Q61" s="6"/>
      <c r="R61" s="5"/>
      <c r="S61" s="5"/>
    </row>
    <row r="62" spans="1:19" x14ac:dyDescent="0.25">
      <c r="A62" s="5"/>
      <c r="B62" s="5"/>
      <c r="C62" s="5"/>
      <c r="D62" s="5"/>
      <c r="E62" s="5"/>
      <c r="F62" s="5"/>
      <c r="G62" s="41"/>
      <c r="H62" s="5"/>
      <c r="I62" s="5"/>
      <c r="J62" s="6"/>
      <c r="K62" s="5"/>
      <c r="L62" s="5"/>
      <c r="M62" s="5"/>
      <c r="N62" s="6"/>
      <c r="O62" s="5"/>
      <c r="P62" s="5"/>
      <c r="Q62" s="6"/>
      <c r="R62" s="5"/>
      <c r="S62" s="5"/>
    </row>
    <row r="63" spans="1:19" x14ac:dyDescent="0.25">
      <c r="A63" s="5"/>
      <c r="B63" s="5"/>
      <c r="C63" s="5"/>
      <c r="D63" s="5"/>
      <c r="E63" s="5"/>
      <c r="F63" s="5"/>
      <c r="G63" s="41"/>
      <c r="H63" s="5"/>
      <c r="I63" s="5"/>
      <c r="J63" s="6"/>
      <c r="K63" s="5"/>
      <c r="L63" s="5"/>
      <c r="M63" s="5"/>
      <c r="N63" s="6"/>
      <c r="O63" s="5"/>
      <c r="P63" s="5"/>
      <c r="Q63" s="6"/>
      <c r="R63" s="5"/>
      <c r="S63" s="5"/>
    </row>
    <row r="64" spans="1:19" x14ac:dyDescent="0.25">
      <c r="A64" s="5"/>
      <c r="B64" s="5"/>
      <c r="C64" s="5"/>
      <c r="D64" s="5"/>
      <c r="E64" s="5"/>
      <c r="F64" s="5"/>
      <c r="G64" s="41"/>
      <c r="H64" s="5"/>
      <c r="I64" s="5"/>
      <c r="J64" s="6"/>
      <c r="K64" s="5"/>
      <c r="L64" s="5"/>
      <c r="M64" s="5"/>
      <c r="N64" s="6"/>
      <c r="O64" s="5"/>
      <c r="P64" s="5"/>
      <c r="Q64" s="6"/>
      <c r="R64" s="5"/>
      <c r="S64" s="5"/>
    </row>
    <row r="65" spans="7:26" s="5" customFormat="1" x14ac:dyDescent="0.25">
      <c r="G65" s="41"/>
      <c r="J65" s="6"/>
      <c r="N65" s="6"/>
      <c r="Q65" s="6"/>
      <c r="T65" s="4"/>
      <c r="U65" s="4"/>
      <c r="W65" s="6"/>
      <c r="Z65" s="6"/>
    </row>
    <row r="66" spans="7:26" s="5" customFormat="1" x14ac:dyDescent="0.25">
      <c r="G66" s="41"/>
      <c r="J66" s="6"/>
      <c r="N66" s="6"/>
      <c r="Q66" s="6"/>
      <c r="T66" s="4"/>
      <c r="U66" s="4"/>
      <c r="W66" s="6"/>
      <c r="Z66" s="6"/>
    </row>
    <row r="67" spans="7:26" s="5" customFormat="1" x14ac:dyDescent="0.25">
      <c r="G67" s="41"/>
      <c r="J67" s="6"/>
      <c r="N67" s="6"/>
      <c r="Q67" s="6"/>
      <c r="T67" s="4"/>
      <c r="U67" s="4"/>
      <c r="W67" s="6"/>
      <c r="Z67" s="6"/>
    </row>
    <row r="68" spans="7:26" s="5" customFormat="1" x14ac:dyDescent="0.25">
      <c r="G68" s="41"/>
      <c r="J68" s="6"/>
      <c r="N68" s="6"/>
      <c r="Q68" s="6"/>
      <c r="T68" s="4"/>
      <c r="U68" s="4"/>
      <c r="W68" s="6"/>
      <c r="Z68" s="6"/>
    </row>
    <row r="69" spans="7:26" s="5" customFormat="1" x14ac:dyDescent="0.25">
      <c r="G69" s="41"/>
      <c r="J69" s="6"/>
      <c r="N69" s="6"/>
      <c r="Q69" s="6"/>
      <c r="T69" s="4"/>
      <c r="U69" s="4"/>
      <c r="W69" s="6"/>
      <c r="Z69" s="6"/>
    </row>
    <row r="70" spans="7:26" s="5" customFormat="1" x14ac:dyDescent="0.25">
      <c r="G70" s="41"/>
      <c r="J70" s="6"/>
      <c r="N70" s="6"/>
      <c r="Q70" s="6"/>
      <c r="T70" s="4"/>
      <c r="U70" s="4"/>
      <c r="W70" s="6"/>
      <c r="Z70" s="6"/>
    </row>
    <row r="71" spans="7:26" s="5" customFormat="1" x14ac:dyDescent="0.25">
      <c r="G71" s="41"/>
      <c r="J71" s="6"/>
      <c r="N71" s="6"/>
      <c r="Q71" s="6"/>
      <c r="T71" s="4"/>
      <c r="U71" s="4"/>
      <c r="W71" s="6"/>
      <c r="Z71" s="6"/>
    </row>
    <row r="72" spans="7:26" s="5" customFormat="1" x14ac:dyDescent="0.25">
      <c r="G72" s="41"/>
      <c r="J72" s="6"/>
      <c r="N72" s="6"/>
      <c r="Q72" s="6"/>
      <c r="T72" s="4"/>
      <c r="U72" s="4"/>
      <c r="W72" s="6"/>
      <c r="Z72" s="6"/>
    </row>
    <row r="73" spans="7:26" s="5" customFormat="1" x14ac:dyDescent="0.25">
      <c r="G73" s="41"/>
      <c r="J73" s="6"/>
      <c r="N73" s="6"/>
      <c r="Q73" s="6"/>
      <c r="T73" s="4"/>
      <c r="U73" s="4"/>
      <c r="W73" s="6"/>
      <c r="Z73" s="6"/>
    </row>
    <row r="74" spans="7:26" s="5" customFormat="1" x14ac:dyDescent="0.25">
      <c r="G74" s="41"/>
      <c r="J74" s="6"/>
      <c r="N74" s="6"/>
      <c r="Q74" s="6"/>
      <c r="T74" s="4"/>
      <c r="U74" s="4"/>
      <c r="W74" s="6"/>
      <c r="Z74" s="6"/>
    </row>
    <row r="75" spans="7:26" s="5" customFormat="1" x14ac:dyDescent="0.25">
      <c r="G75" s="41"/>
      <c r="J75" s="6"/>
      <c r="N75" s="6"/>
      <c r="Q75" s="6"/>
      <c r="T75" s="4"/>
      <c r="U75" s="4"/>
      <c r="W75" s="6"/>
      <c r="Z75" s="6"/>
    </row>
    <row r="76" spans="7:26" s="5" customFormat="1" x14ac:dyDescent="0.25">
      <c r="G76" s="41"/>
      <c r="J76" s="6"/>
      <c r="N76" s="6"/>
      <c r="Q76" s="6"/>
      <c r="T76" s="4"/>
      <c r="U76" s="4"/>
      <c r="W76" s="6"/>
      <c r="Z76" s="6"/>
    </row>
    <row r="77" spans="7:26" s="5" customFormat="1" x14ac:dyDescent="0.25">
      <c r="G77" s="41"/>
      <c r="J77" s="6"/>
      <c r="N77" s="6"/>
      <c r="Q77" s="6"/>
      <c r="T77" s="4"/>
      <c r="U77" s="4"/>
      <c r="W77" s="6"/>
      <c r="Z77" s="6"/>
    </row>
    <row r="78" spans="7:26" s="5" customFormat="1" x14ac:dyDescent="0.25">
      <c r="G78" s="41"/>
      <c r="J78" s="6"/>
      <c r="N78" s="6"/>
      <c r="Q78" s="6"/>
      <c r="T78" s="4"/>
      <c r="U78" s="4"/>
      <c r="W78" s="6"/>
      <c r="Z78" s="6"/>
    </row>
    <row r="79" spans="7:26" s="5" customFormat="1" x14ac:dyDescent="0.25">
      <c r="G79" s="41"/>
      <c r="J79" s="6"/>
      <c r="N79" s="6"/>
      <c r="Q79" s="6"/>
      <c r="T79" s="4"/>
      <c r="U79" s="4"/>
      <c r="W79" s="6"/>
      <c r="Z79" s="6"/>
    </row>
    <row r="80" spans="7:26" s="5" customFormat="1" x14ac:dyDescent="0.25">
      <c r="G80" s="41"/>
      <c r="J80" s="6"/>
      <c r="N80" s="6"/>
      <c r="Q80" s="6"/>
      <c r="T80" s="4"/>
      <c r="U80" s="4"/>
      <c r="W80" s="6"/>
      <c r="Z80" s="6"/>
    </row>
    <row r="81" spans="7:26" s="5" customFormat="1" x14ac:dyDescent="0.25">
      <c r="G81" s="41"/>
      <c r="J81" s="6"/>
      <c r="N81" s="6"/>
      <c r="Q81" s="6"/>
      <c r="T81" s="4"/>
      <c r="U81" s="4"/>
      <c r="W81" s="6"/>
      <c r="Z81" s="6"/>
    </row>
    <row r="82" spans="7:26" s="5" customFormat="1" x14ac:dyDescent="0.25">
      <c r="G82" s="41"/>
      <c r="J82" s="6"/>
      <c r="N82" s="6"/>
      <c r="Q82" s="6"/>
      <c r="T82" s="4"/>
      <c r="U82" s="4"/>
      <c r="W82" s="6"/>
      <c r="Z82" s="6"/>
    </row>
    <row r="83" spans="7:26" s="5" customFormat="1" x14ac:dyDescent="0.25">
      <c r="G83" s="41"/>
      <c r="J83" s="6"/>
      <c r="N83" s="6"/>
      <c r="Q83" s="6"/>
      <c r="T83" s="4"/>
      <c r="U83" s="4"/>
      <c r="W83" s="6"/>
      <c r="Z83" s="6"/>
    </row>
    <row r="84" spans="7:26" s="5" customFormat="1" x14ac:dyDescent="0.25">
      <c r="G84" s="41"/>
      <c r="J84" s="6"/>
      <c r="N84" s="6"/>
      <c r="Q84" s="6"/>
      <c r="T84" s="4"/>
      <c r="U84" s="4"/>
      <c r="W84" s="6"/>
      <c r="Z84" s="6"/>
    </row>
    <row r="85" spans="7:26" s="5" customFormat="1" x14ac:dyDescent="0.25">
      <c r="G85" s="41"/>
      <c r="J85" s="6"/>
      <c r="N85" s="6"/>
      <c r="Q85" s="6"/>
      <c r="T85" s="4"/>
      <c r="U85" s="4"/>
      <c r="W85" s="6"/>
      <c r="Z85" s="6"/>
    </row>
    <row r="86" spans="7:26" s="5" customFormat="1" x14ac:dyDescent="0.25">
      <c r="G86" s="41"/>
      <c r="J86" s="6"/>
      <c r="N86" s="6"/>
      <c r="Q86" s="6"/>
      <c r="T86" s="4"/>
      <c r="U86" s="4"/>
      <c r="W86" s="6"/>
      <c r="Z86" s="6"/>
    </row>
    <row r="87" spans="7:26" s="5" customFormat="1" x14ac:dyDescent="0.25">
      <c r="G87" s="41"/>
      <c r="J87" s="6"/>
      <c r="N87" s="6"/>
      <c r="Q87" s="6"/>
      <c r="T87" s="4"/>
      <c r="U87" s="4"/>
      <c r="W87" s="6"/>
      <c r="Z87" s="6"/>
    </row>
    <row r="88" spans="7:26" s="5" customFormat="1" x14ac:dyDescent="0.25">
      <c r="G88" s="41"/>
      <c r="J88" s="6"/>
      <c r="N88" s="6"/>
      <c r="Q88" s="6"/>
      <c r="T88" s="4"/>
      <c r="U88" s="4"/>
      <c r="W88" s="6"/>
      <c r="Z88" s="6"/>
    </row>
    <row r="89" spans="7:26" s="5" customFormat="1" x14ac:dyDescent="0.25">
      <c r="G89" s="41"/>
      <c r="J89" s="6"/>
      <c r="N89" s="6"/>
      <c r="Q89" s="6"/>
      <c r="T89" s="4"/>
      <c r="U89" s="4"/>
      <c r="W89" s="6"/>
      <c r="Z89" s="6"/>
    </row>
    <row r="90" spans="7:26" s="5" customFormat="1" x14ac:dyDescent="0.25">
      <c r="G90" s="41"/>
      <c r="J90" s="6"/>
      <c r="N90" s="6"/>
      <c r="Q90" s="6"/>
      <c r="T90" s="4"/>
      <c r="U90" s="4"/>
      <c r="W90" s="6"/>
      <c r="Z90" s="6"/>
    </row>
    <row r="91" spans="7:26" s="5" customFormat="1" x14ac:dyDescent="0.25">
      <c r="G91" s="41"/>
      <c r="J91" s="6"/>
      <c r="N91" s="6"/>
      <c r="Q91" s="6"/>
      <c r="T91" s="4"/>
      <c r="U91" s="4"/>
      <c r="W91" s="6"/>
      <c r="Z91" s="6"/>
    </row>
    <row r="92" spans="7:26" s="5" customFormat="1" x14ac:dyDescent="0.25">
      <c r="G92" s="41"/>
      <c r="J92" s="6"/>
      <c r="N92" s="6"/>
      <c r="Q92" s="6"/>
      <c r="T92" s="4"/>
      <c r="U92" s="4"/>
      <c r="W92" s="6"/>
      <c r="Z92" s="6"/>
    </row>
    <row r="93" spans="7:26" s="5" customFormat="1" x14ac:dyDescent="0.25">
      <c r="G93" s="41"/>
      <c r="J93" s="6"/>
      <c r="N93" s="6"/>
      <c r="Q93" s="6"/>
      <c r="T93" s="4"/>
      <c r="U93" s="4"/>
      <c r="W93" s="6"/>
      <c r="Z93" s="6"/>
    </row>
    <row r="94" spans="7:26" s="5" customFormat="1" x14ac:dyDescent="0.25">
      <c r="G94" s="41"/>
      <c r="J94" s="6"/>
      <c r="N94" s="6"/>
      <c r="Q94" s="6"/>
      <c r="T94" s="4"/>
      <c r="U94" s="4"/>
      <c r="W94" s="6"/>
      <c r="Z94" s="6"/>
    </row>
    <row r="95" spans="7:26" s="5" customFormat="1" x14ac:dyDescent="0.25">
      <c r="G95" s="41"/>
      <c r="J95" s="6"/>
      <c r="N95" s="6"/>
      <c r="Q95" s="6"/>
      <c r="T95" s="4"/>
      <c r="U95" s="4"/>
      <c r="W95" s="6"/>
      <c r="Z95" s="6"/>
    </row>
    <row r="96" spans="7:26" s="5" customFormat="1" x14ac:dyDescent="0.25">
      <c r="G96" s="41"/>
      <c r="J96" s="6"/>
      <c r="N96" s="6"/>
      <c r="Q96" s="6"/>
      <c r="T96" s="4"/>
      <c r="U96" s="4"/>
      <c r="W96" s="6"/>
      <c r="Z96" s="6"/>
    </row>
    <row r="97" spans="7:26" s="5" customFormat="1" x14ac:dyDescent="0.25">
      <c r="G97" s="41"/>
      <c r="J97" s="6"/>
      <c r="N97" s="6"/>
      <c r="Q97" s="6"/>
      <c r="T97" s="4"/>
      <c r="U97" s="4"/>
      <c r="W97" s="6"/>
      <c r="Z97" s="6"/>
    </row>
    <row r="98" spans="7:26" s="5" customFormat="1" x14ac:dyDescent="0.25">
      <c r="G98" s="41"/>
      <c r="J98" s="6"/>
      <c r="N98" s="6"/>
      <c r="Q98" s="6"/>
      <c r="T98" s="4"/>
      <c r="U98" s="4"/>
      <c r="W98" s="6"/>
      <c r="Z98" s="6"/>
    </row>
    <row r="99" spans="7:26" s="5" customFormat="1" x14ac:dyDescent="0.25">
      <c r="G99" s="41"/>
      <c r="J99" s="6"/>
      <c r="N99" s="6"/>
      <c r="Q99" s="6"/>
      <c r="T99" s="4"/>
      <c r="U99" s="4"/>
      <c r="W99" s="6"/>
      <c r="Z99" s="6"/>
    </row>
    <row r="100" spans="7:26" s="5" customFormat="1" x14ac:dyDescent="0.25">
      <c r="G100" s="41"/>
      <c r="J100" s="6"/>
      <c r="N100" s="6"/>
      <c r="Q100" s="6"/>
      <c r="T100" s="4"/>
      <c r="U100" s="4"/>
      <c r="W100" s="6"/>
      <c r="Z100" s="6"/>
    </row>
    <row r="101" spans="7:26" s="5" customFormat="1" x14ac:dyDescent="0.25">
      <c r="G101" s="41"/>
      <c r="J101" s="6"/>
      <c r="N101" s="6"/>
      <c r="Q101" s="6"/>
      <c r="T101" s="4"/>
      <c r="U101" s="4"/>
      <c r="W101" s="6"/>
      <c r="Z101" s="6"/>
    </row>
    <row r="102" spans="7:26" s="5" customFormat="1" x14ac:dyDescent="0.25">
      <c r="G102" s="41"/>
      <c r="J102" s="6"/>
      <c r="N102" s="6"/>
      <c r="Q102" s="6"/>
      <c r="T102" s="4"/>
      <c r="U102" s="4"/>
      <c r="W102" s="6"/>
      <c r="Z102" s="6"/>
    </row>
    <row r="103" spans="7:26" s="5" customFormat="1" x14ac:dyDescent="0.25">
      <c r="G103" s="41"/>
      <c r="J103" s="6"/>
      <c r="N103" s="6"/>
      <c r="Q103" s="6"/>
      <c r="T103" s="4"/>
      <c r="U103" s="4"/>
      <c r="W103" s="6"/>
      <c r="Z103" s="6"/>
    </row>
    <row r="104" spans="7:26" s="5" customFormat="1" x14ac:dyDescent="0.25">
      <c r="G104" s="41"/>
      <c r="J104" s="6"/>
      <c r="N104" s="6"/>
      <c r="Q104" s="6"/>
      <c r="T104" s="4"/>
      <c r="U104" s="4"/>
      <c r="W104" s="6"/>
      <c r="Z104" s="6"/>
    </row>
    <row r="105" spans="7:26" s="5" customFormat="1" x14ac:dyDescent="0.25">
      <c r="G105" s="41"/>
      <c r="J105" s="6"/>
      <c r="N105" s="6"/>
      <c r="Q105" s="6"/>
      <c r="T105" s="4"/>
      <c r="U105" s="4"/>
      <c r="W105" s="6"/>
      <c r="Z105" s="6"/>
    </row>
    <row r="106" spans="7:26" s="5" customFormat="1" x14ac:dyDescent="0.25">
      <c r="G106" s="41"/>
      <c r="J106" s="6"/>
      <c r="N106" s="6"/>
      <c r="Q106" s="6"/>
      <c r="T106" s="4"/>
      <c r="U106" s="4"/>
      <c r="W106" s="6"/>
      <c r="Z106" s="6"/>
    </row>
    <row r="107" spans="7:26" s="5" customFormat="1" x14ac:dyDescent="0.25">
      <c r="G107" s="41"/>
      <c r="J107" s="6"/>
      <c r="N107" s="6"/>
      <c r="Q107" s="6"/>
      <c r="T107" s="4"/>
      <c r="U107" s="4"/>
      <c r="W107" s="6"/>
      <c r="Z107" s="6"/>
    </row>
    <row r="108" spans="7:26" s="5" customFormat="1" x14ac:dyDescent="0.25">
      <c r="G108" s="41"/>
      <c r="J108" s="6"/>
      <c r="N108" s="6"/>
      <c r="Q108" s="6"/>
      <c r="T108" s="4"/>
      <c r="U108" s="4"/>
      <c r="W108" s="6"/>
      <c r="Z108" s="6"/>
    </row>
    <row r="109" spans="7:26" s="5" customFormat="1" x14ac:dyDescent="0.25">
      <c r="G109" s="41"/>
      <c r="J109" s="6"/>
      <c r="N109" s="6"/>
      <c r="Q109" s="6"/>
      <c r="T109" s="4"/>
      <c r="U109" s="4"/>
      <c r="W109" s="6"/>
      <c r="Z109" s="6"/>
    </row>
    <row r="110" spans="7:26" s="5" customFormat="1" x14ac:dyDescent="0.25">
      <c r="G110" s="41"/>
      <c r="J110" s="6"/>
      <c r="N110" s="6"/>
      <c r="Q110" s="6"/>
      <c r="T110" s="4"/>
      <c r="U110" s="4"/>
      <c r="W110" s="6"/>
      <c r="Z110" s="6"/>
    </row>
    <row r="111" spans="7:26" s="5" customFormat="1" x14ac:dyDescent="0.25">
      <c r="G111" s="41"/>
      <c r="J111" s="6"/>
      <c r="N111" s="6"/>
      <c r="Q111" s="6"/>
      <c r="T111" s="4"/>
      <c r="U111" s="4"/>
      <c r="W111" s="6"/>
      <c r="Z111" s="6"/>
    </row>
    <row r="112" spans="7:26" s="5" customFormat="1" x14ac:dyDescent="0.25">
      <c r="G112" s="41"/>
      <c r="J112" s="6"/>
      <c r="N112" s="6"/>
      <c r="Q112" s="6"/>
      <c r="T112" s="4"/>
      <c r="U112" s="4"/>
      <c r="W112" s="6"/>
      <c r="Z112" s="6"/>
    </row>
    <row r="113" spans="7:26" s="5" customFormat="1" x14ac:dyDescent="0.25">
      <c r="G113" s="41"/>
      <c r="J113" s="6"/>
      <c r="N113" s="6"/>
      <c r="Q113" s="6"/>
      <c r="T113" s="4"/>
      <c r="U113" s="4"/>
      <c r="W113" s="6"/>
      <c r="Z113" s="6"/>
    </row>
    <row r="114" spans="7:26" s="5" customFormat="1" x14ac:dyDescent="0.25">
      <c r="G114" s="41"/>
      <c r="J114" s="6"/>
      <c r="N114" s="6"/>
      <c r="Q114" s="6"/>
      <c r="T114" s="4"/>
      <c r="U114" s="4"/>
      <c r="W114" s="6"/>
      <c r="Z114" s="6"/>
    </row>
    <row r="115" spans="7:26" s="5" customFormat="1" x14ac:dyDescent="0.25">
      <c r="G115" s="41"/>
      <c r="J115" s="6"/>
      <c r="N115" s="6"/>
      <c r="Q115" s="6"/>
      <c r="T115" s="4"/>
      <c r="U115" s="4"/>
      <c r="W115" s="6"/>
      <c r="Z115" s="6"/>
    </row>
    <row r="116" spans="7:26" s="5" customFormat="1" x14ac:dyDescent="0.25">
      <c r="G116" s="41"/>
      <c r="J116" s="6"/>
      <c r="N116" s="6"/>
      <c r="Q116" s="6"/>
      <c r="T116" s="4"/>
      <c r="U116" s="4"/>
      <c r="W116" s="6"/>
      <c r="Z116" s="6"/>
    </row>
    <row r="117" spans="7:26" s="5" customFormat="1" x14ac:dyDescent="0.25">
      <c r="G117" s="41"/>
      <c r="J117" s="6"/>
      <c r="N117" s="6"/>
      <c r="Q117" s="6"/>
      <c r="T117" s="4"/>
      <c r="U117" s="4"/>
      <c r="W117" s="6"/>
      <c r="Z117" s="6"/>
    </row>
    <row r="118" spans="7:26" s="5" customFormat="1" x14ac:dyDescent="0.25">
      <c r="G118" s="41"/>
      <c r="J118" s="6"/>
      <c r="N118" s="6"/>
      <c r="Q118" s="6"/>
      <c r="T118" s="4"/>
      <c r="U118" s="4"/>
      <c r="W118" s="6"/>
      <c r="Z118" s="6"/>
    </row>
    <row r="119" spans="7:26" s="5" customFormat="1" x14ac:dyDescent="0.25">
      <c r="G119" s="41"/>
      <c r="J119" s="6"/>
      <c r="N119" s="6"/>
      <c r="Q119" s="6"/>
      <c r="T119" s="4"/>
      <c r="U119" s="4"/>
      <c r="W119" s="6"/>
      <c r="Z119" s="6"/>
    </row>
    <row r="120" spans="7:26" s="5" customFormat="1" x14ac:dyDescent="0.25">
      <c r="G120" s="41"/>
      <c r="J120" s="6"/>
      <c r="N120" s="6"/>
      <c r="Q120" s="6"/>
      <c r="T120" s="4"/>
      <c r="U120" s="4"/>
      <c r="W120" s="6"/>
      <c r="Z120" s="6"/>
    </row>
    <row r="121" spans="7:26" s="5" customFormat="1" x14ac:dyDescent="0.25">
      <c r="G121" s="41"/>
      <c r="J121" s="6"/>
      <c r="N121" s="6"/>
      <c r="Q121" s="6"/>
      <c r="T121" s="4"/>
      <c r="U121" s="4"/>
      <c r="W121" s="6"/>
      <c r="Z121" s="6"/>
    </row>
    <row r="122" spans="7:26" s="5" customFormat="1" x14ac:dyDescent="0.25">
      <c r="G122" s="41"/>
      <c r="J122" s="6"/>
      <c r="N122" s="6"/>
      <c r="Q122" s="6"/>
      <c r="T122" s="4"/>
      <c r="U122" s="4"/>
      <c r="W122" s="6"/>
      <c r="Z122" s="6"/>
    </row>
    <row r="123" spans="7:26" s="5" customFormat="1" x14ac:dyDescent="0.25">
      <c r="G123" s="41"/>
      <c r="J123" s="6"/>
      <c r="N123" s="6"/>
      <c r="Q123" s="6"/>
      <c r="T123" s="4"/>
      <c r="U123" s="4"/>
      <c r="W123" s="6"/>
      <c r="Z123" s="6"/>
    </row>
    <row r="124" spans="7:26" s="5" customFormat="1" x14ac:dyDescent="0.25">
      <c r="G124" s="41"/>
      <c r="J124" s="6"/>
      <c r="N124" s="6"/>
      <c r="Q124" s="6"/>
      <c r="T124" s="4"/>
      <c r="U124" s="4"/>
      <c r="W124" s="6"/>
      <c r="Z124" s="6"/>
    </row>
    <row r="125" spans="7:26" s="5" customFormat="1" x14ac:dyDescent="0.25">
      <c r="G125" s="41"/>
      <c r="J125" s="6"/>
      <c r="N125" s="6"/>
      <c r="Q125" s="6"/>
      <c r="T125" s="4"/>
      <c r="U125" s="4"/>
      <c r="W125" s="6"/>
      <c r="Z125" s="6"/>
    </row>
    <row r="126" spans="7:26" s="5" customFormat="1" x14ac:dyDescent="0.25">
      <c r="G126" s="41"/>
      <c r="J126" s="6"/>
      <c r="N126" s="6"/>
      <c r="Q126" s="6"/>
      <c r="T126" s="4"/>
      <c r="U126" s="4"/>
      <c r="W126" s="6"/>
      <c r="Z126" s="6"/>
    </row>
    <row r="127" spans="7:26" s="5" customFormat="1" x14ac:dyDescent="0.25">
      <c r="G127" s="41"/>
      <c r="J127" s="6"/>
      <c r="N127" s="6"/>
      <c r="Q127" s="6"/>
      <c r="T127" s="4"/>
      <c r="U127" s="4"/>
      <c r="W127" s="6"/>
      <c r="Z127" s="6"/>
    </row>
    <row r="128" spans="7:26" s="5" customFormat="1" x14ac:dyDescent="0.25">
      <c r="G128" s="41"/>
      <c r="J128" s="6"/>
      <c r="N128" s="6"/>
      <c r="Q128" s="6"/>
      <c r="T128" s="4"/>
      <c r="U128" s="4"/>
      <c r="W128" s="6"/>
      <c r="Z128" s="6"/>
    </row>
    <row r="129" spans="7:26" s="5" customFormat="1" x14ac:dyDescent="0.25">
      <c r="G129" s="41"/>
      <c r="J129" s="6"/>
      <c r="N129" s="6"/>
      <c r="Q129" s="6"/>
      <c r="T129" s="4"/>
      <c r="U129" s="4"/>
      <c r="W129" s="6"/>
      <c r="Z129" s="6"/>
    </row>
    <row r="130" spans="7:26" s="5" customFormat="1" x14ac:dyDescent="0.25">
      <c r="G130" s="41"/>
      <c r="J130" s="6"/>
      <c r="N130" s="6"/>
      <c r="Q130" s="6"/>
      <c r="T130" s="4"/>
      <c r="U130" s="4"/>
      <c r="W130" s="6"/>
      <c r="Z130" s="6"/>
    </row>
    <row r="131" spans="7:26" s="5" customFormat="1" x14ac:dyDescent="0.25">
      <c r="G131" s="41"/>
      <c r="J131" s="6"/>
      <c r="N131" s="6"/>
      <c r="Q131" s="6"/>
      <c r="T131" s="4"/>
      <c r="U131" s="4"/>
      <c r="W131" s="6"/>
      <c r="Z131" s="6"/>
    </row>
    <row r="132" spans="7:26" s="5" customFormat="1" x14ac:dyDescent="0.25">
      <c r="G132" s="41"/>
      <c r="J132" s="6"/>
      <c r="N132" s="6"/>
      <c r="Q132" s="6"/>
      <c r="T132" s="4"/>
      <c r="U132" s="4"/>
      <c r="W132" s="6"/>
      <c r="Z132" s="6"/>
    </row>
    <row r="133" spans="7:26" s="5" customFormat="1" x14ac:dyDescent="0.25">
      <c r="G133" s="41"/>
      <c r="J133" s="6"/>
      <c r="N133" s="6"/>
      <c r="Q133" s="6"/>
      <c r="T133" s="4"/>
      <c r="U133" s="4"/>
      <c r="W133" s="6"/>
      <c r="Z133" s="6"/>
    </row>
    <row r="134" spans="7:26" s="5" customFormat="1" x14ac:dyDescent="0.25">
      <c r="G134" s="41"/>
      <c r="J134" s="6"/>
      <c r="N134" s="6"/>
      <c r="Q134" s="6"/>
      <c r="T134" s="4"/>
      <c r="U134" s="4"/>
      <c r="W134" s="6"/>
      <c r="Z134" s="6"/>
    </row>
    <row r="135" spans="7:26" s="5" customFormat="1" x14ac:dyDescent="0.25">
      <c r="G135" s="41"/>
      <c r="J135" s="6"/>
      <c r="N135" s="6"/>
      <c r="Q135" s="6"/>
      <c r="T135" s="4"/>
      <c r="U135" s="4"/>
      <c r="W135" s="6"/>
      <c r="Z135" s="6"/>
    </row>
    <row r="136" spans="7:26" s="5" customFormat="1" x14ac:dyDescent="0.25">
      <c r="G136" s="41"/>
      <c r="J136" s="6"/>
      <c r="N136" s="6"/>
      <c r="Q136" s="6"/>
      <c r="T136" s="4"/>
      <c r="U136" s="4"/>
      <c r="W136" s="6"/>
      <c r="Z136" s="6"/>
    </row>
    <row r="137" spans="7:26" s="5" customFormat="1" x14ac:dyDescent="0.25">
      <c r="G137" s="41"/>
      <c r="J137" s="6"/>
      <c r="N137" s="6"/>
      <c r="Q137" s="6"/>
      <c r="T137" s="4"/>
      <c r="U137" s="4"/>
      <c r="W137" s="6"/>
      <c r="Z137" s="6"/>
    </row>
    <row r="138" spans="7:26" s="5" customFormat="1" x14ac:dyDescent="0.25">
      <c r="G138" s="41"/>
      <c r="J138" s="6"/>
      <c r="N138" s="6"/>
      <c r="Q138" s="6"/>
      <c r="T138" s="4"/>
      <c r="U138" s="4"/>
      <c r="W138" s="6"/>
      <c r="Z138" s="6"/>
    </row>
    <row r="139" spans="7:26" s="5" customFormat="1" x14ac:dyDescent="0.25">
      <c r="G139" s="41"/>
      <c r="J139" s="6"/>
      <c r="N139" s="6"/>
      <c r="Q139" s="6"/>
      <c r="T139" s="4"/>
      <c r="U139" s="4"/>
      <c r="W139" s="6"/>
      <c r="Z139" s="6"/>
    </row>
    <row r="140" spans="7:26" s="5" customFormat="1" x14ac:dyDescent="0.25">
      <c r="G140" s="41"/>
      <c r="J140" s="6"/>
      <c r="N140" s="6"/>
      <c r="Q140" s="6"/>
      <c r="T140" s="4"/>
      <c r="U140" s="4"/>
      <c r="W140" s="6"/>
      <c r="Z140" s="6"/>
    </row>
    <row r="141" spans="7:26" s="5" customFormat="1" x14ac:dyDescent="0.25">
      <c r="G141" s="41"/>
      <c r="J141" s="6"/>
      <c r="N141" s="6"/>
      <c r="Q141" s="6"/>
      <c r="T141" s="4"/>
      <c r="U141" s="4"/>
      <c r="W141" s="6"/>
      <c r="Z141" s="6"/>
    </row>
    <row r="142" spans="7:26" s="5" customFormat="1" x14ac:dyDescent="0.25">
      <c r="G142" s="41"/>
      <c r="J142" s="6"/>
      <c r="N142" s="6"/>
      <c r="Q142" s="6"/>
      <c r="T142" s="4"/>
      <c r="U142" s="4"/>
      <c r="W142" s="6"/>
      <c r="Z142" s="6"/>
    </row>
    <row r="143" spans="7:26" s="5" customFormat="1" x14ac:dyDescent="0.25">
      <c r="G143" s="41"/>
      <c r="J143" s="6"/>
      <c r="N143" s="6"/>
      <c r="Q143" s="6"/>
      <c r="T143" s="4"/>
      <c r="U143" s="4"/>
      <c r="W143" s="6"/>
      <c r="Z143" s="6"/>
    </row>
    <row r="144" spans="7:26" s="5" customFormat="1" x14ac:dyDescent="0.25">
      <c r="G144" s="41"/>
      <c r="J144" s="6"/>
      <c r="N144" s="6"/>
      <c r="Q144" s="6"/>
      <c r="T144" s="4"/>
      <c r="U144" s="4"/>
      <c r="W144" s="6"/>
      <c r="Z144" s="6"/>
    </row>
    <row r="145" spans="7:26" s="5" customFormat="1" x14ac:dyDescent="0.25">
      <c r="G145" s="41"/>
      <c r="J145" s="6"/>
      <c r="N145" s="6"/>
      <c r="Q145" s="6"/>
      <c r="T145" s="4"/>
      <c r="U145" s="4"/>
      <c r="W145" s="6"/>
      <c r="Z145" s="6"/>
    </row>
    <row r="146" spans="7:26" s="5" customFormat="1" x14ac:dyDescent="0.25">
      <c r="G146" s="41"/>
      <c r="J146" s="6"/>
      <c r="N146" s="6"/>
      <c r="Q146" s="6"/>
      <c r="T146" s="4"/>
      <c r="U146" s="4"/>
      <c r="W146" s="6"/>
      <c r="Z146" s="6"/>
    </row>
    <row r="147" spans="7:26" s="5" customFormat="1" x14ac:dyDescent="0.25">
      <c r="G147" s="41"/>
      <c r="J147" s="6"/>
      <c r="N147" s="6"/>
      <c r="Q147" s="6"/>
      <c r="T147" s="4"/>
      <c r="U147" s="4"/>
      <c r="W147" s="6"/>
      <c r="Z147" s="6"/>
    </row>
    <row r="148" spans="7:26" s="5" customFormat="1" x14ac:dyDescent="0.25">
      <c r="G148" s="41"/>
      <c r="J148" s="6"/>
      <c r="N148" s="6"/>
      <c r="Q148" s="6"/>
      <c r="T148" s="4"/>
      <c r="U148" s="4"/>
      <c r="W148" s="6"/>
      <c r="Z148" s="6"/>
    </row>
    <row r="149" spans="7:26" s="5" customFormat="1" x14ac:dyDescent="0.25">
      <c r="G149" s="41"/>
      <c r="J149" s="6"/>
      <c r="N149" s="6"/>
      <c r="Q149" s="6"/>
      <c r="T149" s="4"/>
      <c r="U149" s="4"/>
      <c r="W149" s="6"/>
      <c r="Z149" s="6"/>
    </row>
    <row r="150" spans="7:26" s="5" customFormat="1" x14ac:dyDescent="0.25">
      <c r="G150" s="41"/>
      <c r="J150" s="6"/>
      <c r="N150" s="6"/>
      <c r="Q150" s="6"/>
      <c r="T150" s="4"/>
      <c r="U150" s="4"/>
      <c r="W150" s="6"/>
      <c r="Z150" s="6"/>
    </row>
    <row r="151" spans="7:26" s="5" customFormat="1" x14ac:dyDescent="0.25">
      <c r="G151" s="41"/>
      <c r="J151" s="6"/>
      <c r="N151" s="6"/>
      <c r="Q151" s="6"/>
      <c r="T151" s="4"/>
      <c r="U151" s="4"/>
      <c r="W151" s="6"/>
      <c r="Z151" s="6"/>
    </row>
    <row r="152" spans="7:26" s="5" customFormat="1" x14ac:dyDescent="0.25">
      <c r="G152" s="41"/>
      <c r="J152" s="6"/>
      <c r="N152" s="6"/>
      <c r="Q152" s="6"/>
      <c r="T152" s="4"/>
      <c r="U152" s="4"/>
      <c r="W152" s="6"/>
      <c r="Z152" s="6"/>
    </row>
    <row r="153" spans="7:26" s="5" customFormat="1" x14ac:dyDescent="0.25">
      <c r="G153" s="41"/>
      <c r="J153" s="6"/>
      <c r="N153" s="6"/>
      <c r="Q153" s="6"/>
      <c r="T153" s="4"/>
      <c r="U153" s="4"/>
      <c r="W153" s="6"/>
      <c r="Z153" s="6"/>
    </row>
    <row r="154" spans="7:26" s="5" customFormat="1" x14ac:dyDescent="0.25">
      <c r="G154" s="41"/>
      <c r="J154" s="6"/>
      <c r="N154" s="6"/>
      <c r="Q154" s="6"/>
      <c r="T154" s="4"/>
      <c r="U154" s="4"/>
      <c r="W154" s="6"/>
      <c r="Z154" s="6"/>
    </row>
    <row r="155" spans="7:26" s="5" customFormat="1" x14ac:dyDescent="0.25">
      <c r="G155" s="41"/>
      <c r="J155" s="6"/>
      <c r="N155" s="6"/>
      <c r="Q155" s="6"/>
      <c r="T155" s="4"/>
      <c r="U155" s="4"/>
      <c r="W155" s="6"/>
      <c r="Z155" s="6"/>
    </row>
    <row r="156" spans="7:26" s="5" customFormat="1" x14ac:dyDescent="0.25">
      <c r="G156" s="41"/>
      <c r="J156" s="6"/>
      <c r="N156" s="6"/>
      <c r="Q156" s="6"/>
      <c r="T156" s="4"/>
      <c r="U156" s="4"/>
      <c r="W156" s="6"/>
      <c r="Z156" s="6"/>
    </row>
    <row r="157" spans="7:26" s="5" customFormat="1" x14ac:dyDescent="0.25">
      <c r="G157" s="41"/>
      <c r="J157" s="6"/>
      <c r="N157" s="6"/>
      <c r="Q157" s="6"/>
      <c r="T157" s="4"/>
      <c r="U157" s="4"/>
      <c r="W157" s="6"/>
      <c r="Z157" s="6"/>
    </row>
    <row r="158" spans="7:26" s="5" customFormat="1" x14ac:dyDescent="0.25">
      <c r="G158" s="41"/>
      <c r="J158" s="6"/>
      <c r="N158" s="6"/>
      <c r="Q158" s="6"/>
      <c r="T158" s="4"/>
      <c r="U158" s="4"/>
      <c r="W158" s="6"/>
      <c r="Z158" s="6"/>
    </row>
    <row r="159" spans="7:26" s="5" customFormat="1" x14ac:dyDescent="0.25">
      <c r="G159" s="41"/>
      <c r="J159" s="6"/>
      <c r="N159" s="6"/>
      <c r="Q159" s="6"/>
      <c r="T159" s="4"/>
      <c r="U159" s="4"/>
      <c r="W159" s="6"/>
      <c r="Z159" s="6"/>
    </row>
    <row r="160" spans="7:26" s="5" customFormat="1" x14ac:dyDescent="0.25">
      <c r="G160" s="41"/>
      <c r="J160" s="6"/>
      <c r="N160" s="6"/>
      <c r="Q160" s="6"/>
      <c r="T160" s="4"/>
      <c r="U160" s="4"/>
      <c r="W160" s="6"/>
      <c r="Z160" s="6"/>
    </row>
    <row r="161" spans="7:26" s="5" customFormat="1" x14ac:dyDescent="0.25">
      <c r="G161" s="41"/>
      <c r="J161" s="6"/>
      <c r="N161" s="6"/>
      <c r="Q161" s="6"/>
      <c r="T161" s="4"/>
      <c r="U161" s="4"/>
      <c r="W161" s="6"/>
      <c r="Z161" s="6"/>
    </row>
    <row r="162" spans="7:26" s="5" customFormat="1" x14ac:dyDescent="0.25">
      <c r="G162" s="41"/>
      <c r="J162" s="6"/>
      <c r="N162" s="6"/>
      <c r="Q162" s="6"/>
      <c r="T162" s="4"/>
      <c r="U162" s="4"/>
      <c r="W162" s="6"/>
      <c r="Z162" s="6"/>
    </row>
    <row r="163" spans="7:26" s="5" customFormat="1" x14ac:dyDescent="0.25">
      <c r="G163" s="41"/>
      <c r="J163" s="6"/>
      <c r="N163" s="6"/>
      <c r="Q163" s="6"/>
      <c r="T163" s="4"/>
      <c r="U163" s="4"/>
      <c r="W163" s="6"/>
      <c r="Z163" s="6"/>
    </row>
    <row r="164" spans="7:26" s="5" customFormat="1" x14ac:dyDescent="0.25">
      <c r="G164" s="41"/>
      <c r="J164" s="6"/>
      <c r="N164" s="6"/>
      <c r="Q164" s="6"/>
      <c r="T164" s="4"/>
      <c r="U164" s="4"/>
      <c r="W164" s="6"/>
      <c r="Z164" s="6"/>
    </row>
    <row r="165" spans="7:26" s="5" customFormat="1" x14ac:dyDescent="0.25">
      <c r="G165" s="41"/>
      <c r="J165" s="6"/>
      <c r="N165" s="6"/>
      <c r="Q165" s="6"/>
      <c r="T165" s="4"/>
      <c r="U165" s="4"/>
      <c r="W165" s="6"/>
      <c r="Z165" s="6"/>
    </row>
    <row r="166" spans="7:26" s="5" customFormat="1" x14ac:dyDescent="0.25">
      <c r="G166" s="41"/>
      <c r="J166" s="6"/>
      <c r="N166" s="6"/>
      <c r="Q166" s="6"/>
      <c r="T166" s="4"/>
      <c r="U166" s="4"/>
      <c r="W166" s="6"/>
      <c r="Z166" s="6"/>
    </row>
    <row r="167" spans="7:26" s="5" customFormat="1" x14ac:dyDescent="0.25">
      <c r="G167" s="41"/>
      <c r="J167" s="6"/>
      <c r="N167" s="6"/>
      <c r="Q167" s="6"/>
      <c r="T167" s="4"/>
      <c r="U167" s="4"/>
      <c r="W167" s="6"/>
      <c r="Z167" s="6"/>
    </row>
    <row r="168" spans="7:26" s="5" customFormat="1" x14ac:dyDescent="0.25">
      <c r="G168" s="41"/>
      <c r="J168" s="6"/>
      <c r="N168" s="6"/>
      <c r="Q168" s="6"/>
      <c r="T168" s="4"/>
      <c r="U168" s="4"/>
      <c r="W168" s="6"/>
      <c r="Z168" s="6"/>
    </row>
    <row r="169" spans="7:26" s="5" customFormat="1" x14ac:dyDescent="0.25">
      <c r="G169" s="41"/>
      <c r="J169" s="6"/>
      <c r="N169" s="6"/>
      <c r="Q169" s="6"/>
      <c r="T169" s="4"/>
      <c r="U169" s="4"/>
      <c r="W169" s="6"/>
      <c r="Z169" s="6"/>
    </row>
    <row r="170" spans="7:26" s="5" customFormat="1" x14ac:dyDescent="0.25">
      <c r="G170" s="41"/>
      <c r="J170" s="6"/>
      <c r="N170" s="6"/>
      <c r="Q170" s="6"/>
      <c r="T170" s="4"/>
      <c r="U170" s="4"/>
      <c r="W170" s="6"/>
      <c r="Z170" s="6"/>
    </row>
    <row r="171" spans="7:26" s="5" customFormat="1" x14ac:dyDescent="0.25">
      <c r="G171" s="41"/>
      <c r="J171" s="6"/>
      <c r="N171" s="6"/>
      <c r="Q171" s="6"/>
      <c r="T171" s="4"/>
      <c r="U171" s="4"/>
      <c r="W171" s="6"/>
      <c r="Z171" s="6"/>
    </row>
    <row r="172" spans="7:26" s="5" customFormat="1" x14ac:dyDescent="0.25">
      <c r="G172" s="41"/>
      <c r="J172" s="6"/>
      <c r="N172" s="6"/>
      <c r="Q172" s="6"/>
      <c r="T172" s="4"/>
      <c r="U172" s="4"/>
      <c r="W172" s="6"/>
      <c r="Z172" s="6"/>
    </row>
    <row r="173" spans="7:26" s="5" customFormat="1" x14ac:dyDescent="0.25">
      <c r="G173" s="41"/>
      <c r="J173" s="6"/>
      <c r="N173" s="6"/>
      <c r="Q173" s="6"/>
      <c r="T173" s="4"/>
      <c r="U173" s="4"/>
      <c r="W173" s="6"/>
      <c r="Z173" s="6"/>
    </row>
    <row r="174" spans="7:26" s="5" customFormat="1" x14ac:dyDescent="0.25">
      <c r="G174" s="41"/>
      <c r="J174" s="6"/>
      <c r="N174" s="6"/>
      <c r="Q174" s="6"/>
      <c r="T174" s="4"/>
      <c r="U174" s="4"/>
      <c r="W174" s="6"/>
      <c r="Z174" s="6"/>
    </row>
    <row r="175" spans="7:26" s="5" customFormat="1" x14ac:dyDescent="0.25">
      <c r="G175" s="41"/>
      <c r="J175" s="6"/>
      <c r="N175" s="6"/>
      <c r="Q175" s="6"/>
      <c r="T175" s="4"/>
      <c r="U175" s="4"/>
      <c r="W175" s="6"/>
      <c r="Z175" s="6"/>
    </row>
    <row r="176" spans="7:26" s="5" customFormat="1" x14ac:dyDescent="0.25">
      <c r="G176" s="41"/>
      <c r="J176" s="6"/>
      <c r="N176" s="6"/>
      <c r="Q176" s="6"/>
      <c r="T176" s="4"/>
      <c r="U176" s="4"/>
      <c r="W176" s="6"/>
      <c r="Z176" s="6"/>
    </row>
    <row r="177" spans="7:26" s="5" customFormat="1" x14ac:dyDescent="0.25">
      <c r="G177" s="41"/>
      <c r="J177" s="6"/>
      <c r="N177" s="6"/>
      <c r="Q177" s="6"/>
      <c r="T177" s="4"/>
      <c r="U177" s="4"/>
      <c r="W177" s="6"/>
      <c r="Z177" s="6"/>
    </row>
    <row r="178" spans="7:26" s="5" customFormat="1" x14ac:dyDescent="0.25">
      <c r="G178" s="41"/>
      <c r="J178" s="6"/>
      <c r="N178" s="6"/>
      <c r="Q178" s="6"/>
      <c r="T178" s="4"/>
      <c r="U178" s="4"/>
      <c r="W178" s="6"/>
      <c r="Z178" s="6"/>
    </row>
    <row r="179" spans="7:26" s="5" customFormat="1" x14ac:dyDescent="0.25">
      <c r="G179" s="41"/>
      <c r="J179" s="6"/>
      <c r="N179" s="6"/>
      <c r="Q179" s="6"/>
      <c r="T179" s="4"/>
      <c r="U179" s="4"/>
      <c r="W179" s="6"/>
      <c r="Z179" s="6"/>
    </row>
    <row r="180" spans="7:26" s="5" customFormat="1" x14ac:dyDescent="0.25">
      <c r="G180" s="41"/>
      <c r="J180" s="6"/>
      <c r="N180" s="6"/>
      <c r="Q180" s="6"/>
      <c r="T180" s="4"/>
      <c r="U180" s="4"/>
      <c r="W180" s="6"/>
      <c r="Z180" s="6"/>
    </row>
    <row r="181" spans="7:26" s="5" customFormat="1" x14ac:dyDescent="0.25">
      <c r="G181" s="41"/>
      <c r="J181" s="6"/>
      <c r="N181" s="6"/>
      <c r="Q181" s="6"/>
      <c r="T181" s="4"/>
      <c r="U181" s="4"/>
      <c r="W181" s="6"/>
      <c r="Z181" s="6"/>
    </row>
    <row r="182" spans="7:26" s="5" customFormat="1" x14ac:dyDescent="0.25">
      <c r="G182" s="41"/>
      <c r="J182" s="6"/>
      <c r="N182" s="6"/>
      <c r="Q182" s="6"/>
      <c r="T182" s="4"/>
      <c r="U182" s="4"/>
      <c r="W182" s="6"/>
      <c r="Z182" s="6"/>
    </row>
    <row r="183" spans="7:26" s="5" customFormat="1" x14ac:dyDescent="0.25">
      <c r="G183" s="41"/>
      <c r="J183" s="6"/>
      <c r="N183" s="6"/>
      <c r="Q183" s="6"/>
      <c r="T183" s="4"/>
      <c r="U183" s="4"/>
      <c r="W183" s="6"/>
      <c r="Z183" s="6"/>
    </row>
    <row r="184" spans="7:26" s="5" customFormat="1" x14ac:dyDescent="0.25">
      <c r="G184" s="41"/>
      <c r="J184" s="6"/>
      <c r="N184" s="6"/>
      <c r="Q184" s="6"/>
      <c r="T184" s="4"/>
      <c r="U184" s="4"/>
      <c r="W184" s="6"/>
      <c r="Z184" s="6"/>
    </row>
    <row r="185" spans="7:26" s="5" customFormat="1" x14ac:dyDescent="0.25">
      <c r="G185" s="41"/>
      <c r="J185" s="6"/>
      <c r="N185" s="6"/>
      <c r="Q185" s="6"/>
      <c r="T185" s="4"/>
      <c r="U185" s="4"/>
      <c r="W185" s="6"/>
      <c r="Z185" s="6"/>
    </row>
    <row r="186" spans="7:26" s="5" customFormat="1" x14ac:dyDescent="0.25">
      <c r="G186" s="41"/>
      <c r="J186" s="6"/>
      <c r="N186" s="6"/>
      <c r="Q186" s="6"/>
      <c r="T186" s="4"/>
      <c r="U186" s="4"/>
      <c r="W186" s="6"/>
      <c r="Z186" s="6"/>
    </row>
    <row r="187" spans="7:26" s="5" customFormat="1" x14ac:dyDescent="0.25">
      <c r="G187" s="41"/>
      <c r="J187" s="6"/>
      <c r="N187" s="6"/>
      <c r="Q187" s="6"/>
      <c r="T187" s="4"/>
      <c r="U187" s="4"/>
      <c r="W187" s="6"/>
      <c r="Z187" s="6"/>
    </row>
    <row r="188" spans="7:26" s="5" customFormat="1" x14ac:dyDescent="0.25">
      <c r="G188" s="41"/>
      <c r="J188" s="6"/>
      <c r="N188" s="6"/>
      <c r="Q188" s="6"/>
      <c r="T188" s="4"/>
      <c r="U188" s="4"/>
      <c r="W188" s="6"/>
      <c r="Z188" s="6"/>
    </row>
    <row r="189" spans="7:26" s="5" customFormat="1" x14ac:dyDescent="0.25">
      <c r="G189" s="41"/>
      <c r="J189" s="6"/>
      <c r="N189" s="6"/>
      <c r="Q189" s="6"/>
      <c r="T189" s="4"/>
      <c r="U189" s="4"/>
      <c r="W189" s="6"/>
      <c r="Z189" s="6"/>
    </row>
    <row r="190" spans="7:26" s="5" customFormat="1" x14ac:dyDescent="0.25">
      <c r="G190" s="41"/>
      <c r="J190" s="6"/>
      <c r="N190" s="6"/>
      <c r="Q190" s="6"/>
      <c r="T190" s="4"/>
      <c r="U190" s="4"/>
      <c r="W190" s="6"/>
      <c r="Z190" s="6"/>
    </row>
    <row r="191" spans="7:26" s="5" customFormat="1" x14ac:dyDescent="0.25">
      <c r="G191" s="41"/>
      <c r="J191" s="6"/>
      <c r="N191" s="6"/>
      <c r="Q191" s="6"/>
      <c r="T191" s="4"/>
      <c r="U191" s="4"/>
      <c r="W191" s="6"/>
      <c r="Z191" s="6"/>
    </row>
    <row r="192" spans="7:26" s="5" customFormat="1" x14ac:dyDescent="0.25">
      <c r="G192" s="41"/>
      <c r="J192" s="6"/>
      <c r="N192" s="6"/>
      <c r="Q192" s="6"/>
      <c r="T192" s="4"/>
      <c r="U192" s="4"/>
      <c r="W192" s="6"/>
      <c r="Z192" s="6"/>
    </row>
    <row r="193" spans="7:26" s="5" customFormat="1" x14ac:dyDescent="0.25">
      <c r="G193" s="41"/>
      <c r="J193" s="6"/>
      <c r="N193" s="6"/>
      <c r="Q193" s="6"/>
      <c r="T193" s="4"/>
      <c r="U193" s="4"/>
      <c r="W193" s="6"/>
      <c r="Z193" s="6"/>
    </row>
    <row r="194" spans="7:26" s="5" customFormat="1" x14ac:dyDescent="0.25">
      <c r="G194" s="41"/>
      <c r="J194" s="6"/>
      <c r="N194" s="6"/>
      <c r="Q194" s="6"/>
      <c r="T194" s="4"/>
      <c r="U194" s="4"/>
      <c r="W194" s="6"/>
      <c r="Z194" s="6"/>
    </row>
    <row r="195" spans="7:26" s="5" customFormat="1" x14ac:dyDescent="0.25">
      <c r="G195" s="41"/>
      <c r="J195" s="6"/>
      <c r="N195" s="6"/>
      <c r="Q195" s="6"/>
      <c r="T195" s="4"/>
      <c r="U195" s="4"/>
      <c r="W195" s="6"/>
      <c r="Z195" s="6"/>
    </row>
    <row r="196" spans="7:26" s="5" customFormat="1" x14ac:dyDescent="0.25">
      <c r="G196" s="41"/>
      <c r="J196" s="6"/>
      <c r="N196" s="6"/>
      <c r="Q196" s="6"/>
      <c r="T196" s="4"/>
      <c r="U196" s="4"/>
      <c r="W196" s="6"/>
      <c r="Z196" s="6"/>
    </row>
    <row r="197" spans="7:26" s="5" customFormat="1" x14ac:dyDescent="0.25">
      <c r="G197" s="41"/>
      <c r="J197" s="6"/>
      <c r="N197" s="6"/>
      <c r="Q197" s="6"/>
      <c r="T197" s="4"/>
      <c r="U197" s="4"/>
      <c r="W197" s="6"/>
      <c r="Z197" s="6"/>
    </row>
    <row r="198" spans="7:26" s="5" customFormat="1" x14ac:dyDescent="0.25">
      <c r="G198" s="41"/>
      <c r="J198" s="6"/>
      <c r="N198" s="6"/>
      <c r="Q198" s="6"/>
      <c r="T198" s="4"/>
      <c r="U198" s="4"/>
      <c r="W198" s="6"/>
      <c r="Z198" s="6"/>
    </row>
    <row r="199" spans="7:26" s="5" customFormat="1" x14ac:dyDescent="0.25">
      <c r="G199" s="41"/>
      <c r="J199" s="6"/>
      <c r="N199" s="6"/>
      <c r="Q199" s="6"/>
      <c r="T199" s="4"/>
      <c r="U199" s="4"/>
      <c r="W199" s="6"/>
      <c r="Z199" s="6"/>
    </row>
    <row r="200" spans="7:26" s="5" customFormat="1" x14ac:dyDescent="0.25">
      <c r="G200" s="41"/>
      <c r="J200" s="6"/>
      <c r="N200" s="6"/>
      <c r="Q200" s="6"/>
      <c r="T200" s="4"/>
      <c r="U200" s="4"/>
      <c r="W200" s="6"/>
      <c r="Z200" s="6"/>
    </row>
    <row r="201" spans="7:26" s="5" customFormat="1" x14ac:dyDescent="0.25">
      <c r="G201" s="41"/>
      <c r="J201" s="6"/>
      <c r="N201" s="6"/>
      <c r="Q201" s="6"/>
      <c r="T201" s="4"/>
      <c r="U201" s="4"/>
      <c r="W201" s="6"/>
      <c r="Z201" s="6"/>
    </row>
    <row r="202" spans="7:26" s="5" customFormat="1" x14ac:dyDescent="0.25">
      <c r="G202" s="41"/>
      <c r="J202" s="6"/>
      <c r="N202" s="6"/>
      <c r="Q202" s="6"/>
      <c r="T202" s="4"/>
      <c r="U202" s="4"/>
      <c r="W202" s="6"/>
      <c r="Z202" s="6"/>
    </row>
    <row r="203" spans="7:26" s="5" customFormat="1" x14ac:dyDescent="0.25">
      <c r="G203" s="41"/>
      <c r="J203" s="6"/>
      <c r="N203" s="6"/>
      <c r="Q203" s="6"/>
      <c r="T203" s="4"/>
      <c r="U203" s="4"/>
      <c r="W203" s="6"/>
      <c r="Z203" s="6"/>
    </row>
    <row r="204" spans="7:26" s="5" customFormat="1" x14ac:dyDescent="0.25">
      <c r="G204" s="41"/>
      <c r="J204" s="6"/>
      <c r="N204" s="6"/>
      <c r="Q204" s="6"/>
      <c r="T204" s="4"/>
      <c r="U204" s="4"/>
      <c r="W204" s="6"/>
      <c r="Z204" s="6"/>
    </row>
    <row r="205" spans="7:26" s="5" customFormat="1" x14ac:dyDescent="0.25">
      <c r="G205" s="41"/>
      <c r="J205" s="6"/>
      <c r="N205" s="6"/>
      <c r="Q205" s="6"/>
      <c r="T205" s="4"/>
      <c r="U205" s="4"/>
      <c r="W205" s="6"/>
      <c r="Z205" s="6"/>
    </row>
    <row r="206" spans="7:26" s="5" customFormat="1" x14ac:dyDescent="0.25">
      <c r="G206" s="41"/>
      <c r="J206" s="6"/>
      <c r="N206" s="6"/>
      <c r="Q206" s="6"/>
      <c r="T206" s="4"/>
      <c r="U206" s="4"/>
      <c r="W206" s="6"/>
      <c r="Z206" s="6"/>
    </row>
    <row r="207" spans="7:26" s="5" customFormat="1" x14ac:dyDescent="0.25">
      <c r="G207" s="41"/>
      <c r="J207" s="6"/>
      <c r="N207" s="6"/>
      <c r="Q207" s="6"/>
      <c r="T207" s="4"/>
      <c r="U207" s="4"/>
      <c r="W207" s="6"/>
      <c r="Z207" s="6"/>
    </row>
    <row r="208" spans="7:26" s="5" customFormat="1" x14ac:dyDescent="0.25">
      <c r="G208" s="41"/>
      <c r="J208" s="6"/>
      <c r="N208" s="6"/>
      <c r="Q208" s="6"/>
      <c r="T208" s="4"/>
      <c r="U208" s="4"/>
      <c r="W208" s="6"/>
      <c r="Z208" s="6"/>
    </row>
    <row r="209" spans="7:26" s="5" customFormat="1" x14ac:dyDescent="0.25">
      <c r="G209" s="41"/>
      <c r="J209" s="6"/>
      <c r="N209" s="6"/>
      <c r="Q209" s="6"/>
      <c r="T209" s="4"/>
      <c r="U209" s="4"/>
      <c r="W209" s="6"/>
      <c r="Z209" s="6"/>
    </row>
    <row r="210" spans="7:26" s="5" customFormat="1" x14ac:dyDescent="0.25">
      <c r="G210" s="41"/>
      <c r="J210" s="6"/>
      <c r="N210" s="6"/>
      <c r="Q210" s="6"/>
      <c r="T210" s="4"/>
      <c r="U210" s="4"/>
      <c r="W210" s="6"/>
      <c r="Z210" s="6"/>
    </row>
    <row r="211" spans="7:26" s="5" customFormat="1" x14ac:dyDescent="0.25">
      <c r="G211" s="41"/>
      <c r="J211" s="6"/>
      <c r="N211" s="6"/>
      <c r="Q211" s="6"/>
      <c r="T211" s="4"/>
      <c r="U211" s="4"/>
      <c r="W211" s="6"/>
      <c r="Z211" s="6"/>
    </row>
    <row r="212" spans="7:26" s="5" customFormat="1" x14ac:dyDescent="0.25">
      <c r="G212" s="41"/>
      <c r="J212" s="6"/>
      <c r="N212" s="6"/>
      <c r="Q212" s="6"/>
      <c r="T212" s="4"/>
      <c r="U212" s="4"/>
      <c r="W212" s="6"/>
      <c r="Z212" s="6"/>
    </row>
    <row r="213" spans="7:26" s="5" customFormat="1" x14ac:dyDescent="0.25">
      <c r="G213" s="41"/>
      <c r="J213" s="6"/>
      <c r="N213" s="6"/>
      <c r="Q213" s="6"/>
      <c r="T213" s="4"/>
      <c r="U213" s="4"/>
      <c r="W213" s="6"/>
      <c r="Z213" s="6"/>
    </row>
    <row r="214" spans="7:26" s="5" customFormat="1" x14ac:dyDescent="0.25">
      <c r="G214" s="41"/>
      <c r="J214" s="6"/>
      <c r="N214" s="6"/>
      <c r="Q214" s="6"/>
      <c r="T214" s="4"/>
      <c r="U214" s="4"/>
      <c r="W214" s="6"/>
      <c r="Z214" s="6"/>
    </row>
    <row r="215" spans="7:26" s="5" customFormat="1" x14ac:dyDescent="0.25">
      <c r="G215" s="41"/>
      <c r="J215" s="6"/>
      <c r="N215" s="6"/>
      <c r="Q215" s="6"/>
      <c r="T215" s="4"/>
      <c r="U215" s="4"/>
      <c r="W215" s="6"/>
      <c r="Z215" s="6"/>
    </row>
    <row r="216" spans="7:26" s="5" customFormat="1" x14ac:dyDescent="0.25">
      <c r="G216" s="41"/>
      <c r="J216" s="6"/>
      <c r="N216" s="6"/>
      <c r="Q216" s="6"/>
      <c r="T216" s="4"/>
      <c r="U216" s="4"/>
      <c r="W216" s="6"/>
      <c r="Z216" s="6"/>
    </row>
    <row r="217" spans="7:26" s="5" customFormat="1" x14ac:dyDescent="0.25">
      <c r="G217" s="41"/>
      <c r="J217" s="6"/>
      <c r="N217" s="6"/>
      <c r="Q217" s="6"/>
      <c r="T217" s="4"/>
      <c r="U217" s="4"/>
      <c r="W217" s="6"/>
      <c r="Z217" s="6"/>
    </row>
    <row r="218" spans="7:26" s="5" customFormat="1" x14ac:dyDescent="0.25">
      <c r="G218" s="41"/>
      <c r="J218" s="6"/>
      <c r="N218" s="6"/>
      <c r="Q218" s="6"/>
      <c r="T218" s="4"/>
      <c r="U218" s="4"/>
      <c r="W218" s="6"/>
      <c r="Z218" s="6"/>
    </row>
    <row r="219" spans="7:26" s="5" customFormat="1" x14ac:dyDescent="0.25">
      <c r="G219" s="41"/>
      <c r="J219" s="6"/>
      <c r="N219" s="6"/>
      <c r="Q219" s="6"/>
      <c r="T219" s="4"/>
      <c r="U219" s="4"/>
      <c r="W219" s="6"/>
      <c r="Z219" s="6"/>
    </row>
    <row r="220" spans="7:26" s="5" customFormat="1" x14ac:dyDescent="0.25">
      <c r="G220" s="41"/>
      <c r="J220" s="6"/>
      <c r="N220" s="6"/>
      <c r="Q220" s="6"/>
      <c r="T220" s="4"/>
      <c r="U220" s="4"/>
      <c r="W220" s="6"/>
      <c r="Z220" s="6"/>
    </row>
    <row r="221" spans="7:26" s="5" customFormat="1" x14ac:dyDescent="0.25">
      <c r="G221" s="41"/>
      <c r="J221" s="6"/>
      <c r="N221" s="6"/>
      <c r="Q221" s="6"/>
      <c r="T221" s="4"/>
      <c r="U221" s="4"/>
      <c r="W221" s="6"/>
      <c r="Z221" s="6"/>
    </row>
    <row r="222" spans="7:26" s="5" customFormat="1" x14ac:dyDescent="0.25">
      <c r="G222" s="41"/>
      <c r="J222" s="6"/>
      <c r="N222" s="6"/>
      <c r="Q222" s="6"/>
      <c r="T222" s="4"/>
      <c r="U222" s="4"/>
      <c r="W222" s="6"/>
      <c r="Z222" s="6"/>
    </row>
    <row r="223" spans="7:26" s="5" customFormat="1" x14ac:dyDescent="0.25">
      <c r="G223" s="41"/>
      <c r="J223" s="6"/>
      <c r="N223" s="6"/>
      <c r="Q223" s="6"/>
      <c r="T223" s="4"/>
      <c r="U223" s="4"/>
      <c r="W223" s="6"/>
      <c r="Z223" s="6"/>
    </row>
    <row r="224" spans="7:26" s="5" customFormat="1" x14ac:dyDescent="0.25">
      <c r="G224" s="41"/>
      <c r="J224" s="6"/>
      <c r="N224" s="6"/>
      <c r="Q224" s="6"/>
      <c r="T224" s="4"/>
      <c r="U224" s="4"/>
      <c r="W224" s="6"/>
      <c r="Z224" s="6"/>
    </row>
    <row r="225" spans="7:26" s="5" customFormat="1" x14ac:dyDescent="0.25">
      <c r="G225" s="41"/>
      <c r="J225" s="6"/>
      <c r="N225" s="6"/>
      <c r="Q225" s="6"/>
      <c r="T225" s="4"/>
      <c r="U225" s="4"/>
      <c r="W225" s="6"/>
      <c r="Z225" s="6"/>
    </row>
    <row r="226" spans="7:26" s="5" customFormat="1" x14ac:dyDescent="0.25">
      <c r="G226" s="41"/>
      <c r="J226" s="6"/>
      <c r="N226" s="6"/>
      <c r="Q226" s="6"/>
      <c r="T226" s="4"/>
      <c r="U226" s="4"/>
      <c r="W226" s="6"/>
      <c r="Z226" s="6"/>
    </row>
    <row r="227" spans="7:26" s="5" customFormat="1" x14ac:dyDescent="0.25">
      <c r="G227" s="41"/>
      <c r="J227" s="6"/>
      <c r="N227" s="6"/>
      <c r="Q227" s="6"/>
      <c r="T227" s="4"/>
      <c r="U227" s="4"/>
      <c r="W227" s="6"/>
      <c r="Z227" s="6"/>
    </row>
    <row r="228" spans="7:26" s="5" customFormat="1" x14ac:dyDescent="0.25">
      <c r="G228" s="41"/>
      <c r="J228" s="6"/>
      <c r="N228" s="6"/>
      <c r="Q228" s="6"/>
      <c r="T228" s="4"/>
      <c r="U228" s="4"/>
      <c r="W228" s="6"/>
      <c r="Z228" s="6"/>
    </row>
    <row r="229" spans="7:26" s="5" customFormat="1" x14ac:dyDescent="0.25">
      <c r="G229" s="41"/>
      <c r="J229" s="6"/>
      <c r="N229" s="6"/>
      <c r="Q229" s="6"/>
      <c r="T229" s="4"/>
      <c r="U229" s="4"/>
      <c r="W229" s="6"/>
      <c r="Z229" s="6"/>
    </row>
    <row r="230" spans="7:26" s="5" customFormat="1" x14ac:dyDescent="0.25">
      <c r="G230" s="41"/>
      <c r="J230" s="6"/>
      <c r="N230" s="6"/>
      <c r="Q230" s="6"/>
      <c r="T230" s="4"/>
      <c r="U230" s="4"/>
      <c r="W230" s="6"/>
      <c r="Z230" s="6"/>
    </row>
    <row r="231" spans="7:26" s="5" customFormat="1" x14ac:dyDescent="0.25">
      <c r="G231" s="41"/>
      <c r="J231" s="6"/>
      <c r="N231" s="6"/>
      <c r="Q231" s="6"/>
      <c r="T231" s="4"/>
      <c r="U231" s="4"/>
      <c r="W231" s="6"/>
      <c r="Z231" s="6"/>
    </row>
    <row r="232" spans="7:26" s="5" customFormat="1" x14ac:dyDescent="0.25">
      <c r="G232" s="41"/>
      <c r="J232" s="6"/>
      <c r="N232" s="6"/>
      <c r="Q232" s="6"/>
      <c r="T232" s="4"/>
      <c r="U232" s="4"/>
      <c r="W232" s="6"/>
      <c r="Z232" s="6"/>
    </row>
    <row r="233" spans="7:26" s="5" customFormat="1" x14ac:dyDescent="0.25">
      <c r="G233" s="41"/>
      <c r="J233" s="6"/>
      <c r="N233" s="6"/>
      <c r="Q233" s="6"/>
      <c r="T233" s="4"/>
      <c r="U233" s="4"/>
      <c r="W233" s="6"/>
      <c r="Z233" s="6"/>
    </row>
    <row r="234" spans="7:26" s="5" customFormat="1" x14ac:dyDescent="0.25">
      <c r="G234" s="41"/>
      <c r="J234" s="6"/>
      <c r="N234" s="6"/>
      <c r="Q234" s="6"/>
      <c r="T234" s="4"/>
      <c r="U234" s="4"/>
      <c r="W234" s="6"/>
      <c r="Z234" s="6"/>
    </row>
    <row r="235" spans="7:26" s="5" customFormat="1" x14ac:dyDescent="0.25">
      <c r="G235" s="41"/>
      <c r="J235" s="6"/>
      <c r="N235" s="6"/>
      <c r="Q235" s="6"/>
      <c r="T235" s="4"/>
      <c r="U235" s="4"/>
      <c r="W235" s="6"/>
      <c r="Z235" s="6"/>
    </row>
    <row r="236" spans="7:26" s="5" customFormat="1" x14ac:dyDescent="0.25">
      <c r="G236" s="41"/>
      <c r="J236" s="6"/>
      <c r="N236" s="6"/>
      <c r="Q236" s="6"/>
      <c r="T236" s="4"/>
      <c r="U236" s="4"/>
      <c r="W236" s="6"/>
      <c r="Z236" s="6"/>
    </row>
    <row r="237" spans="7:26" s="5" customFormat="1" x14ac:dyDescent="0.25">
      <c r="G237" s="41"/>
      <c r="J237" s="6"/>
      <c r="N237" s="6"/>
      <c r="Q237" s="6"/>
      <c r="T237" s="4"/>
      <c r="U237" s="4"/>
      <c r="W237" s="6"/>
      <c r="Z237" s="6"/>
    </row>
    <row r="238" spans="7:26" s="5" customFormat="1" x14ac:dyDescent="0.25">
      <c r="G238" s="41"/>
      <c r="J238" s="6"/>
      <c r="N238" s="6"/>
      <c r="Q238" s="6"/>
      <c r="T238" s="4"/>
      <c r="U238" s="4"/>
      <c r="W238" s="6"/>
      <c r="Z238" s="6"/>
    </row>
    <row r="239" spans="7:26" s="5" customFormat="1" x14ac:dyDescent="0.25">
      <c r="G239" s="41"/>
      <c r="J239" s="6"/>
      <c r="N239" s="6"/>
      <c r="Q239" s="6"/>
      <c r="T239" s="4"/>
      <c r="U239" s="4"/>
      <c r="W239" s="6"/>
      <c r="Z239" s="6"/>
    </row>
    <row r="240" spans="7:26" s="5" customFormat="1" x14ac:dyDescent="0.25">
      <c r="G240" s="41"/>
      <c r="J240" s="6"/>
      <c r="N240" s="6"/>
      <c r="Q240" s="6"/>
      <c r="T240" s="4"/>
      <c r="U240" s="4"/>
      <c r="W240" s="6"/>
      <c r="Z240" s="6"/>
    </row>
    <row r="241" spans="7:26" s="5" customFormat="1" x14ac:dyDescent="0.25">
      <c r="G241" s="41"/>
      <c r="J241" s="6"/>
      <c r="N241" s="6"/>
      <c r="Q241" s="6"/>
      <c r="T241" s="4"/>
      <c r="U241" s="4"/>
      <c r="W241" s="6"/>
      <c r="Z241" s="6"/>
    </row>
    <row r="242" spans="7:26" s="5" customFormat="1" x14ac:dyDescent="0.25">
      <c r="G242" s="41"/>
      <c r="J242" s="6"/>
      <c r="N242" s="6"/>
      <c r="Q242" s="6"/>
      <c r="T242" s="4"/>
      <c r="U242" s="4"/>
      <c r="W242" s="6"/>
      <c r="Z242" s="6"/>
    </row>
    <row r="243" spans="7:26" s="5" customFormat="1" x14ac:dyDescent="0.25">
      <c r="G243" s="41"/>
      <c r="J243" s="6"/>
      <c r="N243" s="6"/>
      <c r="Q243" s="6"/>
      <c r="T243" s="4"/>
      <c r="U243" s="4"/>
      <c r="W243" s="6"/>
      <c r="Z243" s="6"/>
    </row>
    <row r="244" spans="7:26" s="5" customFormat="1" x14ac:dyDescent="0.25">
      <c r="G244" s="41"/>
      <c r="J244" s="6"/>
      <c r="N244" s="6"/>
      <c r="Q244" s="6"/>
      <c r="T244" s="4"/>
      <c r="U244" s="4"/>
      <c r="W244" s="6"/>
      <c r="Z244" s="6"/>
    </row>
    <row r="245" spans="7:26" s="5" customFormat="1" x14ac:dyDescent="0.25">
      <c r="G245" s="41"/>
      <c r="J245" s="6"/>
      <c r="N245" s="6"/>
      <c r="Q245" s="6"/>
      <c r="T245" s="4"/>
      <c r="U245" s="4"/>
      <c r="W245" s="6"/>
      <c r="Z245" s="6"/>
    </row>
    <row r="246" spans="7:26" s="5" customFormat="1" x14ac:dyDescent="0.25">
      <c r="G246" s="41"/>
      <c r="J246" s="6"/>
      <c r="N246" s="6"/>
      <c r="Q246" s="6"/>
      <c r="T246" s="4"/>
      <c r="U246" s="4"/>
      <c r="W246" s="6"/>
      <c r="Z246" s="6"/>
    </row>
    <row r="247" spans="7:26" s="5" customFormat="1" x14ac:dyDescent="0.25">
      <c r="G247" s="41"/>
      <c r="J247" s="6"/>
      <c r="N247" s="6"/>
      <c r="Q247" s="6"/>
      <c r="T247" s="4"/>
      <c r="U247" s="4"/>
      <c r="W247" s="6"/>
      <c r="Z247" s="6"/>
    </row>
    <row r="248" spans="7:26" s="5" customFormat="1" x14ac:dyDescent="0.25">
      <c r="G248" s="41"/>
      <c r="J248" s="6"/>
      <c r="N248" s="6"/>
      <c r="Q248" s="6"/>
      <c r="T248" s="4"/>
      <c r="U248" s="4"/>
      <c r="W248" s="6"/>
      <c r="Z248" s="6"/>
    </row>
    <row r="249" spans="7:26" s="5" customFormat="1" x14ac:dyDescent="0.25">
      <c r="G249" s="41"/>
      <c r="J249" s="6"/>
      <c r="N249" s="6"/>
      <c r="Q249" s="6"/>
      <c r="T249" s="4"/>
      <c r="U249" s="4"/>
      <c r="W249" s="6"/>
      <c r="Z249" s="6"/>
    </row>
    <row r="250" spans="7:26" s="5" customFormat="1" x14ac:dyDescent="0.25">
      <c r="G250" s="41"/>
      <c r="J250" s="6"/>
      <c r="N250" s="6"/>
      <c r="Q250" s="6"/>
      <c r="T250" s="4"/>
      <c r="U250" s="4"/>
      <c r="W250" s="6"/>
      <c r="Z250" s="6"/>
    </row>
    <row r="251" spans="7:26" s="5" customFormat="1" x14ac:dyDescent="0.25">
      <c r="G251" s="41"/>
      <c r="J251" s="6"/>
      <c r="N251" s="6"/>
      <c r="Q251" s="6"/>
      <c r="T251" s="4"/>
      <c r="U251" s="4"/>
      <c r="W251" s="6"/>
      <c r="Z251" s="6"/>
    </row>
    <row r="252" spans="7:26" s="5" customFormat="1" x14ac:dyDescent="0.25">
      <c r="G252" s="41"/>
      <c r="J252" s="6"/>
      <c r="N252" s="6"/>
      <c r="Q252" s="6"/>
      <c r="T252" s="4"/>
      <c r="U252" s="4"/>
      <c r="W252" s="6"/>
      <c r="Z252" s="6"/>
    </row>
    <row r="253" spans="7:26" s="5" customFormat="1" x14ac:dyDescent="0.25">
      <c r="G253" s="41"/>
      <c r="J253" s="6"/>
      <c r="N253" s="6"/>
      <c r="Q253" s="6"/>
      <c r="T253" s="4"/>
      <c r="U253" s="4"/>
      <c r="W253" s="6"/>
      <c r="Z253" s="6"/>
    </row>
    <row r="254" spans="7:26" s="5" customFormat="1" x14ac:dyDescent="0.25">
      <c r="G254" s="41"/>
      <c r="J254" s="6"/>
      <c r="N254" s="6"/>
      <c r="Q254" s="6"/>
      <c r="T254" s="4"/>
      <c r="U254" s="4"/>
      <c r="W254" s="6"/>
      <c r="Z254" s="6"/>
    </row>
    <row r="255" spans="7:26" s="5" customFormat="1" x14ac:dyDescent="0.25">
      <c r="G255" s="41"/>
      <c r="J255" s="6"/>
      <c r="N255" s="6"/>
      <c r="Q255" s="6"/>
      <c r="T255" s="4"/>
      <c r="U255" s="4"/>
      <c r="W255" s="6"/>
      <c r="Z255" s="6"/>
    </row>
    <row r="256" spans="7:26" s="5" customFormat="1" x14ac:dyDescent="0.25">
      <c r="G256" s="41"/>
      <c r="J256" s="6"/>
      <c r="N256" s="6"/>
      <c r="Q256" s="6"/>
      <c r="T256" s="4"/>
      <c r="U256" s="4"/>
      <c r="W256" s="6"/>
      <c r="Z256" s="6"/>
    </row>
    <row r="257" spans="7:26" s="5" customFormat="1" x14ac:dyDescent="0.25">
      <c r="G257" s="41"/>
      <c r="J257" s="6"/>
      <c r="N257" s="6"/>
      <c r="Q257" s="6"/>
      <c r="T257" s="4"/>
      <c r="U257" s="4"/>
      <c r="W257" s="6"/>
      <c r="Z257" s="6"/>
    </row>
    <row r="258" spans="7:26" s="5" customFormat="1" x14ac:dyDescent="0.25">
      <c r="G258" s="41"/>
      <c r="J258" s="6"/>
      <c r="N258" s="6"/>
      <c r="Q258" s="6"/>
      <c r="T258" s="4"/>
      <c r="U258" s="4"/>
      <c r="W258" s="6"/>
      <c r="Z258" s="6"/>
    </row>
    <row r="259" spans="7:26" s="5" customFormat="1" x14ac:dyDescent="0.25">
      <c r="G259" s="41"/>
      <c r="J259" s="6"/>
      <c r="N259" s="6"/>
      <c r="Q259" s="6"/>
      <c r="T259" s="4"/>
      <c r="U259" s="4"/>
      <c r="W259" s="6"/>
      <c r="Z259" s="6"/>
    </row>
    <row r="260" spans="7:26" s="5" customFormat="1" x14ac:dyDescent="0.25">
      <c r="G260" s="41"/>
      <c r="J260" s="6"/>
      <c r="N260" s="6"/>
      <c r="Q260" s="6"/>
      <c r="T260" s="4"/>
      <c r="U260" s="4"/>
      <c r="W260" s="6"/>
      <c r="Z260" s="6"/>
    </row>
    <row r="261" spans="7:26" s="5" customFormat="1" x14ac:dyDescent="0.25">
      <c r="G261" s="41"/>
      <c r="J261" s="6"/>
      <c r="N261" s="6"/>
      <c r="Q261" s="6"/>
      <c r="T261" s="4"/>
      <c r="U261" s="4"/>
      <c r="W261" s="6"/>
      <c r="Z261" s="6"/>
    </row>
    <row r="262" spans="7:26" s="5" customFormat="1" x14ac:dyDescent="0.25">
      <c r="G262" s="41"/>
      <c r="J262" s="6"/>
      <c r="N262" s="6"/>
      <c r="Q262" s="6"/>
      <c r="T262" s="4"/>
      <c r="U262" s="4"/>
      <c r="W262" s="6"/>
      <c r="Z262" s="6"/>
    </row>
    <row r="263" spans="7:26" s="5" customFormat="1" x14ac:dyDescent="0.25">
      <c r="G263" s="41"/>
      <c r="J263" s="6"/>
      <c r="N263" s="6"/>
      <c r="Q263" s="6"/>
      <c r="T263" s="4"/>
      <c r="U263" s="4"/>
      <c r="W263" s="6"/>
      <c r="Z263" s="6"/>
    </row>
    <row r="264" spans="7:26" s="5" customFormat="1" x14ac:dyDescent="0.25">
      <c r="G264" s="41"/>
      <c r="J264" s="6"/>
      <c r="N264" s="6"/>
      <c r="Q264" s="6"/>
      <c r="T264" s="4"/>
      <c r="U264" s="4"/>
      <c r="W264" s="6"/>
      <c r="Z264" s="6"/>
    </row>
    <row r="265" spans="7:26" s="5" customFormat="1" x14ac:dyDescent="0.25">
      <c r="G265" s="41"/>
      <c r="J265" s="6"/>
      <c r="N265" s="6"/>
      <c r="Q265" s="6"/>
      <c r="T265" s="4"/>
      <c r="U265" s="4"/>
      <c r="W265" s="6"/>
      <c r="Z265" s="6"/>
    </row>
    <row r="266" spans="7:26" s="5" customFormat="1" x14ac:dyDescent="0.25">
      <c r="G266" s="41"/>
      <c r="J266" s="6"/>
      <c r="N266" s="6"/>
      <c r="Q266" s="6"/>
      <c r="T266" s="4"/>
      <c r="U266" s="4"/>
      <c r="W266" s="6"/>
      <c r="Z266" s="6"/>
    </row>
    <row r="267" spans="7:26" s="5" customFormat="1" x14ac:dyDescent="0.25">
      <c r="G267" s="41"/>
      <c r="J267" s="6"/>
      <c r="N267" s="6"/>
      <c r="Q267" s="6"/>
      <c r="T267" s="4"/>
      <c r="U267" s="4"/>
      <c r="W267" s="6"/>
      <c r="Z267" s="6"/>
    </row>
    <row r="268" spans="7:26" s="5" customFormat="1" x14ac:dyDescent="0.25">
      <c r="G268" s="41"/>
      <c r="J268" s="6"/>
      <c r="N268" s="6"/>
      <c r="Q268" s="6"/>
      <c r="T268" s="4"/>
      <c r="U268" s="4"/>
      <c r="W268" s="6"/>
      <c r="Z268" s="6"/>
    </row>
    <row r="269" spans="7:26" s="5" customFormat="1" x14ac:dyDescent="0.25">
      <c r="G269" s="41"/>
      <c r="J269" s="6"/>
      <c r="N269" s="6"/>
      <c r="Q269" s="6"/>
      <c r="T269" s="4"/>
      <c r="U269" s="4"/>
      <c r="W269" s="6"/>
      <c r="Z269" s="6"/>
    </row>
    <row r="270" spans="7:26" s="5" customFormat="1" x14ac:dyDescent="0.25">
      <c r="G270" s="41"/>
      <c r="J270" s="6"/>
      <c r="N270" s="6"/>
      <c r="Q270" s="6"/>
      <c r="T270" s="4"/>
      <c r="U270" s="4"/>
      <c r="W270" s="6"/>
      <c r="Z270" s="6"/>
    </row>
    <row r="271" spans="7:26" s="5" customFormat="1" x14ac:dyDescent="0.25">
      <c r="G271" s="41"/>
      <c r="J271" s="6"/>
      <c r="N271" s="6"/>
      <c r="Q271" s="6"/>
      <c r="T271" s="4"/>
      <c r="U271" s="4"/>
      <c r="W271" s="6"/>
      <c r="Z271" s="6"/>
    </row>
    <row r="272" spans="7:26" s="5" customFormat="1" x14ac:dyDescent="0.25">
      <c r="G272" s="41"/>
      <c r="J272" s="6"/>
      <c r="N272" s="6"/>
      <c r="Q272" s="6"/>
      <c r="T272" s="4"/>
      <c r="U272" s="4"/>
      <c r="W272" s="6"/>
      <c r="Z272" s="6"/>
    </row>
    <row r="273" spans="7:26" s="5" customFormat="1" x14ac:dyDescent="0.25">
      <c r="G273" s="41"/>
      <c r="J273" s="6"/>
      <c r="N273" s="6"/>
      <c r="Q273" s="6"/>
      <c r="T273" s="4"/>
      <c r="U273" s="4"/>
      <c r="W273" s="6"/>
      <c r="Z273" s="6"/>
    </row>
    <row r="274" spans="7:26" s="5" customFormat="1" x14ac:dyDescent="0.25">
      <c r="G274" s="41"/>
      <c r="J274" s="6"/>
      <c r="N274" s="6"/>
      <c r="Q274" s="6"/>
      <c r="T274" s="4"/>
      <c r="U274" s="4"/>
      <c r="W274" s="6"/>
      <c r="Z274" s="6"/>
    </row>
    <row r="275" spans="7:26" s="5" customFormat="1" x14ac:dyDescent="0.25">
      <c r="G275" s="41"/>
      <c r="J275" s="6"/>
      <c r="N275" s="6"/>
      <c r="Q275" s="6"/>
      <c r="T275" s="4"/>
      <c r="U275" s="4"/>
      <c r="W275" s="6"/>
      <c r="Z275" s="6"/>
    </row>
    <row r="276" spans="7:26" s="5" customFormat="1" x14ac:dyDescent="0.25">
      <c r="G276" s="41"/>
      <c r="J276" s="6"/>
      <c r="N276" s="6"/>
      <c r="Q276" s="6"/>
      <c r="T276" s="4"/>
      <c r="U276" s="4"/>
      <c r="W276" s="6"/>
      <c r="Z276" s="6"/>
    </row>
    <row r="277" spans="7:26" s="5" customFormat="1" x14ac:dyDescent="0.25">
      <c r="G277" s="41"/>
      <c r="J277" s="6"/>
      <c r="N277" s="6"/>
      <c r="Q277" s="6"/>
      <c r="T277" s="4"/>
      <c r="U277" s="4"/>
      <c r="W277" s="6"/>
      <c r="Z277" s="6"/>
    </row>
    <row r="278" spans="7:26" s="5" customFormat="1" x14ac:dyDescent="0.25">
      <c r="G278" s="41"/>
      <c r="J278" s="6"/>
      <c r="N278" s="6"/>
      <c r="Q278" s="6"/>
      <c r="T278" s="4"/>
      <c r="U278" s="4"/>
      <c r="W278" s="6"/>
      <c r="Z278" s="6"/>
    </row>
    <row r="279" spans="7:26" s="5" customFormat="1" x14ac:dyDescent="0.25">
      <c r="G279" s="41"/>
      <c r="J279" s="6"/>
      <c r="N279" s="6"/>
      <c r="Q279" s="6"/>
      <c r="T279" s="4"/>
      <c r="U279" s="4"/>
      <c r="W279" s="6"/>
      <c r="Z279" s="6"/>
    </row>
    <row r="280" spans="7:26" s="5" customFormat="1" x14ac:dyDescent="0.25">
      <c r="G280" s="41"/>
      <c r="J280" s="6"/>
      <c r="N280" s="6"/>
      <c r="Q280" s="6"/>
      <c r="T280" s="4"/>
      <c r="U280" s="4"/>
      <c r="W280" s="6"/>
      <c r="Z280" s="6"/>
    </row>
    <row r="281" spans="7:26" s="5" customFormat="1" x14ac:dyDescent="0.25">
      <c r="G281" s="41"/>
      <c r="J281" s="6"/>
      <c r="N281" s="6"/>
      <c r="Q281" s="6"/>
      <c r="T281" s="4"/>
      <c r="U281" s="4"/>
      <c r="W281" s="6"/>
      <c r="Z281" s="6"/>
    </row>
    <row r="282" spans="7:26" s="5" customFormat="1" x14ac:dyDescent="0.25">
      <c r="G282" s="41"/>
      <c r="J282" s="6"/>
      <c r="N282" s="6"/>
      <c r="Q282" s="6"/>
      <c r="T282" s="4"/>
      <c r="U282" s="4"/>
      <c r="W282" s="6"/>
      <c r="Z282" s="6"/>
    </row>
    <row r="283" spans="7:26" s="5" customFormat="1" x14ac:dyDescent="0.25">
      <c r="G283" s="41"/>
      <c r="J283" s="6"/>
      <c r="N283" s="6"/>
      <c r="Q283" s="6"/>
      <c r="T283" s="4"/>
      <c r="U283" s="4"/>
      <c r="W283" s="6"/>
      <c r="Z283" s="6"/>
    </row>
    <row r="284" spans="7:26" s="5" customFormat="1" x14ac:dyDescent="0.25">
      <c r="G284" s="41"/>
      <c r="J284" s="6"/>
      <c r="N284" s="6"/>
      <c r="Q284" s="6"/>
      <c r="T284" s="4"/>
      <c r="U284" s="4"/>
      <c r="W284" s="6"/>
      <c r="Z284" s="6"/>
    </row>
    <row r="285" spans="7:26" s="5" customFormat="1" x14ac:dyDescent="0.25">
      <c r="G285" s="41"/>
      <c r="J285" s="6"/>
      <c r="N285" s="6"/>
      <c r="Q285" s="6"/>
      <c r="T285" s="4"/>
      <c r="U285" s="4"/>
      <c r="W285" s="6"/>
      <c r="Z285" s="6"/>
    </row>
    <row r="286" spans="7:26" s="5" customFormat="1" x14ac:dyDescent="0.25">
      <c r="G286" s="41"/>
      <c r="J286" s="6"/>
      <c r="N286" s="6"/>
      <c r="Q286" s="6"/>
      <c r="T286" s="4"/>
      <c r="U286" s="4"/>
      <c r="W286" s="6"/>
      <c r="Z286" s="6"/>
    </row>
    <row r="287" spans="7:26" s="5" customFormat="1" x14ac:dyDescent="0.25">
      <c r="G287" s="41"/>
      <c r="J287" s="6"/>
      <c r="N287" s="6"/>
      <c r="Q287" s="6"/>
      <c r="T287" s="4"/>
      <c r="U287" s="4"/>
      <c r="W287" s="6"/>
      <c r="Z287" s="6"/>
    </row>
    <row r="288" spans="7:26" s="5" customFormat="1" x14ac:dyDescent="0.25">
      <c r="G288" s="41"/>
      <c r="J288" s="6"/>
      <c r="N288" s="6"/>
      <c r="Q288" s="6"/>
      <c r="T288" s="4"/>
      <c r="U288" s="4"/>
      <c r="W288" s="6"/>
      <c r="Z288" s="6"/>
    </row>
    <row r="289" spans="7:26" s="5" customFormat="1" x14ac:dyDescent="0.25">
      <c r="G289" s="41"/>
      <c r="J289" s="6"/>
      <c r="N289" s="6"/>
      <c r="Q289" s="6"/>
      <c r="T289" s="4"/>
      <c r="U289" s="4"/>
      <c r="W289" s="6"/>
      <c r="Z289" s="6"/>
    </row>
    <row r="290" spans="7:26" s="5" customFormat="1" x14ac:dyDescent="0.25">
      <c r="G290" s="41"/>
      <c r="J290" s="6"/>
      <c r="N290" s="6"/>
      <c r="Q290" s="6"/>
      <c r="T290" s="4"/>
      <c r="U290" s="4"/>
      <c r="W290" s="6"/>
      <c r="Z290" s="6"/>
    </row>
    <row r="291" spans="7:26" s="5" customFormat="1" x14ac:dyDescent="0.25">
      <c r="G291" s="41"/>
      <c r="J291" s="6"/>
      <c r="N291" s="6"/>
      <c r="Q291" s="6"/>
      <c r="T291" s="4"/>
      <c r="U291" s="4"/>
      <c r="W291" s="6"/>
      <c r="Z291" s="6"/>
    </row>
    <row r="292" spans="7:26" s="5" customFormat="1" x14ac:dyDescent="0.25">
      <c r="G292" s="41"/>
      <c r="J292" s="6"/>
      <c r="N292" s="6"/>
      <c r="Q292" s="6"/>
      <c r="T292" s="4"/>
      <c r="U292" s="4"/>
      <c r="W292" s="6"/>
      <c r="Z292" s="6"/>
    </row>
    <row r="293" spans="7:26" s="5" customFormat="1" x14ac:dyDescent="0.25">
      <c r="G293" s="41"/>
      <c r="J293" s="6"/>
      <c r="N293" s="6"/>
      <c r="Q293" s="6"/>
      <c r="T293" s="4"/>
      <c r="U293" s="4"/>
      <c r="W293" s="6"/>
      <c r="Z293" s="6"/>
    </row>
    <row r="294" spans="7:26" s="5" customFormat="1" x14ac:dyDescent="0.25">
      <c r="G294" s="41"/>
      <c r="J294" s="6"/>
      <c r="N294" s="6"/>
      <c r="Q294" s="6"/>
      <c r="T294" s="4"/>
      <c r="U294" s="4"/>
      <c r="W294" s="6"/>
      <c r="Z294" s="6"/>
    </row>
    <row r="295" spans="7:26" s="5" customFormat="1" x14ac:dyDescent="0.25">
      <c r="G295" s="41"/>
      <c r="J295" s="6"/>
      <c r="N295" s="6"/>
      <c r="Q295" s="6"/>
      <c r="T295" s="4"/>
      <c r="U295" s="4"/>
      <c r="W295" s="6"/>
      <c r="Z295" s="6"/>
    </row>
    <row r="296" spans="7:26" s="5" customFormat="1" x14ac:dyDescent="0.25">
      <c r="G296" s="41"/>
      <c r="J296" s="6"/>
      <c r="N296" s="6"/>
      <c r="Q296" s="6"/>
      <c r="T296" s="4"/>
      <c r="U296" s="4"/>
      <c r="W296" s="6"/>
      <c r="Z296" s="6"/>
    </row>
    <row r="297" spans="7:26" s="5" customFormat="1" x14ac:dyDescent="0.25">
      <c r="G297" s="41"/>
      <c r="J297" s="6"/>
      <c r="N297" s="6"/>
      <c r="Q297" s="6"/>
      <c r="T297" s="4"/>
      <c r="U297" s="4"/>
      <c r="W297" s="6"/>
      <c r="Z297" s="6"/>
    </row>
    <row r="298" spans="7:26" s="5" customFormat="1" x14ac:dyDescent="0.25">
      <c r="G298" s="41"/>
      <c r="J298" s="6"/>
      <c r="N298" s="6"/>
      <c r="Q298" s="6"/>
      <c r="T298" s="4"/>
      <c r="U298" s="4"/>
      <c r="W298" s="6"/>
      <c r="Z298" s="6"/>
    </row>
    <row r="299" spans="7:26" s="5" customFormat="1" x14ac:dyDescent="0.25">
      <c r="G299" s="41"/>
      <c r="J299" s="6"/>
      <c r="N299" s="6"/>
      <c r="Q299" s="6"/>
      <c r="T299" s="4"/>
      <c r="U299" s="4"/>
      <c r="W299" s="6"/>
      <c r="Z299" s="6"/>
    </row>
    <row r="300" spans="7:26" s="5" customFormat="1" x14ac:dyDescent="0.25">
      <c r="G300" s="41"/>
      <c r="J300" s="6"/>
      <c r="N300" s="6"/>
      <c r="Q300" s="6"/>
      <c r="T300" s="4"/>
      <c r="U300" s="4"/>
      <c r="W300" s="6"/>
      <c r="Z300" s="6"/>
    </row>
    <row r="301" spans="7:26" s="5" customFormat="1" x14ac:dyDescent="0.25">
      <c r="G301" s="41"/>
      <c r="J301" s="6"/>
      <c r="N301" s="6"/>
      <c r="Q301" s="6"/>
      <c r="T301" s="4"/>
      <c r="U301" s="4"/>
      <c r="W301" s="6"/>
      <c r="Z301" s="6"/>
    </row>
    <row r="302" spans="7:26" s="5" customFormat="1" x14ac:dyDescent="0.25">
      <c r="G302" s="41"/>
      <c r="J302" s="6"/>
      <c r="N302" s="6"/>
      <c r="Q302" s="6"/>
      <c r="T302" s="4"/>
      <c r="U302" s="4"/>
      <c r="W302" s="6"/>
      <c r="Z302" s="6"/>
    </row>
    <row r="303" spans="7:26" s="5" customFormat="1" x14ac:dyDescent="0.25">
      <c r="G303" s="41"/>
      <c r="J303" s="6"/>
      <c r="N303" s="6"/>
      <c r="Q303" s="6"/>
      <c r="T303" s="4"/>
      <c r="U303" s="4"/>
      <c r="W303" s="6"/>
      <c r="Z303" s="6"/>
    </row>
    <row r="304" spans="7:26" s="5" customFormat="1" x14ac:dyDescent="0.25">
      <c r="G304" s="41"/>
      <c r="J304" s="6"/>
      <c r="N304" s="6"/>
      <c r="Q304" s="6"/>
      <c r="T304" s="4"/>
      <c r="U304" s="4"/>
      <c r="W304" s="6"/>
      <c r="Z304" s="6"/>
    </row>
    <row r="305" spans="7:26" s="5" customFormat="1" x14ac:dyDescent="0.25">
      <c r="G305" s="41"/>
      <c r="J305" s="6"/>
      <c r="N305" s="6"/>
      <c r="Q305" s="6"/>
      <c r="T305" s="4"/>
      <c r="U305" s="4"/>
      <c r="W305" s="6"/>
      <c r="Z305" s="6"/>
    </row>
    <row r="306" spans="7:26" s="5" customFormat="1" x14ac:dyDescent="0.25">
      <c r="G306" s="41"/>
      <c r="J306" s="6"/>
      <c r="N306" s="6"/>
      <c r="Q306" s="6"/>
      <c r="T306" s="4"/>
      <c r="U306" s="4"/>
      <c r="W306" s="6"/>
      <c r="Z306" s="6"/>
    </row>
    <row r="307" spans="7:26" s="5" customFormat="1" x14ac:dyDescent="0.25">
      <c r="G307" s="41"/>
      <c r="J307" s="6"/>
      <c r="N307" s="6"/>
      <c r="Q307" s="6"/>
      <c r="T307" s="4"/>
      <c r="U307" s="4"/>
      <c r="W307" s="6"/>
      <c r="Z307" s="6"/>
    </row>
    <row r="308" spans="7:26" s="5" customFormat="1" x14ac:dyDescent="0.25">
      <c r="G308" s="41"/>
      <c r="J308" s="6"/>
      <c r="N308" s="6"/>
      <c r="Q308" s="6"/>
      <c r="T308" s="4"/>
      <c r="U308" s="4"/>
      <c r="W308" s="6"/>
      <c r="Z308" s="6"/>
    </row>
    <row r="309" spans="7:26" s="5" customFormat="1" x14ac:dyDescent="0.25">
      <c r="G309" s="41"/>
      <c r="J309" s="6"/>
      <c r="N309" s="6"/>
      <c r="Q309" s="6"/>
      <c r="T309" s="4"/>
      <c r="U309" s="4"/>
      <c r="W309" s="6"/>
      <c r="Z309" s="6"/>
    </row>
    <row r="310" spans="7:26" s="5" customFormat="1" x14ac:dyDescent="0.25">
      <c r="G310" s="41"/>
      <c r="J310" s="6"/>
      <c r="N310" s="6"/>
      <c r="Q310" s="6"/>
      <c r="T310" s="4"/>
      <c r="U310" s="4"/>
      <c r="W310" s="6"/>
      <c r="Z310" s="6"/>
    </row>
    <row r="311" spans="7:26" s="5" customFormat="1" x14ac:dyDescent="0.25">
      <c r="G311" s="41"/>
      <c r="J311" s="6"/>
      <c r="N311" s="6"/>
      <c r="Q311" s="6"/>
      <c r="T311" s="4"/>
      <c r="U311" s="4"/>
      <c r="W311" s="6"/>
      <c r="Z311" s="6"/>
    </row>
    <row r="312" spans="7:26" s="5" customFormat="1" x14ac:dyDescent="0.25">
      <c r="G312" s="41"/>
      <c r="J312" s="6"/>
      <c r="N312" s="6"/>
      <c r="Q312" s="6"/>
      <c r="T312" s="4"/>
      <c r="U312" s="4"/>
      <c r="W312" s="6"/>
      <c r="Z312" s="6"/>
    </row>
    <row r="313" spans="7:26" s="5" customFormat="1" x14ac:dyDescent="0.25">
      <c r="G313" s="41"/>
      <c r="J313" s="6"/>
      <c r="N313" s="6"/>
      <c r="Q313" s="6"/>
      <c r="T313" s="4"/>
      <c r="U313" s="4"/>
      <c r="W313" s="6"/>
      <c r="Z313" s="6"/>
    </row>
    <row r="314" spans="7:26" s="5" customFormat="1" x14ac:dyDescent="0.25">
      <c r="G314" s="41"/>
      <c r="J314" s="6"/>
      <c r="N314" s="6"/>
      <c r="Q314" s="6"/>
      <c r="T314" s="4"/>
      <c r="U314" s="4"/>
      <c r="W314" s="6"/>
      <c r="Z314" s="6"/>
    </row>
    <row r="315" spans="7:26" s="5" customFormat="1" x14ac:dyDescent="0.25">
      <c r="G315" s="41"/>
      <c r="J315" s="6"/>
      <c r="N315" s="6"/>
      <c r="Q315" s="6"/>
      <c r="T315" s="4"/>
      <c r="U315" s="4"/>
      <c r="W315" s="6"/>
      <c r="Z315" s="6"/>
    </row>
    <row r="316" spans="7:26" s="5" customFormat="1" x14ac:dyDescent="0.25">
      <c r="G316" s="41"/>
      <c r="J316" s="6"/>
      <c r="N316" s="6"/>
      <c r="Q316" s="6"/>
      <c r="T316" s="4"/>
      <c r="U316" s="4"/>
      <c r="W316" s="6"/>
      <c r="Z316" s="6"/>
    </row>
    <row r="317" spans="7:26" s="5" customFormat="1" x14ac:dyDescent="0.25">
      <c r="G317" s="41"/>
      <c r="J317" s="6"/>
      <c r="N317" s="6"/>
      <c r="Q317" s="6"/>
      <c r="T317" s="4"/>
      <c r="U317" s="4"/>
      <c r="W317" s="6"/>
      <c r="Z317" s="6"/>
    </row>
    <row r="318" spans="7:26" s="5" customFormat="1" x14ac:dyDescent="0.25">
      <c r="G318" s="41"/>
      <c r="J318" s="6"/>
      <c r="N318" s="6"/>
      <c r="Q318" s="6"/>
      <c r="T318" s="4"/>
      <c r="U318" s="4"/>
      <c r="W318" s="6"/>
      <c r="Z318" s="6"/>
    </row>
    <row r="319" spans="7:26" s="5" customFormat="1" x14ac:dyDescent="0.25">
      <c r="G319" s="41"/>
      <c r="J319" s="6"/>
      <c r="N319" s="6"/>
      <c r="Q319" s="6"/>
      <c r="T319" s="4"/>
      <c r="U319" s="4"/>
      <c r="W319" s="6"/>
      <c r="Z319" s="6"/>
    </row>
    <row r="320" spans="7:26" s="5" customFormat="1" x14ac:dyDescent="0.25">
      <c r="G320" s="41"/>
      <c r="J320" s="6"/>
      <c r="N320" s="6"/>
      <c r="Q320" s="6"/>
      <c r="T320" s="4"/>
      <c r="U320" s="4"/>
      <c r="W320" s="6"/>
      <c r="Z320" s="6"/>
    </row>
    <row r="321" spans="7:26" s="5" customFormat="1" x14ac:dyDescent="0.25">
      <c r="G321" s="41"/>
      <c r="J321" s="6"/>
      <c r="N321" s="6"/>
      <c r="Q321" s="6"/>
      <c r="T321" s="4"/>
      <c r="U321" s="4"/>
      <c r="W321" s="6"/>
      <c r="Z321" s="6"/>
    </row>
    <row r="322" spans="7:26" s="5" customFormat="1" x14ac:dyDescent="0.25">
      <c r="G322" s="41"/>
      <c r="J322" s="6"/>
      <c r="N322" s="6"/>
      <c r="Q322" s="6"/>
      <c r="T322" s="4"/>
      <c r="U322" s="4"/>
      <c r="W322" s="6"/>
      <c r="Z322" s="6"/>
    </row>
    <row r="323" spans="7:26" s="5" customFormat="1" x14ac:dyDescent="0.25">
      <c r="G323" s="41"/>
      <c r="J323" s="6"/>
      <c r="N323" s="6"/>
      <c r="Q323" s="6"/>
      <c r="T323" s="4"/>
      <c r="U323" s="4"/>
      <c r="W323" s="6"/>
      <c r="Z323" s="6"/>
    </row>
    <row r="324" spans="7:26" s="5" customFormat="1" x14ac:dyDescent="0.25">
      <c r="G324" s="41"/>
      <c r="J324" s="6"/>
      <c r="N324" s="6"/>
      <c r="Q324" s="6"/>
      <c r="T324" s="4"/>
      <c r="U324" s="4"/>
      <c r="W324" s="6"/>
      <c r="Z324" s="6"/>
    </row>
    <row r="325" spans="7:26" s="5" customFormat="1" x14ac:dyDescent="0.25">
      <c r="G325" s="41"/>
      <c r="J325" s="6"/>
      <c r="N325" s="6"/>
      <c r="Q325" s="6"/>
      <c r="T325" s="4"/>
      <c r="U325" s="4"/>
      <c r="W325" s="6"/>
      <c r="Z325" s="6"/>
    </row>
    <row r="326" spans="7:26" s="5" customFormat="1" x14ac:dyDescent="0.25">
      <c r="G326" s="41"/>
      <c r="J326" s="6"/>
      <c r="N326" s="6"/>
      <c r="Q326" s="6"/>
      <c r="T326" s="4"/>
      <c r="U326" s="4"/>
      <c r="W326" s="6"/>
      <c r="Z326" s="6"/>
    </row>
    <row r="327" spans="7:26" s="5" customFormat="1" x14ac:dyDescent="0.25">
      <c r="G327" s="41"/>
      <c r="J327" s="6"/>
      <c r="N327" s="6"/>
      <c r="Q327" s="6"/>
      <c r="T327" s="4"/>
      <c r="U327" s="4"/>
      <c r="W327" s="6"/>
      <c r="Z327" s="6"/>
    </row>
    <row r="328" spans="7:26" s="5" customFormat="1" x14ac:dyDescent="0.25">
      <c r="G328" s="41"/>
      <c r="J328" s="6"/>
      <c r="N328" s="6"/>
      <c r="Q328" s="6"/>
      <c r="T328" s="4"/>
      <c r="U328" s="4"/>
      <c r="W328" s="6"/>
      <c r="Z328" s="6"/>
    </row>
    <row r="329" spans="7:26" s="5" customFormat="1" x14ac:dyDescent="0.25">
      <c r="G329" s="41"/>
      <c r="J329" s="6"/>
      <c r="N329" s="6"/>
      <c r="Q329" s="6"/>
      <c r="T329" s="4"/>
      <c r="U329" s="4"/>
      <c r="W329" s="6"/>
      <c r="Z329" s="6"/>
    </row>
    <row r="330" spans="7:26" s="5" customFormat="1" x14ac:dyDescent="0.25">
      <c r="G330" s="41"/>
      <c r="J330" s="6"/>
      <c r="N330" s="6"/>
      <c r="Q330" s="6"/>
      <c r="T330" s="4"/>
      <c r="U330" s="4"/>
      <c r="W330" s="6"/>
      <c r="Z330" s="6"/>
    </row>
    <row r="331" spans="7:26" s="5" customFormat="1" x14ac:dyDescent="0.25">
      <c r="G331" s="41"/>
      <c r="J331" s="6"/>
      <c r="N331" s="6"/>
      <c r="Q331" s="6"/>
      <c r="T331" s="4"/>
      <c r="U331" s="4"/>
      <c r="W331" s="6"/>
      <c r="Z331" s="6"/>
    </row>
    <row r="332" spans="7:26" s="5" customFormat="1" x14ac:dyDescent="0.25">
      <c r="G332" s="41"/>
      <c r="J332" s="6"/>
      <c r="N332" s="6"/>
      <c r="Q332" s="6"/>
      <c r="T332" s="4"/>
      <c r="U332" s="4"/>
      <c r="W332" s="6"/>
      <c r="Z332" s="6"/>
    </row>
    <row r="333" spans="7:26" s="5" customFormat="1" x14ac:dyDescent="0.25">
      <c r="G333" s="41"/>
      <c r="J333" s="6"/>
      <c r="N333" s="6"/>
      <c r="Q333" s="6"/>
      <c r="T333" s="4"/>
      <c r="U333" s="4"/>
      <c r="W333" s="6"/>
      <c r="Z333" s="6"/>
    </row>
    <row r="334" spans="7:26" s="5" customFormat="1" x14ac:dyDescent="0.25">
      <c r="G334" s="41"/>
      <c r="J334" s="6"/>
      <c r="N334" s="6"/>
      <c r="Q334" s="6"/>
      <c r="T334" s="4"/>
      <c r="U334" s="4"/>
      <c r="W334" s="6"/>
      <c r="Z334" s="6"/>
    </row>
    <row r="335" spans="7:26" s="5" customFormat="1" x14ac:dyDescent="0.25">
      <c r="G335" s="41"/>
      <c r="J335" s="6"/>
      <c r="N335" s="6"/>
      <c r="Q335" s="6"/>
      <c r="T335" s="4"/>
      <c r="U335" s="4"/>
      <c r="W335" s="6"/>
      <c r="Z335" s="6"/>
    </row>
    <row r="336" spans="7:26" s="5" customFormat="1" x14ac:dyDescent="0.25">
      <c r="G336" s="41"/>
      <c r="J336" s="6"/>
      <c r="N336" s="6"/>
      <c r="Q336" s="6"/>
      <c r="T336" s="4"/>
      <c r="U336" s="4"/>
      <c r="W336" s="6"/>
      <c r="Z336" s="6"/>
    </row>
    <row r="337" spans="7:26" s="5" customFormat="1" x14ac:dyDescent="0.25">
      <c r="G337" s="41"/>
      <c r="J337" s="6"/>
      <c r="N337" s="6"/>
      <c r="Q337" s="6"/>
      <c r="T337" s="4"/>
      <c r="U337" s="4"/>
      <c r="W337" s="6"/>
      <c r="Z337" s="6"/>
    </row>
    <row r="338" spans="7:26" s="5" customFormat="1" x14ac:dyDescent="0.25">
      <c r="G338" s="41"/>
      <c r="J338" s="6"/>
      <c r="N338" s="6"/>
      <c r="Q338" s="6"/>
      <c r="T338" s="4"/>
      <c r="U338" s="4"/>
      <c r="W338" s="6"/>
      <c r="Z338" s="6"/>
    </row>
    <row r="339" spans="7:26" s="5" customFormat="1" x14ac:dyDescent="0.25">
      <c r="G339" s="41"/>
      <c r="J339" s="6"/>
      <c r="N339" s="6"/>
      <c r="Q339" s="6"/>
      <c r="T339" s="4"/>
      <c r="U339" s="4"/>
      <c r="W339" s="6"/>
      <c r="Z339" s="6"/>
    </row>
    <row r="340" spans="7:26" s="5" customFormat="1" x14ac:dyDescent="0.25">
      <c r="G340" s="41"/>
      <c r="J340" s="6"/>
      <c r="N340" s="6"/>
      <c r="Q340" s="6"/>
      <c r="T340" s="4"/>
      <c r="U340" s="4"/>
      <c r="W340" s="6"/>
      <c r="Z340" s="6"/>
    </row>
    <row r="341" spans="7:26" s="5" customFormat="1" x14ac:dyDescent="0.25">
      <c r="G341" s="41"/>
      <c r="J341" s="6"/>
      <c r="N341" s="6"/>
      <c r="Q341" s="6"/>
      <c r="T341" s="4"/>
      <c r="U341" s="4"/>
      <c r="W341" s="6"/>
      <c r="Z341" s="6"/>
    </row>
    <row r="342" spans="7:26" s="5" customFormat="1" x14ac:dyDescent="0.25">
      <c r="G342" s="41"/>
      <c r="J342" s="6"/>
      <c r="N342" s="6"/>
      <c r="Q342" s="6"/>
      <c r="T342" s="4"/>
      <c r="U342" s="4"/>
      <c r="W342" s="6"/>
      <c r="Z342" s="6"/>
    </row>
    <row r="343" spans="7:26" s="5" customFormat="1" x14ac:dyDescent="0.25">
      <c r="G343" s="41"/>
      <c r="J343" s="6"/>
      <c r="N343" s="6"/>
      <c r="Q343" s="6"/>
      <c r="T343" s="4"/>
      <c r="U343" s="4"/>
      <c r="W343" s="6"/>
      <c r="Z343" s="6"/>
    </row>
    <row r="344" spans="7:26" s="5" customFormat="1" x14ac:dyDescent="0.25">
      <c r="G344" s="41"/>
      <c r="J344" s="6"/>
      <c r="N344" s="6"/>
      <c r="Q344" s="6"/>
      <c r="T344" s="4"/>
      <c r="U344" s="4"/>
      <c r="W344" s="6"/>
      <c r="Z344" s="6"/>
    </row>
    <row r="345" spans="7:26" s="5" customFormat="1" x14ac:dyDescent="0.25">
      <c r="G345" s="41"/>
      <c r="J345" s="6"/>
      <c r="N345" s="6"/>
      <c r="Q345" s="6"/>
      <c r="T345" s="4"/>
      <c r="U345" s="4"/>
      <c r="W345" s="6"/>
      <c r="Z345" s="6"/>
    </row>
    <row r="346" spans="7:26" s="5" customFormat="1" x14ac:dyDescent="0.25">
      <c r="G346" s="41"/>
      <c r="J346" s="6"/>
      <c r="N346" s="6"/>
      <c r="Q346" s="6"/>
      <c r="T346" s="4"/>
      <c r="U346" s="4"/>
      <c r="W346" s="6"/>
      <c r="Z346" s="6"/>
    </row>
    <row r="347" spans="7:26" s="5" customFormat="1" x14ac:dyDescent="0.25">
      <c r="G347" s="41"/>
      <c r="J347" s="6"/>
      <c r="N347" s="6"/>
      <c r="Q347" s="6"/>
      <c r="T347" s="4"/>
      <c r="U347" s="4"/>
      <c r="W347" s="6"/>
      <c r="Z347" s="6"/>
    </row>
    <row r="348" spans="7:26" s="5" customFormat="1" x14ac:dyDescent="0.25">
      <c r="G348" s="41"/>
      <c r="J348" s="6"/>
      <c r="N348" s="6"/>
      <c r="Q348" s="6"/>
      <c r="T348" s="4"/>
      <c r="U348" s="4"/>
      <c r="W348" s="6"/>
      <c r="Z348" s="6"/>
    </row>
    <row r="349" spans="7:26" s="5" customFormat="1" x14ac:dyDescent="0.25">
      <c r="G349" s="41"/>
      <c r="J349" s="6"/>
      <c r="N349" s="6"/>
      <c r="Q349" s="6"/>
      <c r="T349" s="4"/>
      <c r="U349" s="4"/>
      <c r="W349" s="6"/>
      <c r="Z349" s="6"/>
    </row>
    <row r="350" spans="7:26" s="5" customFormat="1" x14ac:dyDescent="0.25">
      <c r="G350" s="41"/>
      <c r="J350" s="6"/>
      <c r="N350" s="6"/>
      <c r="Q350" s="6"/>
      <c r="T350" s="4"/>
      <c r="U350" s="4"/>
      <c r="W350" s="6"/>
      <c r="Z350" s="6"/>
    </row>
    <row r="351" spans="7:26" s="5" customFormat="1" x14ac:dyDescent="0.25">
      <c r="G351" s="41"/>
      <c r="J351" s="6"/>
      <c r="N351" s="6"/>
      <c r="Q351" s="6"/>
      <c r="T351" s="4"/>
      <c r="U351" s="4"/>
      <c r="W351" s="6"/>
      <c r="Z351" s="6"/>
    </row>
    <row r="352" spans="7:26" s="5" customFormat="1" x14ac:dyDescent="0.25">
      <c r="G352" s="41"/>
      <c r="J352" s="6"/>
      <c r="N352" s="6"/>
      <c r="Q352" s="6"/>
      <c r="T352" s="4"/>
      <c r="U352" s="4"/>
      <c r="W352" s="6"/>
      <c r="Z352" s="6"/>
    </row>
    <row r="353" spans="7:26" s="5" customFormat="1" x14ac:dyDescent="0.25">
      <c r="G353" s="41"/>
      <c r="J353" s="6"/>
      <c r="N353" s="6"/>
      <c r="Q353" s="6"/>
      <c r="T353" s="4"/>
      <c r="U353" s="4"/>
      <c r="W353" s="6"/>
      <c r="Z353" s="6"/>
    </row>
    <row r="354" spans="7:26" s="5" customFormat="1" x14ac:dyDescent="0.25">
      <c r="G354" s="41"/>
      <c r="J354" s="6"/>
      <c r="N354" s="6"/>
      <c r="Q354" s="6"/>
      <c r="T354" s="4"/>
      <c r="U354" s="4"/>
      <c r="W354" s="6"/>
      <c r="Z354" s="6"/>
    </row>
    <row r="355" spans="7:26" s="5" customFormat="1" x14ac:dyDescent="0.25">
      <c r="G355" s="41"/>
      <c r="J355" s="6"/>
      <c r="N355" s="6"/>
      <c r="Q355" s="6"/>
      <c r="T355" s="4"/>
      <c r="U355" s="4"/>
      <c r="W355" s="6"/>
      <c r="Z355" s="6"/>
    </row>
    <row r="356" spans="7:26" s="5" customFormat="1" x14ac:dyDescent="0.25">
      <c r="G356" s="41"/>
      <c r="J356" s="6"/>
      <c r="N356" s="6"/>
      <c r="Q356" s="6"/>
      <c r="T356" s="4"/>
      <c r="U356" s="4"/>
      <c r="W356" s="6"/>
      <c r="Z356" s="6"/>
    </row>
    <row r="357" spans="7:26" s="5" customFormat="1" x14ac:dyDescent="0.25">
      <c r="G357" s="41"/>
      <c r="J357" s="6"/>
      <c r="N357" s="6"/>
      <c r="Q357" s="6"/>
      <c r="T357" s="4"/>
      <c r="U357" s="4"/>
      <c r="W357" s="6"/>
      <c r="Z357" s="6"/>
    </row>
    <row r="358" spans="7:26" s="5" customFormat="1" x14ac:dyDescent="0.25">
      <c r="G358" s="41"/>
      <c r="J358" s="6"/>
      <c r="N358" s="6"/>
      <c r="Q358" s="6"/>
      <c r="T358" s="4"/>
      <c r="U358" s="4"/>
      <c r="W358" s="6"/>
      <c r="Z358" s="6"/>
    </row>
    <row r="359" spans="7:26" s="5" customFormat="1" x14ac:dyDescent="0.25">
      <c r="G359" s="41"/>
      <c r="J359" s="6"/>
      <c r="N359" s="6"/>
      <c r="Q359" s="6"/>
      <c r="T359" s="4"/>
      <c r="U359" s="4"/>
      <c r="W359" s="6"/>
      <c r="Z359" s="6"/>
    </row>
    <row r="360" spans="7:26" s="5" customFormat="1" x14ac:dyDescent="0.25">
      <c r="G360" s="41"/>
      <c r="J360" s="6"/>
      <c r="N360" s="6"/>
      <c r="Q360" s="6"/>
      <c r="T360" s="4"/>
      <c r="U360" s="4"/>
      <c r="W360" s="6"/>
      <c r="Z360" s="6"/>
    </row>
    <row r="361" spans="7:26" s="5" customFormat="1" x14ac:dyDescent="0.25">
      <c r="G361" s="41"/>
      <c r="J361" s="6"/>
      <c r="N361" s="6"/>
      <c r="Q361" s="6"/>
      <c r="T361" s="4"/>
      <c r="U361" s="4"/>
      <c r="W361" s="6"/>
      <c r="Z361" s="6"/>
    </row>
    <row r="362" spans="7:26" s="5" customFormat="1" x14ac:dyDescent="0.25">
      <c r="G362" s="41"/>
      <c r="J362" s="6"/>
      <c r="N362" s="6"/>
      <c r="Q362" s="6"/>
      <c r="T362" s="4"/>
      <c r="U362" s="4"/>
      <c r="W362" s="6"/>
      <c r="Z362" s="6"/>
    </row>
    <row r="363" spans="7:26" s="5" customFormat="1" x14ac:dyDescent="0.25">
      <c r="G363" s="41"/>
      <c r="J363" s="6"/>
      <c r="N363" s="6"/>
      <c r="Q363" s="6"/>
      <c r="T363" s="4"/>
      <c r="U363" s="4"/>
      <c r="W363" s="6"/>
      <c r="Z363" s="6"/>
    </row>
    <row r="364" spans="7:26" s="5" customFormat="1" x14ac:dyDescent="0.25">
      <c r="G364" s="41"/>
      <c r="J364" s="6"/>
      <c r="N364" s="6"/>
      <c r="Q364" s="6"/>
      <c r="T364" s="4"/>
      <c r="U364" s="4"/>
      <c r="W364" s="6"/>
      <c r="Z364" s="6"/>
    </row>
    <row r="365" spans="7:26" s="5" customFormat="1" x14ac:dyDescent="0.25">
      <c r="G365" s="41"/>
      <c r="J365" s="6"/>
      <c r="N365" s="6"/>
      <c r="Q365" s="6"/>
      <c r="T365" s="4"/>
      <c r="U365" s="4"/>
      <c r="W365" s="6"/>
      <c r="Z365" s="6"/>
    </row>
    <row r="366" spans="7:26" s="5" customFormat="1" x14ac:dyDescent="0.25">
      <c r="G366" s="41"/>
      <c r="J366" s="6"/>
      <c r="N366" s="6"/>
      <c r="Q366" s="6"/>
      <c r="T366" s="4"/>
      <c r="U366" s="4"/>
      <c r="W366" s="6"/>
      <c r="Z366" s="6"/>
    </row>
    <row r="367" spans="7:26" s="5" customFormat="1" x14ac:dyDescent="0.25">
      <c r="G367" s="41"/>
      <c r="J367" s="6"/>
      <c r="N367" s="6"/>
      <c r="Q367" s="6"/>
      <c r="T367" s="4"/>
      <c r="U367" s="4"/>
      <c r="W367" s="6"/>
      <c r="Z367" s="6"/>
    </row>
    <row r="368" spans="7:26" s="5" customFormat="1" x14ac:dyDescent="0.25">
      <c r="G368" s="41"/>
      <c r="J368" s="6"/>
      <c r="N368" s="6"/>
      <c r="Q368" s="6"/>
      <c r="T368" s="4"/>
      <c r="U368" s="4"/>
      <c r="W368" s="6"/>
      <c r="Z368" s="6"/>
    </row>
    <row r="369" spans="7:26" s="5" customFormat="1" x14ac:dyDescent="0.25">
      <c r="G369" s="41"/>
      <c r="J369" s="6"/>
      <c r="N369" s="6"/>
      <c r="Q369" s="6"/>
      <c r="T369" s="4"/>
      <c r="U369" s="4"/>
      <c r="W369" s="6"/>
      <c r="Z369" s="6"/>
    </row>
    <row r="370" spans="7:26" s="5" customFormat="1" x14ac:dyDescent="0.25">
      <c r="G370" s="41"/>
      <c r="J370" s="6"/>
      <c r="N370" s="6"/>
      <c r="Q370" s="6"/>
      <c r="T370" s="4"/>
      <c r="U370" s="4"/>
      <c r="W370" s="6"/>
      <c r="Z370" s="6"/>
    </row>
    <row r="371" spans="7:26" s="5" customFormat="1" x14ac:dyDescent="0.25">
      <c r="G371" s="41"/>
      <c r="J371" s="6"/>
      <c r="N371" s="6"/>
      <c r="Q371" s="6"/>
      <c r="T371" s="4"/>
      <c r="U371" s="4"/>
      <c r="W371" s="6"/>
      <c r="Z371" s="6"/>
    </row>
    <row r="372" spans="7:26" s="5" customFormat="1" x14ac:dyDescent="0.25">
      <c r="G372" s="41"/>
      <c r="J372" s="6"/>
      <c r="N372" s="6"/>
      <c r="Q372" s="6"/>
      <c r="T372" s="4"/>
      <c r="U372" s="4"/>
      <c r="W372" s="6"/>
      <c r="Z372" s="6"/>
    </row>
    <row r="373" spans="7:26" s="5" customFormat="1" x14ac:dyDescent="0.25">
      <c r="G373" s="41"/>
      <c r="J373" s="6"/>
      <c r="N373" s="6"/>
      <c r="Q373" s="6"/>
      <c r="T373" s="4"/>
      <c r="U373" s="4"/>
      <c r="W373" s="6"/>
      <c r="Z373" s="6"/>
    </row>
    <row r="374" spans="7:26" s="5" customFormat="1" x14ac:dyDescent="0.25">
      <c r="G374" s="41"/>
      <c r="J374" s="6"/>
      <c r="N374" s="6"/>
      <c r="Q374" s="6"/>
      <c r="T374" s="4"/>
      <c r="U374" s="4"/>
      <c r="W374" s="6"/>
      <c r="Z374" s="6"/>
    </row>
    <row r="375" spans="7:26" s="5" customFormat="1" x14ac:dyDescent="0.25">
      <c r="G375" s="41"/>
      <c r="J375" s="6"/>
      <c r="N375" s="6"/>
      <c r="Q375" s="6"/>
      <c r="T375" s="4"/>
      <c r="U375" s="4"/>
      <c r="W375" s="6"/>
      <c r="Z375" s="6"/>
    </row>
    <row r="376" spans="7:26" s="5" customFormat="1" x14ac:dyDescent="0.25">
      <c r="G376" s="41"/>
      <c r="J376" s="6"/>
      <c r="N376" s="6"/>
      <c r="Q376" s="6"/>
      <c r="T376" s="4"/>
      <c r="U376" s="4"/>
      <c r="W376" s="6"/>
      <c r="Z376" s="6"/>
    </row>
    <row r="377" spans="7:26" s="5" customFormat="1" x14ac:dyDescent="0.25">
      <c r="G377" s="41"/>
      <c r="J377" s="6"/>
      <c r="N377" s="6"/>
      <c r="Q377" s="6"/>
      <c r="T377" s="4"/>
      <c r="U377" s="4"/>
      <c r="W377" s="6"/>
      <c r="Z377" s="6"/>
    </row>
    <row r="378" spans="7:26" s="5" customFormat="1" x14ac:dyDescent="0.25">
      <c r="G378" s="41"/>
      <c r="J378" s="6"/>
      <c r="N378" s="6"/>
      <c r="Q378" s="6"/>
      <c r="T378" s="4"/>
      <c r="U378" s="4"/>
      <c r="W378" s="6"/>
      <c r="Z378" s="6"/>
    </row>
    <row r="379" spans="7:26" s="5" customFormat="1" x14ac:dyDescent="0.25">
      <c r="G379" s="41"/>
      <c r="J379" s="6"/>
      <c r="N379" s="6"/>
      <c r="Q379" s="6"/>
      <c r="T379" s="4"/>
      <c r="U379" s="4"/>
      <c r="W379" s="6"/>
      <c r="Z379" s="6"/>
    </row>
    <row r="380" spans="7:26" s="5" customFormat="1" x14ac:dyDescent="0.25">
      <c r="G380" s="41"/>
      <c r="J380" s="6"/>
      <c r="N380" s="6"/>
      <c r="Q380" s="6"/>
      <c r="T380" s="4"/>
      <c r="U380" s="4"/>
      <c r="W380" s="6"/>
      <c r="Z380" s="6"/>
    </row>
    <row r="381" spans="7:26" s="5" customFormat="1" x14ac:dyDescent="0.25">
      <c r="G381" s="41"/>
      <c r="J381" s="6"/>
      <c r="N381" s="6"/>
      <c r="Q381" s="6"/>
      <c r="T381" s="4"/>
      <c r="U381" s="4"/>
      <c r="W381" s="6"/>
      <c r="Z381" s="6"/>
    </row>
    <row r="382" spans="7:26" s="5" customFormat="1" x14ac:dyDescent="0.25">
      <c r="G382" s="41"/>
      <c r="J382" s="6"/>
      <c r="N382" s="6"/>
      <c r="Q382" s="6"/>
      <c r="T382" s="4"/>
      <c r="U382" s="4"/>
      <c r="W382" s="6"/>
      <c r="Z382" s="6"/>
    </row>
    <row r="383" spans="7:26" s="5" customFormat="1" x14ac:dyDescent="0.25">
      <c r="G383" s="41"/>
      <c r="J383" s="6"/>
      <c r="N383" s="6"/>
      <c r="Q383" s="6"/>
      <c r="T383" s="4"/>
      <c r="U383" s="4"/>
      <c r="W383" s="6"/>
      <c r="Z383" s="6"/>
    </row>
    <row r="384" spans="7:26" s="5" customFormat="1" x14ac:dyDescent="0.25">
      <c r="G384" s="41"/>
      <c r="J384" s="6"/>
      <c r="N384" s="6"/>
      <c r="Q384" s="6"/>
      <c r="T384" s="4"/>
      <c r="U384" s="4"/>
      <c r="W384" s="6"/>
      <c r="Z384" s="6"/>
    </row>
    <row r="385" spans="7:26" s="5" customFormat="1" x14ac:dyDescent="0.25">
      <c r="G385" s="41"/>
      <c r="J385" s="6"/>
      <c r="N385" s="6"/>
      <c r="Q385" s="6"/>
      <c r="T385" s="4"/>
      <c r="U385" s="4"/>
      <c r="W385" s="6"/>
      <c r="Z385" s="6"/>
    </row>
    <row r="386" spans="7:26" s="5" customFormat="1" x14ac:dyDescent="0.25">
      <c r="G386" s="41"/>
      <c r="J386" s="6"/>
      <c r="N386" s="6"/>
      <c r="Q386" s="6"/>
      <c r="T386" s="4"/>
      <c r="U386" s="4"/>
      <c r="W386" s="6"/>
      <c r="Z386" s="6"/>
    </row>
    <row r="387" spans="7:26" s="5" customFormat="1" x14ac:dyDescent="0.25">
      <c r="G387" s="41"/>
      <c r="J387" s="6"/>
      <c r="N387" s="6"/>
      <c r="Q387" s="6"/>
      <c r="T387" s="4"/>
      <c r="U387" s="4"/>
      <c r="W387" s="6"/>
      <c r="Z387" s="6"/>
    </row>
    <row r="388" spans="7:26" s="5" customFormat="1" x14ac:dyDescent="0.25">
      <c r="G388" s="41"/>
      <c r="J388" s="6"/>
      <c r="N388" s="6"/>
      <c r="Q388" s="6"/>
      <c r="T388" s="4"/>
      <c r="U388" s="4"/>
      <c r="W388" s="6"/>
      <c r="Z388" s="6"/>
    </row>
    <row r="389" spans="7:26" s="5" customFormat="1" x14ac:dyDescent="0.25">
      <c r="G389" s="41"/>
      <c r="J389" s="6"/>
      <c r="N389" s="6"/>
      <c r="Q389" s="6"/>
      <c r="T389" s="4"/>
      <c r="U389" s="4"/>
      <c r="W389" s="6"/>
      <c r="Z389" s="6"/>
    </row>
    <row r="390" spans="7:26" s="5" customFormat="1" x14ac:dyDescent="0.25">
      <c r="G390" s="41"/>
      <c r="J390" s="6"/>
      <c r="N390" s="6"/>
      <c r="Q390" s="6"/>
      <c r="T390" s="4"/>
      <c r="U390" s="4"/>
      <c r="W390" s="6"/>
      <c r="Z390" s="6"/>
    </row>
  </sheetData>
  <sheetProtection selectLockedCells="1" selectUnlockedCells="1"/>
  <mergeCells count="48">
    <mergeCell ref="F31:H31"/>
    <mergeCell ref="I31:K31"/>
    <mergeCell ref="F29:H29"/>
    <mergeCell ref="I29:K29"/>
    <mergeCell ref="F30:H30"/>
    <mergeCell ref="I30:K30"/>
    <mergeCell ref="F27:H27"/>
    <mergeCell ref="I27:K27"/>
    <mergeCell ref="F28:H28"/>
    <mergeCell ref="I28:K28"/>
    <mergeCell ref="M24:R24"/>
    <mergeCell ref="F25:H25"/>
    <mergeCell ref="I25:K25"/>
    <mergeCell ref="M25:N25"/>
    <mergeCell ref="F26:H26"/>
    <mergeCell ref="I26:K26"/>
    <mergeCell ref="U16:U17"/>
    <mergeCell ref="W16:W17"/>
    <mergeCell ref="T19:T20"/>
    <mergeCell ref="U19:U20"/>
    <mergeCell ref="W19:W20"/>
    <mergeCell ref="T22:T23"/>
    <mergeCell ref="U22:U23"/>
    <mergeCell ref="W22:W23"/>
    <mergeCell ref="T13:T14"/>
    <mergeCell ref="U13:U14"/>
    <mergeCell ref="W13:W14"/>
    <mergeCell ref="B15:B16"/>
    <mergeCell ref="D15:D16"/>
    <mergeCell ref="F15:H15"/>
    <mergeCell ref="I15:K15"/>
    <mergeCell ref="M15:O15"/>
    <mergeCell ref="P15:R15"/>
    <mergeCell ref="T16:T17"/>
    <mergeCell ref="T7:T8"/>
    <mergeCell ref="U7:U8"/>
    <mergeCell ref="W7:W8"/>
    <mergeCell ref="T10:T11"/>
    <mergeCell ref="U10:U11"/>
    <mergeCell ref="W10:W11"/>
    <mergeCell ref="T1:U1"/>
    <mergeCell ref="T4:W5"/>
    <mergeCell ref="B5:B6"/>
    <mergeCell ref="D5:D6"/>
    <mergeCell ref="F5:H5"/>
    <mergeCell ref="I5:K5"/>
    <mergeCell ref="M5:O5"/>
    <mergeCell ref="P5:R5"/>
  </mergeCells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/>
  <headerFooter alignWithMargins="0">
    <oddHeader>&amp;C&amp;"Times New Roman,Normal"&amp;12&amp;A</oddHeader>
    <oddFooter>&amp;C&amp;"Times New Roman,Normal"&amp;12Page &amp;P</oddFooter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A96B61-EB47-46FC-A988-672E74FACB4A}">
  <sheetPr>
    <tabColor indexed="12"/>
  </sheetPr>
  <dimension ref="A1:T11"/>
  <sheetViews>
    <sheetView zoomScale="117" zoomScaleNormal="117" workbookViewId="0">
      <selection activeCell="O4" sqref="O4"/>
    </sheetView>
  </sheetViews>
  <sheetFormatPr baseColWidth="10" defaultColWidth="10.5" defaultRowHeight="14.25" x14ac:dyDescent="0.2"/>
  <cols>
    <col min="1" max="1" width="10.625" customWidth="1"/>
    <col min="2" max="2" width="20.75" customWidth="1"/>
    <col min="16" max="16" width="2.375" customWidth="1"/>
    <col min="17" max="16384" width="10.5" style="5"/>
  </cols>
  <sheetData>
    <row r="1" spans="1:20" s="42" customFormat="1" ht="32.450000000000003" customHeight="1" x14ac:dyDescent="0.2">
      <c r="A1" s="70" t="s">
        <v>37</v>
      </c>
      <c r="B1" s="70" t="s">
        <v>4</v>
      </c>
      <c r="C1" s="70" t="s">
        <v>3</v>
      </c>
      <c r="D1" s="79" t="s">
        <v>32</v>
      </c>
      <c r="E1" s="79"/>
      <c r="F1" s="79"/>
      <c r="G1" s="79" t="s">
        <v>32</v>
      </c>
      <c r="H1" s="79"/>
      <c r="I1" s="79"/>
      <c r="J1" s="79" t="s">
        <v>32</v>
      </c>
      <c r="K1" s="79"/>
      <c r="L1" s="79"/>
      <c r="M1" s="80" t="s">
        <v>9</v>
      </c>
      <c r="N1" s="80" t="s">
        <v>38</v>
      </c>
      <c r="O1" s="80" t="s">
        <v>11</v>
      </c>
      <c r="P1" s="7" t="s">
        <v>0</v>
      </c>
    </row>
    <row r="2" spans="1:20" s="44" customFormat="1" ht="24.2" customHeight="1" x14ac:dyDescent="0.2">
      <c r="A2" s="70"/>
      <c r="B2" s="70"/>
      <c r="C2" s="70"/>
      <c r="D2" s="81">
        <v>1</v>
      </c>
      <c r="E2" s="81"/>
      <c r="F2" s="81"/>
      <c r="G2" s="81">
        <v>2</v>
      </c>
      <c r="H2" s="81"/>
      <c r="I2" s="81"/>
      <c r="J2" s="81">
        <v>3</v>
      </c>
      <c r="K2" s="81"/>
      <c r="L2" s="81"/>
      <c r="M2" s="80"/>
      <c r="N2" s="80"/>
      <c r="O2" s="80"/>
      <c r="P2" s="7" t="s">
        <v>0</v>
      </c>
    </row>
    <row r="3" spans="1:20" s="42" customFormat="1" ht="8.4499999999999993" customHeight="1" x14ac:dyDescent="0.2">
      <c r="A3" s="82"/>
      <c r="B3" s="82"/>
      <c r="C3" s="82"/>
      <c r="D3" s="82"/>
      <c r="E3" s="82"/>
      <c r="F3" s="82"/>
      <c r="G3" s="82"/>
      <c r="H3" s="82"/>
      <c r="I3" s="82"/>
      <c r="J3" s="82"/>
      <c r="K3" s="82"/>
      <c r="L3" s="82"/>
      <c r="M3" s="82"/>
      <c r="N3" s="82"/>
      <c r="O3" s="82"/>
      <c r="P3" s="7"/>
      <c r="Q3" s="5"/>
      <c r="R3" s="5"/>
      <c r="S3" s="5"/>
      <c r="T3" s="5"/>
    </row>
    <row r="4" spans="1:20" s="42" customFormat="1" ht="43.35" customHeight="1" x14ac:dyDescent="0.2">
      <c r="A4" s="83" t="s">
        <v>39</v>
      </c>
      <c r="B4" s="45" t="s">
        <v>13</v>
      </c>
      <c r="C4" s="46" t="s">
        <v>12</v>
      </c>
      <c r="D4" s="84">
        <v>0</v>
      </c>
      <c r="E4" s="84"/>
      <c r="F4" s="84"/>
      <c r="G4" s="84">
        <v>2</v>
      </c>
      <c r="H4" s="84"/>
      <c r="I4" s="84"/>
      <c r="J4" s="85"/>
      <c r="K4" s="85"/>
      <c r="L4" s="85"/>
      <c r="M4" s="49">
        <f>D4+G4+J4</f>
        <v>2</v>
      </c>
      <c r="N4" s="50">
        <f>IF(M4&lt;&gt;"",RANK(M4,M$4:M$10),"1")</f>
        <v>3</v>
      </c>
      <c r="O4" s="51">
        <f>IF(AND(M4&lt;&gt;0,N4&lt;&gt;""),8-IF(N4&lt;8,1*(N4-1),1)-IF(N4&gt;3,(N4-5)*5,0),0)</f>
        <v>6</v>
      </c>
      <c r="P4" s="7" t="s">
        <v>0</v>
      </c>
      <c r="Q4" s="5"/>
      <c r="R4" s="5"/>
      <c r="S4" s="5"/>
      <c r="T4" s="5"/>
    </row>
    <row r="5" spans="1:20" s="42" customFormat="1" ht="43.35" customHeight="1" x14ac:dyDescent="0.2">
      <c r="A5" s="83"/>
      <c r="B5" s="45" t="s">
        <v>15</v>
      </c>
      <c r="C5" s="46" t="s">
        <v>14</v>
      </c>
      <c r="D5" s="84">
        <v>2</v>
      </c>
      <c r="E5" s="84"/>
      <c r="F5" s="84"/>
      <c r="G5" s="85"/>
      <c r="H5" s="85"/>
      <c r="I5" s="85"/>
      <c r="J5" s="84">
        <v>2</v>
      </c>
      <c r="K5" s="84">
        <f>H5+I5+J5</f>
        <v>2</v>
      </c>
      <c r="L5" s="84"/>
      <c r="M5" s="49">
        <f>D5+G5+J5</f>
        <v>4</v>
      </c>
      <c r="N5" s="50">
        <f>IF(M5&lt;&gt;"",RANK(M5,M$4:M$10),"1")</f>
        <v>1</v>
      </c>
      <c r="O5" s="51">
        <f>IF(AND(M5&lt;&gt;0,N5&lt;&gt;""),8-IF(N5&lt;8,1*(N5-1),1)-IF(N5&gt;3,(N5-5)*5,0),0)</f>
        <v>8</v>
      </c>
      <c r="P5" s="7">
        <f>G5+K5+O5</f>
        <v>10</v>
      </c>
      <c r="Q5" s="5"/>
      <c r="R5" s="5"/>
      <c r="S5" s="5"/>
      <c r="T5" s="5"/>
    </row>
    <row r="6" spans="1:20" s="42" customFormat="1" ht="43.35" customHeight="1" x14ac:dyDescent="0.2">
      <c r="A6" s="83"/>
      <c r="B6" s="45" t="s">
        <v>17</v>
      </c>
      <c r="C6" s="46" t="s">
        <v>16</v>
      </c>
      <c r="D6" s="85"/>
      <c r="E6" s="85"/>
      <c r="F6" s="85"/>
      <c r="G6" s="84">
        <f>D6+E6+F6</f>
        <v>0</v>
      </c>
      <c r="H6" s="84"/>
      <c r="I6" s="84"/>
      <c r="J6" s="84">
        <v>0</v>
      </c>
      <c r="K6" s="84"/>
      <c r="L6" s="84"/>
      <c r="M6" s="49">
        <f>D6+G6+J6</f>
        <v>0</v>
      </c>
      <c r="N6" s="50">
        <f>IF(M6&lt;&gt;"",RANK(M6,M$4:M$10),"")</f>
        <v>5</v>
      </c>
      <c r="O6" s="51">
        <f>IF(AND(M6&lt;&gt;0,N6&lt;&gt;""),8-IF(N6&lt;8,1*(N6-1),1)-IF(N6&gt;3,(N6-5)*5,0),0)</f>
        <v>0</v>
      </c>
      <c r="P6" s="7">
        <f>G6+K6+O6</f>
        <v>0</v>
      </c>
      <c r="Q6" s="5"/>
      <c r="R6" s="5"/>
      <c r="S6" s="5"/>
      <c r="T6" s="5"/>
    </row>
    <row r="7" spans="1:20" x14ac:dyDescent="0.2">
      <c r="A7" s="82" t="s">
        <v>40</v>
      </c>
      <c r="B7" s="82"/>
      <c r="C7" s="82"/>
      <c r="D7" s="82"/>
      <c r="E7" s="82"/>
      <c r="F7" s="82"/>
      <c r="G7" s="82"/>
      <c r="H7" s="82"/>
      <c r="I7" s="82"/>
      <c r="J7" s="82"/>
      <c r="K7" s="82"/>
      <c r="L7" s="82"/>
      <c r="M7" s="82"/>
      <c r="N7" s="82"/>
      <c r="O7" s="82"/>
      <c r="P7" s="7">
        <f>G7+K7+O7</f>
        <v>0</v>
      </c>
    </row>
    <row r="8" spans="1:20" s="42" customFormat="1" ht="43.35" customHeight="1" x14ac:dyDescent="0.2">
      <c r="A8" s="83" t="s">
        <v>41</v>
      </c>
      <c r="B8" s="52" t="s">
        <v>19</v>
      </c>
      <c r="C8" s="46" t="s">
        <v>18</v>
      </c>
      <c r="D8" s="84">
        <v>2</v>
      </c>
      <c r="E8" s="84"/>
      <c r="F8" s="84"/>
      <c r="G8" s="84">
        <v>2</v>
      </c>
      <c r="H8" s="84"/>
      <c r="I8" s="84"/>
      <c r="J8" s="85"/>
      <c r="K8" s="85"/>
      <c r="L8" s="85"/>
      <c r="M8" s="49">
        <f>D8+G8+J8</f>
        <v>4</v>
      </c>
      <c r="N8" s="50">
        <f>IF(M8&lt;&gt;"",RANK(M8,M$4:M$10),"1")</f>
        <v>1</v>
      </c>
      <c r="O8" s="51">
        <f>IF(AND(M8&lt;&gt;0,N8&lt;&gt;""),8-IF(N8&lt;8,1*(N8-1),1)-IF(N8&gt;3,(N8-5)*5,0),0)</f>
        <v>8</v>
      </c>
      <c r="P8" s="7" t="s">
        <v>0</v>
      </c>
      <c r="Q8" s="5"/>
      <c r="R8" s="5"/>
      <c r="S8" s="5"/>
      <c r="T8" s="5"/>
    </row>
    <row r="9" spans="1:20" s="53" customFormat="1" ht="43.35" customHeight="1" x14ac:dyDescent="0.2">
      <c r="A9" s="83"/>
      <c r="B9" s="52" t="s">
        <v>21</v>
      </c>
      <c r="C9" s="46" t="s">
        <v>20</v>
      </c>
      <c r="D9" s="84">
        <v>0</v>
      </c>
      <c r="E9" s="84"/>
      <c r="F9" s="84"/>
      <c r="G9" s="85"/>
      <c r="H9" s="85"/>
      <c r="I9" s="85"/>
      <c r="J9" s="84">
        <v>0</v>
      </c>
      <c r="K9" s="84">
        <f>H9+I9+J9</f>
        <v>0</v>
      </c>
      <c r="L9" s="84"/>
      <c r="M9" s="49">
        <f>D9+G9+J9</f>
        <v>0</v>
      </c>
      <c r="N9" s="50">
        <f>IF(M9&lt;&gt;"",RANK(M9,M$4:M$10),"1")</f>
        <v>5</v>
      </c>
      <c r="O9" s="51">
        <f>IF(AND(M9&lt;&gt;0,N9&lt;&gt;""),8-IF(N9&lt;8,1*(N9-1),1)-IF(N9&gt;3,(N9-5)*5,0),0)</f>
        <v>0</v>
      </c>
      <c r="P9" s="7">
        <f>G9+K9+O9</f>
        <v>0</v>
      </c>
      <c r="Q9" s="5"/>
      <c r="R9" s="5"/>
      <c r="S9" s="5"/>
      <c r="T9" s="5"/>
    </row>
    <row r="10" spans="1:20" s="53" customFormat="1" ht="43.35" customHeight="1" x14ac:dyDescent="0.2">
      <c r="A10" s="83"/>
      <c r="B10" s="54" t="s">
        <v>23</v>
      </c>
      <c r="C10" s="46" t="s">
        <v>22</v>
      </c>
      <c r="D10" s="85"/>
      <c r="E10" s="85"/>
      <c r="F10" s="85"/>
      <c r="G10" s="84">
        <f>D10+E10+F10</f>
        <v>0</v>
      </c>
      <c r="H10" s="84"/>
      <c r="I10" s="84"/>
      <c r="J10" s="84">
        <v>2</v>
      </c>
      <c r="K10" s="84"/>
      <c r="L10" s="84"/>
      <c r="M10" s="49">
        <f>D10+G10+J10</f>
        <v>2</v>
      </c>
      <c r="N10" s="50">
        <f>IF(M10&lt;&gt;"",RANK(M10,M$4:M$10),"1")</f>
        <v>3</v>
      </c>
      <c r="O10" s="51">
        <f>IF(AND(M10&lt;&gt;0,N10&lt;&gt;""),8-IF(N10&lt;8,1*(N10-1),1)-IF(N10&gt;3,(N10-5)*5,0),0)</f>
        <v>6</v>
      </c>
      <c r="P10" s="7">
        <f>G10+K10+O10</f>
        <v>6</v>
      </c>
      <c r="Q10" s="5"/>
      <c r="R10" s="5"/>
      <c r="S10" s="5"/>
      <c r="T10" s="5"/>
    </row>
    <row r="11" spans="1:20" x14ac:dyDescent="0.2">
      <c r="A11" s="82" t="s">
        <v>40</v>
      </c>
      <c r="B11" s="82"/>
      <c r="C11" s="82"/>
      <c r="D11" s="82"/>
      <c r="E11" s="82"/>
      <c r="F11" s="82"/>
      <c r="G11" s="82"/>
      <c r="H11" s="82"/>
      <c r="I11" s="82"/>
      <c r="J11" s="82"/>
      <c r="K11" s="82"/>
      <c r="L11" s="82"/>
      <c r="M11" s="82"/>
      <c r="N11" s="82"/>
      <c r="O11" s="82"/>
      <c r="P11" s="7">
        <f>G11+K11+O11</f>
        <v>0</v>
      </c>
    </row>
  </sheetData>
  <sheetProtection selectLockedCells="1" selectUnlockedCells="1"/>
  <mergeCells count="35">
    <mergeCell ref="G10:I10"/>
    <mergeCell ref="J10:L10"/>
    <mergeCell ref="A11:O11"/>
    <mergeCell ref="J6:L6"/>
    <mergeCell ref="A7:O7"/>
    <mergeCell ref="A8:A10"/>
    <mergeCell ref="D8:F8"/>
    <mergeCell ref="G8:I8"/>
    <mergeCell ref="J8:L8"/>
    <mergeCell ref="D9:F9"/>
    <mergeCell ref="G9:I9"/>
    <mergeCell ref="J9:L9"/>
    <mergeCell ref="D10:F10"/>
    <mergeCell ref="A3:O3"/>
    <mergeCell ref="A4:A6"/>
    <mergeCell ref="D4:F4"/>
    <mergeCell ref="G4:I4"/>
    <mergeCell ref="J4:L4"/>
    <mergeCell ref="D5:F5"/>
    <mergeCell ref="G5:I5"/>
    <mergeCell ref="J5:L5"/>
    <mergeCell ref="D6:F6"/>
    <mergeCell ref="G6:I6"/>
    <mergeCell ref="M1:M2"/>
    <mergeCell ref="N1:N2"/>
    <mergeCell ref="O1:O2"/>
    <mergeCell ref="D2:F2"/>
    <mergeCell ref="G2:I2"/>
    <mergeCell ref="J2:L2"/>
    <mergeCell ref="A1:A2"/>
    <mergeCell ref="B1:B2"/>
    <mergeCell ref="C1:C2"/>
    <mergeCell ref="D1:F1"/>
    <mergeCell ref="G1:I1"/>
    <mergeCell ref="J1:L1"/>
  </mergeCells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1CA608-B709-4C2A-B64E-73852CB1E5FF}">
  <sheetPr>
    <tabColor indexed="10"/>
  </sheetPr>
  <dimension ref="A1:S12"/>
  <sheetViews>
    <sheetView zoomScale="117" zoomScaleNormal="117" workbookViewId="0">
      <selection activeCell="G5" sqref="G5"/>
    </sheetView>
  </sheetViews>
  <sheetFormatPr baseColWidth="10" defaultColWidth="10.5" defaultRowHeight="14.25" x14ac:dyDescent="0.2"/>
  <cols>
    <col min="1" max="1" width="10.625" customWidth="1"/>
    <col min="2" max="2" width="20.75" customWidth="1"/>
    <col min="4" max="6" width="5.125" customWidth="1"/>
    <col min="8" max="10" width="5.125" customWidth="1"/>
    <col min="12" max="14" width="5.125" customWidth="1"/>
    <col min="19" max="19" width="2.375" customWidth="1"/>
    <col min="20" max="16384" width="10.5" style="5"/>
  </cols>
  <sheetData>
    <row r="1" spans="1:19" s="42" customFormat="1" ht="32.450000000000003" customHeight="1" x14ac:dyDescent="0.2">
      <c r="A1" s="70" t="s">
        <v>37</v>
      </c>
      <c r="B1" s="70" t="s">
        <v>4</v>
      </c>
      <c r="C1" s="70" t="s">
        <v>3</v>
      </c>
      <c r="D1" s="79" t="s">
        <v>33</v>
      </c>
      <c r="E1" s="79"/>
      <c r="F1" s="79"/>
      <c r="G1" s="79"/>
      <c r="H1" s="79" t="s">
        <v>33</v>
      </c>
      <c r="I1" s="79"/>
      <c r="J1" s="79"/>
      <c r="K1" s="79"/>
      <c r="L1" s="79" t="s">
        <v>33</v>
      </c>
      <c r="M1" s="79"/>
      <c r="N1" s="79"/>
      <c r="O1" s="79"/>
      <c r="P1" s="86"/>
      <c r="Q1" s="86"/>
      <c r="R1" s="86"/>
      <c r="S1" s="7" t="s">
        <v>0</v>
      </c>
    </row>
    <row r="2" spans="1:19" s="44" customFormat="1" ht="20.100000000000001" customHeight="1" x14ac:dyDescent="0.2">
      <c r="A2" s="70"/>
      <c r="B2" s="70"/>
      <c r="C2" s="70"/>
      <c r="D2" s="81">
        <v>1</v>
      </c>
      <c r="E2" s="81"/>
      <c r="F2" s="81"/>
      <c r="G2" s="81"/>
      <c r="H2" s="81">
        <v>2</v>
      </c>
      <c r="I2" s="81"/>
      <c r="J2" s="81"/>
      <c r="K2" s="81"/>
      <c r="L2" s="81">
        <v>3</v>
      </c>
      <c r="M2" s="81"/>
      <c r="N2" s="81"/>
      <c r="O2" s="81"/>
      <c r="P2" s="55" t="s">
        <v>9</v>
      </c>
      <c r="Q2" s="56" t="s">
        <v>38</v>
      </c>
      <c r="R2" s="55" t="s">
        <v>11</v>
      </c>
      <c r="S2" s="7" t="s">
        <v>0</v>
      </c>
    </row>
    <row r="3" spans="1:19" s="44" customFormat="1" ht="24.2" customHeight="1" x14ac:dyDescent="0.2">
      <c r="A3" s="70"/>
      <c r="B3" s="70"/>
      <c r="C3" s="70"/>
      <c r="D3" s="43" t="s">
        <v>42</v>
      </c>
      <c r="E3" s="43" t="s">
        <v>43</v>
      </c>
      <c r="F3" s="43" t="s">
        <v>44</v>
      </c>
      <c r="G3" s="43" t="s">
        <v>45</v>
      </c>
      <c r="H3" s="43" t="s">
        <v>43</v>
      </c>
      <c r="I3" s="43" t="s">
        <v>44</v>
      </c>
      <c r="J3" s="43" t="s">
        <v>42</v>
      </c>
      <c r="K3" s="43" t="s">
        <v>45</v>
      </c>
      <c r="L3" s="43" t="s">
        <v>44</v>
      </c>
      <c r="M3" s="43" t="s">
        <v>42</v>
      </c>
      <c r="N3" s="43" t="s">
        <v>43</v>
      </c>
      <c r="O3" s="43" t="s">
        <v>45</v>
      </c>
      <c r="P3" s="57"/>
      <c r="Q3" s="58"/>
      <c r="R3" s="57"/>
      <c r="S3" s="7"/>
    </row>
    <row r="4" spans="1:19" s="42" customFormat="1" ht="8.4499999999999993" customHeight="1" x14ac:dyDescent="0.2">
      <c r="A4" s="82" t="s">
        <v>46</v>
      </c>
      <c r="B4" s="82"/>
      <c r="C4" s="82"/>
      <c r="D4" s="82"/>
      <c r="E4" s="82"/>
      <c r="F4" s="82"/>
      <c r="G4" s="82"/>
      <c r="H4" s="82"/>
      <c r="I4" s="82"/>
      <c r="J4" s="82"/>
      <c r="K4" s="82"/>
      <c r="L4" s="82"/>
      <c r="M4" s="82"/>
      <c r="N4" s="82"/>
      <c r="O4" s="82"/>
      <c r="P4" s="82"/>
      <c r="Q4" s="82"/>
      <c r="R4" s="82"/>
      <c r="S4" s="82"/>
    </row>
    <row r="5" spans="1:19" s="42" customFormat="1" ht="43.35" customHeight="1" x14ac:dyDescent="0.2">
      <c r="A5" s="83" t="s">
        <v>39</v>
      </c>
      <c r="B5" s="45" t="s">
        <v>13</v>
      </c>
      <c r="C5" s="46" t="s">
        <v>12</v>
      </c>
      <c r="D5" s="47">
        <v>0</v>
      </c>
      <c r="E5" s="47">
        <v>1</v>
      </c>
      <c r="F5" s="47"/>
      <c r="G5" s="59">
        <f>IF((D5+E5+F5&lt;3),(D5+E5+F5),"Supprimer les matchs nuls")</f>
        <v>1</v>
      </c>
      <c r="H5" s="47">
        <v>1</v>
      </c>
      <c r="I5" s="47">
        <v>1</v>
      </c>
      <c r="J5" s="47"/>
      <c r="K5" s="59">
        <f>IF((H5+I5+J5&lt;3),(H5+I5+J5),"Supprimer les matchs nuls")</f>
        <v>2</v>
      </c>
      <c r="L5" s="48"/>
      <c r="M5" s="48"/>
      <c r="N5" s="48"/>
      <c r="O5" s="48"/>
      <c r="P5" s="49">
        <f>G5+K5+O5</f>
        <v>3</v>
      </c>
      <c r="Q5" s="50">
        <f>IF(P5&lt;&gt;"",RANK(P5,P$5:P$11),"")</f>
        <v>3</v>
      </c>
      <c r="R5" s="60">
        <f>IF(AND(P5&lt;&gt;0,Q5&lt;&gt;""),8-IF(Q5&lt;8,1*(Q5-1),1),0)</f>
        <v>6</v>
      </c>
      <c r="S5" s="7" t="s">
        <v>0</v>
      </c>
    </row>
    <row r="6" spans="1:19" s="42" customFormat="1" ht="43.35" customHeight="1" x14ac:dyDescent="0.2">
      <c r="A6" s="83"/>
      <c r="B6" s="45" t="s">
        <v>15</v>
      </c>
      <c r="C6" s="46" t="s">
        <v>14</v>
      </c>
      <c r="D6" s="47">
        <v>1</v>
      </c>
      <c r="E6" s="47">
        <v>1</v>
      </c>
      <c r="F6" s="47"/>
      <c r="G6" s="59">
        <f>IF((D6+E6+F6&lt;3),(D6+E6+F6),"Supprimer les matchs nuls")</f>
        <v>2</v>
      </c>
      <c r="H6" s="48"/>
      <c r="I6" s="48"/>
      <c r="J6" s="48"/>
      <c r="K6" s="48"/>
      <c r="L6" s="47">
        <v>1</v>
      </c>
      <c r="M6" s="47">
        <v>1</v>
      </c>
      <c r="N6" s="47"/>
      <c r="O6" s="59">
        <f>IF((L6+M6+N6&lt;3),(L6+M6+N6),"Supprimer les matchs nuls")</f>
        <v>2</v>
      </c>
      <c r="P6" s="49">
        <f>G6+K6+O6</f>
        <v>4</v>
      </c>
      <c r="Q6" s="50">
        <f>IF(P6&lt;&gt;"",RANK(P6,P$5:P$11),"")</f>
        <v>1</v>
      </c>
      <c r="R6" s="60">
        <f>IF(AND(P6&lt;&gt;0,Q6&lt;&gt;""),8-IF(Q6&lt;8,1*(Q6-1),1),0)</f>
        <v>8</v>
      </c>
      <c r="S6" s="7" t="s">
        <v>0</v>
      </c>
    </row>
    <row r="7" spans="1:19" s="42" customFormat="1" ht="43.35" customHeight="1" x14ac:dyDescent="0.2">
      <c r="A7" s="83"/>
      <c r="B7" s="45" t="s">
        <v>17</v>
      </c>
      <c r="C7" s="46" t="s">
        <v>16</v>
      </c>
      <c r="D7" s="48"/>
      <c r="E7" s="48"/>
      <c r="F7" s="48"/>
      <c r="G7" s="48"/>
      <c r="H7" s="47">
        <v>0</v>
      </c>
      <c r="I7" s="47">
        <v>0</v>
      </c>
      <c r="J7" s="47"/>
      <c r="K7" s="59">
        <f>IF((H7+I7+J7&lt;3),(H7+I7+J7),"Supprimer les matchs nuls")</f>
        <v>0</v>
      </c>
      <c r="L7" s="47">
        <v>0</v>
      </c>
      <c r="M7" s="47">
        <v>0</v>
      </c>
      <c r="N7" s="47"/>
      <c r="O7" s="59">
        <f>IF((L7+M7+N7&lt;3),(L7+M7+N7),"Supprimer les matchs nuls")</f>
        <v>0</v>
      </c>
      <c r="P7" s="49">
        <f>G7+K7+O7</f>
        <v>0</v>
      </c>
      <c r="Q7" s="50">
        <f>IF(P7&lt;&gt;"",RANK(P7,P$5:P$11),"")</f>
        <v>5</v>
      </c>
      <c r="R7" s="60">
        <f>IF(AND(P7&lt;&gt;0,Q7&lt;&gt;""),8-IF(Q7&lt;8,1*(Q7-1),1),0)</f>
        <v>0</v>
      </c>
      <c r="S7" s="7" t="s">
        <v>0</v>
      </c>
    </row>
    <row r="8" spans="1:19" s="42" customFormat="1" ht="8.4499999999999993" customHeight="1" x14ac:dyDescent="0.2">
      <c r="A8" s="82" t="s">
        <v>47</v>
      </c>
      <c r="B8" s="82"/>
      <c r="C8" s="82"/>
      <c r="D8" s="82"/>
      <c r="E8" s="82"/>
      <c r="F8" s="82"/>
      <c r="G8" s="82"/>
      <c r="H8" s="82"/>
      <c r="I8" s="82"/>
      <c r="J8" s="82"/>
      <c r="K8" s="82"/>
      <c r="L8" s="82"/>
      <c r="M8" s="82"/>
      <c r="N8" s="82"/>
      <c r="O8" s="82"/>
      <c r="P8" s="82"/>
      <c r="Q8" s="82"/>
      <c r="R8" s="82"/>
      <c r="S8" s="82"/>
    </row>
    <row r="9" spans="1:19" s="42" customFormat="1" ht="43.35" customHeight="1" x14ac:dyDescent="0.2">
      <c r="A9" s="83" t="s">
        <v>41</v>
      </c>
      <c r="B9" s="52" t="s">
        <v>19</v>
      </c>
      <c r="C9" s="46" t="s">
        <v>18</v>
      </c>
      <c r="D9" s="47">
        <v>1</v>
      </c>
      <c r="E9" s="47">
        <v>1</v>
      </c>
      <c r="F9" s="47"/>
      <c r="G9" s="59">
        <f>IF((D9+E9+F9&lt;3),(D9+E9+F9),"Supprimer les matchs nuls")</f>
        <v>2</v>
      </c>
      <c r="H9" s="47">
        <v>1</v>
      </c>
      <c r="I9" s="47">
        <v>1</v>
      </c>
      <c r="J9" s="47"/>
      <c r="K9" s="59">
        <f>IF((H9+I9+J9&lt;3),(H9+I9+J9),"Supprimer les matchs nuls")</f>
        <v>2</v>
      </c>
      <c r="L9" s="48"/>
      <c r="M9" s="48"/>
      <c r="N9" s="48"/>
      <c r="O9" s="48"/>
      <c r="P9" s="49">
        <f>G9+K9+O9</f>
        <v>4</v>
      </c>
      <c r="Q9" s="50">
        <f>IF(P9&lt;&gt;"",RANK(P9,P$5:P$11),"")</f>
        <v>1</v>
      </c>
      <c r="R9" s="60">
        <f>IF(AND(P9&lt;&gt;0,Q9&lt;&gt;""),8-IF(Q9&lt;8,1*(Q9-1),1),0)</f>
        <v>8</v>
      </c>
      <c r="S9" s="7" t="s">
        <v>0</v>
      </c>
    </row>
    <row r="10" spans="1:19" s="53" customFormat="1" ht="43.35" customHeight="1" x14ac:dyDescent="0.2">
      <c r="A10" s="83"/>
      <c r="B10" s="52" t="s">
        <v>21</v>
      </c>
      <c r="C10" s="46" t="s">
        <v>20</v>
      </c>
      <c r="D10" s="47">
        <v>0</v>
      </c>
      <c r="E10" s="47">
        <v>0</v>
      </c>
      <c r="F10" s="47"/>
      <c r="G10" s="59">
        <f>IF((D10+E10+F10&lt;3),(D10+E10+F10),"Supprimer les matchs nuls")</f>
        <v>0</v>
      </c>
      <c r="H10" s="48"/>
      <c r="I10" s="48"/>
      <c r="J10" s="48"/>
      <c r="K10" s="48"/>
      <c r="L10" s="47">
        <v>1</v>
      </c>
      <c r="M10" s="47">
        <v>1</v>
      </c>
      <c r="N10" s="47"/>
      <c r="O10" s="59">
        <f>IF((L10+M10+N10&lt;3),(L10+M10+N10),"Supprimer les matchs nuls")</f>
        <v>2</v>
      </c>
      <c r="P10" s="49">
        <f>G10+K10+O10</f>
        <v>2</v>
      </c>
      <c r="Q10" s="50">
        <f>IF(P10&lt;&gt;"",RANK(P10,P$5:P$11),"")</f>
        <v>4</v>
      </c>
      <c r="R10" s="60">
        <f>IF(AND(P10&lt;&gt;0,Q10&lt;&gt;""),8-IF(Q10&lt;8,1*(Q10-1),1),0)</f>
        <v>5</v>
      </c>
      <c r="S10" s="7" t="s">
        <v>0</v>
      </c>
    </row>
    <row r="11" spans="1:19" s="53" customFormat="1" ht="43.35" customHeight="1" x14ac:dyDescent="0.2">
      <c r="A11" s="83"/>
      <c r="B11" s="54" t="s">
        <v>23</v>
      </c>
      <c r="C11" s="46" t="s">
        <v>22</v>
      </c>
      <c r="D11" s="48"/>
      <c r="E11" s="48"/>
      <c r="F11" s="48"/>
      <c r="G11" s="48"/>
      <c r="H11" s="47">
        <v>0</v>
      </c>
      <c r="I11" s="47">
        <v>0</v>
      </c>
      <c r="J11" s="47"/>
      <c r="K11" s="59">
        <f>IF((H11+I11+J11&lt;3),(H11+I11+J11),"Supprimer les matchs nuls")</f>
        <v>0</v>
      </c>
      <c r="L11" s="47">
        <v>0</v>
      </c>
      <c r="M11" s="47">
        <v>0</v>
      </c>
      <c r="N11" s="47"/>
      <c r="O11" s="59">
        <f>IF((L11+M11+N11&lt;3),(L11+M11+N11),"Supprimer les matchs nuls")</f>
        <v>0</v>
      </c>
      <c r="P11" s="49">
        <f>G11+K11+O11</f>
        <v>0</v>
      </c>
      <c r="Q11" s="50">
        <f>IF(P11&lt;&gt;"",RANK(P11,P$5:P$11),"")</f>
        <v>5</v>
      </c>
      <c r="R11" s="60">
        <f>IF(AND(P11&lt;&gt;0,Q11&lt;&gt;""),8-IF(Q11&lt;8,1*(Q11-1),1),0)</f>
        <v>0</v>
      </c>
      <c r="S11" s="7" t="s">
        <v>0</v>
      </c>
    </row>
    <row r="12" spans="1:19" x14ac:dyDescent="0.2">
      <c r="A12" s="82" t="s">
        <v>48</v>
      </c>
      <c r="B12" s="82"/>
      <c r="C12" s="82"/>
      <c r="D12" s="82"/>
      <c r="E12" s="82"/>
      <c r="F12" s="82"/>
      <c r="G12" s="82"/>
      <c r="H12" s="82"/>
      <c r="I12" s="82"/>
      <c r="J12" s="82"/>
      <c r="K12" s="82"/>
      <c r="L12" s="82"/>
      <c r="M12" s="82"/>
      <c r="N12" s="82"/>
      <c r="O12" s="82"/>
      <c r="P12" s="82"/>
      <c r="Q12" s="82"/>
      <c r="R12" s="82"/>
      <c r="S12" s="82"/>
    </row>
  </sheetData>
  <sheetProtection selectLockedCells="1" selectUnlockedCells="1"/>
  <mergeCells count="15">
    <mergeCell ref="A8:S8"/>
    <mergeCell ref="A9:A11"/>
    <mergeCell ref="A12:S12"/>
    <mergeCell ref="P1:R1"/>
    <mergeCell ref="D2:G2"/>
    <mergeCell ref="H2:K2"/>
    <mergeCell ref="L2:O2"/>
    <mergeCell ref="A4:S4"/>
    <mergeCell ref="A5:A7"/>
    <mergeCell ref="A1:A3"/>
    <mergeCell ref="B1:B3"/>
    <mergeCell ref="C1:C3"/>
    <mergeCell ref="D1:G1"/>
    <mergeCell ref="H1:K1"/>
    <mergeCell ref="L1:O1"/>
  </mergeCells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ADDCCA-9BCB-42CE-812A-F8138EB43194}">
  <sheetPr>
    <tabColor indexed="52"/>
  </sheetPr>
  <dimension ref="A1:J11"/>
  <sheetViews>
    <sheetView zoomScale="117" zoomScaleNormal="117" workbookViewId="0">
      <selection activeCell="I4" sqref="I4"/>
    </sheetView>
  </sheetViews>
  <sheetFormatPr baseColWidth="10" defaultColWidth="10.5" defaultRowHeight="14.25" x14ac:dyDescent="0.2"/>
  <cols>
    <col min="1" max="1" width="10.625" customWidth="1"/>
    <col min="2" max="2" width="20.75" customWidth="1"/>
    <col min="10" max="10" width="2.375" customWidth="1"/>
    <col min="11" max="16384" width="10.5" style="5"/>
  </cols>
  <sheetData>
    <row r="1" spans="1:10" s="42" customFormat="1" ht="32.450000000000003" customHeight="1" x14ac:dyDescent="0.2">
      <c r="A1" s="70" t="s">
        <v>37</v>
      </c>
      <c r="B1" s="70" t="s">
        <v>4</v>
      </c>
      <c r="C1" s="70" t="s">
        <v>3</v>
      </c>
      <c r="D1" s="79" t="s">
        <v>5</v>
      </c>
      <c r="E1" s="79"/>
      <c r="F1" s="79"/>
      <c r="G1" s="80" t="s">
        <v>9</v>
      </c>
      <c r="H1" s="80" t="s">
        <v>38</v>
      </c>
      <c r="I1" s="80" t="s">
        <v>11</v>
      </c>
      <c r="J1" s="7" t="s">
        <v>0</v>
      </c>
    </row>
    <row r="2" spans="1:10" s="44" customFormat="1" ht="24.2" customHeight="1" x14ac:dyDescent="0.2">
      <c r="A2" s="70"/>
      <c r="B2" s="70"/>
      <c r="C2" s="70"/>
      <c r="D2" s="81" t="s">
        <v>49</v>
      </c>
      <c r="E2" s="81"/>
      <c r="F2" s="81"/>
      <c r="G2" s="80"/>
      <c r="H2" s="80"/>
      <c r="I2" s="80"/>
      <c r="J2" s="7" t="s">
        <v>0</v>
      </c>
    </row>
    <row r="3" spans="1:10" s="42" customFormat="1" ht="8.4499999999999993" customHeight="1" x14ac:dyDescent="0.2">
      <c r="A3" s="7"/>
      <c r="B3" s="7"/>
      <c r="C3" s="7"/>
      <c r="D3" s="7"/>
      <c r="E3" s="7"/>
      <c r="F3" s="7"/>
      <c r="G3" s="7"/>
      <c r="H3" s="7"/>
      <c r="I3" s="7"/>
      <c r="J3" s="7"/>
    </row>
    <row r="4" spans="1:10" s="42" customFormat="1" ht="43.35" customHeight="1" x14ac:dyDescent="0.2">
      <c r="A4" s="83" t="s">
        <v>39</v>
      </c>
      <c r="B4" s="45" t="s">
        <v>13</v>
      </c>
      <c r="C4" s="46" t="s">
        <v>12</v>
      </c>
      <c r="D4" s="84">
        <v>8</v>
      </c>
      <c r="E4" s="84"/>
      <c r="F4" s="84"/>
      <c r="G4" s="49">
        <f>D4</f>
        <v>8</v>
      </c>
      <c r="H4" s="50">
        <f>IF(G4&lt;&gt;"",RANK(G4,G$4:G$10),"")</f>
        <v>4</v>
      </c>
      <c r="I4" s="60">
        <f>IF(AND(G4&lt;&gt;0,H4&lt;&gt;""),8-IF(H4&lt;8,1*(H4-1),1),0)</f>
        <v>5</v>
      </c>
      <c r="J4" s="7" t="s">
        <v>0</v>
      </c>
    </row>
    <row r="5" spans="1:10" s="42" customFormat="1" ht="43.35" customHeight="1" x14ac:dyDescent="0.2">
      <c r="A5" s="83"/>
      <c r="B5" s="45" t="s">
        <v>15</v>
      </c>
      <c r="C5" s="46" t="s">
        <v>14</v>
      </c>
      <c r="D5" s="84">
        <v>9</v>
      </c>
      <c r="E5" s="84"/>
      <c r="F5" s="84"/>
      <c r="G5" s="49">
        <f>D5</f>
        <v>9</v>
      </c>
      <c r="H5" s="50">
        <f>IF(G5&lt;&gt;"",RANK(G5,G$4:G$10),"")</f>
        <v>3</v>
      </c>
      <c r="I5" s="60">
        <f>IF(AND(G5&lt;&gt;0,H5&lt;&gt;""),8-IF(H5&lt;8,1*(H5-1),1),0)</f>
        <v>6</v>
      </c>
      <c r="J5" s="7" t="s">
        <v>0</v>
      </c>
    </row>
    <row r="6" spans="1:10" s="42" customFormat="1" ht="43.35" customHeight="1" x14ac:dyDescent="0.2">
      <c r="A6" s="83"/>
      <c r="B6" s="45" t="s">
        <v>17</v>
      </c>
      <c r="C6" s="46" t="s">
        <v>16</v>
      </c>
      <c r="D6" s="84">
        <v>7</v>
      </c>
      <c r="E6" s="84"/>
      <c r="F6" s="84"/>
      <c r="G6" s="49">
        <f>D6</f>
        <v>7</v>
      </c>
      <c r="H6" s="50">
        <f>IF(G6&lt;&gt;"",RANK(G6,G$4:G$10),"")</f>
        <v>5</v>
      </c>
      <c r="I6" s="60">
        <f>IF(AND(G6&lt;&gt;0,H6&lt;&gt;""),8-IF(H6&lt;8,1*(H6-1),1),0)</f>
        <v>4</v>
      </c>
      <c r="J6" s="7" t="s">
        <v>0</v>
      </c>
    </row>
    <row r="7" spans="1:10" x14ac:dyDescent="0.2">
      <c r="A7" s="7" t="s">
        <v>0</v>
      </c>
      <c r="B7" s="7" t="s">
        <v>0</v>
      </c>
      <c r="C7" s="7" t="s">
        <v>0</v>
      </c>
      <c r="D7" s="7" t="s">
        <v>0</v>
      </c>
      <c r="E7" s="7" t="s">
        <v>0</v>
      </c>
      <c r="F7" s="7" t="s">
        <v>0</v>
      </c>
      <c r="G7" s="7" t="s">
        <v>0</v>
      </c>
      <c r="H7" s="7" t="s">
        <v>0</v>
      </c>
      <c r="I7" s="7" t="s">
        <v>0</v>
      </c>
      <c r="J7" s="7" t="s">
        <v>0</v>
      </c>
    </row>
    <row r="8" spans="1:10" s="42" customFormat="1" ht="43.35" customHeight="1" x14ac:dyDescent="0.2">
      <c r="A8" s="83" t="s">
        <v>41</v>
      </c>
      <c r="B8" s="52" t="s">
        <v>19</v>
      </c>
      <c r="C8" s="46" t="s">
        <v>18</v>
      </c>
      <c r="D8" s="84">
        <v>10</v>
      </c>
      <c r="E8" s="84"/>
      <c r="F8" s="84"/>
      <c r="G8" s="49">
        <f>D8</f>
        <v>10</v>
      </c>
      <c r="H8" s="50">
        <f>IF(G8&lt;&gt;"",RANK(G8,G$4:G$10),"1")</f>
        <v>2</v>
      </c>
      <c r="I8" s="60">
        <f>IF(AND(G8&lt;&gt;0,H8&lt;&gt;""),8-IF(H8&lt;8,1*(H8-1),1),0)</f>
        <v>7</v>
      </c>
      <c r="J8" s="7" t="s">
        <v>0</v>
      </c>
    </row>
    <row r="9" spans="1:10" s="53" customFormat="1" ht="43.35" customHeight="1" x14ac:dyDescent="0.2">
      <c r="A9" s="83"/>
      <c r="B9" s="52" t="s">
        <v>21</v>
      </c>
      <c r="C9" s="46" t="s">
        <v>20</v>
      </c>
      <c r="D9" s="84">
        <v>6</v>
      </c>
      <c r="E9" s="84"/>
      <c r="F9" s="84"/>
      <c r="G9" s="49">
        <f>D9</f>
        <v>6</v>
      </c>
      <c r="H9" s="50">
        <f>IF(G9&lt;&gt;"",RANK(G9,G$4:G$10),"1")</f>
        <v>6</v>
      </c>
      <c r="I9" s="60">
        <f>IF(AND(G9&lt;&gt;0,H9&lt;&gt;""),8-IF(H9&lt;8,1*(H9-1),1),0)</f>
        <v>3</v>
      </c>
      <c r="J9" s="7" t="s">
        <v>0</v>
      </c>
    </row>
    <row r="10" spans="1:10" s="53" customFormat="1" ht="43.35" customHeight="1" x14ac:dyDescent="0.2">
      <c r="A10" s="83"/>
      <c r="B10" s="54" t="s">
        <v>23</v>
      </c>
      <c r="C10" s="46" t="s">
        <v>22</v>
      </c>
      <c r="D10" s="84">
        <v>13</v>
      </c>
      <c r="E10" s="84"/>
      <c r="F10" s="84"/>
      <c r="G10" s="49">
        <f>D10</f>
        <v>13</v>
      </c>
      <c r="H10" s="50">
        <f>IF(G10&lt;&gt;"",RANK(G10,G$4:G$10),"1")</f>
        <v>1</v>
      </c>
      <c r="I10" s="60">
        <f>IF(AND(G10&lt;&gt;0,H10&lt;&gt;""),8-IF(H10&lt;8,1*(H10-1),1),0)</f>
        <v>8</v>
      </c>
      <c r="J10" s="7" t="s">
        <v>0</v>
      </c>
    </row>
    <row r="11" spans="1:10" x14ac:dyDescent="0.2">
      <c r="A11" s="7" t="s">
        <v>0</v>
      </c>
      <c r="B11" s="7" t="s">
        <v>0</v>
      </c>
      <c r="C11" s="7" t="s">
        <v>0</v>
      </c>
      <c r="D11" s="7" t="s">
        <v>0</v>
      </c>
      <c r="E11" s="7" t="s">
        <v>0</v>
      </c>
      <c r="F11" s="7" t="s">
        <v>0</v>
      </c>
      <c r="G11" s="7" t="s">
        <v>0</v>
      </c>
      <c r="H11" s="7" t="s">
        <v>0</v>
      </c>
      <c r="I11" s="7" t="s">
        <v>0</v>
      </c>
      <c r="J11" s="7" t="s">
        <v>0</v>
      </c>
    </row>
  </sheetData>
  <sheetProtection selectLockedCells="1" selectUnlockedCells="1"/>
  <mergeCells count="16">
    <mergeCell ref="A8:A10"/>
    <mergeCell ref="D8:F8"/>
    <mergeCell ref="D9:F9"/>
    <mergeCell ref="D10:F10"/>
    <mergeCell ref="I1:I2"/>
    <mergeCell ref="D2:F2"/>
    <mergeCell ref="A4:A6"/>
    <mergeCell ref="D4:F4"/>
    <mergeCell ref="D5:F5"/>
    <mergeCell ref="D6:F6"/>
    <mergeCell ref="A1:A2"/>
    <mergeCell ref="B1:B2"/>
    <mergeCell ref="C1:C2"/>
    <mergeCell ref="D1:F1"/>
    <mergeCell ref="G1:G2"/>
    <mergeCell ref="H1:H2"/>
  </mergeCells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3D5FDB-68DD-4256-A6AE-4C1DBC1A3DFC}">
  <sheetPr>
    <tabColor indexed="9"/>
  </sheetPr>
  <dimension ref="A1:J11"/>
  <sheetViews>
    <sheetView zoomScale="117" zoomScaleNormal="117" workbookViewId="0">
      <selection activeCell="I4" sqref="I4"/>
    </sheetView>
  </sheetViews>
  <sheetFormatPr baseColWidth="10" defaultColWidth="10.5" defaultRowHeight="14.25" x14ac:dyDescent="0.2"/>
  <cols>
    <col min="1" max="1" width="10.625" customWidth="1"/>
    <col min="2" max="2" width="20.75" customWidth="1"/>
    <col min="10" max="10" width="2.375" customWidth="1"/>
    <col min="11" max="16384" width="10.5" style="5"/>
  </cols>
  <sheetData>
    <row r="1" spans="1:10" s="42" customFormat="1" ht="32.450000000000003" customHeight="1" x14ac:dyDescent="0.2">
      <c r="A1" s="70" t="s">
        <v>37</v>
      </c>
      <c r="B1" s="70" t="s">
        <v>4</v>
      </c>
      <c r="C1" s="70" t="s">
        <v>3</v>
      </c>
      <c r="D1" s="79" t="s">
        <v>50</v>
      </c>
      <c r="E1" s="79"/>
      <c r="F1" s="79"/>
      <c r="G1" s="80" t="s">
        <v>9</v>
      </c>
      <c r="H1" s="80" t="s">
        <v>38</v>
      </c>
      <c r="I1" s="80" t="s">
        <v>11</v>
      </c>
      <c r="J1" s="7" t="s">
        <v>0</v>
      </c>
    </row>
    <row r="2" spans="1:10" s="44" customFormat="1" ht="24.2" customHeight="1" x14ac:dyDescent="0.2">
      <c r="A2" s="70"/>
      <c r="B2" s="70"/>
      <c r="C2" s="70"/>
      <c r="D2" s="81" t="s">
        <v>51</v>
      </c>
      <c r="E2" s="81"/>
      <c r="F2" s="81"/>
      <c r="G2" s="80"/>
      <c r="H2" s="80"/>
      <c r="I2" s="80"/>
      <c r="J2" s="7" t="s">
        <v>0</v>
      </c>
    </row>
    <row r="3" spans="1:10" s="42" customFormat="1" ht="12.4" customHeight="1" x14ac:dyDescent="0.2">
      <c r="A3" s="82"/>
      <c r="B3" s="82"/>
      <c r="C3" s="82"/>
      <c r="D3" s="82"/>
      <c r="E3" s="82"/>
      <c r="F3" s="82"/>
      <c r="G3" s="82"/>
      <c r="H3" s="82"/>
      <c r="I3" s="82"/>
      <c r="J3" s="82"/>
    </row>
    <row r="4" spans="1:10" s="42" customFormat="1" ht="43.35" customHeight="1" x14ac:dyDescent="0.2">
      <c r="A4" s="83" t="s">
        <v>39</v>
      </c>
      <c r="B4" s="45" t="s">
        <v>13</v>
      </c>
      <c r="C4" s="46" t="s">
        <v>12</v>
      </c>
      <c r="D4" s="84">
        <v>120</v>
      </c>
      <c r="E4" s="84"/>
      <c r="F4" s="84"/>
      <c r="G4" s="49">
        <f>D4</f>
        <v>120</v>
      </c>
      <c r="H4" s="50">
        <f>IF(G4&lt;&gt;"",RANK(G4,G$4:G$10,1))</f>
        <v>1</v>
      </c>
      <c r="I4" s="60">
        <f>IF(AND(G4&lt;&gt;0,H4&lt;&gt;""),8-IF(H4&lt;8,1*(H4-1),1),0)</f>
        <v>8</v>
      </c>
      <c r="J4" s="7" t="s">
        <v>0</v>
      </c>
    </row>
    <row r="5" spans="1:10" s="42" customFormat="1" ht="43.35" customHeight="1" x14ac:dyDescent="0.2">
      <c r="A5" s="83"/>
      <c r="B5" s="45" t="s">
        <v>15</v>
      </c>
      <c r="C5" s="46" t="s">
        <v>14</v>
      </c>
      <c r="D5" s="84">
        <v>240</v>
      </c>
      <c r="E5" s="84"/>
      <c r="F5" s="84"/>
      <c r="G5" s="49">
        <f>D5</f>
        <v>240</v>
      </c>
      <c r="H5" s="50">
        <f>IF(G5&lt;&gt;"",RANK(G5,G$4:G$10,1))</f>
        <v>6</v>
      </c>
      <c r="I5" s="60">
        <f>IF(AND(G5&lt;&gt;0,H5&lt;&gt;""),8-IF(H5&lt;8,1*(H5-1),1),0)</f>
        <v>3</v>
      </c>
      <c r="J5" s="7" t="s">
        <v>0</v>
      </c>
    </row>
    <row r="6" spans="1:10" s="42" customFormat="1" ht="43.35" customHeight="1" x14ac:dyDescent="0.2">
      <c r="A6" s="83"/>
      <c r="B6" s="45" t="s">
        <v>17</v>
      </c>
      <c r="C6" s="46" t="s">
        <v>16</v>
      </c>
      <c r="D6" s="84">
        <v>184</v>
      </c>
      <c r="E6" s="84"/>
      <c r="F6" s="84"/>
      <c r="G6" s="49">
        <f>D6</f>
        <v>184</v>
      </c>
      <c r="H6" s="50">
        <f>IF(G6&lt;&gt;"",RANK(G6,G$4:G$10,1))</f>
        <v>4</v>
      </c>
      <c r="I6" s="60">
        <f>IF(AND(G6&lt;&gt;0,H6&lt;&gt;""),8-IF(H6&lt;8,1*(H6-1),1),0)</f>
        <v>5</v>
      </c>
      <c r="J6" s="7" t="s">
        <v>0</v>
      </c>
    </row>
    <row r="7" spans="1:10" x14ac:dyDescent="0.2">
      <c r="A7" s="82" t="s">
        <v>52</v>
      </c>
      <c r="B7" s="82"/>
      <c r="C7" s="82"/>
      <c r="D7" s="82"/>
      <c r="E7" s="82"/>
      <c r="F7" s="82"/>
      <c r="G7" s="82"/>
      <c r="H7" s="82"/>
      <c r="I7" s="82"/>
      <c r="J7" s="82"/>
    </row>
    <row r="8" spans="1:10" s="42" customFormat="1" ht="43.35" customHeight="1" x14ac:dyDescent="0.2">
      <c r="A8" s="83" t="s">
        <v>41</v>
      </c>
      <c r="B8" s="52" t="s">
        <v>19</v>
      </c>
      <c r="C8" s="46" t="s">
        <v>18</v>
      </c>
      <c r="D8" s="84">
        <v>186</v>
      </c>
      <c r="E8" s="84"/>
      <c r="F8" s="84"/>
      <c r="G8" s="49">
        <f>D8</f>
        <v>186</v>
      </c>
      <c r="H8" s="50">
        <f>IF(G8&lt;&gt;"",RANK(G8,G$4:G$10,1))</f>
        <v>5</v>
      </c>
      <c r="I8" s="60">
        <f>IF(AND(G8&lt;&gt;0,H8&lt;&gt;""),8-IF(H8&lt;8,1*(H8-1),1),0)</f>
        <v>4</v>
      </c>
      <c r="J8" s="7" t="s">
        <v>0</v>
      </c>
    </row>
    <row r="9" spans="1:10" s="53" customFormat="1" ht="43.35" customHeight="1" x14ac:dyDescent="0.2">
      <c r="A9" s="83"/>
      <c r="B9" s="52" t="s">
        <v>21</v>
      </c>
      <c r="C9" s="46" t="s">
        <v>20</v>
      </c>
      <c r="D9" s="84">
        <v>121</v>
      </c>
      <c r="E9" s="84"/>
      <c r="F9" s="84"/>
      <c r="G9" s="49">
        <f>D9</f>
        <v>121</v>
      </c>
      <c r="H9" s="50">
        <f>IF(G9&lt;&gt;"",RANK(G9,G$4:G$10,1))</f>
        <v>2</v>
      </c>
      <c r="I9" s="60">
        <f>IF(AND(G9&lt;&gt;0,H9&lt;&gt;""),8-IF(H9&lt;8,1*(H9-1),1),0)</f>
        <v>7</v>
      </c>
      <c r="J9" s="7" t="s">
        <v>0</v>
      </c>
    </row>
    <row r="10" spans="1:10" s="53" customFormat="1" ht="43.35" customHeight="1" x14ac:dyDescent="0.2">
      <c r="A10" s="83"/>
      <c r="B10" s="54" t="s">
        <v>23</v>
      </c>
      <c r="C10" s="46" t="s">
        <v>22</v>
      </c>
      <c r="D10" s="84">
        <v>170</v>
      </c>
      <c r="E10" s="84"/>
      <c r="F10" s="84"/>
      <c r="G10" s="49">
        <f>D10</f>
        <v>170</v>
      </c>
      <c r="H10" s="50">
        <f>IF(G10&lt;&gt;"",RANK(G10,G$4:G$10,1))</f>
        <v>3</v>
      </c>
      <c r="I10" s="60">
        <f>IF(AND(G10&lt;&gt;0,H10&lt;&gt;""),8-IF(H10&lt;8,1*(H10-1),1),0)</f>
        <v>6</v>
      </c>
      <c r="J10" s="7" t="s">
        <v>0</v>
      </c>
    </row>
    <row r="11" spans="1:10" x14ac:dyDescent="0.2">
      <c r="A11" s="82" t="s">
        <v>52</v>
      </c>
      <c r="B11" s="82"/>
      <c r="C11" s="82"/>
      <c r="D11" s="82"/>
      <c r="E11" s="82"/>
      <c r="F11" s="82"/>
      <c r="G11" s="82"/>
      <c r="H11" s="82"/>
      <c r="I11" s="82"/>
      <c r="J11" s="82"/>
    </row>
  </sheetData>
  <sheetProtection selectLockedCells="1" selectUnlockedCells="1"/>
  <mergeCells count="19">
    <mergeCell ref="A7:J7"/>
    <mergeCell ref="A8:A10"/>
    <mergeCell ref="D8:F8"/>
    <mergeCell ref="D9:F9"/>
    <mergeCell ref="D10:F10"/>
    <mergeCell ref="A11:J11"/>
    <mergeCell ref="I1:I2"/>
    <mergeCell ref="D2:F2"/>
    <mergeCell ref="A3:J3"/>
    <mergeCell ref="A4:A6"/>
    <mergeCell ref="D4:F4"/>
    <mergeCell ref="D5:F5"/>
    <mergeCell ref="D6:F6"/>
    <mergeCell ref="A1:A2"/>
    <mergeCell ref="B1:B2"/>
    <mergeCell ref="C1:C2"/>
    <mergeCell ref="D1:F1"/>
    <mergeCell ref="G1:G2"/>
    <mergeCell ref="H1:H2"/>
  </mergeCells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F3A297-852B-4760-AA89-C6117E279196}">
  <sheetPr>
    <tabColor indexed="34"/>
  </sheetPr>
  <dimension ref="A1:J11"/>
  <sheetViews>
    <sheetView zoomScale="117" zoomScaleNormal="117" workbookViewId="0">
      <selection activeCell="I4" sqref="I4"/>
    </sheetView>
  </sheetViews>
  <sheetFormatPr baseColWidth="10" defaultColWidth="10.5" defaultRowHeight="14.25" x14ac:dyDescent="0.2"/>
  <cols>
    <col min="1" max="1" width="10.625" customWidth="1"/>
    <col min="2" max="2" width="20.75" customWidth="1"/>
    <col min="10" max="10" width="2.375" customWidth="1"/>
    <col min="11" max="16384" width="10.5" style="5"/>
  </cols>
  <sheetData>
    <row r="1" spans="1:10" s="42" customFormat="1" ht="32.450000000000003" customHeight="1" x14ac:dyDescent="0.2">
      <c r="A1" s="70" t="s">
        <v>37</v>
      </c>
      <c r="B1" s="70" t="s">
        <v>4</v>
      </c>
      <c r="C1" s="70" t="s">
        <v>3</v>
      </c>
      <c r="D1" s="79" t="s">
        <v>53</v>
      </c>
      <c r="E1" s="79"/>
      <c r="F1" s="79"/>
      <c r="G1" s="80" t="s">
        <v>9</v>
      </c>
      <c r="H1" s="80" t="s">
        <v>38</v>
      </c>
      <c r="I1" s="80" t="s">
        <v>11</v>
      </c>
      <c r="J1" s="7" t="s">
        <v>0</v>
      </c>
    </row>
    <row r="2" spans="1:10" s="44" customFormat="1" ht="24.2" customHeight="1" x14ac:dyDescent="0.2">
      <c r="A2" s="70"/>
      <c r="B2" s="70"/>
      <c r="C2" s="70"/>
      <c r="D2" s="81" t="s">
        <v>49</v>
      </c>
      <c r="E2" s="81"/>
      <c r="F2" s="81"/>
      <c r="G2" s="80"/>
      <c r="H2" s="80"/>
      <c r="I2" s="80"/>
      <c r="J2" s="7" t="s">
        <v>0</v>
      </c>
    </row>
    <row r="3" spans="1:10" s="42" customFormat="1" ht="8.4499999999999993" customHeight="1" x14ac:dyDescent="0.2">
      <c r="A3" s="7"/>
      <c r="B3" s="7"/>
      <c r="C3" s="7"/>
      <c r="D3" s="7"/>
      <c r="E3" s="7"/>
      <c r="F3" s="7"/>
      <c r="G3" s="7"/>
      <c r="H3" s="7"/>
      <c r="I3" s="7"/>
      <c r="J3" s="7"/>
    </row>
    <row r="4" spans="1:10" s="42" customFormat="1" ht="43.35" customHeight="1" x14ac:dyDescent="0.2">
      <c r="A4" s="83" t="s">
        <v>39</v>
      </c>
      <c r="B4" s="45" t="s">
        <v>13</v>
      </c>
      <c r="C4" s="46" t="s">
        <v>12</v>
      </c>
      <c r="D4" s="84">
        <v>7</v>
      </c>
      <c r="E4" s="84"/>
      <c r="F4" s="84"/>
      <c r="G4" s="49">
        <f>D4</f>
        <v>7</v>
      </c>
      <c r="H4" s="50">
        <f>IF(G4&lt;&gt;"",RANK(G4,G$4:G$10),"")</f>
        <v>3</v>
      </c>
      <c r="I4" s="60">
        <f>IF(AND(G4&lt;&gt;0,H4&lt;&gt;""),8-IF(H4&lt;8,1*(H4-1),1),0)</f>
        <v>6</v>
      </c>
      <c r="J4" s="7" t="s">
        <v>0</v>
      </c>
    </row>
    <row r="5" spans="1:10" s="42" customFormat="1" ht="43.35" customHeight="1" x14ac:dyDescent="0.2">
      <c r="A5" s="83"/>
      <c r="B5" s="45" t="s">
        <v>15</v>
      </c>
      <c r="C5" s="46" t="s">
        <v>14</v>
      </c>
      <c r="D5" s="84">
        <v>4</v>
      </c>
      <c r="E5" s="84"/>
      <c r="F5" s="84"/>
      <c r="G5" s="49">
        <f>D5</f>
        <v>4</v>
      </c>
      <c r="H5" s="50">
        <f>IF(G5&lt;&gt;"",RANK(G5,G$4:G$10),"")</f>
        <v>5</v>
      </c>
      <c r="I5" s="60">
        <f>IF(AND(G5&lt;&gt;0,H5&lt;&gt;""),8-IF(H5&lt;8,1*(H5-1),1),0)</f>
        <v>4</v>
      </c>
      <c r="J5" s="7" t="s">
        <v>0</v>
      </c>
    </row>
    <row r="6" spans="1:10" s="42" customFormat="1" ht="43.35" customHeight="1" x14ac:dyDescent="0.2">
      <c r="A6" s="83"/>
      <c r="B6" s="45" t="s">
        <v>17</v>
      </c>
      <c r="C6" s="46" t="s">
        <v>16</v>
      </c>
      <c r="D6" s="84">
        <v>5</v>
      </c>
      <c r="E6" s="84"/>
      <c r="F6" s="84"/>
      <c r="G6" s="49">
        <f>D6</f>
        <v>5</v>
      </c>
      <c r="H6" s="50">
        <f>IF(G6&lt;&gt;"",RANK(G6,G$4:G$10),"")</f>
        <v>4</v>
      </c>
      <c r="I6" s="60">
        <f>IF(AND(G6&lt;&gt;0,H6&lt;&gt;""),8-IF(H6&lt;8,1*(H6-1),1),0)</f>
        <v>5</v>
      </c>
      <c r="J6" s="7" t="s">
        <v>0</v>
      </c>
    </row>
    <row r="7" spans="1:10" x14ac:dyDescent="0.2">
      <c r="A7" s="7" t="s">
        <v>0</v>
      </c>
      <c r="B7" s="7" t="s">
        <v>0</v>
      </c>
      <c r="C7" s="7" t="s">
        <v>0</v>
      </c>
      <c r="D7" s="7" t="s">
        <v>0</v>
      </c>
      <c r="E7" s="7" t="s">
        <v>0</v>
      </c>
      <c r="F7" s="7" t="s">
        <v>0</v>
      </c>
      <c r="G7" s="7" t="s">
        <v>0</v>
      </c>
      <c r="H7" s="7" t="s">
        <v>0</v>
      </c>
      <c r="I7" s="7" t="s">
        <v>0</v>
      </c>
      <c r="J7" s="7" t="s">
        <v>0</v>
      </c>
    </row>
    <row r="8" spans="1:10" s="42" customFormat="1" ht="43.35" customHeight="1" x14ac:dyDescent="0.2">
      <c r="A8" s="83" t="s">
        <v>41</v>
      </c>
      <c r="B8" s="52" t="s">
        <v>19</v>
      </c>
      <c r="C8" s="46" t="s">
        <v>18</v>
      </c>
      <c r="D8" s="84">
        <v>8</v>
      </c>
      <c r="E8" s="84"/>
      <c r="F8" s="84"/>
      <c r="G8" s="49">
        <f>D8</f>
        <v>8</v>
      </c>
      <c r="H8" s="50">
        <f>IF(G8&lt;&gt;"",RANK(G8,G$4:G$10),"1")</f>
        <v>2</v>
      </c>
      <c r="I8" s="60">
        <f>IF(AND(G8&lt;&gt;0,H8&lt;&gt;""),8-IF(H8&lt;8,1*(H8-1),1),0)</f>
        <v>7</v>
      </c>
      <c r="J8" s="7" t="s">
        <v>0</v>
      </c>
    </row>
    <row r="9" spans="1:10" s="53" customFormat="1" ht="43.35" customHeight="1" x14ac:dyDescent="0.2">
      <c r="A9" s="83"/>
      <c r="B9" s="52" t="s">
        <v>21</v>
      </c>
      <c r="C9" s="46" t="s">
        <v>20</v>
      </c>
      <c r="D9" s="84">
        <v>4</v>
      </c>
      <c r="E9" s="84"/>
      <c r="F9" s="84"/>
      <c r="G9" s="49">
        <f>D9</f>
        <v>4</v>
      </c>
      <c r="H9" s="50">
        <f>IF(G9&lt;&gt;"",RANK(G9,G$4:G$10),"1")</f>
        <v>5</v>
      </c>
      <c r="I9" s="60">
        <f>IF(AND(G9&lt;&gt;0,H9&lt;&gt;""),8-IF(H9&lt;8,1*(H9-1),1),0)</f>
        <v>4</v>
      </c>
      <c r="J9" s="7" t="s">
        <v>0</v>
      </c>
    </row>
    <row r="10" spans="1:10" s="53" customFormat="1" ht="43.35" customHeight="1" x14ac:dyDescent="0.2">
      <c r="A10" s="83"/>
      <c r="B10" s="54" t="s">
        <v>23</v>
      </c>
      <c r="C10" s="46" t="s">
        <v>22</v>
      </c>
      <c r="D10" s="84">
        <v>9</v>
      </c>
      <c r="E10" s="84"/>
      <c r="F10" s="84"/>
      <c r="G10" s="49">
        <f>D10</f>
        <v>9</v>
      </c>
      <c r="H10" s="50">
        <f>IF(G10&lt;&gt;"",RANK(G10,G$4:G$10),"1")</f>
        <v>1</v>
      </c>
      <c r="I10" s="60">
        <f>IF(AND(G10&lt;&gt;0,H10&lt;&gt;""),8-IF(H10&lt;8,1*(H10-1),1),0)</f>
        <v>8</v>
      </c>
      <c r="J10" s="7" t="s">
        <v>0</v>
      </c>
    </row>
    <row r="11" spans="1:10" x14ac:dyDescent="0.2">
      <c r="A11" s="7" t="s">
        <v>0</v>
      </c>
      <c r="B11" s="7" t="s">
        <v>0</v>
      </c>
      <c r="C11" s="7" t="s">
        <v>0</v>
      </c>
      <c r="D11" s="7" t="s">
        <v>0</v>
      </c>
      <c r="E11" s="7" t="s">
        <v>0</v>
      </c>
      <c r="F11" s="7" t="s">
        <v>0</v>
      </c>
      <c r="G11" s="7" t="s">
        <v>0</v>
      </c>
      <c r="H11" s="7" t="s">
        <v>0</v>
      </c>
      <c r="I11" s="7" t="s">
        <v>0</v>
      </c>
      <c r="J11" s="7" t="s">
        <v>0</v>
      </c>
    </row>
  </sheetData>
  <sheetProtection selectLockedCells="1" selectUnlockedCells="1"/>
  <mergeCells count="16">
    <mergeCell ref="A8:A10"/>
    <mergeCell ref="D8:F8"/>
    <mergeCell ref="D9:F9"/>
    <mergeCell ref="D10:F10"/>
    <mergeCell ref="I1:I2"/>
    <mergeCell ref="D2:F2"/>
    <mergeCell ref="A4:A6"/>
    <mergeCell ref="D4:F4"/>
    <mergeCell ref="D5:F5"/>
    <mergeCell ref="D6:F6"/>
    <mergeCell ref="A1:A2"/>
    <mergeCell ref="B1:B2"/>
    <mergeCell ref="C1:C2"/>
    <mergeCell ref="D1:F1"/>
    <mergeCell ref="G1:G2"/>
    <mergeCell ref="H1:H2"/>
  </mergeCells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B8A9E2-12C8-492B-A717-E0ABD6E9B231}">
  <sheetPr>
    <tabColor indexed="23"/>
  </sheetPr>
  <dimension ref="A1:L11"/>
  <sheetViews>
    <sheetView zoomScale="117" zoomScaleNormal="117" workbookViewId="0">
      <selection activeCell="I5" sqref="I5"/>
    </sheetView>
  </sheetViews>
  <sheetFormatPr baseColWidth="10" defaultColWidth="10.5" defaultRowHeight="14.25" x14ac:dyDescent="0.2"/>
  <cols>
    <col min="1" max="1" width="10.625" customWidth="1"/>
    <col min="2" max="2" width="20.75" customWidth="1"/>
    <col min="10" max="10" width="2.375" customWidth="1"/>
    <col min="11" max="16384" width="10.5" style="5"/>
  </cols>
  <sheetData>
    <row r="1" spans="1:12" s="42" customFormat="1" ht="32.450000000000003" customHeight="1" x14ac:dyDescent="0.2">
      <c r="A1" s="70" t="s">
        <v>37</v>
      </c>
      <c r="B1" s="70" t="s">
        <v>4</v>
      </c>
      <c r="C1" s="70" t="s">
        <v>3</v>
      </c>
      <c r="D1" s="79" t="s">
        <v>54</v>
      </c>
      <c r="E1" s="79"/>
      <c r="F1" s="79"/>
      <c r="G1" s="80" t="s">
        <v>9</v>
      </c>
      <c r="H1" s="80" t="s">
        <v>38</v>
      </c>
      <c r="I1" s="80" t="s">
        <v>11</v>
      </c>
      <c r="J1" s="7" t="s">
        <v>0</v>
      </c>
    </row>
    <row r="2" spans="1:12" s="44" customFormat="1" ht="24.2" customHeight="1" x14ac:dyDescent="0.2">
      <c r="A2" s="70"/>
      <c r="B2" s="70"/>
      <c r="C2" s="70"/>
      <c r="D2" s="81" t="s">
        <v>51</v>
      </c>
      <c r="E2" s="81"/>
      <c r="F2" s="81"/>
      <c r="G2" s="80"/>
      <c r="H2" s="80"/>
      <c r="I2" s="80"/>
      <c r="J2" s="7" t="s">
        <v>0</v>
      </c>
    </row>
    <row r="3" spans="1:12" s="42" customFormat="1" ht="8.4499999999999993" customHeight="1" x14ac:dyDescent="0.2">
      <c r="A3" s="7"/>
      <c r="B3" s="7"/>
      <c r="C3" s="7"/>
      <c r="D3" s="7"/>
      <c r="E3" s="7"/>
      <c r="F3" s="7"/>
      <c r="G3" s="7"/>
      <c r="H3" s="7"/>
      <c r="I3" s="7"/>
      <c r="J3" s="7"/>
    </row>
    <row r="4" spans="1:12" s="42" customFormat="1" ht="43.35" customHeight="1" x14ac:dyDescent="0.2">
      <c r="A4" s="83" t="s">
        <v>39</v>
      </c>
      <c r="B4" s="45" t="s">
        <v>13</v>
      </c>
      <c r="C4" s="46" t="s">
        <v>12</v>
      </c>
      <c r="D4" s="84">
        <v>230</v>
      </c>
      <c r="E4" s="84"/>
      <c r="F4" s="84"/>
      <c r="G4" s="49">
        <f>D4</f>
        <v>230</v>
      </c>
      <c r="H4" s="50">
        <f>IF(G4&lt;&gt;"",RANK(G4,G$4:G$10,1))</f>
        <v>4</v>
      </c>
      <c r="I4" s="60">
        <f>IF(AND(G4&lt;&gt;0,H4&lt;&gt;""),8-IF(H4&lt;8,1*(H4-1),1),0)</f>
        <v>5</v>
      </c>
      <c r="J4" s="7" t="s">
        <v>0</v>
      </c>
      <c r="L4" s="42" t="s">
        <v>55</v>
      </c>
    </row>
    <row r="5" spans="1:12" s="42" customFormat="1" ht="43.35" customHeight="1" x14ac:dyDescent="0.2">
      <c r="A5" s="83"/>
      <c r="B5" s="45" t="s">
        <v>15</v>
      </c>
      <c r="C5" s="46" t="s">
        <v>14</v>
      </c>
      <c r="D5" s="84">
        <v>300</v>
      </c>
      <c r="E5" s="84"/>
      <c r="F5" s="84"/>
      <c r="G5" s="49">
        <f>D5</f>
        <v>300</v>
      </c>
      <c r="H5" s="50">
        <f>IF(G5&lt;&gt;"",RANK(G5,G$4:G$10,1))</f>
        <v>6</v>
      </c>
      <c r="I5" s="60">
        <v>0</v>
      </c>
      <c r="J5" s="7" t="s">
        <v>0</v>
      </c>
      <c r="L5" s="42" t="s">
        <v>56</v>
      </c>
    </row>
    <row r="6" spans="1:12" s="42" customFormat="1" ht="43.35" customHeight="1" x14ac:dyDescent="0.2">
      <c r="A6" s="83"/>
      <c r="B6" s="45" t="s">
        <v>17</v>
      </c>
      <c r="C6" s="46" t="s">
        <v>16</v>
      </c>
      <c r="D6" s="84">
        <v>141</v>
      </c>
      <c r="E6" s="84"/>
      <c r="F6" s="84"/>
      <c r="G6" s="49">
        <f>D6</f>
        <v>141</v>
      </c>
      <c r="H6" s="50">
        <f>IF(G6&lt;&gt;"",RANK(G6,G$4:G$10,1))</f>
        <v>3</v>
      </c>
      <c r="I6" s="60">
        <f>IF(AND(G6&lt;&gt;0,H6&lt;&gt;""),8-IF(H6&lt;8,1*(H6-1),1),0)</f>
        <v>6</v>
      </c>
      <c r="J6" s="7" t="s">
        <v>0</v>
      </c>
      <c r="L6" s="42" t="s">
        <v>57</v>
      </c>
    </row>
    <row r="7" spans="1:12" x14ac:dyDescent="0.2">
      <c r="A7" s="7" t="s">
        <v>0</v>
      </c>
      <c r="B7" s="7" t="s">
        <v>0</v>
      </c>
      <c r="C7" s="7" t="s">
        <v>0</v>
      </c>
      <c r="D7" s="7" t="s">
        <v>0</v>
      </c>
      <c r="E7" s="7" t="s">
        <v>0</v>
      </c>
      <c r="F7" s="7" t="s">
        <v>0</v>
      </c>
      <c r="G7" s="7" t="s">
        <v>0</v>
      </c>
      <c r="H7" s="7" t="s">
        <v>0</v>
      </c>
      <c r="I7" s="7" t="s">
        <v>0</v>
      </c>
      <c r="J7" s="7" t="s">
        <v>0</v>
      </c>
    </row>
    <row r="8" spans="1:12" s="42" customFormat="1" ht="43.35" customHeight="1" x14ac:dyDescent="0.2">
      <c r="A8" s="83" t="s">
        <v>41</v>
      </c>
      <c r="B8" s="52" t="s">
        <v>19</v>
      </c>
      <c r="C8" s="46" t="s">
        <v>18</v>
      </c>
      <c r="D8" s="84">
        <v>136</v>
      </c>
      <c r="E8" s="84"/>
      <c r="F8" s="84"/>
      <c r="G8" s="49">
        <f>D8</f>
        <v>136</v>
      </c>
      <c r="H8" s="50">
        <f>IF(G8&lt;&gt;"",RANK(G8,G$4:G$10,1))</f>
        <v>2</v>
      </c>
      <c r="I8" s="60">
        <f>IF(AND(G8&lt;&gt;0,H8&lt;&gt;""),8-IF(H8&lt;8,1*(H8-1),1),0)</f>
        <v>7</v>
      </c>
      <c r="J8" s="7" t="s">
        <v>0</v>
      </c>
    </row>
    <row r="9" spans="1:12" s="53" customFormat="1" ht="43.35" customHeight="1" x14ac:dyDescent="0.2">
      <c r="A9" s="83"/>
      <c r="B9" s="52" t="s">
        <v>21</v>
      </c>
      <c r="C9" s="46" t="s">
        <v>20</v>
      </c>
      <c r="D9" s="84">
        <v>82</v>
      </c>
      <c r="E9" s="84"/>
      <c r="F9" s="84"/>
      <c r="G9" s="49">
        <f>D9</f>
        <v>82</v>
      </c>
      <c r="H9" s="50">
        <f>IF(G9&lt;&gt;"",RANK(G9,G$4:G$10,1))</f>
        <v>1</v>
      </c>
      <c r="I9" s="60">
        <f>IF(AND(G9&lt;&gt;0,H9&lt;&gt;""),8-IF(H9&lt;8,1*(H9-1),1),0)</f>
        <v>8</v>
      </c>
      <c r="J9" s="7" t="s">
        <v>0</v>
      </c>
    </row>
    <row r="10" spans="1:12" s="53" customFormat="1" ht="43.35" customHeight="1" x14ac:dyDescent="0.2">
      <c r="A10" s="83"/>
      <c r="B10" s="54" t="s">
        <v>23</v>
      </c>
      <c r="C10" s="46" t="s">
        <v>22</v>
      </c>
      <c r="D10" s="84">
        <v>240</v>
      </c>
      <c r="E10" s="84"/>
      <c r="F10" s="84"/>
      <c r="G10" s="49">
        <f>D10</f>
        <v>240</v>
      </c>
      <c r="H10" s="50">
        <f>IF(G10&lt;&gt;"",RANK(G10,G$4:G$10,1))</f>
        <v>5</v>
      </c>
      <c r="I10" s="60">
        <f>IF(AND(G10&lt;&gt;0,H10&lt;&gt;""),8-IF(H10&lt;8,1*(H10-1),1),0)</f>
        <v>4</v>
      </c>
      <c r="J10" s="7" t="s">
        <v>0</v>
      </c>
    </row>
    <row r="11" spans="1:12" x14ac:dyDescent="0.2">
      <c r="A11" s="7" t="s">
        <v>0</v>
      </c>
      <c r="B11" s="7" t="s">
        <v>0</v>
      </c>
      <c r="C11" s="7" t="s">
        <v>0</v>
      </c>
      <c r="D11" s="7" t="s">
        <v>0</v>
      </c>
      <c r="E11" s="7" t="s">
        <v>0</v>
      </c>
      <c r="F11" s="7" t="s">
        <v>0</v>
      </c>
      <c r="G11" s="7" t="s">
        <v>0</v>
      </c>
      <c r="H11" s="7" t="s">
        <v>0</v>
      </c>
      <c r="I11" s="7" t="s">
        <v>0</v>
      </c>
      <c r="J11" s="7" t="s">
        <v>0</v>
      </c>
    </row>
  </sheetData>
  <sheetProtection selectLockedCells="1" selectUnlockedCells="1"/>
  <mergeCells count="16">
    <mergeCell ref="A8:A10"/>
    <mergeCell ref="D8:F8"/>
    <mergeCell ref="D9:F9"/>
    <mergeCell ref="D10:F10"/>
    <mergeCell ref="I1:I2"/>
    <mergeCell ref="D2:F2"/>
    <mergeCell ref="A4:A6"/>
    <mergeCell ref="D4:F4"/>
    <mergeCell ref="D5:F5"/>
    <mergeCell ref="D6:F6"/>
    <mergeCell ref="A1:A2"/>
    <mergeCell ref="B1:B2"/>
    <mergeCell ref="C1:C2"/>
    <mergeCell ref="D1:F1"/>
    <mergeCell ref="G1:G2"/>
    <mergeCell ref="H1:H2"/>
  </mergeCells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D84C16-56BA-4D30-8534-AD363F289376}">
  <sheetPr>
    <tabColor indexed="55"/>
  </sheetPr>
  <dimension ref="A1:J11"/>
  <sheetViews>
    <sheetView zoomScale="117" zoomScaleNormal="117" workbookViewId="0">
      <selection activeCell="G17" sqref="G17"/>
    </sheetView>
  </sheetViews>
  <sheetFormatPr baseColWidth="10" defaultColWidth="10.5" defaultRowHeight="14.25" x14ac:dyDescent="0.2"/>
  <cols>
    <col min="1" max="1" width="10.625" customWidth="1"/>
    <col min="2" max="2" width="20.75" customWidth="1"/>
    <col min="10" max="10" width="2.375" customWidth="1"/>
    <col min="11" max="16384" width="10.5" style="5"/>
  </cols>
  <sheetData>
    <row r="1" spans="1:10" s="42" customFormat="1" ht="32.450000000000003" customHeight="1" x14ac:dyDescent="0.2">
      <c r="A1" s="70" t="s">
        <v>37</v>
      </c>
      <c r="B1" s="70" t="s">
        <v>4</v>
      </c>
      <c r="C1" s="70" t="s">
        <v>3</v>
      </c>
      <c r="D1" s="79" t="s">
        <v>58</v>
      </c>
      <c r="E1" s="79"/>
      <c r="F1" s="79"/>
      <c r="G1" s="80" t="s">
        <v>9</v>
      </c>
      <c r="H1" s="80" t="s">
        <v>38</v>
      </c>
      <c r="I1" s="80" t="s">
        <v>11</v>
      </c>
      <c r="J1" s="7" t="s">
        <v>0</v>
      </c>
    </row>
    <row r="2" spans="1:10" s="44" customFormat="1" ht="24.2" customHeight="1" x14ac:dyDescent="0.2">
      <c r="A2" s="70"/>
      <c r="B2" s="70"/>
      <c r="C2" s="70"/>
      <c r="D2" s="81" t="s">
        <v>49</v>
      </c>
      <c r="E2" s="81"/>
      <c r="F2" s="81"/>
      <c r="G2" s="80"/>
      <c r="H2" s="80"/>
      <c r="I2" s="80"/>
      <c r="J2" s="7" t="s">
        <v>0</v>
      </c>
    </row>
    <row r="3" spans="1:10" s="42" customFormat="1" ht="8.4499999999999993" customHeight="1" x14ac:dyDescent="0.2">
      <c r="A3" s="7"/>
      <c r="B3" s="7"/>
      <c r="C3" s="7"/>
      <c r="D3" s="7"/>
      <c r="E3" s="7"/>
      <c r="F3" s="7"/>
      <c r="G3" s="7"/>
      <c r="H3" s="7"/>
      <c r="I3" s="7"/>
      <c r="J3" s="7"/>
    </row>
    <row r="4" spans="1:10" s="42" customFormat="1" ht="43.35" customHeight="1" x14ac:dyDescent="0.2">
      <c r="A4" s="83" t="s">
        <v>39</v>
      </c>
      <c r="B4" s="45" t="s">
        <v>13</v>
      </c>
      <c r="C4" s="46" t="s">
        <v>12</v>
      </c>
      <c r="D4" s="84">
        <v>1.1200000000000001</v>
      </c>
      <c r="E4" s="84"/>
      <c r="F4" s="84"/>
      <c r="G4" s="49">
        <f>D4</f>
        <v>1.1200000000000001</v>
      </c>
      <c r="H4" s="50">
        <f>IF(G4&lt;&gt;"",RANK(G4,G$4:G$10),"")</f>
        <v>5</v>
      </c>
      <c r="I4" s="60">
        <f>IF(AND(G4&lt;&gt;0,H4&lt;&gt;""),8-IF(H4&lt;8,1*(H4-1),1),0)</f>
        <v>4</v>
      </c>
      <c r="J4" s="7" t="s">
        <v>0</v>
      </c>
    </row>
    <row r="5" spans="1:10" s="42" customFormat="1" ht="43.35" customHeight="1" x14ac:dyDescent="0.2">
      <c r="A5" s="83"/>
      <c r="B5" s="45" t="s">
        <v>15</v>
      </c>
      <c r="C5" s="46" t="s">
        <v>14</v>
      </c>
      <c r="D5" s="84">
        <v>2</v>
      </c>
      <c r="E5" s="84"/>
      <c r="F5" s="84"/>
      <c r="G5" s="49">
        <f>D5</f>
        <v>2</v>
      </c>
      <c r="H5" s="50">
        <f>IF(G5&lt;&gt;"",RANK(G5,G$4:G$10),"")</f>
        <v>4</v>
      </c>
      <c r="I5" s="60">
        <f>IF(AND(G5&lt;&gt;0,H5&lt;&gt;""),8-IF(H5&lt;8,1*(H5-1),1),0)</f>
        <v>5</v>
      </c>
      <c r="J5" s="7" t="s">
        <v>0</v>
      </c>
    </row>
    <row r="6" spans="1:10" s="42" customFormat="1" ht="43.35" customHeight="1" x14ac:dyDescent="0.2">
      <c r="A6" s="83"/>
      <c r="B6" s="45" t="s">
        <v>17</v>
      </c>
      <c r="C6" s="46" t="s">
        <v>16</v>
      </c>
      <c r="D6" s="84">
        <v>3.8</v>
      </c>
      <c r="E6" s="84"/>
      <c r="F6" s="84"/>
      <c r="G6" s="49">
        <f>D6</f>
        <v>3.8</v>
      </c>
      <c r="H6" s="50">
        <f>IF(G6&lt;&gt;"",RANK(G6,G$4:G$10),"")</f>
        <v>1</v>
      </c>
      <c r="I6" s="60">
        <f>IF(AND(G6&lt;&gt;0,H6&lt;&gt;""),8-IF(H6&lt;8,1*(H6-1),1),0)</f>
        <v>8</v>
      </c>
      <c r="J6" s="7" t="s">
        <v>0</v>
      </c>
    </row>
    <row r="7" spans="1:10" x14ac:dyDescent="0.2">
      <c r="A7" s="7" t="s">
        <v>0</v>
      </c>
      <c r="B7" s="7" t="s">
        <v>0</v>
      </c>
      <c r="C7" s="7" t="s">
        <v>0</v>
      </c>
      <c r="D7" s="7" t="s">
        <v>0</v>
      </c>
      <c r="E7" s="7" t="s">
        <v>0</v>
      </c>
      <c r="F7" s="7" t="s">
        <v>0</v>
      </c>
      <c r="G7" s="7" t="s">
        <v>0</v>
      </c>
      <c r="H7" s="7" t="s">
        <v>0</v>
      </c>
      <c r="I7" s="7" t="s">
        <v>0</v>
      </c>
      <c r="J7" s="7" t="s">
        <v>0</v>
      </c>
    </row>
    <row r="8" spans="1:10" s="42" customFormat="1" ht="43.35" customHeight="1" x14ac:dyDescent="0.2">
      <c r="A8" s="83" t="s">
        <v>41</v>
      </c>
      <c r="B8" s="52" t="s">
        <v>19</v>
      </c>
      <c r="C8" s="46" t="s">
        <v>18</v>
      </c>
      <c r="D8" s="84">
        <v>2.4</v>
      </c>
      <c r="E8" s="84"/>
      <c r="F8" s="84"/>
      <c r="G8" s="49">
        <f>D8</f>
        <v>2.4</v>
      </c>
      <c r="H8" s="50">
        <f>IF(G8&lt;&gt;"",RANK(G8,G$4:G$10),"1")</f>
        <v>3</v>
      </c>
      <c r="I8" s="60">
        <f>IF(AND(G8&lt;&gt;0,H8&lt;&gt;""),8-IF(H8&lt;8,1*(H8-1),1),0)</f>
        <v>6</v>
      </c>
      <c r="J8" s="7" t="s">
        <v>0</v>
      </c>
    </row>
    <row r="9" spans="1:10" s="53" customFormat="1" ht="43.35" customHeight="1" x14ac:dyDescent="0.2">
      <c r="A9" s="83"/>
      <c r="B9" s="52" t="s">
        <v>21</v>
      </c>
      <c r="C9" s="46" t="s">
        <v>20</v>
      </c>
      <c r="D9" s="84">
        <v>1.1000000000000001</v>
      </c>
      <c r="E9" s="84"/>
      <c r="F9" s="84"/>
      <c r="G9" s="49">
        <f>D9</f>
        <v>1.1000000000000001</v>
      </c>
      <c r="H9" s="50">
        <f>IF(G9&lt;&gt;"",RANK(G9,G$4:G$10),"1")</f>
        <v>6</v>
      </c>
      <c r="I9" s="60">
        <f>IF(AND(G9&lt;&gt;0,H9&lt;&gt;""),8-IF(H9&lt;8,1*(H9-1),1),0)</f>
        <v>3</v>
      </c>
      <c r="J9" s="7" t="s">
        <v>0</v>
      </c>
    </row>
    <row r="10" spans="1:10" s="53" customFormat="1" ht="43.35" customHeight="1" x14ac:dyDescent="0.2">
      <c r="A10" s="83"/>
      <c r="B10" s="54" t="s">
        <v>23</v>
      </c>
      <c r="C10" s="46" t="s">
        <v>22</v>
      </c>
      <c r="D10" s="84">
        <v>3</v>
      </c>
      <c r="E10" s="84"/>
      <c r="F10" s="84"/>
      <c r="G10" s="49">
        <f>D10</f>
        <v>3</v>
      </c>
      <c r="H10" s="50">
        <f>IF(G10&lt;&gt;"",RANK(G10,G$4:G$10),"1")</f>
        <v>2</v>
      </c>
      <c r="I10" s="60">
        <f>IF(AND(G10&lt;&gt;0,H10&lt;&gt;""),8-IF(H10&lt;8,1*(H10-1),1),0)</f>
        <v>7</v>
      </c>
      <c r="J10" s="7" t="s">
        <v>0</v>
      </c>
    </row>
    <row r="11" spans="1:10" x14ac:dyDescent="0.2">
      <c r="A11" s="7" t="s">
        <v>0</v>
      </c>
      <c r="B11" s="7" t="s">
        <v>0</v>
      </c>
      <c r="C11" s="7" t="s">
        <v>0</v>
      </c>
      <c r="D11" s="7" t="s">
        <v>0</v>
      </c>
      <c r="E11" s="7" t="s">
        <v>0</v>
      </c>
      <c r="F11" s="7" t="s">
        <v>0</v>
      </c>
      <c r="G11" s="7" t="s">
        <v>0</v>
      </c>
      <c r="H11" s="7" t="s">
        <v>0</v>
      </c>
      <c r="I11" s="7" t="s">
        <v>0</v>
      </c>
      <c r="J11" s="7" t="s">
        <v>0</v>
      </c>
    </row>
  </sheetData>
  <sheetProtection selectLockedCells="1" selectUnlockedCells="1"/>
  <mergeCells count="16">
    <mergeCell ref="A8:A10"/>
    <mergeCell ref="D8:F8"/>
    <mergeCell ref="D9:F9"/>
    <mergeCell ref="D10:F10"/>
    <mergeCell ref="I1:I2"/>
    <mergeCell ref="D2:F2"/>
    <mergeCell ref="A4:A6"/>
    <mergeCell ref="D4:F4"/>
    <mergeCell ref="D5:F5"/>
    <mergeCell ref="D6:F6"/>
    <mergeCell ref="A1:A2"/>
    <mergeCell ref="B1:B2"/>
    <mergeCell ref="C1:C2"/>
    <mergeCell ref="D1:F1"/>
    <mergeCell ref="G1:G2"/>
    <mergeCell ref="H1:H2"/>
  </mergeCells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291C70-90E6-439E-8A5E-04BD0E2D0BAC}">
  <sheetPr>
    <tabColor indexed="15"/>
  </sheetPr>
  <dimension ref="A1:J11"/>
  <sheetViews>
    <sheetView zoomScale="117" zoomScaleNormal="117" workbookViewId="0">
      <selection activeCell="H4" sqref="H4"/>
    </sheetView>
  </sheetViews>
  <sheetFormatPr baseColWidth="10" defaultColWidth="10.5" defaultRowHeight="14.25" x14ac:dyDescent="0.2"/>
  <cols>
    <col min="1" max="1" width="10.625" customWidth="1"/>
    <col min="2" max="2" width="20.75" customWidth="1"/>
    <col min="10" max="10" width="2.375" customWidth="1"/>
    <col min="11" max="16384" width="10.5" style="5"/>
  </cols>
  <sheetData>
    <row r="1" spans="1:10" s="42" customFormat="1" ht="32.450000000000003" customHeight="1" x14ac:dyDescent="0.2">
      <c r="A1" s="70" t="s">
        <v>37</v>
      </c>
      <c r="B1" s="70" t="s">
        <v>4</v>
      </c>
      <c r="C1" s="70" t="s">
        <v>3</v>
      </c>
      <c r="D1" s="79" t="s">
        <v>27</v>
      </c>
      <c r="E1" s="79"/>
      <c r="F1" s="79"/>
      <c r="G1" s="80" t="s">
        <v>9</v>
      </c>
      <c r="H1" s="80" t="s">
        <v>38</v>
      </c>
      <c r="I1" s="80" t="s">
        <v>11</v>
      </c>
      <c r="J1" s="7" t="s">
        <v>0</v>
      </c>
    </row>
    <row r="2" spans="1:10" s="44" customFormat="1" ht="24.2" customHeight="1" x14ac:dyDescent="0.2">
      <c r="A2" s="70"/>
      <c r="B2" s="70"/>
      <c r="C2" s="70"/>
      <c r="D2" s="81" t="s">
        <v>49</v>
      </c>
      <c r="E2" s="81"/>
      <c r="F2" s="81"/>
      <c r="G2" s="80"/>
      <c r="H2" s="80"/>
      <c r="I2" s="80"/>
      <c r="J2" s="7" t="s">
        <v>0</v>
      </c>
    </row>
    <row r="3" spans="1:10" s="42" customFormat="1" ht="8.4499999999999993" customHeight="1" x14ac:dyDescent="0.2">
      <c r="A3" s="7"/>
      <c r="B3" s="7"/>
      <c r="C3" s="7"/>
      <c r="D3" s="7"/>
      <c r="E3" s="7"/>
      <c r="F3" s="7"/>
      <c r="G3" s="7"/>
      <c r="H3" s="7"/>
      <c r="I3" s="7"/>
      <c r="J3" s="7"/>
    </row>
    <row r="4" spans="1:10" s="42" customFormat="1" ht="43.35" customHeight="1" x14ac:dyDescent="0.2">
      <c r="A4" s="83" t="s">
        <v>39</v>
      </c>
      <c r="B4" s="45" t="s">
        <v>13</v>
      </c>
      <c r="C4" s="46" t="s">
        <v>12</v>
      </c>
      <c r="D4" s="84">
        <v>0</v>
      </c>
      <c r="E4" s="84"/>
      <c r="F4" s="84"/>
      <c r="G4" s="49">
        <f>D4</f>
        <v>0</v>
      </c>
      <c r="H4" s="50">
        <f>IF(G4&lt;"1",RANK(G4,G$4:G$10),"0")</f>
        <v>1</v>
      </c>
      <c r="I4" s="60">
        <f>IF(AND(G4&lt;&gt;0,H4&lt;&gt;""),8-IF(H4&lt;8,1*(H4-1),1),0)</f>
        <v>0</v>
      </c>
      <c r="J4" s="7" t="s">
        <v>0</v>
      </c>
    </row>
    <row r="5" spans="1:10" s="42" customFormat="1" ht="43.35" customHeight="1" x14ac:dyDescent="0.2">
      <c r="A5" s="83"/>
      <c r="B5" s="45" t="s">
        <v>15</v>
      </c>
      <c r="C5" s="46" t="s">
        <v>14</v>
      </c>
      <c r="D5" s="84">
        <v>0</v>
      </c>
      <c r="E5" s="84"/>
      <c r="F5" s="84"/>
      <c r="G5" s="49">
        <f>D5</f>
        <v>0</v>
      </c>
      <c r="H5" s="50">
        <f>IF(G5&lt;"1",RANK(G5,G$4:G$10),"0")</f>
        <v>1</v>
      </c>
      <c r="I5" s="60">
        <f>IF(AND(G5&lt;&gt;0,H5&lt;&gt;""),8-IF(H5&lt;8,1*(H5-1),1),0)</f>
        <v>0</v>
      </c>
      <c r="J5" s="7" t="s">
        <v>0</v>
      </c>
    </row>
    <row r="6" spans="1:10" s="42" customFormat="1" ht="43.35" customHeight="1" x14ac:dyDescent="0.2">
      <c r="A6" s="83"/>
      <c r="B6" s="45" t="s">
        <v>17</v>
      </c>
      <c r="C6" s="46" t="s">
        <v>16</v>
      </c>
      <c r="D6" s="84">
        <v>0</v>
      </c>
      <c r="E6" s="84"/>
      <c r="F6" s="84"/>
      <c r="G6" s="49">
        <f>D6</f>
        <v>0</v>
      </c>
      <c r="H6" s="50">
        <f>IF(G6&lt;"1",RANK(G6,G$4:G$10),"0")</f>
        <v>1</v>
      </c>
      <c r="I6" s="60">
        <f>IF(AND(G6&lt;&gt;0,H6&lt;&gt;""),8-IF(H6&lt;8,1*(H6-1),1),0)</f>
        <v>0</v>
      </c>
      <c r="J6" s="7" t="s">
        <v>0</v>
      </c>
    </row>
    <row r="7" spans="1:10" x14ac:dyDescent="0.2">
      <c r="A7" s="7" t="s">
        <v>0</v>
      </c>
      <c r="B7" s="7" t="s">
        <v>0</v>
      </c>
      <c r="C7" s="7" t="s">
        <v>0</v>
      </c>
      <c r="D7" s="7" t="s">
        <v>0</v>
      </c>
      <c r="E7" s="7" t="s">
        <v>0</v>
      </c>
      <c r="F7" s="7" t="s">
        <v>0</v>
      </c>
      <c r="G7" s="7" t="s">
        <v>0</v>
      </c>
      <c r="H7" s="7" t="s">
        <v>0</v>
      </c>
      <c r="I7" s="7" t="s">
        <v>0</v>
      </c>
      <c r="J7" s="7" t="s">
        <v>0</v>
      </c>
    </row>
    <row r="8" spans="1:10" s="42" customFormat="1" ht="43.35" customHeight="1" x14ac:dyDescent="0.2">
      <c r="A8" s="83" t="s">
        <v>41</v>
      </c>
      <c r="B8" s="52" t="s">
        <v>19</v>
      </c>
      <c r="C8" s="46" t="s">
        <v>18</v>
      </c>
      <c r="D8" s="84">
        <v>0</v>
      </c>
      <c r="E8" s="84"/>
      <c r="F8" s="84"/>
      <c r="G8" s="49">
        <f>D8</f>
        <v>0</v>
      </c>
      <c r="H8" s="50">
        <f>IF(G8&lt;"1",RANK(G8,G$4:G$10),"0")</f>
        <v>1</v>
      </c>
      <c r="I8" s="60">
        <f>IF(AND(G8&lt;&gt;0,H8&lt;&gt;""),8-IF(H8&lt;8,1*(H8-1),1),0)</f>
        <v>0</v>
      </c>
      <c r="J8" s="7" t="s">
        <v>0</v>
      </c>
    </row>
    <row r="9" spans="1:10" s="53" customFormat="1" ht="43.35" customHeight="1" x14ac:dyDescent="0.2">
      <c r="A9" s="83"/>
      <c r="B9" s="52" t="s">
        <v>21</v>
      </c>
      <c r="C9" s="46" t="s">
        <v>20</v>
      </c>
      <c r="D9" s="84">
        <v>0</v>
      </c>
      <c r="E9" s="84"/>
      <c r="F9" s="84"/>
      <c r="G9" s="49">
        <f>D9</f>
        <v>0</v>
      </c>
      <c r="H9" s="50">
        <f>IF(G9&lt;"1",RANK(G9,G$4:G$10),"0")</f>
        <v>1</v>
      </c>
      <c r="I9" s="60">
        <f>IF(AND(G9&lt;&gt;0,H9&lt;&gt;""),8-IF(H9&lt;8,1*(H9-1),1),0)</f>
        <v>0</v>
      </c>
      <c r="J9" s="7" t="s">
        <v>0</v>
      </c>
    </row>
    <row r="10" spans="1:10" s="53" customFormat="1" ht="43.35" customHeight="1" x14ac:dyDescent="0.2">
      <c r="A10" s="83"/>
      <c r="B10" s="54" t="s">
        <v>23</v>
      </c>
      <c r="C10" s="46" t="s">
        <v>22</v>
      </c>
      <c r="D10" s="84">
        <v>0</v>
      </c>
      <c r="E10" s="84"/>
      <c r="F10" s="84"/>
      <c r="G10" s="49">
        <f>D10</f>
        <v>0</v>
      </c>
      <c r="H10" s="50">
        <f>IF(G10&lt;"1",RANK(G10,G$4:G$10),"0")</f>
        <v>1</v>
      </c>
      <c r="I10" s="60">
        <f>IF(AND(G10&lt;&gt;0,H10&lt;&gt;""),8-IF(H10&lt;8,1*(H10-1),1),0)</f>
        <v>0</v>
      </c>
      <c r="J10" s="7" t="s">
        <v>0</v>
      </c>
    </row>
    <row r="11" spans="1:10" x14ac:dyDescent="0.2">
      <c r="A11" s="7" t="s">
        <v>0</v>
      </c>
      <c r="B11" s="7" t="s">
        <v>0</v>
      </c>
      <c r="C11" s="7" t="s">
        <v>0</v>
      </c>
      <c r="D11" s="7" t="s">
        <v>0</v>
      </c>
      <c r="E11" s="7" t="s">
        <v>0</v>
      </c>
      <c r="F11" s="7" t="s">
        <v>0</v>
      </c>
      <c r="G11" s="7" t="s">
        <v>0</v>
      </c>
      <c r="H11" s="7" t="s">
        <v>0</v>
      </c>
      <c r="I11" s="7" t="s">
        <v>0</v>
      </c>
      <c r="J11" s="7" t="s">
        <v>0</v>
      </c>
    </row>
  </sheetData>
  <sheetProtection selectLockedCells="1" selectUnlockedCells="1"/>
  <mergeCells count="16">
    <mergeCell ref="A8:A10"/>
    <mergeCell ref="D8:F8"/>
    <mergeCell ref="D9:F9"/>
    <mergeCell ref="D10:F10"/>
    <mergeCell ref="I1:I2"/>
    <mergeCell ref="D2:F2"/>
    <mergeCell ref="A4:A6"/>
    <mergeCell ref="D4:F4"/>
    <mergeCell ref="D5:F5"/>
    <mergeCell ref="D6:F6"/>
    <mergeCell ref="A1:A2"/>
    <mergeCell ref="B1:B2"/>
    <mergeCell ref="C1:C2"/>
    <mergeCell ref="D1:F1"/>
    <mergeCell ref="G1:G2"/>
    <mergeCell ref="H1:H2"/>
  </mergeCells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20EA61-187E-438A-B5C6-2748C5CD0CAA}">
  <sheetPr>
    <tabColor indexed="13"/>
  </sheetPr>
  <dimension ref="A1:IT11"/>
  <sheetViews>
    <sheetView zoomScale="117" zoomScaleNormal="117" workbookViewId="0">
      <selection activeCell="G4" sqref="G4"/>
    </sheetView>
  </sheetViews>
  <sheetFormatPr baseColWidth="10" defaultColWidth="10.5" defaultRowHeight="14.25" x14ac:dyDescent="0.2"/>
  <cols>
    <col min="1" max="1" width="10.625" customWidth="1"/>
    <col min="2" max="2" width="20.75" customWidth="1"/>
    <col min="8" max="8" width="2.375" customWidth="1"/>
    <col min="10" max="11" width="10.5" style="5"/>
    <col min="12" max="12" width="2" style="5" customWidth="1"/>
    <col min="13" max="13" width="10.5" style="5"/>
    <col min="14" max="14" width="15.75" style="5" customWidth="1"/>
    <col min="15" max="15" width="13.875" style="61" customWidth="1"/>
    <col min="16" max="254" width="10.5" style="5"/>
  </cols>
  <sheetData>
    <row r="1" spans="1:15" s="42" customFormat="1" ht="32.450000000000003" customHeight="1" x14ac:dyDescent="0.2">
      <c r="A1" s="70" t="s">
        <v>37</v>
      </c>
      <c r="B1" s="70" t="s">
        <v>4</v>
      </c>
      <c r="C1" s="70" t="s">
        <v>3</v>
      </c>
      <c r="D1" s="79" t="s">
        <v>28</v>
      </c>
      <c r="E1" s="79"/>
      <c r="F1" s="79"/>
      <c r="G1" s="80" t="s">
        <v>11</v>
      </c>
      <c r="H1" s="7" t="s">
        <v>0</v>
      </c>
      <c r="I1" s="79" t="s">
        <v>59</v>
      </c>
      <c r="J1" s="79"/>
      <c r="K1" s="79"/>
      <c r="L1" s="7" t="s">
        <v>0</v>
      </c>
      <c r="N1" s="87" t="s">
        <v>60</v>
      </c>
      <c r="O1" s="87"/>
    </row>
    <row r="2" spans="1:15" s="44" customFormat="1" ht="24.2" customHeight="1" x14ac:dyDescent="0.2">
      <c r="A2" s="70"/>
      <c r="B2" s="70"/>
      <c r="C2" s="70"/>
      <c r="D2" s="81" t="s">
        <v>61</v>
      </c>
      <c r="E2" s="81"/>
      <c r="F2" s="81"/>
      <c r="G2" s="80"/>
      <c r="H2" s="7" t="s">
        <v>0</v>
      </c>
      <c r="I2" s="81" t="s">
        <v>61</v>
      </c>
      <c r="J2" s="81"/>
      <c r="K2" s="81"/>
      <c r="L2" s="7" t="s">
        <v>0</v>
      </c>
      <c r="N2" s="87"/>
      <c r="O2" s="87"/>
    </row>
    <row r="3" spans="1:15" s="42" customFormat="1" ht="12.95" customHeight="1" x14ac:dyDescent="0.2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 t="s">
        <v>0</v>
      </c>
      <c r="N3" s="62" t="s">
        <v>61</v>
      </c>
      <c r="O3" s="63" t="s">
        <v>62</v>
      </c>
    </row>
    <row r="4" spans="1:15" s="42" customFormat="1" ht="43.35" customHeight="1" x14ac:dyDescent="0.2">
      <c r="A4" s="83" t="s">
        <v>39</v>
      </c>
      <c r="B4" s="45" t="s">
        <v>13</v>
      </c>
      <c r="C4" s="46" t="s">
        <v>12</v>
      </c>
      <c r="D4" s="84">
        <v>3</v>
      </c>
      <c r="E4" s="84"/>
      <c r="F4" s="84"/>
      <c r="G4" s="60">
        <f>VLOOKUP(D4,$N$4:$O$10,2,0)</f>
        <v>6</v>
      </c>
      <c r="H4" s="7" t="s">
        <v>0</v>
      </c>
      <c r="I4" s="84">
        <v>4</v>
      </c>
      <c r="J4" s="84"/>
      <c r="K4" s="84"/>
      <c r="L4" s="7" t="s">
        <v>0</v>
      </c>
      <c r="N4" s="64">
        <v>6</v>
      </c>
      <c r="O4" s="65">
        <v>15</v>
      </c>
    </row>
    <row r="5" spans="1:15" s="42" customFormat="1" ht="43.35" customHeight="1" x14ac:dyDescent="0.2">
      <c r="A5" s="83"/>
      <c r="B5" s="45" t="s">
        <v>15</v>
      </c>
      <c r="C5" s="46" t="s">
        <v>14</v>
      </c>
      <c r="D5" s="84">
        <v>6</v>
      </c>
      <c r="E5" s="84"/>
      <c r="F5" s="84"/>
      <c r="G5" s="60">
        <f>VLOOKUP(D5,$N$4:$O$10,2,0)</f>
        <v>15</v>
      </c>
      <c r="H5" s="7" t="s">
        <v>0</v>
      </c>
      <c r="I5" s="84">
        <v>5</v>
      </c>
      <c r="J5" s="84"/>
      <c r="K5" s="84"/>
      <c r="L5" s="7" t="s">
        <v>0</v>
      </c>
      <c r="N5" s="64">
        <v>5</v>
      </c>
      <c r="O5" s="65">
        <v>12</v>
      </c>
    </row>
    <row r="6" spans="1:15" s="42" customFormat="1" ht="43.35" customHeight="1" x14ac:dyDescent="0.2">
      <c r="A6" s="83"/>
      <c r="B6" s="45" t="s">
        <v>17</v>
      </c>
      <c r="C6" s="46" t="s">
        <v>16</v>
      </c>
      <c r="D6" s="84">
        <v>1</v>
      </c>
      <c r="E6" s="84"/>
      <c r="F6" s="84"/>
      <c r="G6" s="60">
        <f>VLOOKUP(D6,$N$4:$O$10,2,0)</f>
        <v>1</v>
      </c>
      <c r="H6" s="7" t="s">
        <v>0</v>
      </c>
      <c r="I6" s="84">
        <v>3</v>
      </c>
      <c r="J6" s="84"/>
      <c r="K6" s="84"/>
      <c r="L6" s="7" t="s">
        <v>0</v>
      </c>
      <c r="N6" s="64">
        <v>4</v>
      </c>
      <c r="O6" s="65">
        <v>9</v>
      </c>
    </row>
    <row r="7" spans="1:15" ht="23.25" x14ac:dyDescent="0.35">
      <c r="A7" s="7" t="s">
        <v>0</v>
      </c>
      <c r="B7" s="7" t="s">
        <v>0</v>
      </c>
      <c r="C7" s="7" t="s">
        <v>0</v>
      </c>
      <c r="D7" s="7" t="s">
        <v>0</v>
      </c>
      <c r="E7" s="7" t="s">
        <v>0</v>
      </c>
      <c r="F7" s="7" t="s">
        <v>0</v>
      </c>
      <c r="G7" s="7" t="s">
        <v>0</v>
      </c>
      <c r="H7" s="7" t="s">
        <v>0</v>
      </c>
      <c r="I7" s="7" t="s">
        <v>0</v>
      </c>
      <c r="J7" s="7" t="s">
        <v>0</v>
      </c>
      <c r="K7" s="7" t="s">
        <v>0</v>
      </c>
      <c r="L7" s="7" t="s">
        <v>0</v>
      </c>
      <c r="N7" s="66">
        <v>3</v>
      </c>
      <c r="O7" s="67">
        <v>6</v>
      </c>
    </row>
    <row r="8" spans="1:15" s="42" customFormat="1" ht="43.35" customHeight="1" x14ac:dyDescent="0.2">
      <c r="A8" s="83" t="s">
        <v>41</v>
      </c>
      <c r="B8" s="52" t="s">
        <v>19</v>
      </c>
      <c r="C8" s="46" t="s">
        <v>18</v>
      </c>
      <c r="D8" s="84">
        <v>2</v>
      </c>
      <c r="E8" s="84"/>
      <c r="F8" s="84"/>
      <c r="G8" s="60">
        <f>VLOOKUP(D8,$N$4:$O$10,2,0)</f>
        <v>3</v>
      </c>
      <c r="H8" s="7" t="s">
        <v>0</v>
      </c>
      <c r="I8" s="84">
        <v>3</v>
      </c>
      <c r="J8" s="84"/>
      <c r="K8" s="84"/>
      <c r="L8" s="7" t="s">
        <v>0</v>
      </c>
      <c r="N8" s="64">
        <v>2</v>
      </c>
      <c r="O8" s="65">
        <v>3</v>
      </c>
    </row>
    <row r="9" spans="1:15" s="53" customFormat="1" ht="43.35" customHeight="1" x14ac:dyDescent="0.2">
      <c r="A9" s="83"/>
      <c r="B9" s="52" t="s">
        <v>21</v>
      </c>
      <c r="C9" s="46" t="s">
        <v>20</v>
      </c>
      <c r="D9" s="84">
        <v>0</v>
      </c>
      <c r="E9" s="84"/>
      <c r="F9" s="84"/>
      <c r="G9" s="60">
        <f>VLOOKUP(D9,$N$4:$O$10,2,0)</f>
        <v>0</v>
      </c>
      <c r="H9" s="7" t="s">
        <v>0</v>
      </c>
      <c r="I9" s="84">
        <v>2</v>
      </c>
      <c r="J9" s="84"/>
      <c r="K9" s="84"/>
      <c r="L9" s="7" t="s">
        <v>0</v>
      </c>
      <c r="N9" s="64">
        <v>1</v>
      </c>
      <c r="O9" s="65">
        <v>1</v>
      </c>
    </row>
    <row r="10" spans="1:15" s="53" customFormat="1" ht="43.35" customHeight="1" x14ac:dyDescent="0.2">
      <c r="A10" s="83"/>
      <c r="B10" s="54" t="s">
        <v>23</v>
      </c>
      <c r="C10" s="46" t="s">
        <v>22</v>
      </c>
      <c r="D10" s="84">
        <v>2</v>
      </c>
      <c r="E10" s="84"/>
      <c r="F10" s="84"/>
      <c r="G10" s="60">
        <f>VLOOKUP(D10,$N$4:$O$10,2,0)</f>
        <v>3</v>
      </c>
      <c r="H10" s="7" t="s">
        <v>0</v>
      </c>
      <c r="I10" s="84">
        <v>0</v>
      </c>
      <c r="J10" s="84"/>
      <c r="K10" s="84"/>
      <c r="L10" s="7" t="s">
        <v>0</v>
      </c>
      <c r="N10" s="64">
        <v>0</v>
      </c>
      <c r="O10" s="65">
        <v>0</v>
      </c>
    </row>
    <row r="11" spans="1:15" x14ac:dyDescent="0.2">
      <c r="A11" s="7" t="s">
        <v>0</v>
      </c>
      <c r="B11" s="7" t="s">
        <v>0</v>
      </c>
      <c r="C11" s="7" t="s">
        <v>0</v>
      </c>
      <c r="D11" s="7" t="s">
        <v>0</v>
      </c>
      <c r="E11" s="7" t="s">
        <v>0</v>
      </c>
      <c r="F11" s="7" t="s">
        <v>0</v>
      </c>
      <c r="G11" s="7" t="s">
        <v>0</v>
      </c>
      <c r="H11" s="7" t="s">
        <v>0</v>
      </c>
      <c r="I11" s="7" t="s">
        <v>0</v>
      </c>
      <c r="J11" s="7" t="s">
        <v>0</v>
      </c>
      <c r="K11" s="7" t="s">
        <v>0</v>
      </c>
      <c r="L11" s="7" t="s">
        <v>0</v>
      </c>
    </row>
  </sheetData>
  <sheetProtection selectLockedCells="1" selectUnlockedCells="1"/>
  <mergeCells count="23">
    <mergeCell ref="A8:A10"/>
    <mergeCell ref="D8:F8"/>
    <mergeCell ref="I8:K8"/>
    <mergeCell ref="D9:F9"/>
    <mergeCell ref="I9:K9"/>
    <mergeCell ref="D10:F10"/>
    <mergeCell ref="I10:K10"/>
    <mergeCell ref="N1:O2"/>
    <mergeCell ref="D2:F2"/>
    <mergeCell ref="I2:K2"/>
    <mergeCell ref="A4:A6"/>
    <mergeCell ref="D4:F4"/>
    <mergeCell ref="I4:K4"/>
    <mergeCell ref="D5:F5"/>
    <mergeCell ref="I5:K5"/>
    <mergeCell ref="D6:F6"/>
    <mergeCell ref="I6:K6"/>
    <mergeCell ref="A1:A2"/>
    <mergeCell ref="B1:B2"/>
    <mergeCell ref="C1:C2"/>
    <mergeCell ref="D1:F1"/>
    <mergeCell ref="G1:G2"/>
    <mergeCell ref="I1:K1"/>
  </mergeCells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A1072D-7025-4574-A4EC-E5D3DEEFDCFE}">
  <sheetPr>
    <tabColor indexed="36"/>
  </sheetPr>
  <dimension ref="A1:J11"/>
  <sheetViews>
    <sheetView zoomScale="117" zoomScaleNormal="117" workbookViewId="0">
      <selection activeCell="L5" sqref="L5"/>
    </sheetView>
  </sheetViews>
  <sheetFormatPr baseColWidth="10" defaultColWidth="10.5" defaultRowHeight="14.25" x14ac:dyDescent="0.2"/>
  <cols>
    <col min="1" max="1" width="10.625" customWidth="1"/>
    <col min="2" max="2" width="20.75" customWidth="1"/>
    <col min="10" max="10" width="2.375" customWidth="1"/>
    <col min="11" max="16384" width="10.5" style="5"/>
  </cols>
  <sheetData>
    <row r="1" spans="1:10" s="42" customFormat="1" ht="32.450000000000003" customHeight="1" x14ac:dyDescent="0.2">
      <c r="A1" s="70" t="s">
        <v>37</v>
      </c>
      <c r="B1" s="70" t="s">
        <v>4</v>
      </c>
      <c r="C1" s="70" t="s">
        <v>3</v>
      </c>
      <c r="D1" s="79" t="s">
        <v>63</v>
      </c>
      <c r="E1" s="79"/>
      <c r="F1" s="79"/>
      <c r="G1" s="80" t="s">
        <v>9</v>
      </c>
      <c r="H1" s="80" t="s">
        <v>38</v>
      </c>
      <c r="I1" s="80" t="s">
        <v>11</v>
      </c>
      <c r="J1" s="7" t="s">
        <v>0</v>
      </c>
    </row>
    <row r="2" spans="1:10" s="44" customFormat="1" ht="24.2" customHeight="1" x14ac:dyDescent="0.2">
      <c r="A2" s="70"/>
      <c r="B2" s="70"/>
      <c r="C2" s="70"/>
      <c r="D2" s="81" t="s">
        <v>51</v>
      </c>
      <c r="E2" s="81"/>
      <c r="F2" s="81"/>
      <c r="G2" s="80"/>
      <c r="H2" s="80"/>
      <c r="I2" s="80"/>
      <c r="J2" s="7" t="s">
        <v>0</v>
      </c>
    </row>
    <row r="3" spans="1:10" s="42" customFormat="1" ht="14.85" customHeight="1" x14ac:dyDescent="0.2">
      <c r="A3" s="7"/>
      <c r="B3" s="7"/>
      <c r="C3" s="7"/>
      <c r="D3" s="88"/>
      <c r="E3" s="88"/>
      <c r="F3" s="88"/>
      <c r="G3" s="7"/>
      <c r="H3" s="7"/>
      <c r="I3" s="7"/>
      <c r="J3" s="7"/>
    </row>
    <row r="4" spans="1:10" s="42" customFormat="1" ht="43.35" customHeight="1" x14ac:dyDescent="0.2">
      <c r="A4" s="83" t="s">
        <v>39</v>
      </c>
      <c r="B4" s="45" t="s">
        <v>13</v>
      </c>
      <c r="C4" s="46" t="s">
        <v>12</v>
      </c>
      <c r="D4" s="84">
        <v>300</v>
      </c>
      <c r="E4" s="84"/>
      <c r="F4" s="84"/>
      <c r="G4" s="49">
        <f>D4</f>
        <v>300</v>
      </c>
      <c r="H4" s="50">
        <f>RANK(G4,G$4:G$10,1)</f>
        <v>6</v>
      </c>
      <c r="I4" s="60">
        <f>IF(AND(G4&lt;&gt;0,H4&lt;&gt;""),8-IF(H4&lt;8,1*(H4-1),1),1)</f>
        <v>3</v>
      </c>
      <c r="J4" s="7" t="s">
        <v>0</v>
      </c>
    </row>
    <row r="5" spans="1:10" s="42" customFormat="1" ht="43.35" customHeight="1" x14ac:dyDescent="0.2">
      <c r="A5" s="83"/>
      <c r="B5" s="45" t="s">
        <v>15</v>
      </c>
      <c r="C5" s="46" t="s">
        <v>14</v>
      </c>
      <c r="D5" s="84">
        <v>94</v>
      </c>
      <c r="E5" s="84"/>
      <c r="F5" s="84"/>
      <c r="G5" s="49">
        <f>D5</f>
        <v>94</v>
      </c>
      <c r="H5" s="50">
        <f>RANK(G5,G$4:G$10,1)</f>
        <v>1</v>
      </c>
      <c r="I5" s="60">
        <f>IF(AND(G5&lt;&gt;0,H5&lt;&gt;""),8-IF(H5&lt;8,1*(H5-1),1),1)</f>
        <v>8</v>
      </c>
      <c r="J5" s="7" t="s">
        <v>0</v>
      </c>
    </row>
    <row r="6" spans="1:10" s="42" customFormat="1" ht="43.35" customHeight="1" x14ac:dyDescent="0.2">
      <c r="A6" s="83"/>
      <c r="B6" s="45" t="s">
        <v>17</v>
      </c>
      <c r="C6" s="46" t="s">
        <v>16</v>
      </c>
      <c r="D6" s="84">
        <v>129</v>
      </c>
      <c r="E6" s="84"/>
      <c r="F6" s="84"/>
      <c r="G6" s="49">
        <f>D6</f>
        <v>129</v>
      </c>
      <c r="H6" s="50">
        <f>RANK(G6,G$4:G$10,1)</f>
        <v>2</v>
      </c>
      <c r="I6" s="60">
        <f>IF(AND(G6&lt;&gt;0,H6&lt;&gt;""),8-IF(H6&lt;8,1*(H6-1),1),1)</f>
        <v>7</v>
      </c>
      <c r="J6" s="7" t="s">
        <v>0</v>
      </c>
    </row>
    <row r="7" spans="1:10" x14ac:dyDescent="0.2">
      <c r="A7" s="7" t="s">
        <v>0</v>
      </c>
      <c r="B7" s="7" t="s">
        <v>0</v>
      </c>
      <c r="C7" s="7" t="s">
        <v>0</v>
      </c>
      <c r="D7" s="7" t="s">
        <v>0</v>
      </c>
      <c r="E7" s="7" t="s">
        <v>0</v>
      </c>
      <c r="F7" s="7" t="s">
        <v>0</v>
      </c>
      <c r="G7" s="7" t="s">
        <v>0</v>
      </c>
      <c r="H7" s="7" t="s">
        <v>0</v>
      </c>
      <c r="I7" s="7" t="s">
        <v>0</v>
      </c>
      <c r="J7" s="7" t="s">
        <v>0</v>
      </c>
    </row>
    <row r="8" spans="1:10" s="42" customFormat="1" ht="43.35" customHeight="1" x14ac:dyDescent="0.2">
      <c r="A8" s="83" t="s">
        <v>41</v>
      </c>
      <c r="B8" s="52" t="s">
        <v>19</v>
      </c>
      <c r="C8" s="46" t="s">
        <v>18</v>
      </c>
      <c r="D8" s="84">
        <v>229</v>
      </c>
      <c r="E8" s="84"/>
      <c r="F8" s="84"/>
      <c r="G8" s="49">
        <f>D8</f>
        <v>229</v>
      </c>
      <c r="H8" s="50">
        <f>RANK(G8,G$4:G$10,1)</f>
        <v>5</v>
      </c>
      <c r="I8" s="60">
        <f>IF(AND(G8&lt;&gt;0,H8&lt;&gt;""),8-IF(H8&lt;8,1*(H8-1),1),1)</f>
        <v>4</v>
      </c>
      <c r="J8" s="7" t="s">
        <v>0</v>
      </c>
    </row>
    <row r="9" spans="1:10" s="53" customFormat="1" ht="43.35" customHeight="1" x14ac:dyDescent="0.2">
      <c r="A9" s="83"/>
      <c r="B9" s="52" t="s">
        <v>21</v>
      </c>
      <c r="C9" s="46" t="s">
        <v>20</v>
      </c>
      <c r="D9" s="84">
        <v>146</v>
      </c>
      <c r="E9" s="84"/>
      <c r="F9" s="84"/>
      <c r="G9" s="49">
        <f>D9</f>
        <v>146</v>
      </c>
      <c r="H9" s="50">
        <f>RANK(G9,G$4:G$10,1)</f>
        <v>3</v>
      </c>
      <c r="I9" s="60">
        <f>IF(AND(G9&lt;&gt;0,H9&lt;&gt;""),8-IF(H9&lt;8,1*(H9-1),1),1)</f>
        <v>6</v>
      </c>
      <c r="J9" s="7" t="s">
        <v>0</v>
      </c>
    </row>
    <row r="10" spans="1:10" s="53" customFormat="1" ht="43.35" customHeight="1" x14ac:dyDescent="0.2">
      <c r="A10" s="83"/>
      <c r="B10" s="54" t="s">
        <v>23</v>
      </c>
      <c r="C10" s="46" t="s">
        <v>22</v>
      </c>
      <c r="D10" s="84">
        <v>147</v>
      </c>
      <c r="E10" s="84"/>
      <c r="F10" s="84"/>
      <c r="G10" s="49">
        <f>D10</f>
        <v>147</v>
      </c>
      <c r="H10" s="50">
        <f>RANK(G10,G$4:G$10,1)</f>
        <v>4</v>
      </c>
      <c r="I10" s="60">
        <f>IF(AND(G10&lt;&gt;0,H10&lt;&gt;""),8-IF(H10&lt;8,1*(H10-1),1),1)</f>
        <v>5</v>
      </c>
      <c r="J10" s="7" t="s">
        <v>0</v>
      </c>
    </row>
    <row r="11" spans="1:10" x14ac:dyDescent="0.2">
      <c r="A11" s="7" t="s">
        <v>0</v>
      </c>
      <c r="B11" s="7" t="s">
        <v>0</v>
      </c>
      <c r="C11" s="7" t="s">
        <v>0</v>
      </c>
      <c r="D11" s="7" t="s">
        <v>0</v>
      </c>
      <c r="E11" s="7" t="s">
        <v>0</v>
      </c>
      <c r="F11" s="7" t="s">
        <v>0</v>
      </c>
      <c r="G11" s="7" t="s">
        <v>0</v>
      </c>
      <c r="H11" s="7" t="s">
        <v>0</v>
      </c>
      <c r="I11" s="7" t="s">
        <v>0</v>
      </c>
      <c r="J11" s="7" t="s">
        <v>0</v>
      </c>
    </row>
  </sheetData>
  <sheetProtection selectLockedCells="1" selectUnlockedCells="1"/>
  <mergeCells count="17">
    <mergeCell ref="A8:A10"/>
    <mergeCell ref="D8:F8"/>
    <mergeCell ref="D9:F9"/>
    <mergeCell ref="D10:F10"/>
    <mergeCell ref="I1:I2"/>
    <mergeCell ref="D2:F2"/>
    <mergeCell ref="D3:F3"/>
    <mergeCell ref="A4:A6"/>
    <mergeCell ref="D4:F4"/>
    <mergeCell ref="D5:F5"/>
    <mergeCell ref="D6:F6"/>
    <mergeCell ref="A1:A2"/>
    <mergeCell ref="B1:B2"/>
    <mergeCell ref="C1:C2"/>
    <mergeCell ref="D1:F1"/>
    <mergeCell ref="G1:G2"/>
    <mergeCell ref="H1:H2"/>
  </mergeCells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GRILLE 6 VIERGE</vt:lpstr>
      <vt:lpstr>TIR A LA CORDE</vt:lpstr>
      <vt:lpstr>POLOCHONS</vt:lpstr>
      <vt:lpstr>1 Remplis ton seau</vt:lpstr>
      <vt:lpstr>3 PROMENADE A SKI</vt:lpstr>
      <vt:lpstr>5 RAMENE TA POMME</vt:lpstr>
      <vt:lpstr>7 COURSE BIGBAG</vt:lpstr>
      <vt:lpstr>9 MINI-PELLE</vt:lpstr>
      <vt:lpstr>11 CREVE BALLONS</vt:lpstr>
      <vt:lpstr>13 LES 6 QUESTIONS</vt:lpstr>
      <vt:lpstr>14 SCIAGE DE BUCHES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21 Formatic</cp:lastModifiedBy>
  <dcterms:created xsi:type="dcterms:W3CDTF">2025-07-30T11:13:53Z</dcterms:created>
  <dcterms:modified xsi:type="dcterms:W3CDTF">2025-07-30T11:14:04Z</dcterms:modified>
</cp:coreProperties>
</file>