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 activeTab="2"/>
  </bookViews>
  <sheets>
    <sheet name="Règle d'audit" sheetId="2" r:id="rId1"/>
    <sheet name="BDD" sheetId="1" r:id="rId2"/>
    <sheet name="Planning d'audit" sheetId="3" r:id="rId3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3" l="1"/>
  <c r="J10" i="3"/>
  <c r="J9" i="3"/>
  <c r="J8" i="3"/>
  <c r="I11" i="3"/>
  <c r="I10" i="3"/>
  <c r="I9" i="3"/>
  <c r="I8" i="3"/>
  <c r="H11" i="3"/>
  <c r="H10" i="3"/>
  <c r="H9" i="3"/>
  <c r="H8" i="3"/>
  <c r="G11" i="3"/>
  <c r="G10" i="3"/>
  <c r="G9" i="3"/>
  <c r="G8" i="3"/>
  <c r="F9" i="3"/>
  <c r="F10" i="3"/>
  <c r="F11" i="3"/>
  <c r="F8" i="3"/>
  <c r="J6" i="3"/>
  <c r="J5" i="3"/>
  <c r="J4" i="3"/>
  <c r="J3" i="3"/>
  <c r="I6" i="3"/>
  <c r="I5" i="3"/>
  <c r="I4" i="3"/>
  <c r="I3" i="3"/>
  <c r="H6" i="3"/>
  <c r="H5" i="3"/>
  <c r="H4" i="3"/>
  <c r="H3" i="3"/>
  <c r="G6" i="3"/>
  <c r="G5" i="3"/>
  <c r="G4" i="3"/>
  <c r="G3" i="3"/>
  <c r="F4" i="3"/>
  <c r="F5" i="3"/>
  <c r="F6" i="3"/>
  <c r="F3" i="3"/>
  <c r="P3" i="1"/>
  <c r="P4" i="1"/>
  <c r="P5" i="1"/>
  <c r="P6" i="1"/>
  <c r="P7" i="1"/>
  <c r="P8" i="1"/>
  <c r="P9" i="1"/>
  <c r="P10" i="1"/>
  <c r="P11" i="1"/>
  <c r="P12" i="1"/>
  <c r="P13" i="1"/>
  <c r="P2" i="1"/>
  <c r="A3" i="1"/>
  <c r="A4" i="1"/>
  <c r="A5" i="1"/>
  <c r="A6" i="1"/>
  <c r="A7" i="1"/>
  <c r="A8" i="1"/>
  <c r="A2" i="1"/>
  <c r="G7" i="3"/>
  <c r="H7" i="3" s="1"/>
  <c r="I7" i="3" s="1"/>
  <c r="J7" i="3" s="1"/>
  <c r="F7" i="3"/>
  <c r="I2" i="3"/>
  <c r="J2" i="3" s="1"/>
  <c r="H2" i="3"/>
  <c r="G2" i="3"/>
  <c r="F1" i="3"/>
  <c r="M4" i="1"/>
  <c r="O4" i="1" s="1"/>
  <c r="B4" i="1" l="1"/>
  <c r="B5" i="1"/>
  <c r="B6" i="1"/>
  <c r="B7" i="1"/>
  <c r="B8" i="1"/>
  <c r="M3" i="1"/>
  <c r="M5" i="1"/>
  <c r="O5" i="1" s="1"/>
  <c r="M6" i="1"/>
  <c r="O6" i="1" s="1"/>
  <c r="M7" i="1"/>
  <c r="O7" i="1" s="1"/>
  <c r="M8" i="1"/>
  <c r="O8" i="1" s="1"/>
  <c r="M9" i="1"/>
  <c r="O9" i="1" s="1"/>
  <c r="M10" i="1"/>
  <c r="O10" i="1" s="1"/>
  <c r="M11" i="1"/>
  <c r="O11" i="1" s="1"/>
  <c r="M12" i="1"/>
  <c r="O12" i="1" s="1"/>
  <c r="M13" i="1"/>
  <c r="O13" i="1" s="1"/>
  <c r="B3" i="1"/>
  <c r="M2" i="1"/>
  <c r="B2" i="1"/>
</calcChain>
</file>

<file path=xl/sharedStrings.xml><?xml version="1.0" encoding="utf-8"?>
<sst xmlns="http://schemas.openxmlformats.org/spreadsheetml/2006/main" count="60" uniqueCount="53">
  <si>
    <t>Date</t>
  </si>
  <si>
    <t>Secteur</t>
  </si>
  <si>
    <t>Ligne</t>
  </si>
  <si>
    <t>Auditeur</t>
  </si>
  <si>
    <t>Audité</t>
  </si>
  <si>
    <t>Poste</t>
  </si>
  <si>
    <t>Opération/produit</t>
  </si>
  <si>
    <t>Nombre contrôlé</t>
  </si>
  <si>
    <t>OK/Acceptable</t>
  </si>
  <si>
    <t>Ko</t>
  </si>
  <si>
    <t>Commentaires</t>
  </si>
  <si>
    <t>Semaine</t>
  </si>
  <si>
    <t>Prep</t>
  </si>
  <si>
    <t>Audit qualité</t>
  </si>
  <si>
    <t>Je préviens le responsable du secteur audité</t>
  </si>
  <si>
    <t>J'explique à l'audité l'objectif de l'audit</t>
  </si>
  <si>
    <t>Je pose des questions sur le poste, l'organisation, les réglages, et les points d'autocontrôle</t>
  </si>
  <si>
    <t>Je débrief l'audité si l'audit est ok</t>
  </si>
  <si>
    <t>J'étalonne et j'explique la non qualité à l'audité en cas d'audit ko</t>
  </si>
  <si>
    <t>Je débrief le responsable du secteur</t>
  </si>
  <si>
    <t>Comment se déroule mon audit</t>
  </si>
  <si>
    <t>Je prélève des pièces que je contrôle à 100%</t>
  </si>
  <si>
    <t>5 Bis</t>
  </si>
  <si>
    <t>Je plannifie le prochain audit</t>
  </si>
  <si>
    <t>Prochain audit</t>
  </si>
  <si>
    <t>S+8</t>
  </si>
  <si>
    <t>J+1</t>
  </si>
  <si>
    <t>Inférieur à 50</t>
  </si>
  <si>
    <t>S+1</t>
  </si>
  <si>
    <t>De 50 à 75</t>
  </si>
  <si>
    <t>S+2</t>
  </si>
  <si>
    <t>S+3</t>
  </si>
  <si>
    <t>Supérieur à 95</t>
  </si>
  <si>
    <t>De 75 à 95</t>
  </si>
  <si>
    <t>Statut</t>
  </si>
  <si>
    <t>Je saisie le résultat de l'audit</t>
  </si>
  <si>
    <t>A</t>
  </si>
  <si>
    <t>B</t>
  </si>
  <si>
    <t>C</t>
  </si>
  <si>
    <t>Machine 1</t>
  </si>
  <si>
    <t>Machine 2</t>
  </si>
  <si>
    <t>Opé 1</t>
  </si>
  <si>
    <t>Opé 2</t>
  </si>
  <si>
    <t>J+14</t>
  </si>
  <si>
    <t>J+21</t>
  </si>
  <si>
    <t>J+28</t>
  </si>
  <si>
    <t>J+56</t>
  </si>
  <si>
    <t>ligne alpha</t>
  </si>
  <si>
    <t>ligne beta</t>
  </si>
  <si>
    <t>Intitulé</t>
  </si>
  <si>
    <t>critère unique</t>
  </si>
  <si>
    <t>Machine 3</t>
  </si>
  <si>
    <t>Opé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</si>
</sst>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"/>
  </numFmts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9" fontId="0" fillId="0" borderId="0" xfId="0" applyNumberFormat="1"/>
    <xf numFmtId="0" fontId="1" fillId="2" borderId="0" xfId="0" applyFont="1" applyFill="1" applyAlignment="1">
      <alignment horizontal="left"/>
    </xf>
    <xf numFmtId="0" fontId="1" fillId="2" borderId="0" xfId="0" applyFont="1" applyFill="1"/>
    <xf numFmtId="0" fontId="0" fillId="3" borderId="0" xfId="0" applyFill="1"/>
    <xf numFmtId="0" fontId="0" fillId="4" borderId="0" xfId="0" applyFill="1"/>
    <xf numFmtId="0" fontId="2" fillId="0" borderId="1" xfId="0" applyFont="1" applyBorder="1" applyAlignment="1">
      <alignment horizontal="left" vertical="top"/>
    </xf>
    <xf numFmtId="1" fontId="2" fillId="0" borderId="1" xfId="0" applyNumberFormat="1" applyFont="1" applyBorder="1" applyAlignment="1">
      <alignment horizontal="left" vertical="top"/>
    </xf>
    <xf numFmtId="17" fontId="2" fillId="0" borderId="1" xfId="0" applyNumberFormat="1" applyFont="1" applyBorder="1" applyAlignment="1">
      <alignment horizontal="center"/>
    </xf>
    <xf numFmtId="17" fontId="2" fillId="0" borderId="2" xfId="0" applyNumberFormat="1" applyFont="1" applyBorder="1" applyAlignment="1">
      <alignment horizontal="center"/>
    </xf>
    <xf numFmtId="17" fontId="2" fillId="0" borderId="3" xfId="0" applyNumberFormat="1" applyFont="1" applyBorder="1" applyAlignment="1">
      <alignment horizontal="center"/>
    </xf>
    <xf numFmtId="17" fontId="2" fillId="0" borderId="4" xfId="0" applyNumberFormat="1" applyFont="1" applyBorder="1" applyAlignment="1">
      <alignment horizontal="center"/>
    </xf>
    <xf numFmtId="0" fontId="0" fillId="5" borderId="0" xfId="0" applyFill="1"/>
    <xf numFmtId="17" fontId="2" fillId="5" borderId="1" xfId="0" applyNumberFormat="1" applyFont="1" applyFill="1" applyBorder="1" applyAlignment="1">
      <alignment horizontal="center"/>
    </xf>
    <xf numFmtId="165" fontId="2" fillId="5" borderId="1" xfId="0" applyNumberFormat="1" applyFont="1" applyFill="1" applyBorder="1" applyAlignment="1">
      <alignment horizontal="left" vertical="top"/>
    </xf>
    <xf numFmtId="0" fontId="2" fillId="0" borderId="1" xfId="0" applyFont="1" applyFill="1" applyBorder="1" applyAlignment="1">
      <alignment horizontal="left" vertical="top"/>
    </xf>
    <xf numFmtId="17" fontId="2" fillId="0" borderId="2" xfId="0" applyNumberFormat="1" applyFont="1" applyFill="1" applyBorder="1" applyAlignment="1">
      <alignment horizontal="center"/>
    </xf>
    <xf numFmtId="17" fontId="2" fillId="0" borderId="3" xfId="0" applyNumberFormat="1" applyFont="1" applyFill="1" applyBorder="1" applyAlignment="1">
      <alignment horizontal="center"/>
    </xf>
    <xf numFmtId="17" fontId="2" fillId="0" borderId="4" xfId="0" applyNumberFormat="1" applyFont="1" applyFill="1" applyBorder="1" applyAlignment="1">
      <alignment horizontal="center"/>
    </xf>
    <xf numFmtId="17" fontId="2" fillId="5" borderId="2" xfId="0" applyNumberFormat="1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workbookViewId="0">
      <selection activeCell="I20" sqref="I20"/>
    </sheetView>
  </sheetViews>
  <sheetFormatPr baseColWidth="10" defaultRowHeight="15" x14ac:dyDescent="0.25"/>
  <cols>
    <col min="2" max="2" width="15" customWidth="1"/>
  </cols>
  <sheetData>
    <row r="1" spans="1:4" x14ac:dyDescent="0.25">
      <c r="A1" t="s">
        <v>13</v>
      </c>
    </row>
    <row r="3" spans="1:4" x14ac:dyDescent="0.25">
      <c r="A3" t="s">
        <v>20</v>
      </c>
    </row>
    <row r="4" spans="1:4" x14ac:dyDescent="0.25">
      <c r="A4">
        <v>1</v>
      </c>
      <c r="B4" t="s">
        <v>14</v>
      </c>
    </row>
    <row r="5" spans="1:4" x14ac:dyDescent="0.25">
      <c r="A5">
        <v>2</v>
      </c>
      <c r="B5" t="s">
        <v>15</v>
      </c>
    </row>
    <row r="6" spans="1:4" x14ac:dyDescent="0.25">
      <c r="A6">
        <v>3</v>
      </c>
      <c r="B6" t="s">
        <v>16</v>
      </c>
    </row>
    <row r="7" spans="1:4" x14ac:dyDescent="0.25">
      <c r="A7">
        <v>4</v>
      </c>
      <c r="B7" t="s">
        <v>21</v>
      </c>
    </row>
    <row r="8" spans="1:4" x14ac:dyDescent="0.25">
      <c r="A8">
        <v>5</v>
      </c>
      <c r="B8" t="s">
        <v>17</v>
      </c>
    </row>
    <row r="9" spans="1:4" x14ac:dyDescent="0.25">
      <c r="A9" s="2" t="s">
        <v>22</v>
      </c>
      <c r="B9" t="s">
        <v>18</v>
      </c>
    </row>
    <row r="10" spans="1:4" x14ac:dyDescent="0.25">
      <c r="A10">
        <v>6</v>
      </c>
      <c r="B10" t="s">
        <v>19</v>
      </c>
    </row>
    <row r="11" spans="1:4" x14ac:dyDescent="0.25">
      <c r="A11">
        <v>7</v>
      </c>
      <c r="B11" t="s">
        <v>35</v>
      </c>
    </row>
    <row r="12" spans="1:4" x14ac:dyDescent="0.25">
      <c r="A12">
        <v>8</v>
      </c>
      <c r="B12" t="s">
        <v>23</v>
      </c>
    </row>
    <row r="13" spans="1:4" x14ac:dyDescent="0.25">
      <c r="B13" s="4">
        <v>0</v>
      </c>
      <c r="C13" s="5" t="s">
        <v>26</v>
      </c>
      <c r="D13" t="s">
        <v>26</v>
      </c>
    </row>
    <row r="14" spans="1:4" x14ac:dyDescent="0.25">
      <c r="B14" s="6" t="s">
        <v>27</v>
      </c>
      <c r="C14" s="6" t="s">
        <v>28</v>
      </c>
      <c r="D14" t="s">
        <v>43</v>
      </c>
    </row>
    <row r="15" spans="1:4" x14ac:dyDescent="0.25">
      <c r="B15" s="6" t="s">
        <v>29</v>
      </c>
      <c r="C15" s="6" t="s">
        <v>30</v>
      </c>
      <c r="D15" t="s">
        <v>44</v>
      </c>
    </row>
    <row r="16" spans="1:4" x14ac:dyDescent="0.25">
      <c r="B16" s="7" t="s">
        <v>33</v>
      </c>
      <c r="C16" s="7" t="s">
        <v>31</v>
      </c>
      <c r="D16" t="s">
        <v>45</v>
      </c>
    </row>
    <row r="17" spans="2:4" x14ac:dyDescent="0.25">
      <c r="B17" s="7" t="s">
        <v>32</v>
      </c>
      <c r="C17" s="7" t="s">
        <v>25</v>
      </c>
      <c r="D17" t="s">
        <v>46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workbookViewId="0">
      <selection activeCell="C30" sqref="C30"/>
    </sheetView>
  </sheetViews>
  <sheetFormatPr baseColWidth="10" defaultRowHeight="15" x14ac:dyDescent="0.25"/>
  <cols>
    <col min="1" max="1" width="21.85546875" customWidth="1"/>
    <col min="9" max="9" width="16.28515625" bestFit="1" customWidth="1"/>
    <col min="10" max="10" width="15" bestFit="1" customWidth="1"/>
    <col min="11" max="11" width="13.140625" bestFit="1" customWidth="1"/>
    <col min="15" max="15" width="17.5703125" style="1" customWidth="1"/>
    <col min="16" max="16" width="13.7109375" customWidth="1"/>
  </cols>
  <sheetData>
    <row r="1" spans="1:16" x14ac:dyDescent="0.25">
      <c r="A1" t="s">
        <v>49</v>
      </c>
      <c r="B1" t="s">
        <v>11</v>
      </c>
      <c r="C1" t="s">
        <v>0</v>
      </c>
      <c r="D1" t="s">
        <v>1</v>
      </c>
      <c r="E1" t="s">
        <v>2</v>
      </c>
      <c r="F1" t="s">
        <v>3</v>
      </c>
      <c r="G1" t="s">
        <v>4</v>
      </c>
      <c r="H1" t="s">
        <v>5</v>
      </c>
      <c r="I1" t="s">
        <v>6</v>
      </c>
      <c r="J1" t="s">
        <v>7</v>
      </c>
      <c r="K1" t="s">
        <v>8</v>
      </c>
      <c r="L1" t="s">
        <v>9</v>
      </c>
      <c r="M1" t="s">
        <v>34</v>
      </c>
      <c r="N1" t="s">
        <v>10</v>
      </c>
      <c r="O1" s="1" t="s">
        <v>24</v>
      </c>
      <c r="P1" t="s">
        <v>50</v>
      </c>
    </row>
    <row r="2" spans="1:16" x14ac:dyDescent="0.25">
      <c r="A2" s="14" t="str">
        <f>D2&amp;"-"&amp;E2&amp;"-"&amp;H2&amp;"-"&amp;I2</f>
        <v>Prep-ligne alpha-Machine 1-Opé 1</v>
      </c>
      <c r="B2">
        <f>_xlfn.ISOWEEKNUM(C2)</f>
        <v>2</v>
      </c>
      <c r="C2" s="1">
        <v>44575</v>
      </c>
      <c r="D2" t="s">
        <v>12</v>
      </c>
      <c r="E2" t="s">
        <v>47</v>
      </c>
      <c r="F2" t="s">
        <v>36</v>
      </c>
      <c r="G2" t="s">
        <v>37</v>
      </c>
      <c r="H2" t="s">
        <v>39</v>
      </c>
      <c r="I2" t="s">
        <v>41</v>
      </c>
      <c r="J2">
        <v>19</v>
      </c>
      <c r="K2">
        <v>19</v>
      </c>
      <c r="L2">
        <v>0</v>
      </c>
      <c r="M2" s="3">
        <f>K2/J2</f>
        <v>1</v>
      </c>
      <c r="O2" s="1">
        <v>44603</v>
      </c>
      <c r="P2" s="14">
        <f>IFERROR(VALUE(O2&amp;","&amp;COUNTIF($O$2:O2,O2)),"")</f>
        <v>44603.1</v>
      </c>
    </row>
    <row r="3" spans="1:16" x14ac:dyDescent="0.25">
      <c r="A3" s="14" t="str">
        <f t="shared" ref="A3:A8" si="0">D3&amp;"-"&amp;E3&amp;"-"&amp;H3&amp;"-"&amp;I3</f>
        <v>Prep-ligne beta-Machine 2-Opé 2</v>
      </c>
      <c r="B3">
        <f t="shared" ref="B3:B8" si="1">_xlfn.ISOWEEKNUM(C3)</f>
        <v>2</v>
      </c>
      <c r="C3" s="1">
        <v>44575</v>
      </c>
      <c r="D3" t="s">
        <v>12</v>
      </c>
      <c r="E3" t="s">
        <v>48</v>
      </c>
      <c r="F3" t="s">
        <v>36</v>
      </c>
      <c r="G3" t="s">
        <v>38</v>
      </c>
      <c r="H3" t="s">
        <v>40</v>
      </c>
      <c r="I3" t="s">
        <v>42</v>
      </c>
      <c r="J3">
        <v>20</v>
      </c>
      <c r="K3">
        <v>20</v>
      </c>
      <c r="L3">
        <v>0</v>
      </c>
      <c r="M3" s="3">
        <f t="shared" ref="M3:M13" si="2">K3/J3</f>
        <v>1</v>
      </c>
      <c r="O3" s="1">
        <v>44603</v>
      </c>
      <c r="P3" s="14">
        <f>IFERROR(VALUE(O3&amp;","&amp;COUNTIF($O$2:O3,O3)),"")</f>
        <v>44603.199999999997</v>
      </c>
    </row>
    <row r="4" spans="1:16" x14ac:dyDescent="0.25">
      <c r="A4" s="14" t="str">
        <f t="shared" si="0"/>
        <v>Prep-ligne beta-Machine 3-Opé 3</v>
      </c>
      <c r="B4">
        <f t="shared" si="1"/>
        <v>2</v>
      </c>
      <c r="C4" s="1">
        <v>44575</v>
      </c>
      <c r="D4" t="s">
        <v>12</v>
      </c>
      <c r="E4" t="s">
        <v>48</v>
      </c>
      <c r="F4" t="s">
        <v>36</v>
      </c>
      <c r="G4" t="s">
        <v>38</v>
      </c>
      <c r="H4" t="s">
        <v>51</v>
      </c>
      <c r="I4" t="s">
        <v>52</v>
      </c>
      <c r="J4">
        <v>20</v>
      </c>
      <c r="K4">
        <v>18</v>
      </c>
      <c r="M4" s="3">
        <f>K4/J4</f>
        <v>0.9</v>
      </c>
      <c r="O4" s="1">
        <f>IF(M4=0,C4+1,
IF(BDD!M4&lt;=0.5,BDD!C4+7,
IF(BDD!M4&lt;=0.75,BDD!C4+14,
IF(BDD!M4&lt;=0.95,BDD!C4+21,BDD!C4+56))))</f>
        <v>44596</v>
      </c>
      <c r="P4" s="14">
        <f>IFERROR(VALUE(O4&amp;","&amp;COUNTIF($O$2:O4,O4)),"")</f>
        <v>44596.1</v>
      </c>
    </row>
    <row r="5" spans="1:16" x14ac:dyDescent="0.25">
      <c r="A5" s="14" t="str">
        <f t="shared" si="0"/>
        <v>---</v>
      </c>
      <c r="B5">
        <f t="shared" si="1"/>
        <v>52</v>
      </c>
      <c r="C5" s="1"/>
      <c r="M5" s="3" t="e">
        <f t="shared" si="2"/>
        <v>#DIV/0!</v>
      </c>
      <c r="O5" s="1" t="e">
        <f>IF(M5=0,C5+1,
IF(BDD!M5&lt;=0.5,BDD!C5+7,
IF(BDD!M5&lt;=0.75,BDD!C5+14,
IF(BDD!M5&lt;=0.95,BDD!C5+21,BDD!C5+56))))</f>
        <v>#DIV/0!</v>
      </c>
      <c r="P5" s="14" t="str">
        <f>IFERROR(VALUE(O5&amp;","&amp;COUNTIF($O$2:O5,O5)),"")</f>
        <v/>
      </c>
    </row>
    <row r="6" spans="1:16" x14ac:dyDescent="0.25">
      <c r="A6" s="14" t="str">
        <f t="shared" si="0"/>
        <v>---</v>
      </c>
      <c r="B6">
        <f t="shared" si="1"/>
        <v>52</v>
      </c>
      <c r="C6" s="1"/>
      <c r="M6" s="3" t="e">
        <f t="shared" si="2"/>
        <v>#DIV/0!</v>
      </c>
      <c r="O6" s="1" t="e">
        <f>IF(M6=0,C6+1,
IF(BDD!M6&lt;=50,BDD!C6+7,
IF(BDD!M6&lt;=75,BDD!C6+14,
IF(BDD!M6&lt;=95,BDD!C6+21,BDD!C6+56))))</f>
        <v>#DIV/0!</v>
      </c>
      <c r="P6" s="14" t="str">
        <f>IFERROR(VALUE(O6&amp;","&amp;COUNTIF($O$2:O6,O6)),"")</f>
        <v/>
      </c>
    </row>
    <row r="7" spans="1:16" x14ac:dyDescent="0.25">
      <c r="A7" s="14" t="str">
        <f t="shared" si="0"/>
        <v>---</v>
      </c>
      <c r="B7">
        <f t="shared" si="1"/>
        <v>52</v>
      </c>
      <c r="C7" s="1"/>
      <c r="M7" s="3" t="e">
        <f t="shared" si="2"/>
        <v>#DIV/0!</v>
      </c>
      <c r="O7" s="1" t="e">
        <f>IF(M7=0,C7+1,
IF(BDD!M7&lt;=50,BDD!C7+7,
IF(BDD!M7&lt;=75,BDD!C7+14,
IF(BDD!M7&lt;=95,BDD!C7+21,BDD!C7+56))))</f>
        <v>#DIV/0!</v>
      </c>
      <c r="P7" s="14" t="str">
        <f>IFERROR(VALUE(O7&amp;","&amp;COUNTIF($O$2:O7,O7)),"")</f>
        <v/>
      </c>
    </row>
    <row r="8" spans="1:16" x14ac:dyDescent="0.25">
      <c r="A8" s="14" t="str">
        <f t="shared" si="0"/>
        <v>---</v>
      </c>
      <c r="B8">
        <f t="shared" si="1"/>
        <v>52</v>
      </c>
      <c r="C8" s="1"/>
      <c r="M8" s="3" t="e">
        <f t="shared" si="2"/>
        <v>#DIV/0!</v>
      </c>
      <c r="O8" s="1" t="e">
        <f>IF(M8=0,C8+1,
IF(BDD!M8&lt;=50,BDD!C8+7,
IF(BDD!M8&lt;=75,BDD!C8+14,
IF(BDD!M8&lt;=95,BDD!C8+21,BDD!C8+56))))</f>
        <v>#DIV/0!</v>
      </c>
      <c r="P8" s="14" t="str">
        <f>IFERROR(VALUE(O8&amp;","&amp;COUNTIF($O$2:O8,O8)),"")</f>
        <v/>
      </c>
    </row>
    <row r="9" spans="1:16" x14ac:dyDescent="0.25">
      <c r="A9" s="14"/>
      <c r="C9" s="1"/>
      <c r="M9" s="3" t="e">
        <f t="shared" si="2"/>
        <v>#DIV/0!</v>
      </c>
      <c r="O9" s="1" t="e">
        <f>IF(M9=0,C9+1,
IF(BDD!M9&lt;=50,BDD!C9+7,
IF(BDD!M9&lt;=75,BDD!C9+14,
IF(BDD!M9&lt;=95,BDD!C9+21,BDD!C9+56))))</f>
        <v>#DIV/0!</v>
      </c>
      <c r="P9" s="14" t="str">
        <f>IFERROR(VALUE(O9&amp;","&amp;COUNTIF($O$2:O9,O9)),"")</f>
        <v/>
      </c>
    </row>
    <row r="10" spans="1:16" x14ac:dyDescent="0.25">
      <c r="A10" s="14"/>
      <c r="M10" s="3" t="e">
        <f t="shared" si="2"/>
        <v>#DIV/0!</v>
      </c>
      <c r="O10" s="1" t="e">
        <f>IF(M10=0,C10+1,
IF(BDD!M10&lt;=50,BDD!C10+7,
IF(BDD!M10&lt;=75,BDD!C10+14,
IF(BDD!M10&lt;=95,BDD!C10+21,BDD!C10+56))))</f>
        <v>#DIV/0!</v>
      </c>
      <c r="P10" s="14" t="str">
        <f>IFERROR(VALUE(O10&amp;","&amp;COUNTIF($O$2:O10,O10)),"")</f>
        <v/>
      </c>
    </row>
    <row r="11" spans="1:16" x14ac:dyDescent="0.25">
      <c r="A11" s="14"/>
      <c r="M11" s="3" t="e">
        <f t="shared" si="2"/>
        <v>#DIV/0!</v>
      </c>
      <c r="O11" s="1" t="e">
        <f>IF(M11=0,C11+1,
IF(BDD!M11&lt;=50,BDD!C11+7,
IF(BDD!M11&lt;=75,BDD!C11+14,
IF(BDD!M11&lt;=95,BDD!C11+21,BDD!C11+56))))</f>
        <v>#DIV/0!</v>
      </c>
      <c r="P11" s="14" t="str">
        <f>IFERROR(VALUE(O11&amp;","&amp;COUNTIF($O$2:O11,O11)),"")</f>
        <v/>
      </c>
    </row>
    <row r="12" spans="1:16" x14ac:dyDescent="0.25">
      <c r="A12" s="14"/>
      <c r="M12" s="3" t="e">
        <f t="shared" si="2"/>
        <v>#DIV/0!</v>
      </c>
      <c r="O12" s="1" t="e">
        <f>IF(M12=0,C12+1,
IF(BDD!M12&lt;=50,BDD!C12+7,
IF(BDD!M12&lt;=75,BDD!C12+14,
IF(BDD!M12&lt;=95,BDD!C12+21,BDD!C12+56))))</f>
        <v>#DIV/0!</v>
      </c>
      <c r="P12" s="14" t="str">
        <f>IFERROR(VALUE(O12&amp;","&amp;COUNTIF($O$2:O12,O12)),"")</f>
        <v/>
      </c>
    </row>
    <row r="13" spans="1:16" x14ac:dyDescent="0.25">
      <c r="A13" s="14"/>
      <c r="M13" s="3" t="e">
        <f t="shared" si="2"/>
        <v>#DIV/0!</v>
      </c>
      <c r="O13" s="1" t="e">
        <f>IF(M13=0,C13+1,
IF(BDD!M13&lt;=50,BDD!C13+7,
IF(BDD!M13&lt;=75,BDD!C13+14,
IF(BDD!M13&lt;=95,BDD!C13+21,BDD!C13+56))))</f>
        <v>#DIV/0!</v>
      </c>
      <c r="P13" s="14" t="str">
        <f>IFERROR(VALUE(O13&amp;","&amp;COUNTIF($O$2:O13,O13)),"")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"/>
  <sheetViews>
    <sheetView tabSelected="1" topLeftCell="B1" workbookViewId="0">
      <selection activeCell="L5" sqref="L5"/>
    </sheetView>
  </sheetViews>
  <sheetFormatPr baseColWidth="10" defaultRowHeight="18.75" customHeight="1" x14ac:dyDescent="0.25"/>
  <cols>
    <col min="1" max="10" width="20.7109375" customWidth="1"/>
  </cols>
  <sheetData>
    <row r="1" spans="1:10" ht="18.75" customHeight="1" x14ac:dyDescent="0.3">
      <c r="A1" s="10">
        <v>44562</v>
      </c>
      <c r="B1" s="10"/>
      <c r="C1" s="10"/>
      <c r="D1" s="10"/>
      <c r="E1" s="10"/>
      <c r="F1" s="15">
        <f>EDATE(A1,1)</f>
        <v>44593</v>
      </c>
      <c r="G1" s="15"/>
      <c r="H1" s="15"/>
      <c r="I1" s="15"/>
      <c r="J1" s="15"/>
    </row>
    <row r="2" spans="1:10" ht="18.75" customHeight="1" x14ac:dyDescent="0.25">
      <c r="A2" s="8">
        <v>3</v>
      </c>
      <c r="B2" s="8">
        <v>4</v>
      </c>
      <c r="C2" s="8">
        <v>5</v>
      </c>
      <c r="D2" s="8">
        <v>6</v>
      </c>
      <c r="E2" s="8">
        <v>7</v>
      </c>
      <c r="F2" s="8"/>
      <c r="G2" s="16">
        <f>F1</f>
        <v>44593</v>
      </c>
      <c r="H2" s="16">
        <f>G2+1</f>
        <v>44594</v>
      </c>
      <c r="I2" s="16">
        <f t="shared" ref="I2:J2" si="0">H2+1</f>
        <v>44595</v>
      </c>
      <c r="J2" s="16">
        <f t="shared" si="0"/>
        <v>44596</v>
      </c>
    </row>
    <row r="3" spans="1:10" ht="18.75" customHeight="1" x14ac:dyDescent="0.3">
      <c r="A3" s="11"/>
      <c r="B3" s="11"/>
      <c r="C3" s="11"/>
      <c r="D3" s="11"/>
      <c r="E3" s="11"/>
      <c r="F3" s="21" t="str">
        <f>IFERROR(INDEX(BDD!$A:$A,MATCH(VALUE(F$2&amp;","&amp;ROW(A1)),BDD!$P:$P,0)),"")</f>
        <v/>
      </c>
      <c r="G3" s="21" t="str">
        <f>IFERROR(INDEX(BDD!$A:$A,MATCH(VALUE(G$2&amp;","&amp;ROW(B1)),BDD!$P:$P,0)),"")</f>
        <v/>
      </c>
      <c r="H3" s="21" t="str">
        <f>IFERROR(INDEX(BDD!$A:$A,MATCH(VALUE(H$2&amp;","&amp;ROW(C1)),BDD!$P:$P,0)),"")</f>
        <v/>
      </c>
      <c r="I3" s="21" t="str">
        <f>IFERROR(INDEX(BDD!$A:$A,MATCH(VALUE(I$2&amp;","&amp;ROW(D1)),BDD!$P:$P,0)),"")</f>
        <v/>
      </c>
      <c r="J3" s="21" t="str">
        <f>IFERROR(INDEX(BDD!$A:$A,MATCH(VALUE(J$2&amp;","&amp;ROW(E1)),BDD!$P:$P,0)),"")</f>
        <v>Prep-ligne beta-Machine 3-Opé 3</v>
      </c>
    </row>
    <row r="4" spans="1:10" ht="18.75" customHeight="1" x14ac:dyDescent="0.3">
      <c r="A4" s="12"/>
      <c r="B4" s="12"/>
      <c r="C4" s="12"/>
      <c r="D4" s="12"/>
      <c r="E4" s="12"/>
      <c r="F4" s="21" t="str">
        <f>IFERROR(INDEX(BDD!$A:$A,MATCH(VALUE(F$2&amp;","&amp;ROW(A2)),BDD!$P:$P,0)),"")</f>
        <v/>
      </c>
      <c r="G4" s="21" t="str">
        <f>IFERROR(INDEX(BDD!$A:$A,MATCH(VALUE(G$2&amp;","&amp;ROW(B2)),BDD!$P:$P,0)),"")</f>
        <v/>
      </c>
      <c r="H4" s="21" t="str">
        <f>IFERROR(INDEX(BDD!$A:$A,MATCH(VALUE(H$2&amp;","&amp;ROW(C2)),BDD!$P:$P,0)),"")</f>
        <v/>
      </c>
      <c r="I4" s="21" t="str">
        <f>IFERROR(INDEX(BDD!$A:$A,MATCH(VALUE(I$2&amp;","&amp;ROW(D2)),BDD!$P:$P,0)),"")</f>
        <v/>
      </c>
      <c r="J4" s="21" t="str">
        <f>IFERROR(INDEX(BDD!$A:$A,MATCH(VALUE(J$2&amp;","&amp;ROW(E2)),BDD!$P:$P,0)),"")</f>
        <v/>
      </c>
    </row>
    <row r="5" spans="1:10" ht="18.75" customHeight="1" x14ac:dyDescent="0.3">
      <c r="A5" s="12"/>
      <c r="B5" s="12"/>
      <c r="C5" s="12"/>
      <c r="D5" s="12"/>
      <c r="E5" s="12"/>
      <c r="F5" s="21" t="str">
        <f>IFERROR(INDEX(BDD!$A:$A,MATCH(VALUE(F$2&amp;","&amp;ROW(A3)),BDD!$P:$P,0)),"")</f>
        <v/>
      </c>
      <c r="G5" s="21" t="str">
        <f>IFERROR(INDEX(BDD!$A:$A,MATCH(VALUE(G$2&amp;","&amp;ROW(B3)),BDD!$P:$P,0)),"")</f>
        <v/>
      </c>
      <c r="H5" s="21" t="str">
        <f>IFERROR(INDEX(BDD!$A:$A,MATCH(VALUE(H$2&amp;","&amp;ROW(C3)),BDD!$P:$P,0)),"")</f>
        <v/>
      </c>
      <c r="I5" s="21" t="str">
        <f>IFERROR(INDEX(BDD!$A:$A,MATCH(VALUE(I$2&amp;","&amp;ROW(D3)),BDD!$P:$P,0)),"")</f>
        <v/>
      </c>
      <c r="J5" s="21" t="str">
        <f>IFERROR(INDEX(BDD!$A:$A,MATCH(VALUE(J$2&amp;","&amp;ROW(E3)),BDD!$P:$P,0)),"")</f>
        <v/>
      </c>
    </row>
    <row r="6" spans="1:10" ht="18.75" customHeight="1" x14ac:dyDescent="0.3">
      <c r="A6" s="13"/>
      <c r="B6" s="13"/>
      <c r="C6" s="13"/>
      <c r="D6" s="13"/>
      <c r="E6" s="13"/>
      <c r="F6" s="21" t="str">
        <f>IFERROR(INDEX(BDD!$A:$A,MATCH(VALUE(F$2&amp;","&amp;ROW(A4)),BDD!$P:$P,0)),"")</f>
        <v/>
      </c>
      <c r="G6" s="21" t="str">
        <f>IFERROR(INDEX(BDD!$A:$A,MATCH(VALUE(G$2&amp;","&amp;ROW(B4)),BDD!$P:$P,0)),"")</f>
        <v/>
      </c>
      <c r="H6" s="21" t="str">
        <f>IFERROR(INDEX(BDD!$A:$A,MATCH(VALUE(H$2&amp;","&amp;ROW(C4)),BDD!$P:$P,0)),"")</f>
        <v/>
      </c>
      <c r="I6" s="21" t="str">
        <f>IFERROR(INDEX(BDD!$A:$A,MATCH(VALUE(I$2&amp;","&amp;ROW(D4)),BDD!$P:$P,0)),"")</f>
        <v/>
      </c>
      <c r="J6" s="21" t="str">
        <f>IFERROR(INDEX(BDD!$A:$A,MATCH(VALUE(J$2&amp;","&amp;ROW(E4)),BDD!$P:$P,0)),"")</f>
        <v/>
      </c>
    </row>
    <row r="7" spans="1:10" ht="18.75" customHeight="1" x14ac:dyDescent="0.25">
      <c r="A7" s="8">
        <v>10</v>
      </c>
      <c r="B7" s="8">
        <v>11</v>
      </c>
      <c r="C7" s="9">
        <v>12</v>
      </c>
      <c r="D7" s="8">
        <v>13</v>
      </c>
      <c r="E7" s="8">
        <v>14</v>
      </c>
      <c r="F7" s="16">
        <f>G2+6</f>
        <v>44599</v>
      </c>
      <c r="G7" s="16">
        <f>F7+1</f>
        <v>44600</v>
      </c>
      <c r="H7" s="16">
        <f t="shared" ref="H7:I7" si="1">G7+1</f>
        <v>44601</v>
      </c>
      <c r="I7" s="16">
        <f t="shared" si="1"/>
        <v>44602</v>
      </c>
      <c r="J7" s="16">
        <f>I7+1</f>
        <v>44603</v>
      </c>
    </row>
    <row r="8" spans="1:10" ht="18.75" customHeight="1" x14ac:dyDescent="0.3">
      <c r="A8" s="11"/>
      <c r="B8" s="11"/>
      <c r="C8" s="11"/>
      <c r="D8" s="11"/>
      <c r="E8" s="11"/>
      <c r="F8" s="21" t="str">
        <f>IFERROR(INDEX(BDD!$A:$A,MATCH(VALUE(F$7&amp;","&amp;ROW(A1)),BDD!$P:$P,0)),"")</f>
        <v/>
      </c>
      <c r="G8" s="21" t="str">
        <f>IFERROR(INDEX(BDD!$A:$A,MATCH(VALUE(G$7&amp;","&amp;ROW(B1)),BDD!$P:$P,0)),"")</f>
        <v/>
      </c>
      <c r="H8" s="21" t="str">
        <f>IFERROR(INDEX(BDD!$A:$A,MATCH(VALUE(H$7&amp;","&amp;ROW(C1)),BDD!$P:$P,0)),"")</f>
        <v/>
      </c>
      <c r="I8" s="21" t="str">
        <f>IFERROR(INDEX(BDD!$A:$A,MATCH(VALUE(I$7&amp;","&amp;ROW(D1)),BDD!$P:$P,0)),"")</f>
        <v/>
      </c>
      <c r="J8" s="21" t="str">
        <f>IFERROR(INDEX(BDD!$A:$A,MATCH(VALUE(J$7&amp;","&amp;ROW(E1)),BDD!$P:$P,0)),"")</f>
        <v>Prep-ligne alpha-Machine 1-Opé 1</v>
      </c>
    </row>
    <row r="9" spans="1:10" ht="18.75" customHeight="1" x14ac:dyDescent="0.3">
      <c r="A9" s="12"/>
      <c r="B9" s="12"/>
      <c r="C9" s="12"/>
      <c r="D9" s="12"/>
      <c r="E9" s="12"/>
      <c r="F9" s="21" t="str">
        <f>IFERROR(INDEX(BDD!$A:$A,MATCH(VALUE(F$7&amp;","&amp;ROW(A2)),BDD!$P:$P,0)),"")</f>
        <v/>
      </c>
      <c r="G9" s="21" t="str">
        <f>IFERROR(INDEX(BDD!$A:$A,MATCH(VALUE(G$7&amp;","&amp;ROW(B2)),BDD!$P:$P,0)),"")</f>
        <v/>
      </c>
      <c r="H9" s="21" t="str">
        <f>IFERROR(INDEX(BDD!$A:$A,MATCH(VALUE(H$7&amp;","&amp;ROW(C2)),BDD!$P:$P,0)),"")</f>
        <v/>
      </c>
      <c r="I9" s="21" t="str">
        <f>IFERROR(INDEX(BDD!$A:$A,MATCH(VALUE(I$7&amp;","&amp;ROW(D2)),BDD!$P:$P,0)),"")</f>
        <v/>
      </c>
      <c r="J9" s="21" t="str">
        <f>IFERROR(INDEX(BDD!$A:$A,MATCH(VALUE(J$7&amp;","&amp;ROW(E2)),BDD!$P:$P,0)),"")</f>
        <v>Prep-ligne beta-Machine 2-Opé 2</v>
      </c>
    </row>
    <row r="10" spans="1:10" ht="18.75" customHeight="1" x14ac:dyDescent="0.3">
      <c r="A10" s="12"/>
      <c r="B10" s="12"/>
      <c r="C10" s="12"/>
      <c r="D10" s="12"/>
      <c r="E10" s="12"/>
      <c r="F10" s="21" t="str">
        <f>IFERROR(INDEX(BDD!$A:$A,MATCH(VALUE(F$7&amp;","&amp;ROW(A3)),BDD!$P:$P,0)),"")</f>
        <v/>
      </c>
      <c r="G10" s="21" t="str">
        <f>IFERROR(INDEX(BDD!$A:$A,MATCH(VALUE(G$7&amp;","&amp;ROW(B3)),BDD!$P:$P,0)),"")</f>
        <v/>
      </c>
      <c r="H10" s="21" t="str">
        <f>IFERROR(INDEX(BDD!$A:$A,MATCH(VALUE(H$7&amp;","&amp;ROW(C3)),BDD!$P:$P,0)),"")</f>
        <v/>
      </c>
      <c r="I10" s="21" t="str">
        <f>IFERROR(INDEX(BDD!$A:$A,MATCH(VALUE(I$7&amp;","&amp;ROW(D3)),BDD!$P:$P,0)),"")</f>
        <v/>
      </c>
      <c r="J10" s="21" t="str">
        <f>IFERROR(INDEX(BDD!$A:$A,MATCH(VALUE(J$7&amp;","&amp;ROW(E3)),BDD!$P:$P,0)),"")</f>
        <v/>
      </c>
    </row>
    <row r="11" spans="1:10" ht="18.75" customHeight="1" x14ac:dyDescent="0.3">
      <c r="A11" s="13"/>
      <c r="B11" s="13"/>
      <c r="C11" s="13"/>
      <c r="D11" s="13"/>
      <c r="E11" s="13"/>
      <c r="F11" s="21" t="str">
        <f>IFERROR(INDEX(BDD!$A:$A,MATCH(VALUE(F$7&amp;","&amp;ROW(A4)),BDD!$P:$P,0)),"")</f>
        <v/>
      </c>
      <c r="G11" s="21" t="str">
        <f>IFERROR(INDEX(BDD!$A:$A,MATCH(VALUE(G$7&amp;","&amp;ROW(B4)),BDD!$P:$P,0)),"")</f>
        <v/>
      </c>
      <c r="H11" s="21" t="str">
        <f>IFERROR(INDEX(BDD!$A:$A,MATCH(VALUE(H$7&amp;","&amp;ROW(C4)),BDD!$P:$P,0)),"")</f>
        <v/>
      </c>
      <c r="I11" s="21" t="str">
        <f>IFERROR(INDEX(BDD!$A:$A,MATCH(VALUE(I$7&amp;","&amp;ROW(D4)),BDD!$P:$P,0)),"")</f>
        <v/>
      </c>
      <c r="J11" s="21" t="str">
        <f>IFERROR(INDEX(BDD!$A:$A,MATCH(VALUE(J$7&amp;","&amp;ROW(E4)),BDD!$P:$P,0)),"")</f>
        <v/>
      </c>
    </row>
    <row r="12" spans="1:10" ht="18.75" customHeight="1" x14ac:dyDescent="0.25">
      <c r="A12" s="8">
        <v>17</v>
      </c>
      <c r="B12" s="8">
        <v>18</v>
      </c>
      <c r="C12" s="8">
        <v>19</v>
      </c>
      <c r="D12" s="8">
        <v>20</v>
      </c>
      <c r="E12" s="8">
        <v>21</v>
      </c>
      <c r="F12" s="17">
        <v>14</v>
      </c>
      <c r="G12" s="17">
        <v>15</v>
      </c>
      <c r="H12" s="17">
        <v>16</v>
      </c>
      <c r="I12" s="17">
        <v>17</v>
      </c>
      <c r="J12" s="17">
        <v>18</v>
      </c>
    </row>
    <row r="13" spans="1:10" ht="18.75" customHeight="1" x14ac:dyDescent="0.3">
      <c r="A13" s="11"/>
      <c r="B13" s="11"/>
      <c r="C13" s="11"/>
      <c r="D13" s="11"/>
      <c r="E13" s="11"/>
      <c r="F13" s="18"/>
      <c r="G13" s="18"/>
      <c r="H13" s="18"/>
      <c r="I13" s="18"/>
      <c r="J13" s="18"/>
    </row>
    <row r="14" spans="1:10" ht="18.75" customHeight="1" x14ac:dyDescent="0.3">
      <c r="A14" s="12"/>
      <c r="B14" s="12"/>
      <c r="C14" s="12"/>
      <c r="D14" s="12"/>
      <c r="E14" s="12"/>
      <c r="F14" s="19"/>
      <c r="G14" s="19"/>
      <c r="H14" s="19"/>
      <c r="I14" s="19"/>
      <c r="J14" s="19"/>
    </row>
    <row r="15" spans="1:10" ht="18.75" customHeight="1" x14ac:dyDescent="0.3">
      <c r="A15" s="12"/>
      <c r="B15" s="12"/>
      <c r="C15" s="12"/>
      <c r="D15" s="12"/>
      <c r="E15" s="12"/>
      <c r="F15" s="19"/>
      <c r="G15" s="19"/>
      <c r="H15" s="19"/>
      <c r="I15" s="19"/>
      <c r="J15" s="19"/>
    </row>
    <row r="16" spans="1:10" ht="18.75" customHeight="1" x14ac:dyDescent="0.3">
      <c r="A16" s="13"/>
      <c r="B16" s="13"/>
      <c r="C16" s="13"/>
      <c r="D16" s="13"/>
      <c r="E16" s="13"/>
      <c r="F16" s="20"/>
      <c r="G16" s="20"/>
      <c r="H16" s="20"/>
      <c r="I16" s="20"/>
      <c r="J16" s="20"/>
    </row>
    <row r="17" spans="1:10" ht="18.75" customHeight="1" x14ac:dyDescent="0.25">
      <c r="A17" s="8">
        <v>24</v>
      </c>
      <c r="B17" s="8">
        <v>25</v>
      </c>
      <c r="C17" s="8">
        <v>26</v>
      </c>
      <c r="D17" s="8">
        <v>27</v>
      </c>
      <c r="E17" s="8">
        <v>28</v>
      </c>
      <c r="F17" s="17">
        <v>19</v>
      </c>
      <c r="G17" s="17">
        <v>20</v>
      </c>
      <c r="H17" s="17">
        <v>21</v>
      </c>
      <c r="I17" s="17">
        <v>22</v>
      </c>
      <c r="J17" s="17">
        <v>23</v>
      </c>
    </row>
    <row r="18" spans="1:10" ht="18.75" customHeight="1" x14ac:dyDescent="0.3">
      <c r="A18" s="11"/>
      <c r="B18" s="11"/>
      <c r="C18" s="11"/>
      <c r="D18" s="11"/>
      <c r="E18" s="11"/>
      <c r="F18" s="11"/>
      <c r="G18" s="11"/>
      <c r="H18" s="11"/>
      <c r="I18" s="11"/>
      <c r="J18" s="11"/>
    </row>
    <row r="19" spans="1:10" ht="18.75" customHeight="1" x14ac:dyDescent="0.3">
      <c r="A19" s="12"/>
      <c r="B19" s="12"/>
      <c r="C19" s="12"/>
      <c r="D19" s="12"/>
      <c r="E19" s="12"/>
      <c r="F19" s="12"/>
      <c r="G19" s="12"/>
      <c r="H19" s="12"/>
      <c r="I19" s="12"/>
      <c r="J19" s="12"/>
    </row>
    <row r="20" spans="1:10" ht="18.75" customHeight="1" x14ac:dyDescent="0.3">
      <c r="A20" s="12"/>
      <c r="B20" s="12"/>
      <c r="C20" s="12"/>
      <c r="D20" s="12"/>
      <c r="E20" s="12"/>
      <c r="F20" s="12"/>
      <c r="G20" s="12"/>
      <c r="H20" s="12"/>
      <c r="I20" s="12"/>
      <c r="J20" s="12"/>
    </row>
    <row r="21" spans="1:10" ht="18.75" customHeight="1" x14ac:dyDescent="0.3">
      <c r="A21" s="13"/>
      <c r="B21" s="13"/>
      <c r="C21" s="13"/>
      <c r="D21" s="13"/>
      <c r="E21" s="13"/>
      <c r="F21" s="13"/>
      <c r="G21" s="13"/>
      <c r="H21" s="13"/>
      <c r="I21" s="13"/>
      <c r="J21" s="13"/>
    </row>
    <row r="22" spans="1:10" ht="18.75" customHeight="1" x14ac:dyDescent="0.25">
      <c r="A22" s="8">
        <v>31</v>
      </c>
      <c r="B22" s="8"/>
      <c r="C22" s="8"/>
      <c r="D22" s="8"/>
      <c r="E22" s="8"/>
      <c r="F22" s="8">
        <v>26</v>
      </c>
      <c r="G22" s="8"/>
      <c r="H22" s="8"/>
      <c r="I22" s="8"/>
      <c r="J22" s="8"/>
    </row>
    <row r="23" spans="1:10" ht="18.75" customHeight="1" x14ac:dyDescent="0.3">
      <c r="A23" s="11"/>
      <c r="B23" s="11"/>
      <c r="C23" s="11"/>
      <c r="D23" s="11"/>
      <c r="E23" s="11"/>
      <c r="F23" s="11"/>
      <c r="G23" s="11"/>
      <c r="H23" s="11"/>
      <c r="I23" s="11"/>
      <c r="J23" s="11"/>
    </row>
    <row r="24" spans="1:10" ht="18.75" customHeight="1" x14ac:dyDescent="0.3">
      <c r="A24" s="12"/>
      <c r="B24" s="12"/>
      <c r="C24" s="12"/>
      <c r="D24" s="12"/>
      <c r="E24" s="12"/>
      <c r="F24" s="12"/>
      <c r="G24" s="12"/>
      <c r="H24" s="12"/>
      <c r="I24" s="12"/>
      <c r="J24" s="12"/>
    </row>
    <row r="25" spans="1:10" ht="18.75" customHeight="1" x14ac:dyDescent="0.3">
      <c r="A25" s="12"/>
      <c r="B25" s="12"/>
      <c r="C25" s="12"/>
      <c r="D25" s="12"/>
      <c r="E25" s="12"/>
      <c r="F25" s="12"/>
      <c r="G25" s="12"/>
      <c r="H25" s="12"/>
      <c r="I25" s="12"/>
      <c r="J25" s="12"/>
    </row>
    <row r="26" spans="1:10" ht="18.75" customHeight="1" x14ac:dyDescent="0.3">
      <c r="A26" s="13"/>
      <c r="B26" s="13"/>
      <c r="C26" s="13"/>
      <c r="D26" s="13"/>
      <c r="E26" s="13"/>
      <c r="F26" s="13"/>
      <c r="G26" s="13"/>
      <c r="H26" s="13"/>
      <c r="I26" s="13"/>
      <c r="J26" s="13"/>
    </row>
  </sheetData>
  <mergeCells count="2">
    <mergeCell ref="A1:E1"/>
    <mergeCell ref="F1:J1"/>
  </mergeCells>
  <pageMargins left="0.7" right="0.7" top="0.75" bottom="0.75" header="0.3" footer="0.3"/>
  <pageSetup paperSize="9" orientation="portrait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Règle d'audit</vt:lpstr>
      <vt:lpstr>BDD</vt:lpstr>
      <vt:lpstr>Planning d'audit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Céline MARGUERAY</dc:creator>
  <cp:lastModifiedBy>Noël D</cp:lastModifiedBy>
  <dcterms:created xsi:type="dcterms:W3CDTF">2021-11-03T13:15:12Z</dcterms:created>
  <dcterms:modified xsi:type="dcterms:W3CDTF">2022-01-17T13:25:40Z</dcterms:modified>
</cp:coreProperties>
</file>