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O7" i="1" l="1"/>
  <c r="AM7" i="1"/>
  <c r="AK7" i="1"/>
  <c r="AI7" i="1"/>
  <c r="AG7" i="1"/>
  <c r="AE7" i="1"/>
  <c r="AC7" i="1"/>
  <c r="AA7" i="1"/>
  <c r="Y7" i="1"/>
  <c r="W7" i="1"/>
  <c r="U7" i="1"/>
  <c r="S7" i="1"/>
  <c r="Q7" i="1"/>
  <c r="O7" i="1"/>
  <c r="M7" i="1"/>
  <c r="K7" i="1"/>
  <c r="I7" i="1"/>
  <c r="G7" i="1"/>
  <c r="E7" i="1"/>
  <c r="AO6" i="1"/>
  <c r="AM6" i="1"/>
  <c r="AK6" i="1"/>
  <c r="AI6" i="1"/>
  <c r="AG6" i="1"/>
  <c r="AE6" i="1"/>
  <c r="AC6" i="1"/>
  <c r="AA6" i="1"/>
  <c r="Y6" i="1"/>
  <c r="W6" i="1"/>
  <c r="U6" i="1"/>
  <c r="S6" i="1"/>
  <c r="Q6" i="1"/>
  <c r="O6" i="1"/>
  <c r="M6" i="1"/>
  <c r="K6" i="1"/>
  <c r="I6" i="1"/>
  <c r="G6" i="1"/>
  <c r="E6" i="1"/>
  <c r="AP9" i="1"/>
  <c r="AN9" i="1"/>
  <c r="AL9" i="1"/>
  <c r="AJ9" i="1"/>
  <c r="AH9" i="1"/>
  <c r="AF9" i="1"/>
  <c r="AD9" i="1"/>
  <c r="AB9" i="1"/>
  <c r="Z9" i="1"/>
  <c r="X9" i="1"/>
  <c r="V9" i="1"/>
  <c r="T9" i="1"/>
  <c r="R9" i="1"/>
  <c r="P9" i="1"/>
  <c r="N9" i="1"/>
  <c r="L9" i="1"/>
  <c r="J9" i="1"/>
  <c r="H9" i="1"/>
  <c r="F9" i="1"/>
  <c r="D9" i="1"/>
  <c r="AP5" i="1"/>
  <c r="AN5" i="1"/>
  <c r="AL5" i="1"/>
  <c r="AJ5" i="1"/>
  <c r="AH5" i="1"/>
  <c r="AF5" i="1"/>
  <c r="AD5" i="1"/>
  <c r="AB5" i="1"/>
  <c r="Z5" i="1"/>
  <c r="X5" i="1"/>
  <c r="V5" i="1"/>
  <c r="T5" i="1"/>
  <c r="R5" i="1"/>
  <c r="P5" i="1"/>
  <c r="N5" i="1"/>
  <c r="L5" i="1"/>
  <c r="J5" i="1"/>
  <c r="H5" i="1"/>
  <c r="F5" i="1"/>
  <c r="AQ4" i="1"/>
  <c r="C7" i="1"/>
  <c r="C6" i="1"/>
  <c r="E3" i="1" l="1"/>
  <c r="AP2" i="1"/>
  <c r="AN2" i="1"/>
  <c r="AL2" i="1"/>
  <c r="AJ2" i="1"/>
  <c r="AH2" i="1"/>
  <c r="AF2" i="1"/>
  <c r="AD2" i="1"/>
  <c r="AB2" i="1"/>
  <c r="Z2" i="1"/>
  <c r="X2" i="1"/>
  <c r="V2" i="1"/>
  <c r="T2" i="1"/>
  <c r="R2" i="1"/>
  <c r="P2" i="1"/>
  <c r="N2" i="1"/>
  <c r="L2" i="1"/>
  <c r="J2" i="1"/>
  <c r="H2" i="1"/>
  <c r="F2" i="1"/>
  <c r="D2" i="1"/>
  <c r="C2" i="1"/>
  <c r="D5" i="1" l="1"/>
  <c r="G3" i="1"/>
  <c r="E2" i="1"/>
  <c r="D11" i="1" l="1"/>
  <c r="G2" i="1"/>
  <c r="I3" i="1"/>
  <c r="H11" i="1" l="1"/>
  <c r="F11" i="1"/>
  <c r="K3" i="1"/>
  <c r="I2" i="1"/>
  <c r="J11" i="1" l="1"/>
  <c r="K2" i="1"/>
  <c r="M3" i="1"/>
  <c r="L11" i="1" l="1"/>
  <c r="M2" i="1"/>
  <c r="O3" i="1"/>
  <c r="Q3" i="1" l="1"/>
  <c r="O2" i="1"/>
  <c r="P11" i="1" l="1"/>
  <c r="N11" i="1"/>
  <c r="S3" i="1"/>
  <c r="Q2" i="1"/>
  <c r="S2" i="1" l="1"/>
  <c r="U3" i="1"/>
  <c r="R11" i="1"/>
  <c r="T11" i="1" l="1"/>
  <c r="U2" i="1"/>
  <c r="W3" i="1"/>
  <c r="V11" i="1" l="1"/>
  <c r="W2" i="1"/>
  <c r="Y3" i="1"/>
  <c r="AA3" i="1" l="1"/>
  <c r="Y2" i="1"/>
  <c r="Z11" i="1" l="1"/>
  <c r="X11" i="1"/>
  <c r="AC3" i="1"/>
  <c r="AA2" i="1"/>
  <c r="AC2" i="1" l="1"/>
  <c r="AE3" i="1"/>
  <c r="AB11" i="1"/>
  <c r="AD11" i="1" l="1"/>
  <c r="AE2" i="1"/>
  <c r="AG3" i="1"/>
  <c r="AI3" i="1" l="1"/>
  <c r="AG2" i="1"/>
  <c r="AF11" i="1" l="1"/>
  <c r="AK3" i="1"/>
  <c r="AI2" i="1"/>
  <c r="AJ11" i="1" l="1"/>
  <c r="AH11" i="1"/>
  <c r="AK2" i="1"/>
  <c r="AM3" i="1"/>
  <c r="AL11" i="1" l="1"/>
  <c r="AO3" i="1"/>
  <c r="AM2" i="1"/>
  <c r="AN11" i="1" l="1"/>
  <c r="AO2" i="1"/>
  <c r="AP11" i="1" l="1"/>
  <c r="AS6" i="1" l="1" a="1"/>
  <c r="AS6" i="1" s="1"/>
  <c r="AS5" i="1" a="1"/>
  <c r="AS5" i="1" s="1"/>
  <c r="AS4" i="1" a="1"/>
  <c r="AS4" i="1" s="1"/>
  <c r="AR4" i="1"/>
  <c r="AQ11" i="1"/>
</calcChain>
</file>

<file path=xl/sharedStrings.xml><?xml version="1.0" encoding="utf-8"?>
<sst xmlns="http://schemas.openxmlformats.org/spreadsheetml/2006/main" count="38" uniqueCount="3">
  <si>
    <t>Total heures</t>
  </si>
  <si>
    <t>Nom 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</si>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</sst>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"/>
    <numFmt numFmtId="165" formatCode="[$-40C]d\-mmm;@"/>
    <numFmt numFmtId="166" formatCode="[h]:mm:ss;@"/>
    <numFmt numFmtId="168" formatCode="[h]:mm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Fill="1" applyAlignment="1">
      <alignment vertical="center"/>
    </xf>
    <xf numFmtId="14" fontId="1" fillId="0" borderId="0" xfId="0" applyNumberFormat="1" applyFont="1" applyFill="1" applyAlignment="1">
      <alignment vertical="center"/>
    </xf>
    <xf numFmtId="14" fontId="2" fillId="0" borderId="0" xfId="0" applyNumberFormat="1" applyFont="1" applyFill="1" applyAlignment="1">
      <alignment vertical="center"/>
    </xf>
    <xf numFmtId="46" fontId="1" fillId="0" borderId="0" xfId="0" applyNumberFormat="1" applyFont="1" applyFill="1" applyAlignment="1">
      <alignment vertical="center"/>
    </xf>
    <xf numFmtId="20" fontId="3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20" fontId="1" fillId="0" borderId="2" xfId="0" applyNumberFormat="1" applyFont="1" applyFill="1" applyBorder="1" applyAlignment="1">
      <alignment horizontal="center" vertical="center"/>
    </xf>
    <xf numFmtId="20" fontId="1" fillId="0" borderId="2" xfId="0" applyNumberFormat="1" applyFont="1" applyFill="1" applyBorder="1" applyAlignment="1">
      <alignment horizontal="center" vertical="center"/>
    </xf>
    <xf numFmtId="20" fontId="4" fillId="0" borderId="2" xfId="0" applyNumberFormat="1" applyFont="1" applyFill="1" applyBorder="1" applyAlignment="1">
      <alignment horizontal="center" vertical="center"/>
    </xf>
    <xf numFmtId="20" fontId="1" fillId="0" borderId="3" xfId="0" applyNumberFormat="1" applyFont="1" applyFill="1" applyBorder="1" applyAlignment="1">
      <alignment horizontal="center" vertical="center"/>
    </xf>
    <xf numFmtId="20" fontId="1" fillId="0" borderId="3" xfId="0" applyNumberFormat="1" applyFont="1" applyFill="1" applyBorder="1" applyAlignment="1">
      <alignment horizontal="center" vertical="center"/>
    </xf>
    <xf numFmtId="20" fontId="4" fillId="0" borderId="3" xfId="0" applyNumberFormat="1" applyFont="1" applyFill="1" applyBorder="1" applyAlignment="1">
      <alignment horizontal="center" vertical="center"/>
    </xf>
    <xf numFmtId="20" fontId="1" fillId="0" borderId="4" xfId="0" applyNumberFormat="1" applyFont="1" applyFill="1" applyBorder="1" applyAlignment="1">
      <alignment horizontal="center" vertical="center"/>
    </xf>
    <xf numFmtId="20" fontId="1" fillId="5" borderId="3" xfId="0" applyNumberFormat="1" applyFont="1" applyFill="1" applyBorder="1" applyAlignment="1">
      <alignment horizontal="center" vertical="center"/>
    </xf>
    <xf numFmtId="20" fontId="1" fillId="4" borderId="5" xfId="0" applyNumberFormat="1" applyFont="1" applyFill="1" applyBorder="1" applyAlignment="1">
      <alignment vertical="center"/>
    </xf>
    <xf numFmtId="20" fontId="1" fillId="0" borderId="5" xfId="0" applyNumberFormat="1" applyFont="1" applyFill="1" applyBorder="1" applyAlignment="1">
      <alignment vertical="center"/>
    </xf>
    <xf numFmtId="20" fontId="1" fillId="5" borderId="1" xfId="0" applyNumberFormat="1" applyFont="1" applyFill="1" applyBorder="1" applyAlignment="1">
      <alignment horizontal="center" vertical="center"/>
    </xf>
    <xf numFmtId="20" fontId="4" fillId="4" borderId="6" xfId="0" applyNumberFormat="1" applyFont="1" applyFill="1" applyBorder="1" applyAlignment="1">
      <alignment horizontal="center" vertical="center"/>
    </xf>
    <xf numFmtId="20" fontId="3" fillId="5" borderId="1" xfId="0" applyNumberFormat="1" applyFont="1" applyFill="1" applyBorder="1" applyAlignment="1">
      <alignment horizontal="center" vertical="center"/>
    </xf>
    <xf numFmtId="20" fontId="1" fillId="4" borderId="1" xfId="0" applyNumberFormat="1" applyFont="1" applyFill="1" applyBorder="1" applyAlignment="1">
      <alignment vertical="center"/>
    </xf>
    <xf numFmtId="0" fontId="5" fillId="6" borderId="2" xfId="0" applyNumberFormat="1" applyFont="1" applyFill="1" applyBorder="1" applyAlignment="1">
      <alignment horizontal="center" vertical="center" textRotation="180"/>
    </xf>
    <xf numFmtId="166" fontId="5" fillId="6" borderId="3" xfId="0" applyNumberFormat="1" applyFont="1" applyFill="1" applyBorder="1" applyAlignment="1">
      <alignment horizontal="center" vertical="center" textRotation="180"/>
    </xf>
    <xf numFmtId="168" fontId="5" fillId="3" borderId="2" xfId="0" applyNumberFormat="1" applyFont="1" applyFill="1" applyBorder="1" applyAlignment="1">
      <alignment horizontal="center" vertical="center"/>
    </xf>
    <xf numFmtId="168" fontId="5" fillId="3" borderId="3" xfId="0" applyNumberFormat="1" applyFont="1" applyFill="1" applyBorder="1" applyAlignment="1">
      <alignment horizontal="center" vertical="center"/>
    </xf>
    <xf numFmtId="168" fontId="5" fillId="3" borderId="5" xfId="0" applyNumberFormat="1" applyFont="1" applyFill="1" applyBorder="1" applyAlignment="1">
      <alignment horizontal="center" vertical="center"/>
    </xf>
    <xf numFmtId="168" fontId="0" fillId="0" borderId="0" xfId="0" applyNumberFormat="1"/>
    <xf numFmtId="168" fontId="5" fillId="7" borderId="3" xfId="0" applyNumberFormat="1" applyFont="1" applyFill="1" applyBorder="1" applyAlignment="1">
      <alignment vertical="center"/>
    </xf>
    <xf numFmtId="168" fontId="5" fillId="7" borderId="2" xfId="0" applyNumberFormat="1" applyFont="1" applyFill="1" applyBorder="1" applyAlignment="1">
      <alignment vertical="center"/>
    </xf>
    <xf numFmtId="168" fontId="5" fillId="7" borderId="5" xfId="0" applyNumberFormat="1" applyFont="1" applyFill="1" applyBorder="1" applyAlignment="1">
      <alignment vertical="center"/>
    </xf>
    <xf numFmtId="0" fontId="5" fillId="7" borderId="3" xfId="0" applyNumberFormat="1" applyFont="1" applyFill="1" applyBorder="1" applyAlignment="1">
      <alignment vertical="center"/>
    </xf>
  </cellXfs>
  <cellStyles count="1">
    <cellStyle name="Normal" xfId="0" builtinId="0"/>
  </cellStyles>
  <dxfs count="4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4"/>
  <sheetViews>
    <sheetView showGridLines="0" tabSelected="1" zoomScale="85" zoomScaleNormal="85" workbookViewId="0">
      <selection activeCell="AS4" sqref="AS4"/>
    </sheetView>
  </sheetViews>
  <sheetFormatPr baseColWidth="10" defaultRowHeight="15" x14ac:dyDescent="0.25"/>
  <cols>
    <col min="1" max="1" width="10.140625" customWidth="1"/>
    <col min="2" max="2" width="1.42578125" customWidth="1"/>
    <col min="3" max="3" width="9" bestFit="1" customWidth="1"/>
    <col min="4" max="4" width="5.42578125" bestFit="1" customWidth="1"/>
    <col min="5" max="5" width="6.42578125" bestFit="1" customWidth="1"/>
    <col min="6" max="6" width="5.42578125" bestFit="1" customWidth="1"/>
    <col min="7" max="7" width="6.42578125" bestFit="1" customWidth="1"/>
    <col min="8" max="8" width="5.42578125" bestFit="1" customWidth="1"/>
    <col min="9" max="9" width="6.42578125" bestFit="1" customWidth="1"/>
    <col min="10" max="10" width="5.42578125" bestFit="1" customWidth="1"/>
    <col min="11" max="11" width="8.85546875" bestFit="1" customWidth="1"/>
    <col min="12" max="12" width="5.42578125" bestFit="1" customWidth="1"/>
    <col min="13" max="13" width="6.42578125" bestFit="1" customWidth="1"/>
    <col min="14" max="14" width="5.42578125" bestFit="1" customWidth="1"/>
    <col min="15" max="15" width="6.42578125" bestFit="1" customWidth="1"/>
    <col min="16" max="16" width="5.42578125" bestFit="1" customWidth="1"/>
    <col min="17" max="17" width="6.42578125" bestFit="1" customWidth="1"/>
    <col min="18" max="18" width="5.42578125" bestFit="1" customWidth="1"/>
    <col min="19" max="19" width="6.42578125" bestFit="1" customWidth="1"/>
    <col min="20" max="20" width="5.42578125" bestFit="1" customWidth="1"/>
    <col min="21" max="21" width="7.42578125" bestFit="1" customWidth="1"/>
    <col min="22" max="22" width="5.42578125" bestFit="1" customWidth="1"/>
    <col min="23" max="23" width="7.42578125" bestFit="1" customWidth="1"/>
    <col min="24" max="24" width="5.42578125" bestFit="1" customWidth="1"/>
    <col min="25" max="25" width="7.42578125" bestFit="1" customWidth="1"/>
    <col min="26" max="26" width="5.42578125" bestFit="1" customWidth="1"/>
    <col min="27" max="27" width="7.42578125" bestFit="1" customWidth="1"/>
    <col min="28" max="28" width="5.42578125" bestFit="1" customWidth="1"/>
    <col min="29" max="29" width="7.42578125" bestFit="1" customWidth="1"/>
    <col min="30" max="30" width="5.42578125" bestFit="1" customWidth="1"/>
    <col min="31" max="31" width="7.42578125" bestFit="1" customWidth="1"/>
    <col min="32" max="32" width="5.42578125" bestFit="1" customWidth="1"/>
    <col min="33" max="33" width="7.42578125" bestFit="1" customWidth="1"/>
    <col min="34" max="34" width="5.42578125" bestFit="1" customWidth="1"/>
    <col min="35" max="35" width="7.42578125" bestFit="1" customWidth="1"/>
    <col min="36" max="36" width="5.42578125" bestFit="1" customWidth="1"/>
    <col min="37" max="37" width="7.42578125" bestFit="1" customWidth="1"/>
    <col min="38" max="38" width="5.42578125" bestFit="1" customWidth="1"/>
    <col min="39" max="39" width="7.42578125" bestFit="1" customWidth="1"/>
    <col min="40" max="40" width="9.5703125" bestFit="1" customWidth="1"/>
    <col min="41" max="41" width="7.42578125" bestFit="1" customWidth="1"/>
    <col min="42" max="42" width="5.42578125" bestFit="1" customWidth="1"/>
    <col min="43" max="43" width="10.7109375" bestFit="1" customWidth="1"/>
  </cols>
  <sheetData>
    <row r="1" spans="1:46" x14ac:dyDescent="0.25">
      <c r="A1" s="1"/>
      <c r="B1" s="2"/>
      <c r="C1" s="3"/>
      <c r="D1" s="2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4"/>
      <c r="AL1" s="1"/>
      <c r="AM1" s="1"/>
      <c r="AN1" s="1"/>
      <c r="AO1" s="1"/>
      <c r="AP1" s="1"/>
      <c r="AQ1" s="5">
        <v>0.91666666666666663</v>
      </c>
    </row>
    <row r="2" spans="1:46" x14ac:dyDescent="0.25">
      <c r="A2" s="6"/>
      <c r="B2" s="6"/>
      <c r="C2" s="7">
        <f>IF(C3="","",C3)</f>
        <v>44197</v>
      </c>
      <c r="D2" s="7" t="str">
        <f t="shared" ref="D2:AQ2" si="0">IF(D3="","",D3)</f>
        <v/>
      </c>
      <c r="E2" s="7">
        <f t="shared" si="0"/>
        <v>44198</v>
      </c>
      <c r="F2" s="7" t="str">
        <f t="shared" si="0"/>
        <v/>
      </c>
      <c r="G2" s="7">
        <f t="shared" si="0"/>
        <v>44199</v>
      </c>
      <c r="H2" s="7" t="str">
        <f t="shared" si="0"/>
        <v/>
      </c>
      <c r="I2" s="7">
        <f t="shared" si="0"/>
        <v>44200</v>
      </c>
      <c r="J2" s="7" t="str">
        <f t="shared" si="0"/>
        <v/>
      </c>
      <c r="K2" s="7">
        <f t="shared" si="0"/>
        <v>44201</v>
      </c>
      <c r="L2" s="7" t="str">
        <f t="shared" si="0"/>
        <v/>
      </c>
      <c r="M2" s="7">
        <f t="shared" si="0"/>
        <v>44202</v>
      </c>
      <c r="N2" s="7" t="str">
        <f t="shared" si="0"/>
        <v/>
      </c>
      <c r="O2" s="7">
        <f t="shared" si="0"/>
        <v>44203</v>
      </c>
      <c r="P2" s="7" t="str">
        <f t="shared" si="0"/>
        <v/>
      </c>
      <c r="Q2" s="7">
        <f t="shared" si="0"/>
        <v>44204</v>
      </c>
      <c r="R2" s="7" t="str">
        <f t="shared" si="0"/>
        <v/>
      </c>
      <c r="S2" s="7">
        <f t="shared" si="0"/>
        <v>44205</v>
      </c>
      <c r="T2" s="7" t="str">
        <f t="shared" si="0"/>
        <v/>
      </c>
      <c r="U2" s="7">
        <f t="shared" si="0"/>
        <v>44206</v>
      </c>
      <c r="V2" s="7" t="str">
        <f t="shared" si="0"/>
        <v/>
      </c>
      <c r="W2" s="7">
        <f t="shared" si="0"/>
        <v>44207</v>
      </c>
      <c r="X2" s="7" t="str">
        <f t="shared" si="0"/>
        <v/>
      </c>
      <c r="Y2" s="7">
        <f t="shared" si="0"/>
        <v>44208</v>
      </c>
      <c r="Z2" s="7" t="str">
        <f t="shared" si="0"/>
        <v/>
      </c>
      <c r="AA2" s="7">
        <f t="shared" si="0"/>
        <v>44209</v>
      </c>
      <c r="AB2" s="7" t="str">
        <f t="shared" si="0"/>
        <v/>
      </c>
      <c r="AC2" s="7">
        <f t="shared" si="0"/>
        <v>44210</v>
      </c>
      <c r="AD2" s="7" t="str">
        <f t="shared" si="0"/>
        <v/>
      </c>
      <c r="AE2" s="7">
        <f t="shared" si="0"/>
        <v>44211</v>
      </c>
      <c r="AF2" s="7" t="str">
        <f t="shared" si="0"/>
        <v/>
      </c>
      <c r="AG2" s="7">
        <f t="shared" si="0"/>
        <v>44212</v>
      </c>
      <c r="AH2" s="7" t="str">
        <f t="shared" si="0"/>
        <v/>
      </c>
      <c r="AI2" s="7">
        <f t="shared" si="0"/>
        <v>44213</v>
      </c>
      <c r="AJ2" s="7" t="str">
        <f t="shared" si="0"/>
        <v/>
      </c>
      <c r="AK2" s="7">
        <f t="shared" si="0"/>
        <v>44214</v>
      </c>
      <c r="AL2" s="7" t="str">
        <f t="shared" si="0"/>
        <v/>
      </c>
      <c r="AM2" s="7">
        <f t="shared" si="0"/>
        <v>44215</v>
      </c>
      <c r="AN2" s="7" t="str">
        <f t="shared" si="0"/>
        <v/>
      </c>
      <c r="AO2" s="7">
        <f t="shared" si="0"/>
        <v>44216</v>
      </c>
      <c r="AP2" s="7" t="str">
        <f t="shared" si="0"/>
        <v/>
      </c>
      <c r="AQ2" s="5">
        <v>0.29166666666666669</v>
      </c>
      <c r="AT2">
        <v>1</v>
      </c>
    </row>
    <row r="3" spans="1:46" x14ac:dyDescent="0.25">
      <c r="A3" s="8"/>
      <c r="B3" s="8"/>
      <c r="C3" s="9">
        <v>44197</v>
      </c>
      <c r="D3" s="10"/>
      <c r="E3" s="10">
        <f>C3+1</f>
        <v>44198</v>
      </c>
      <c r="F3" s="10"/>
      <c r="G3" s="10">
        <f t="shared" ref="G3:AO3" si="1">E3+1</f>
        <v>44199</v>
      </c>
      <c r="H3" s="10"/>
      <c r="I3" s="10">
        <f t="shared" si="1"/>
        <v>44200</v>
      </c>
      <c r="J3" s="10"/>
      <c r="K3" s="10">
        <f t="shared" si="1"/>
        <v>44201</v>
      </c>
      <c r="L3" s="10"/>
      <c r="M3" s="10">
        <f t="shared" si="1"/>
        <v>44202</v>
      </c>
      <c r="N3" s="10"/>
      <c r="O3" s="10">
        <f t="shared" si="1"/>
        <v>44203</v>
      </c>
      <c r="P3" s="10"/>
      <c r="Q3" s="10">
        <f t="shared" si="1"/>
        <v>44204</v>
      </c>
      <c r="R3" s="10"/>
      <c r="S3" s="10">
        <f t="shared" si="1"/>
        <v>44205</v>
      </c>
      <c r="T3" s="10"/>
      <c r="U3" s="10">
        <f t="shared" si="1"/>
        <v>44206</v>
      </c>
      <c r="V3" s="10"/>
      <c r="W3" s="10">
        <f t="shared" si="1"/>
        <v>44207</v>
      </c>
      <c r="X3" s="10"/>
      <c r="Y3" s="10">
        <f t="shared" si="1"/>
        <v>44208</v>
      </c>
      <c r="Z3" s="10"/>
      <c r="AA3" s="10">
        <f t="shared" si="1"/>
        <v>44209</v>
      </c>
      <c r="AB3" s="10"/>
      <c r="AC3" s="10">
        <f t="shared" si="1"/>
        <v>44210</v>
      </c>
      <c r="AD3" s="10"/>
      <c r="AE3" s="10">
        <f t="shared" si="1"/>
        <v>44211</v>
      </c>
      <c r="AF3" s="10"/>
      <c r="AG3" s="10">
        <f t="shared" si="1"/>
        <v>44212</v>
      </c>
      <c r="AH3" s="10"/>
      <c r="AI3" s="10">
        <f t="shared" si="1"/>
        <v>44213</v>
      </c>
      <c r="AJ3" s="10"/>
      <c r="AK3" s="10">
        <f t="shared" si="1"/>
        <v>44214</v>
      </c>
      <c r="AL3" s="10"/>
      <c r="AM3" s="10">
        <f t="shared" si="1"/>
        <v>44215</v>
      </c>
      <c r="AN3" s="10"/>
      <c r="AO3" s="10">
        <f t="shared" si="1"/>
        <v>44216</v>
      </c>
      <c r="AP3" s="11"/>
      <c r="AQ3" s="12" t="s">
        <v>0</v>
      </c>
    </row>
    <row r="4" spans="1:46" ht="15" customHeight="1" x14ac:dyDescent="0.25">
      <c r="A4" s="13" t="s">
        <v>1</v>
      </c>
      <c r="B4" s="14"/>
      <c r="C4" s="14">
        <v>0</v>
      </c>
      <c r="D4" s="15"/>
      <c r="E4" s="14">
        <v>0</v>
      </c>
      <c r="F4" s="15"/>
      <c r="G4" s="14">
        <v>0</v>
      </c>
      <c r="H4" s="15"/>
      <c r="I4" s="14" t="s">
        <v>2</v>
      </c>
      <c r="J4" s="15"/>
      <c r="K4" s="14" t="s">
        <v>2</v>
      </c>
      <c r="L4" s="15"/>
      <c r="M4" s="14">
        <v>0</v>
      </c>
      <c r="N4" s="15"/>
      <c r="O4" s="14">
        <v>0</v>
      </c>
      <c r="P4" s="15"/>
      <c r="Q4" s="14" t="s">
        <v>2</v>
      </c>
      <c r="R4" s="15"/>
      <c r="S4" s="14" t="s">
        <v>2</v>
      </c>
      <c r="T4" s="15"/>
      <c r="U4" s="14" t="s">
        <v>2</v>
      </c>
      <c r="V4" s="15"/>
      <c r="W4" s="14">
        <v>0</v>
      </c>
      <c r="X4" s="15"/>
      <c r="Y4" s="14">
        <v>0</v>
      </c>
      <c r="Z4" s="15"/>
      <c r="AA4" s="14" t="s">
        <v>2</v>
      </c>
      <c r="AB4" s="15"/>
      <c r="AC4" s="14" t="s">
        <v>2</v>
      </c>
      <c r="AD4" s="15"/>
      <c r="AE4" s="14">
        <v>0</v>
      </c>
      <c r="AF4" s="15"/>
      <c r="AG4" s="14">
        <v>0</v>
      </c>
      <c r="AH4" s="15"/>
      <c r="AI4" s="14">
        <v>0</v>
      </c>
      <c r="AJ4" s="15"/>
      <c r="AK4" s="14" t="s">
        <v>2</v>
      </c>
      <c r="AL4" s="15"/>
      <c r="AM4" s="14" t="s">
        <v>2</v>
      </c>
      <c r="AN4" s="15"/>
      <c r="AO4" s="14">
        <v>0</v>
      </c>
      <c r="AP4" s="15"/>
      <c r="AQ4" s="29">
        <f>SUM(C9,E9,G9,I9,K9,M9,O9,Q9,S9,U9,W9,Y9,AA9,AC9,AE9,AG9,AI9,AK9,AM9,AO9)-SUM(C8,E8,G8,I8,K8,M8,O8,Q8,S8,U8,W8,Y8,AA8,AC8,AE8,AG8,AI8,AK8,AM8,AO8)+SUM(C7,E7,G7,I7,K7,M7,O7,Q7,S7,U7,W7,Y7,AA7,AC7,AE7,AG7,AI7,AK7,AM7,AO7)-SUM(C6,E6,G6,I6,K6,M6,O6,Q6,S6,U6,W6,Y6,AA6,AC6,AE6,AG6,AI6,AK6,AM6,AO6)+SUM(C5,E5,G5,I5,K5,M5,O5,Q5,S5,U5,W5,Y5,AA5,AC5,AE5,AG5,AI5,AK5,AM5,AO5)-SUM(C4,E4,G4,I4,K4,M4,O4,Q4,S4,U4,W4,Y4,AA4,AC4,AE4,AG4,AI4,AK4,AM4,AO4)</f>
        <v>4.5520833333333321</v>
      </c>
      <c r="AR4" s="27">
        <f ca="1">SUMPRODUCT(((C9:AP9&lt;&gt;"")-(C8:AP8&lt;&gt;"")*((C9:AP9&lt;&gt;"")-(C8:AP8&lt;&gt;""))*((C7:AP7&lt;&gt;"")-(C6:AP6&lt;&gt;""))*((C5:AP5&lt;&gt;"")-(C4:AP4&lt;&gt;"")))*NOT(ISTEXT(C11:AP11)))</f>
        <v>31</v>
      </c>
      <c r="AS4" s="34">
        <f t="array" aca="1" ref="AS4" ca="1">SUM(IF(C11:AP11="",C9:AP9,0))-SUM(IF(C11:AP11="",C8:AP8,0))+SUM(IF(C11:AP11="",C7:AP7,0))-SUM(IF(C11:AP11="",C6:AP6,0))+SUM(IF(C11:AP11="",C5:AP5,0))-SUM(IF(C11:AP11="",C4:AP4,0))*SUM(IF(ISNUMBER(SEARCH("AM*",C11:AP11)),1,0))</f>
        <v>4.5520833333333321</v>
      </c>
    </row>
    <row r="5" spans="1:46" ht="15.75" x14ac:dyDescent="0.25">
      <c r="A5" s="16"/>
      <c r="B5" s="17"/>
      <c r="C5" s="17">
        <v>0.33333333333333331</v>
      </c>
      <c r="D5" s="18">
        <f ca="1">IF(AND(C5&lt;&gt;"",NOT(ISTEXT((OFFSET($A$3,8*MATCH(RIGHT($A4,1)*1,$AT$2:$AT$5,0),MATCH(C$3-1,$B$3:C$3,0)))))),SUM((C5-C4)-(C5-$AQ$2))*0.07,0)</f>
        <v>2.041666666666667E-2</v>
      </c>
      <c r="E5" s="17">
        <v>0.29166666666666669</v>
      </c>
      <c r="F5" s="18">
        <f ca="1">IF(AND(E5&lt;&gt;"",NOT(ISTEXT((OFFSET($A$3,8*MATCH(RIGHT($A4,1)*1,$AT$2:$AT$5,0),MATCH(E$3-1,$B$3:E$3,0)))))),SUM((E5-E4)-(E5-$AQ$2))*0.07,0)</f>
        <v>2.041666666666667E-2</v>
      </c>
      <c r="G5" s="17">
        <v>0.29166666666666669</v>
      </c>
      <c r="H5" s="18">
        <f ca="1">IF(AND(G5&lt;&gt;"",NOT(ISTEXT((OFFSET($A$3,8*MATCH(RIGHT($A4,1)*1,$AT$2:$AT$5,0),MATCH(G$3-1,$B$3:G$3,0)))))),SUM((G5-G4)-(G5-$AQ$2))*0.07,0)</f>
        <v>2.041666666666667E-2</v>
      </c>
      <c r="I5" s="17" t="s">
        <v>2</v>
      </c>
      <c r="J5" s="18">
        <f ca="1">IF(AND(I5&lt;&gt;"",NOT(ISTEXT((OFFSET($A$3,8*MATCH(RIGHT($A4,1)*1,$AT$2:$AT$5,0),MATCH(I$3-1,$B$3:I$3,0)))))),SUM((I5-I4)-(I5-$AQ$2))*0.07,0)</f>
        <v>0</v>
      </c>
      <c r="K5" s="17" t="s">
        <v>2</v>
      </c>
      <c r="L5" s="18">
        <f ca="1">IF(AND(K5&lt;&gt;"",NOT(ISTEXT((OFFSET($A$3,8*MATCH(RIGHT($A4,1)*1,$AT$2:$AT$5,0),MATCH(K$3-1,$B$3:K$3,0)))))),SUM((K5-K4)-(K5-$AQ$2))*0.07,0)</f>
        <v>0</v>
      </c>
      <c r="M5" s="17">
        <v>0.29166666666666669</v>
      </c>
      <c r="N5" s="18">
        <f ca="1">IF(AND(M5&lt;&gt;"",NOT(ISTEXT((OFFSET($A$3,8*MATCH(RIGHT($A4,1)*1,$AT$2:$AT$5,0),MATCH(M$3-1,$B$3:M$3,0)))))),SUM((M5-M4)-(M5-$AQ$2))*0.07,0)</f>
        <v>2.041666666666667E-2</v>
      </c>
      <c r="O5" s="17">
        <v>0.29166666666666669</v>
      </c>
      <c r="P5" s="18">
        <f ca="1">IF(AND(O5&lt;&gt;"",NOT(ISTEXT((OFFSET($A$3,8*MATCH(RIGHT($A4,1)*1,$AT$2:$AT$5,0),MATCH(O$3-1,$B$3:O$3,0)))))),SUM((O5-O4)-(O5-$AQ$2))*0.07,0)</f>
        <v>2.041666666666667E-2</v>
      </c>
      <c r="Q5" s="17" t="s">
        <v>2</v>
      </c>
      <c r="R5" s="18">
        <f ca="1">IF(AND(Q5&lt;&gt;"",NOT(ISTEXT((OFFSET($A$3,8*MATCH(RIGHT($A4,1)*1,$AT$2:$AT$5,0),MATCH(Q$3-1,$B$3:Q$3,0)))))),SUM((Q5-Q4)-(Q5-$AQ$2))*0.07,0)</f>
        <v>0</v>
      </c>
      <c r="S5" s="17" t="s">
        <v>2</v>
      </c>
      <c r="T5" s="18">
        <f ca="1">IF(AND(S5&lt;&gt;"",NOT(ISTEXT((OFFSET($A$3,8*MATCH(RIGHT($A4,1)*1,$AT$2:$AT$5,0),MATCH(S$3-1,$B$3:S$3,0)))))),SUM((S5-S4)-(S5-$AQ$2))*0.07,0)</f>
        <v>0</v>
      </c>
      <c r="U5" s="17" t="s">
        <v>2</v>
      </c>
      <c r="V5" s="18">
        <f ca="1">IF(AND(U5&lt;&gt;"",NOT(ISTEXT((OFFSET($A$3,8*MATCH(RIGHT($A4,1)*1,$AT$2:$AT$5,0),MATCH(U$3-1,$B$3:U$3,0)))))),SUM((U5-U4)-(U5-$AQ$2))*0.07,0)</f>
        <v>0</v>
      </c>
      <c r="W5" s="17">
        <v>0.29166666666666669</v>
      </c>
      <c r="X5" s="18">
        <f ca="1">IF(AND(W5&lt;&gt;"",NOT(ISTEXT((OFFSET($A$3,8*MATCH(RIGHT($A4,1)*1,$AT$2:$AT$5,0),MATCH(W$3-1,$B$3:W$3,0)))))),SUM((W5-W4)-(W5-$AQ$2))*0.07,0)</f>
        <v>2.041666666666667E-2</v>
      </c>
      <c r="Y5" s="17">
        <v>0.29166666666666669</v>
      </c>
      <c r="Z5" s="18">
        <f ca="1">IF(AND(Y5&lt;&gt;"",NOT(ISTEXT((OFFSET($A$3,8*MATCH(RIGHT($A4,1)*1,$AT$2:$AT$5,0),MATCH(Y$3-1,$B$3:Y$3,0)))))),SUM((Y5-Y4)-(Y5-$AQ$2))*0.07,0)</f>
        <v>2.041666666666667E-2</v>
      </c>
      <c r="AA5" s="17" t="s">
        <v>2</v>
      </c>
      <c r="AB5" s="18">
        <f ca="1">IF(AND(AA5&lt;&gt;"",NOT(ISTEXT((OFFSET($A$3,8*MATCH(RIGHT($A4,1)*1,$AT$2:$AT$5,0),MATCH(AA$3-1,$B$3:AA$3,0)))))),SUM((AA5-AA4)-(AA5-$AQ$2))*0.07,0)</f>
        <v>0</v>
      </c>
      <c r="AC5" s="17" t="s">
        <v>2</v>
      </c>
      <c r="AD5" s="18">
        <f ca="1">IF(AND(AC5&lt;&gt;"",NOT(ISTEXT((OFFSET($A$3,8*MATCH(RIGHT($A4,1)*1,$AT$2:$AT$5,0),MATCH(AC$3-1,$B$3:AC$3,0)))))),SUM((AC5-AC4)-(AC5-$AQ$2))*0.07,0)</f>
        <v>0</v>
      </c>
      <c r="AE5" s="17">
        <v>0.29166666666666669</v>
      </c>
      <c r="AF5" s="18">
        <f ca="1">IF(AND(AE5&lt;&gt;"",NOT(ISTEXT((OFFSET($A$3,8*MATCH(RIGHT($A4,1)*1,$AT$2:$AT$5,0),MATCH(AE$3-1,$B$3:AE$3,0)))))),SUM((AE5-AE4)-(AE5-$AQ$2))*0.07,0)</f>
        <v>2.041666666666667E-2</v>
      </c>
      <c r="AG5" s="17">
        <v>0.33333333333333331</v>
      </c>
      <c r="AH5" s="18">
        <f ca="1">IF(AND(AG5&lt;&gt;"",NOT(ISTEXT((OFFSET($A$3,8*MATCH(RIGHT($A4,1)*1,$AT$2:$AT$5,0),MATCH(AG$3-1,$B$3:AG$3,0)))))),SUM((AG5-AG4)-(AG5-$AQ$2))*0.07,0)</f>
        <v>2.041666666666667E-2</v>
      </c>
      <c r="AI5" s="17">
        <v>0.29166666666666669</v>
      </c>
      <c r="AJ5" s="18">
        <f ca="1">IF(AND(AI5&lt;&gt;"",NOT(ISTEXT((OFFSET($A$3,8*MATCH(RIGHT($A4,1)*1,$AT$2:$AT$5,0),MATCH(AI$3-1,$B$3:AI$3,0)))))),SUM((AI5-AI4)-(AI5-$AQ$2))*0.07,0)</f>
        <v>2.041666666666667E-2</v>
      </c>
      <c r="AK5" s="17" t="s">
        <v>2</v>
      </c>
      <c r="AL5" s="18">
        <f ca="1">IF(AND(AK5&lt;&gt;"",NOT(ISTEXT((OFFSET($A$3,8*MATCH(RIGHT($A4,1)*1,$AT$2:$AT$5,0),MATCH(AK$3-1,$B$3:AK$3,0)))))),SUM((AK5-AK4)-(AK5-$AQ$2))*0.07,0)</f>
        <v>0</v>
      </c>
      <c r="AM5" s="17" t="s">
        <v>2</v>
      </c>
      <c r="AN5" s="18">
        <f ca="1">IF(AND(AM5&lt;&gt;"",NOT(ISTEXT((OFFSET($A$3,8*MATCH(RIGHT($A4,1)*1,$AT$2:$AT$5,0),MATCH(AM$3-1,$B$3:AM$3,0)))))),SUM((AM5-AM4)-(AM5-$AQ$2))*0.07,0)</f>
        <v>0</v>
      </c>
      <c r="AO5" s="17">
        <v>0.29166666666666669</v>
      </c>
      <c r="AP5" s="18">
        <f ca="1">IF(AND(AO5&lt;&gt;"",NOT(ISTEXT((OFFSET($A$3,8*MATCH(RIGHT($A4,1)*1,$AT$2:$AT$5,0),MATCH(AO$3-1,$B$3:AO$3,0)))))),SUM((AO5-AO4)-(AO5-$AQ$2))*0.07,0)</f>
        <v>2.041666666666667E-2</v>
      </c>
      <c r="AQ5" s="30"/>
      <c r="AR5" s="28"/>
      <c r="AS5" s="33">
        <f t="array" aca="1" ref="AS5" ca="1">IF(ISERROR(ISNUMBER(SEARCH("AM*",C11:AP11))),0,1)*SUM(IF(C11:AP11="",C9:AP9,0))-IF(ISERROR(ISNUMBER(SEARCH("AM*",C11:AP11))),0,1)*SUM(IF(C11:AP11="",C8:AP8,0))+IF(ISERROR(ISNUMBER(SEARCH("AM*",C11:AP11))),0,1)*SUM(IF(C11:AP11="",C7:AP7,0))-IF(ISERROR(ISNUMBER(SEARCH("AM*",C11:AP11))),0,1)*SUM(IF(C11:AP11="",C6:AP6,0))+IF(ISERROR(ISNUMBER(SEARCH("AM*",C11:AP11))),0,1)*SUM(IF(C11:AP11="",C5:AP5,0))-IF(ISERROR(ISNUMBER(SEARCH("AM*",C11:AP11))),0,1)*SUM(IF(C11:AP11="",C4:AP4,0))</f>
        <v>4.5520833333333321</v>
      </c>
    </row>
    <row r="6" spans="1:46" ht="15.75" x14ac:dyDescent="0.25">
      <c r="A6" s="16"/>
      <c r="B6" s="17"/>
      <c r="C6" s="17" t="str">
        <f>IF(A1="blablabla",1,"")</f>
        <v/>
      </c>
      <c r="D6" s="18"/>
      <c r="E6" s="17" t="str">
        <f t="shared" ref="E6:E7" si="2">IF(C1="blablabla",1,"")</f>
        <v/>
      </c>
      <c r="F6" s="18"/>
      <c r="G6" s="17" t="str">
        <f t="shared" ref="G6:G7" si="3">IF(E1="blablabla",1,"")</f>
        <v/>
      </c>
      <c r="H6" s="18"/>
      <c r="I6" s="17" t="str">
        <f t="shared" ref="I6:I7" si="4">IF(G1="blablabla",1,"")</f>
        <v/>
      </c>
      <c r="J6" s="18"/>
      <c r="K6" s="17" t="str">
        <f t="shared" ref="K6:K7" si="5">IF(I1="blablabla",1,"")</f>
        <v/>
      </c>
      <c r="L6" s="18"/>
      <c r="M6" s="17" t="str">
        <f t="shared" ref="M6:M7" si="6">IF(K1="blablabla",1,"")</f>
        <v/>
      </c>
      <c r="N6" s="18"/>
      <c r="O6" s="17" t="str">
        <f t="shared" ref="O6:O7" si="7">IF(M1="blablabla",1,"")</f>
        <v/>
      </c>
      <c r="P6" s="18"/>
      <c r="Q6" s="17" t="str">
        <f t="shared" ref="Q6:Q7" si="8">IF(O1="blablabla",1,"")</f>
        <v/>
      </c>
      <c r="R6" s="18"/>
      <c r="S6" s="17" t="str">
        <f t="shared" ref="S6:S7" si="9">IF(Q1="blablabla",1,"")</f>
        <v/>
      </c>
      <c r="T6" s="18"/>
      <c r="U6" s="17" t="str">
        <f t="shared" ref="U6:U7" si="10">IF(S1="blablabla",1,"")</f>
        <v/>
      </c>
      <c r="V6" s="18"/>
      <c r="W6" s="17" t="str">
        <f t="shared" ref="W6:W7" si="11">IF(U1="blablabla",1,"")</f>
        <v/>
      </c>
      <c r="X6" s="18"/>
      <c r="Y6" s="17" t="str">
        <f t="shared" ref="Y6:Y7" si="12">IF(W1="blablabla",1,"")</f>
        <v/>
      </c>
      <c r="Z6" s="18"/>
      <c r="AA6" s="17" t="str">
        <f t="shared" ref="AA6:AA7" si="13">IF(Y1="blablabla",1,"")</f>
        <v/>
      </c>
      <c r="AB6" s="18"/>
      <c r="AC6" s="17" t="str">
        <f t="shared" ref="AC6:AC7" si="14">IF(AA1="blablabla",1,"")</f>
        <v/>
      </c>
      <c r="AD6" s="18"/>
      <c r="AE6" s="17" t="str">
        <f t="shared" ref="AE6:AE7" si="15">IF(AC1="blablabla",1,"")</f>
        <v/>
      </c>
      <c r="AF6" s="18"/>
      <c r="AG6" s="17" t="str">
        <f t="shared" ref="AG6:AG7" si="16">IF(AE1="blablabla",1,"")</f>
        <v/>
      </c>
      <c r="AH6" s="18"/>
      <c r="AI6" s="17" t="str">
        <f t="shared" ref="AI6:AI7" si="17">IF(AG1="blablabla",1,"")</f>
        <v/>
      </c>
      <c r="AJ6" s="18"/>
      <c r="AK6" s="17" t="str">
        <f t="shared" ref="AK6:AK7" si="18">IF(AI1="blablabla",1,"")</f>
        <v/>
      </c>
      <c r="AL6" s="18"/>
      <c r="AM6" s="17" t="str">
        <f t="shared" ref="AM6:AM7" si="19">IF(AK1="blablabla",1,"")</f>
        <v/>
      </c>
      <c r="AN6" s="18"/>
      <c r="AO6" s="17" t="str">
        <f t="shared" ref="AO6:AO7" si="20">IF(AM1="blablabla",1,"")</f>
        <v/>
      </c>
      <c r="AP6" s="18"/>
      <c r="AQ6" s="30"/>
      <c r="AR6" s="28"/>
      <c r="AS6" s="33">
        <f t="array" aca="1" ref="AS6" ca="1">SUM(IF(C11:AP11="",C9:AP9,0))-SUM(IF(C11:AP11="",C8:AP8,0))+SUM(IF(C11:AP11="",C7:AP7,0))-SUM(IF(C11:AP11="",C6:AP6,0))+SUM(IF(C11:AP11="",C5:AP5,0))-SUM(IF(C11:AP11="",C4:AP4,0))*IF(ISERROR(ISNUMBER(SEARCH("AM*",C11:AP11))),0,1)</f>
        <v>4.5520833333333321</v>
      </c>
    </row>
    <row r="7" spans="1:46" ht="15.75" x14ac:dyDescent="0.25">
      <c r="A7" s="16"/>
      <c r="B7" s="17"/>
      <c r="C7" s="17" t="str">
        <f>IF(A2="blablabla",1,"")</f>
        <v/>
      </c>
      <c r="D7" s="18"/>
      <c r="E7" s="17" t="str">
        <f t="shared" si="2"/>
        <v/>
      </c>
      <c r="F7" s="18"/>
      <c r="G7" s="17" t="str">
        <f t="shared" si="3"/>
        <v/>
      </c>
      <c r="H7" s="18"/>
      <c r="I7" s="17" t="str">
        <f t="shared" si="4"/>
        <v/>
      </c>
      <c r="J7" s="18"/>
      <c r="K7" s="17" t="str">
        <f t="shared" si="5"/>
        <v/>
      </c>
      <c r="L7" s="18"/>
      <c r="M7" s="17" t="str">
        <f t="shared" si="6"/>
        <v/>
      </c>
      <c r="N7" s="18"/>
      <c r="O7" s="17" t="str">
        <f t="shared" si="7"/>
        <v/>
      </c>
      <c r="P7" s="18"/>
      <c r="Q7" s="17" t="str">
        <f t="shared" si="8"/>
        <v/>
      </c>
      <c r="R7" s="18"/>
      <c r="S7" s="17" t="str">
        <f t="shared" si="9"/>
        <v/>
      </c>
      <c r="T7" s="18"/>
      <c r="U7" s="17" t="str">
        <f t="shared" si="10"/>
        <v/>
      </c>
      <c r="V7" s="18"/>
      <c r="W7" s="17" t="str">
        <f t="shared" si="11"/>
        <v/>
      </c>
      <c r="X7" s="18"/>
      <c r="Y7" s="17" t="str">
        <f t="shared" si="12"/>
        <v/>
      </c>
      <c r="Z7" s="18"/>
      <c r="AA7" s="17" t="str">
        <f t="shared" si="13"/>
        <v/>
      </c>
      <c r="AB7" s="18"/>
      <c r="AC7" s="17" t="str">
        <f t="shared" si="14"/>
        <v/>
      </c>
      <c r="AD7" s="18"/>
      <c r="AE7" s="17" t="str">
        <f t="shared" si="15"/>
        <v/>
      </c>
      <c r="AF7" s="18"/>
      <c r="AG7" s="17" t="str">
        <f t="shared" si="16"/>
        <v/>
      </c>
      <c r="AH7" s="18"/>
      <c r="AI7" s="17" t="str">
        <f t="shared" si="17"/>
        <v/>
      </c>
      <c r="AJ7" s="18"/>
      <c r="AK7" s="17" t="str">
        <f t="shared" si="18"/>
        <v/>
      </c>
      <c r="AL7" s="18"/>
      <c r="AM7" s="17" t="str">
        <f t="shared" si="19"/>
        <v/>
      </c>
      <c r="AN7" s="18"/>
      <c r="AO7" s="17" t="str">
        <f t="shared" si="20"/>
        <v/>
      </c>
      <c r="AP7" s="18"/>
      <c r="AQ7" s="30"/>
      <c r="AR7" s="28"/>
      <c r="AS7" s="33"/>
    </row>
    <row r="8" spans="1:46" ht="15.75" x14ac:dyDescent="0.25">
      <c r="A8" s="16"/>
      <c r="B8" s="17"/>
      <c r="C8" s="17">
        <v>0.88541666666666663</v>
      </c>
      <c r="D8" s="18"/>
      <c r="E8" s="17">
        <v>0.88541666666666663</v>
      </c>
      <c r="F8" s="18"/>
      <c r="G8" s="17" t="s">
        <v>2</v>
      </c>
      <c r="H8" s="18"/>
      <c r="I8" s="17" t="s">
        <v>2</v>
      </c>
      <c r="J8" s="18"/>
      <c r="K8" s="17">
        <v>0.88541666666666663</v>
      </c>
      <c r="L8" s="18"/>
      <c r="M8" s="17">
        <v>0.88541666666666663</v>
      </c>
      <c r="N8" s="18"/>
      <c r="O8" s="17" t="s">
        <v>2</v>
      </c>
      <c r="P8" s="18"/>
      <c r="Q8" s="17" t="s">
        <v>2</v>
      </c>
      <c r="R8" s="18"/>
      <c r="S8" s="17" t="s">
        <v>2</v>
      </c>
      <c r="T8" s="18"/>
      <c r="U8" s="17">
        <v>0.88541666666666663</v>
      </c>
      <c r="V8" s="18"/>
      <c r="W8" s="17">
        <v>0.88541666666666663</v>
      </c>
      <c r="X8" s="18"/>
      <c r="Y8" s="17" t="s">
        <v>2</v>
      </c>
      <c r="Z8" s="18"/>
      <c r="AA8" s="17" t="s">
        <v>2</v>
      </c>
      <c r="AB8" s="18"/>
      <c r="AC8" s="17">
        <v>0.88541666666666663</v>
      </c>
      <c r="AD8" s="18"/>
      <c r="AE8" s="17">
        <v>0.88541666666666663</v>
      </c>
      <c r="AF8" s="18"/>
      <c r="AG8" s="17">
        <v>0.88541666666666663</v>
      </c>
      <c r="AH8" s="18"/>
      <c r="AI8" s="17" t="s">
        <v>2</v>
      </c>
      <c r="AJ8" s="18"/>
      <c r="AK8" s="17" t="s">
        <v>2</v>
      </c>
      <c r="AL8" s="18"/>
      <c r="AM8" s="17">
        <v>0.88541666666666663</v>
      </c>
      <c r="AN8" s="18"/>
      <c r="AO8" s="17">
        <v>0.88541666666666663</v>
      </c>
      <c r="AP8" s="18"/>
      <c r="AQ8" s="30"/>
      <c r="AR8" s="28"/>
      <c r="AS8" s="36"/>
    </row>
    <row r="9" spans="1:46" ht="15.75" x14ac:dyDescent="0.25">
      <c r="A9" s="16"/>
      <c r="B9" s="17"/>
      <c r="C9" s="17">
        <v>1</v>
      </c>
      <c r="D9" s="18">
        <f ca="1">IF(AND(C8&lt;&gt;"",NOT(ISTEXT((OFFSET($A$3,8*MATCH(RIGHT($A4,1)*1,$AT$2:$AT$5,0),MATCH(C$3,$B$3:C$3,0)))))),SUM((C9-C8)-($AQ$1-C8))*0.07,0)</f>
        <v>5.8333333333333362E-3</v>
      </c>
      <c r="E9" s="17">
        <v>1</v>
      </c>
      <c r="F9" s="18">
        <f ca="1">IF(AND(E8&lt;&gt;"",NOT(ISTEXT((OFFSET($A$3,8*MATCH(RIGHT($A4,1)*1,$AT$2:$AT$5,0),MATCH(E$3,$B$3:E$3,0)))))),SUM((E9-E8)-($AQ$1-E8))*0.07,0)</f>
        <v>5.8333333333333362E-3</v>
      </c>
      <c r="G9" s="17" t="s">
        <v>2</v>
      </c>
      <c r="H9" s="18">
        <f ca="1">IF(AND(G8&lt;&gt;"",NOT(ISTEXT((OFFSET($A$3,8*MATCH(RIGHT($A4,1)*1,$AT$2:$AT$5,0),MATCH(G$3,$B$3:G$3,0)))))),SUM((G9-G8)-($AQ$1-G8))*0.07,0)</f>
        <v>0</v>
      </c>
      <c r="I9" s="17" t="s">
        <v>2</v>
      </c>
      <c r="J9" s="18">
        <f ca="1">IF(AND(I8&lt;&gt;"",NOT(ISTEXT((OFFSET($A$3,8*MATCH(RIGHT($A4,1)*1,$AT$2:$AT$5,0),MATCH(I$3,$B$3:I$3,0)))))),SUM((I9-I8)-($AQ$1-I8))*0.07,0)</f>
        <v>0</v>
      </c>
      <c r="K9" s="17">
        <v>1</v>
      </c>
      <c r="L9" s="18">
        <f ca="1">IF(AND(K8&lt;&gt;"",NOT(ISTEXT((OFFSET($A$3,8*MATCH(RIGHT($A4,1)*1,$AT$2:$AT$5,0),MATCH(K$3,$B$3:K$3,0)))))),SUM((K9-K8)-($AQ$1-K8))*0.07,0)</f>
        <v>5.8333333333333362E-3</v>
      </c>
      <c r="M9" s="17">
        <v>1</v>
      </c>
      <c r="N9" s="18">
        <f ca="1">IF(AND(M8&lt;&gt;"",NOT(ISTEXT((OFFSET($A$3,8*MATCH(RIGHT($A4,1)*1,$AT$2:$AT$5,0),MATCH(M$3,$B$3:M$3,0)))))),SUM((M9-M8)-($AQ$1-M8))*0.07,0)</f>
        <v>5.8333333333333362E-3</v>
      </c>
      <c r="O9" s="17" t="s">
        <v>2</v>
      </c>
      <c r="P9" s="18">
        <f ca="1">IF(AND(O8&lt;&gt;"",NOT(ISTEXT((OFFSET($A$3,8*MATCH(RIGHT($A4,1)*1,$AT$2:$AT$5,0),MATCH(O$3,$B$3:O$3,0)))))),SUM((O9-O8)-($AQ$1-O8))*0.07,0)</f>
        <v>0</v>
      </c>
      <c r="Q9" s="17" t="s">
        <v>2</v>
      </c>
      <c r="R9" s="18">
        <f ca="1">IF(AND(Q8&lt;&gt;"",NOT(ISTEXT((OFFSET($A$3,8*MATCH(RIGHT($A4,1)*1,$AT$2:$AT$5,0),MATCH(Q$3,$B$3:Q$3,0)))))),SUM((Q9-Q8)-($AQ$1-Q8))*0.07,0)</f>
        <v>0</v>
      </c>
      <c r="S9" s="17" t="s">
        <v>2</v>
      </c>
      <c r="T9" s="18">
        <f ca="1">IF(AND(S8&lt;&gt;"",NOT(ISTEXT((OFFSET($A$3,8*MATCH(RIGHT($A4,1)*1,$AT$2:$AT$5,0),MATCH(S$3,$B$3:S$3,0)))))),SUM((S9-S8)-($AQ$1-S8))*0.07,0)</f>
        <v>0</v>
      </c>
      <c r="U9" s="17">
        <v>1</v>
      </c>
      <c r="V9" s="18">
        <f ca="1">IF(AND(U8&lt;&gt;"",NOT(ISTEXT((OFFSET($A$3,8*MATCH(RIGHT($A4,1)*1,$AT$2:$AT$5,0),MATCH(U$3,$B$3:U$3,0)))))),SUM((U9-U8)-($AQ$1-U8))*0.07,0)</f>
        <v>5.8333333333333362E-3</v>
      </c>
      <c r="W9" s="17">
        <v>1</v>
      </c>
      <c r="X9" s="18">
        <f ca="1">IF(AND(W8&lt;&gt;"",NOT(ISTEXT((OFFSET($A$3,8*MATCH(RIGHT($A4,1)*1,$AT$2:$AT$5,0),MATCH(W$3,$B$3:W$3,0)))))),SUM((W9-W8)-($AQ$1-W8))*0.07,0)</f>
        <v>5.8333333333333362E-3</v>
      </c>
      <c r="Y9" s="17" t="s">
        <v>2</v>
      </c>
      <c r="Z9" s="18">
        <f ca="1">IF(AND(Y8&lt;&gt;"",NOT(ISTEXT((OFFSET($A$3,8*MATCH(RIGHT($A4,1)*1,$AT$2:$AT$5,0),MATCH(Y$3,$B$3:Y$3,0)))))),SUM((Y9-Y8)-($AQ$1-Y8))*0.07,0)</f>
        <v>0</v>
      </c>
      <c r="AA9" s="17" t="s">
        <v>2</v>
      </c>
      <c r="AB9" s="18">
        <f ca="1">IF(AND(AA8&lt;&gt;"",NOT(ISTEXT((OFFSET($A$3,8*MATCH(RIGHT($A4,1)*1,$AT$2:$AT$5,0),MATCH(AA$3,$B$3:AA$3,0)))))),SUM((AA9-AA8)-($AQ$1-AA8))*0.07,0)</f>
        <v>0</v>
      </c>
      <c r="AC9" s="17">
        <v>1</v>
      </c>
      <c r="AD9" s="18">
        <f ca="1">IF(AND(AC8&lt;&gt;"",NOT(ISTEXT((OFFSET($A$3,8*MATCH(RIGHT($A4,1)*1,$AT$2:$AT$5,0),MATCH(AC$3,$B$3:AC$3,0)))))),SUM((AC9-AC8)-($AQ$1-AC8))*0.07,0)</f>
        <v>5.8333333333333362E-3</v>
      </c>
      <c r="AE9" s="17">
        <v>1</v>
      </c>
      <c r="AF9" s="18">
        <f ca="1">IF(AND(AE8&lt;&gt;"",NOT(ISTEXT((OFFSET($A$3,8*MATCH(RIGHT($A4,1)*1,$AT$2:$AT$5,0),MATCH(AE$3,$B$3:AE$3,0)))))),SUM((AE9-AE8)-($AQ$1-AE8))*0.07,0)</f>
        <v>5.8333333333333362E-3</v>
      </c>
      <c r="AG9" s="17">
        <v>1</v>
      </c>
      <c r="AH9" s="18">
        <f ca="1">IF(AND(AG8&lt;&gt;"",NOT(ISTEXT((OFFSET($A$3,8*MATCH(RIGHT($A4,1)*1,$AT$2:$AT$5,0),MATCH(AG$3,$B$3:AG$3,0)))))),SUM((AG9-AG8)-($AQ$1-AG8))*0.07,0)</f>
        <v>5.8333333333333362E-3</v>
      </c>
      <c r="AI9" s="17" t="s">
        <v>2</v>
      </c>
      <c r="AJ9" s="18">
        <f ca="1">IF(AND(AI8&lt;&gt;"",NOT(ISTEXT((OFFSET($A$3,8*MATCH(RIGHT($A4,1)*1,$AT$2:$AT$5,0),MATCH(AI$3,$B$3:AI$3,0)))))),SUM((AI9-AI8)-($AQ$1-AI8))*0.07,0)</f>
        <v>0</v>
      </c>
      <c r="AK9" s="17" t="s">
        <v>2</v>
      </c>
      <c r="AL9" s="18">
        <f ca="1">IF(AND(AK8&lt;&gt;"",NOT(ISTEXT((OFFSET($A$3,8*MATCH(RIGHT($A4,1)*1,$AT$2:$AT$5,0),MATCH(AK$3,$B$3:AK$3,0)))))),SUM((AK9-AK8)-($AQ$1-AK8))*0.07,0)</f>
        <v>0</v>
      </c>
      <c r="AM9" s="17">
        <v>1</v>
      </c>
      <c r="AN9" s="18">
        <f ca="1">IF(AND(AM8&lt;&gt;"",NOT(ISTEXT((OFFSET($A$3,8*MATCH(RIGHT($A4,1)*1,$AT$2:$AT$5,0),MATCH(AM$3,$B$3:AM$3,0)))))),SUM((AM9-AM8)-($AQ$1-AM8))*0.07,0)</f>
        <v>5.8333333333333362E-3</v>
      </c>
      <c r="AO9" s="17">
        <v>1</v>
      </c>
      <c r="AP9" s="18">
        <f ca="1">IF(AND(AO8&lt;&gt;"",NOT(ISTEXT((OFFSET($A$3,8*MATCH(RIGHT($A4,1)*1,$AT$2:$AT$5,0),MATCH(AO$3,$B$3:AO$3,0)))))),SUM((AO9-AO8)-($AQ$1-AO8))*0.07,0)</f>
        <v>5.8333333333333362E-3</v>
      </c>
      <c r="AQ9" s="30"/>
      <c r="AR9" s="28"/>
      <c r="AS9" s="33"/>
    </row>
    <row r="10" spans="1:46" ht="15.75" x14ac:dyDescent="0.25">
      <c r="A10" s="26"/>
      <c r="B10" s="19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31"/>
      <c r="AR10" s="28"/>
      <c r="AS10" s="35"/>
    </row>
    <row r="11" spans="1:46" x14ac:dyDescent="0.25">
      <c r="A11" s="21"/>
      <c r="B11" s="22"/>
      <c r="C11" s="23"/>
      <c r="D11" s="24">
        <f t="shared" ref="D11" ca="1" si="21">SUM(D5+D9)</f>
        <v>2.6250000000000006E-2</v>
      </c>
      <c r="E11" s="23"/>
      <c r="F11" s="24">
        <f t="shared" ref="F11" ca="1" si="22">SUM(F5+F9)</f>
        <v>2.6250000000000006E-2</v>
      </c>
      <c r="G11" s="23"/>
      <c r="H11" s="24">
        <f t="shared" ref="H11" ca="1" si="23">SUM(H5+H9)</f>
        <v>2.041666666666667E-2</v>
      </c>
      <c r="I11" s="23"/>
      <c r="J11" s="24">
        <f t="shared" ref="J11" ca="1" si="24">SUM(J5+J9)</f>
        <v>0</v>
      </c>
      <c r="K11" s="23"/>
      <c r="L11" s="24">
        <f t="shared" ref="L11" ca="1" si="25">SUM(L5+L9)</f>
        <v>5.8333333333333362E-3</v>
      </c>
      <c r="M11" s="23"/>
      <c r="N11" s="24">
        <f t="shared" ref="N11" ca="1" si="26">SUM(N5+N9)</f>
        <v>2.6250000000000006E-2</v>
      </c>
      <c r="O11" s="23"/>
      <c r="P11" s="24">
        <f t="shared" ref="P11" ca="1" si="27">SUM(P5+P9)</f>
        <v>2.041666666666667E-2</v>
      </c>
      <c r="Q11" s="23"/>
      <c r="R11" s="24">
        <f t="shared" ref="R11" ca="1" si="28">SUM(R5+R9)</f>
        <v>0</v>
      </c>
      <c r="S11" s="23"/>
      <c r="T11" s="24">
        <f t="shared" ref="T11" ca="1" si="29">SUM(T5+T9)</f>
        <v>0</v>
      </c>
      <c r="U11" s="23"/>
      <c r="V11" s="24">
        <f t="shared" ref="V11" ca="1" si="30">SUM(V5+V9)</f>
        <v>5.8333333333333362E-3</v>
      </c>
      <c r="W11" s="23"/>
      <c r="X11" s="24">
        <f t="shared" ref="X11" ca="1" si="31">SUM(X5+X9)</f>
        <v>2.6250000000000006E-2</v>
      </c>
      <c r="Y11" s="23"/>
      <c r="Z11" s="24">
        <f t="shared" ref="Z11" ca="1" si="32">SUM(Z5+Z9)</f>
        <v>2.041666666666667E-2</v>
      </c>
      <c r="AA11" s="23"/>
      <c r="AB11" s="24">
        <f t="shared" ref="AB11" ca="1" si="33">SUM(AB5+AB9)</f>
        <v>0</v>
      </c>
      <c r="AC11" s="23"/>
      <c r="AD11" s="24">
        <f t="shared" ref="AD11" ca="1" si="34">SUM(AD5+AD9)</f>
        <v>5.8333333333333362E-3</v>
      </c>
      <c r="AE11" s="23"/>
      <c r="AF11" s="24">
        <f t="shared" ref="AF11" ca="1" si="35">SUM(AF5+AF9)</f>
        <v>2.6250000000000006E-2</v>
      </c>
      <c r="AG11" s="23"/>
      <c r="AH11" s="24">
        <f t="shared" ref="AH11" ca="1" si="36">SUM(AH5+AH9)</f>
        <v>2.6250000000000006E-2</v>
      </c>
      <c r="AI11" s="23"/>
      <c r="AJ11" s="24">
        <f t="shared" ref="AJ11" ca="1" si="37">SUM(AJ5+AJ9)</f>
        <v>2.041666666666667E-2</v>
      </c>
      <c r="AK11" s="23"/>
      <c r="AL11" s="24">
        <f t="shared" ref="AL11" ca="1" si="38">SUM(AL5+AL9)</f>
        <v>0</v>
      </c>
      <c r="AM11" s="23"/>
      <c r="AN11" s="24">
        <f t="shared" ref="AN11:AP11" ca="1" si="39">SUM(AN5+AN9)</f>
        <v>5.8333333333333362E-3</v>
      </c>
      <c r="AO11" s="23"/>
      <c r="AP11" s="24">
        <f t="shared" ca="1" si="39"/>
        <v>2.6250000000000006E-2</v>
      </c>
      <c r="AQ11" s="25">
        <f ca="1">SUM(C11:AP11)</f>
        <v>0.28875000000000006</v>
      </c>
    </row>
    <row r="14" spans="1:46" x14ac:dyDescent="0.25">
      <c r="AQ14" s="32"/>
    </row>
  </sheetData>
  <mergeCells count="3">
    <mergeCell ref="AR4:AR10"/>
    <mergeCell ref="A4:A9"/>
    <mergeCell ref="AQ4:AQ10"/>
  </mergeCells>
  <conditionalFormatting sqref="C3:AQ3 C11:AQ11 C4:AP10 AS7:AS8 AS4:AS5">
    <cfRule type="expression" dxfId="3" priority="9">
      <formula>OR(WEEKDAY(C$3,2)=7,WEEKDAY(B$3,2)=7)</formula>
    </cfRule>
  </conditionalFormatting>
  <conditionalFormatting sqref="AS9:AS10">
    <cfRule type="expression" dxfId="2" priority="3">
      <formula>OR(WEEKDAY(AS$3,2)=7,WEEKDAY(AR$3,2)=7)</formula>
    </cfRule>
  </conditionalFormatting>
  <conditionalFormatting sqref="AQ4">
    <cfRule type="expression" dxfId="1" priority="2">
      <formula>OR(WEEKDAY(AQ$3,2)=7,WEEKDAY(AP$3,2)=7)</formula>
    </cfRule>
  </conditionalFormatting>
  <conditionalFormatting sqref="AS6">
    <cfRule type="expression" dxfId="0" priority="1">
      <formula>OR(WEEKDAY(AS$3,2)=7,WEEKDAY(AR$3,2)=7)</formula>
    </cfRule>
  </conditionalFormatting>
  <dataValidations count="1">
    <dataValidation type="list" allowBlank="1" showInputMessage="1" showErrorMessage="1" sqref="C10 E10 G10 I10 K10 M10 O10 Q10 S10 U10 W10 Y10 AA10 AC10 AE10 AG10 AI10 AK10 AM10 AO10">
      <formula1>"remplaçant 1,remplaçant 2"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Noël D</dc:creator>
  <cp:lastModifiedBy>Noël D</cp:lastModifiedBy>
  <dcterms:created xsi:type="dcterms:W3CDTF">2021-10-01T07:16:32Z</dcterms:created>
  <dcterms:modified xsi:type="dcterms:W3CDTF">2021-10-01T11:46:59Z</dcterms:modified>
</cp:coreProperties>
</file>