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 activeTab="1"/>
  </bookViews>
  <sheets>
    <sheet name="planning gantt M1" sheetId="1" r:id="rId1"/>
    <sheet name="heures à la suite M1" sheetId="4" r:id="rId2"/>
    <sheet name="TR.liste" sheetId="3" r:id="rId3"/>
    <sheet name="jour férié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" l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I10" i="1"/>
  <c r="J11" i="4" l="1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X12" i="4"/>
  <c r="Y12" i="4"/>
  <c r="Z12" i="4"/>
  <c r="AA12" i="4"/>
  <c r="AB12" i="4"/>
  <c r="AC12" i="4"/>
  <c r="AD12" i="4"/>
  <c r="AE12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X13" i="4"/>
  <c r="Y13" i="4"/>
  <c r="Z13" i="4"/>
  <c r="AA13" i="4"/>
  <c r="AB13" i="4"/>
  <c r="AC13" i="4"/>
  <c r="AD13" i="4"/>
  <c r="AE13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AC15" i="4"/>
  <c r="AD15" i="4"/>
  <c r="AE15" i="4"/>
  <c r="I12" i="4"/>
  <c r="I13" i="4"/>
  <c r="I14" i="4"/>
  <c r="I15" i="4"/>
  <c r="I11" i="4"/>
  <c r="G10" i="1"/>
  <c r="L9" i="1"/>
  <c r="I7" i="4" l="1"/>
  <c r="I9" i="4" s="1"/>
  <c r="I6" i="4"/>
  <c r="C2" i="4"/>
  <c r="J9" i="4" l="1"/>
  <c r="K9" i="4" s="1"/>
  <c r="L9" i="4" s="1"/>
  <c r="M9" i="4" s="1"/>
  <c r="N9" i="4" s="1"/>
  <c r="O9" i="4" s="1"/>
  <c r="P9" i="4" s="1"/>
  <c r="Q9" i="4" s="1"/>
  <c r="R9" i="4" s="1"/>
  <c r="S9" i="4" s="1"/>
  <c r="T9" i="4" s="1"/>
  <c r="U9" i="4" s="1"/>
  <c r="V9" i="4" s="1"/>
  <c r="W9" i="4" s="1"/>
  <c r="X9" i="4" s="1"/>
  <c r="Y9" i="4" s="1"/>
  <c r="Z9" i="4" s="1"/>
  <c r="AA9" i="4" s="1"/>
  <c r="AB9" i="4" s="1"/>
  <c r="AC9" i="4" s="1"/>
  <c r="AD9" i="4" s="1"/>
  <c r="AE9" i="4" s="1"/>
  <c r="J7" i="4"/>
  <c r="I8" i="4"/>
  <c r="J8" i="4"/>
  <c r="E11" i="1"/>
  <c r="D11" i="1" s="1"/>
  <c r="E10" i="1"/>
  <c r="D10" i="1" s="1"/>
  <c r="K7" i="4" l="1"/>
  <c r="J6" i="4"/>
  <c r="F10" i="1"/>
  <c r="I7" i="1"/>
  <c r="I6" i="1" s="1"/>
  <c r="K6" i="4" l="1"/>
  <c r="L7" i="4"/>
  <c r="K8" i="4"/>
  <c r="I8" i="1"/>
  <c r="I9" i="1"/>
  <c r="J7" i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F11" i="1"/>
  <c r="G11" i="1" s="1"/>
  <c r="C2" i="1"/>
  <c r="J9" i="1" s="1"/>
  <c r="K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L6" i="4" l="1"/>
  <c r="L8" i="4"/>
  <c r="M7" i="4"/>
  <c r="C11" i="1"/>
  <c r="C10" i="1"/>
  <c r="M8" i="4" l="1"/>
  <c r="N7" i="4"/>
  <c r="M6" i="4"/>
  <c r="J8" i="1"/>
  <c r="J6" i="1"/>
  <c r="N6" i="4" l="1"/>
  <c r="N8" i="4"/>
  <c r="O7" i="4"/>
  <c r="K6" i="1"/>
  <c r="K8" i="1"/>
  <c r="O6" i="4" l="1"/>
  <c r="P7" i="4"/>
  <c r="O8" i="4"/>
  <c r="L6" i="1"/>
  <c r="L8" i="1"/>
  <c r="Q7" i="4" l="1"/>
  <c r="P6" i="4"/>
  <c r="P8" i="4"/>
  <c r="M6" i="1"/>
  <c r="M8" i="1"/>
  <c r="Q6" i="4" l="1"/>
  <c r="Q8" i="4"/>
  <c r="R7" i="4"/>
  <c r="N8" i="1"/>
  <c r="N6" i="1"/>
  <c r="R6" i="4" l="1"/>
  <c r="R8" i="4"/>
  <c r="S7" i="4"/>
  <c r="O6" i="1"/>
  <c r="O8" i="1"/>
  <c r="T7" i="4" l="1"/>
  <c r="S8" i="4"/>
  <c r="S6" i="4"/>
  <c r="P6" i="1"/>
  <c r="P8" i="1"/>
  <c r="T8" i="4" l="1"/>
  <c r="U7" i="4"/>
  <c r="T6" i="4"/>
  <c r="Q8" i="1"/>
  <c r="Q6" i="1"/>
  <c r="U6" i="4" l="1"/>
  <c r="U8" i="4"/>
  <c r="V7" i="4"/>
  <c r="R6" i="1"/>
  <c r="R8" i="1"/>
  <c r="V8" i="4" l="1"/>
  <c r="W7" i="4"/>
  <c r="V6" i="4"/>
  <c r="S8" i="1"/>
  <c r="S6" i="1"/>
  <c r="W8" i="4" l="1"/>
  <c r="W6" i="4"/>
  <c r="X7" i="4"/>
  <c r="T8" i="1"/>
  <c r="U6" i="1" s="1"/>
  <c r="T6" i="1"/>
  <c r="X6" i="4" l="1"/>
  <c r="X8" i="4"/>
  <c r="Y7" i="4"/>
  <c r="U8" i="1"/>
  <c r="Y8" i="4" l="1"/>
  <c r="Z7" i="4"/>
  <c r="Y6" i="4"/>
  <c r="V6" i="1"/>
  <c r="Z6" i="4" l="1"/>
  <c r="Z8" i="4"/>
  <c r="AA7" i="4"/>
  <c r="V8" i="1"/>
  <c r="AA6" i="4" l="1"/>
  <c r="AB7" i="4"/>
  <c r="AA8" i="4"/>
  <c r="W6" i="1"/>
  <c r="AB8" i="4" l="1"/>
  <c r="AC7" i="4"/>
  <c r="AB6" i="4"/>
  <c r="W8" i="1"/>
  <c r="AC8" i="4" l="1"/>
  <c r="AD7" i="4"/>
  <c r="AC6" i="4"/>
  <c r="X6" i="1"/>
  <c r="AD8" i="4" l="1"/>
  <c r="AE7" i="4"/>
  <c r="AD6" i="4"/>
  <c r="X8" i="1"/>
  <c r="AE6" i="4" l="1"/>
  <c r="AE8" i="4"/>
  <c r="Y6" i="1"/>
  <c r="Y8" i="1" l="1"/>
  <c r="Z6" i="1" l="1"/>
  <c r="Z8" i="1" l="1"/>
  <c r="AA6" i="1" l="1"/>
  <c r="AA8" i="1" l="1"/>
  <c r="AB6" i="1" l="1"/>
  <c r="AB8" i="1"/>
  <c r="AC6" i="1" l="1"/>
  <c r="AC8" i="1"/>
  <c r="AD6" i="1" l="1"/>
  <c r="AD8" i="1"/>
  <c r="AE6" i="1" l="1"/>
  <c r="AE8" i="1"/>
</calcChain>
</file>

<file path=xl/sharedStrings.xml><?xml version="1.0" encoding="utf-8"?>
<sst xmlns="http://schemas.openxmlformats.org/spreadsheetml/2006/main" count="49" uniqueCount="29">
  <si>
    <t>jour férié 2019-fermeture machine</t>
  </si>
  <si>
    <t>mardi</t>
  </si>
  <si>
    <t>dimanche</t>
  </si>
  <si>
    <t>jeudi</t>
  </si>
  <si>
    <t>lundi</t>
  </si>
  <si>
    <t>mercredi</t>
  </si>
  <si>
    <t>vendredi</t>
  </si>
  <si>
    <t>Date début plannif</t>
  </si>
  <si>
    <t>Client</t>
  </si>
  <si>
    <t>Temps de gamme</t>
  </si>
  <si>
    <t>client</t>
  </si>
  <si>
    <t>tmp gamme</t>
  </si>
  <si>
    <t>Heure d'ouverture</t>
  </si>
  <si>
    <t>Heure de fermeture</t>
  </si>
  <si>
    <t>a</t>
  </si>
  <si>
    <t>b</t>
  </si>
  <si>
    <t>c</t>
  </si>
  <si>
    <t>d</t>
  </si>
  <si>
    <t>f</t>
  </si>
  <si>
    <t>e</t>
  </si>
  <si>
    <t>h</t>
  </si>
  <si>
    <t>q</t>
  </si>
  <si>
    <t>n</t>
  </si>
  <si>
    <t>Date_Heure de début</t>
  </si>
  <si>
    <t>Date de fin hors WE et JF</t>
  </si>
  <si>
    <t>Choix ecart temps</t>
  </si>
  <si>
    <t>Temps de réglage</t>
  </si>
  <si>
    <t>marchine 1</t>
  </si>
  <si>
    <t>souhait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</si>
</sst>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40C]d\-mmm;@"/>
    <numFmt numFmtId="165" formatCode="[$-F400]h:mm:ss\ AM/PM"/>
    <numFmt numFmtId="166" formatCode="dd/mm/yy;@"/>
    <numFmt numFmtId="167" formatCode="[h]:mm;@"/>
    <numFmt numFmtId="168" formatCode="h:mm;@"/>
    <numFmt numFmtId="170" formatCode="General;\-General;;@"/>
  </numFmts>
  <fonts count="2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6" fontId="0" fillId="0" borderId="0" xfId="0" applyNumberFormat="1"/>
    <xf numFmtId="21" fontId="0" fillId="0" borderId="0" xfId="0" applyNumberFormat="1"/>
    <xf numFmtId="0" fontId="0" fillId="0" borderId="0" xfId="0" applyNumberFormat="1"/>
    <xf numFmtId="0" fontId="0" fillId="0" borderId="0" xfId="0" applyAlignment="1">
      <alignment vertical="center"/>
    </xf>
    <xf numFmtId="165" fontId="0" fillId="0" borderId="0" xfId="0" applyNumberFormat="1" applyAlignment="1">
      <alignment vertical="center"/>
    </xf>
    <xf numFmtId="166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22" fontId="0" fillId="2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65" fontId="0" fillId="0" borderId="0" xfId="0" applyNumberFormat="1" applyFill="1" applyAlignment="1">
      <alignment vertical="center"/>
    </xf>
    <xf numFmtId="166" fontId="0" fillId="0" borderId="0" xfId="0" applyNumberFormat="1" applyFill="1" applyAlignment="1">
      <alignment vertical="center"/>
    </xf>
    <xf numFmtId="0" fontId="0" fillId="3" borderId="0" xfId="0" applyFill="1" applyAlignment="1">
      <alignment vertical="center"/>
    </xf>
    <xf numFmtId="16" fontId="0" fillId="3" borderId="0" xfId="0" applyNumberFormat="1" applyFill="1" applyAlignment="1">
      <alignment vertical="center"/>
    </xf>
    <xf numFmtId="21" fontId="0" fillId="3" borderId="0" xfId="0" applyNumberFormat="1" applyFill="1" applyAlignment="1">
      <alignment vertical="center"/>
    </xf>
    <xf numFmtId="0" fontId="0" fillId="0" borderId="1" xfId="0" applyBorder="1" applyAlignment="1">
      <alignment vertical="center" wrapText="1"/>
    </xf>
    <xf numFmtId="165" fontId="0" fillId="0" borderId="2" xfId="0" applyNumberFormat="1" applyBorder="1" applyAlignment="1">
      <alignment vertical="center" wrapText="1"/>
    </xf>
    <xf numFmtId="167" fontId="0" fillId="3" borderId="0" xfId="0" applyNumberFormat="1" applyFill="1" applyAlignment="1">
      <alignment vertical="center"/>
    </xf>
    <xf numFmtId="166" fontId="0" fillId="0" borderId="2" xfId="0" applyNumberFormat="1" applyBorder="1" applyAlignment="1">
      <alignment vertical="center" wrapText="1"/>
    </xf>
    <xf numFmtId="164" fontId="0" fillId="0" borderId="0" xfId="0" applyNumberFormat="1" applyAlignment="1">
      <alignment vertical="center" textRotation="90"/>
    </xf>
    <xf numFmtId="168" fontId="0" fillId="0" borderId="0" xfId="0" applyNumberFormat="1" applyAlignment="1">
      <alignment vertical="center" textRotation="90"/>
    </xf>
    <xf numFmtId="0" fontId="0" fillId="4" borderId="0" xfId="0" applyFill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170" fontId="0" fillId="0" borderId="0" xfId="0" applyNumberFormat="1" applyAlignment="1">
      <alignment vertical="center"/>
    </xf>
    <xf numFmtId="170" fontId="0" fillId="0" borderId="0" xfId="0" applyNumberFormat="1" applyFill="1" applyAlignment="1">
      <alignment vertical="center"/>
    </xf>
  </cellXfs>
  <cellStyles count="1">
    <cellStyle name="Normal" xfId="0" builtinId="0"/>
  </cellStyles>
  <dxfs count="15">
    <dxf>
      <font>
        <color rgb="FFFF0000"/>
      </font>
      <fill>
        <patternFill>
          <bgColor rgb="FFFF0000"/>
        </patternFill>
      </fill>
    </dxf>
    <dxf>
      <font>
        <color rgb="FF66DA46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66DA46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66DA46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78EB4F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78EB4F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78EB4F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78EB4F"/>
        </patternFill>
      </fill>
    </dxf>
  </dxfs>
  <tableStyles count="0" defaultTableStyle="TableStyleMedium2" defaultPivotStyle="PivotStyleLight16"/>
  <colors>
    <mruColors>
      <color rgb="FF66DA46"/>
      <color rgb="FF78EB4F"/>
      <color rgb="FFED7C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E23"/>
  <sheetViews>
    <sheetView showZeros="0" zoomScale="85" zoomScaleNormal="85" workbookViewId="0">
      <pane ySplit="9" topLeftCell="A10" activePane="bottomLeft" state="frozen"/>
      <selection pane="bottomLeft" activeCell="AH13" sqref="AH13"/>
    </sheetView>
  </sheetViews>
  <sheetFormatPr baseColWidth="10" defaultColWidth="3.5703125" defaultRowHeight="15" x14ac:dyDescent="0.25"/>
  <cols>
    <col min="1" max="1" width="4.42578125" style="4" customWidth="1"/>
    <col min="2" max="2" width="17.85546875" style="4" bestFit="1" customWidth="1"/>
    <col min="3" max="3" width="8.42578125" style="4" bestFit="1" customWidth="1"/>
    <col min="4" max="4" width="15.5703125" style="5" bestFit="1" customWidth="1"/>
    <col min="5" max="5" width="15.5703125" style="5" customWidth="1"/>
    <col min="6" max="6" width="18.85546875" style="6" bestFit="1" customWidth="1"/>
    <col min="7" max="7" width="21.5703125" style="6" bestFit="1" customWidth="1"/>
    <col min="8" max="8" width="7.140625" style="4" customWidth="1"/>
    <col min="9" max="16" width="3.42578125" style="4" customWidth="1"/>
    <col min="17" max="16384" width="3.5703125" style="4"/>
  </cols>
  <sheetData>
    <row r="2" spans="1:31" x14ac:dyDescent="0.25">
      <c r="B2" s="13" t="s">
        <v>25</v>
      </c>
      <c r="C2" s="18">
        <f>0.5/24</f>
        <v>2.0833333333333332E-2</v>
      </c>
    </row>
    <row r="3" spans="1:31" x14ac:dyDescent="0.25">
      <c r="B3" s="13" t="s">
        <v>7</v>
      </c>
      <c r="C3" s="14">
        <v>43472</v>
      </c>
    </row>
    <row r="4" spans="1:31" x14ac:dyDescent="0.25">
      <c r="B4" s="13" t="s">
        <v>12</v>
      </c>
      <c r="C4" s="15">
        <v>0.20833333333333334</v>
      </c>
    </row>
    <row r="5" spans="1:31" x14ac:dyDescent="0.25">
      <c r="B5" s="13" t="s">
        <v>13</v>
      </c>
      <c r="C5" s="15">
        <v>0.91666666666666663</v>
      </c>
    </row>
    <row r="6" spans="1:31" s="7" customFormat="1" ht="15.75" x14ac:dyDescent="0.25">
      <c r="D6" s="5"/>
      <c r="E6" s="5"/>
      <c r="F6" s="6"/>
      <c r="G6" s="6"/>
      <c r="I6" s="20" t="str">
        <f t="shared" ref="I6:AE6" si="0">"S"&amp;WEEKNUM(I7,2)</f>
        <v>S2</v>
      </c>
      <c r="J6" s="20" t="str">
        <f t="shared" si="0"/>
        <v>S2</v>
      </c>
      <c r="K6" s="20" t="str">
        <f t="shared" si="0"/>
        <v>S2</v>
      </c>
      <c r="L6" s="20" t="str">
        <f t="shared" si="0"/>
        <v>S2</v>
      </c>
      <c r="M6" s="20" t="str">
        <f t="shared" si="0"/>
        <v>S2</v>
      </c>
      <c r="N6" s="20" t="str">
        <f t="shared" si="0"/>
        <v>S2</v>
      </c>
      <c r="O6" s="20" t="str">
        <f t="shared" si="0"/>
        <v>S2</v>
      </c>
      <c r="P6" s="20" t="str">
        <f t="shared" si="0"/>
        <v>S2</v>
      </c>
      <c r="Q6" s="20" t="str">
        <f t="shared" si="0"/>
        <v>S2</v>
      </c>
      <c r="R6" s="20" t="str">
        <f t="shared" si="0"/>
        <v>S2</v>
      </c>
      <c r="S6" s="20" t="str">
        <f t="shared" si="0"/>
        <v>S2</v>
      </c>
      <c r="T6" s="20" t="str">
        <f t="shared" si="0"/>
        <v>S2</v>
      </c>
      <c r="U6" s="20" t="str">
        <f t="shared" si="0"/>
        <v>S2</v>
      </c>
      <c r="V6" s="20" t="str">
        <f t="shared" si="0"/>
        <v>S2</v>
      </c>
      <c r="W6" s="20" t="str">
        <f t="shared" si="0"/>
        <v>S2</v>
      </c>
      <c r="X6" s="20" t="str">
        <f t="shared" si="0"/>
        <v>S2</v>
      </c>
      <c r="Y6" s="20" t="str">
        <f t="shared" si="0"/>
        <v>S2</v>
      </c>
      <c r="Z6" s="20" t="str">
        <f t="shared" si="0"/>
        <v>S2</v>
      </c>
      <c r="AA6" s="20" t="str">
        <f t="shared" si="0"/>
        <v>S2</v>
      </c>
      <c r="AB6" s="20" t="str">
        <f t="shared" si="0"/>
        <v>S2</v>
      </c>
      <c r="AC6" s="20" t="str">
        <f t="shared" si="0"/>
        <v>S2</v>
      </c>
      <c r="AD6" s="20" t="str">
        <f t="shared" si="0"/>
        <v>S2</v>
      </c>
      <c r="AE6" s="20" t="str">
        <f t="shared" si="0"/>
        <v>S2</v>
      </c>
    </row>
    <row r="7" spans="1:31" s="7" customFormat="1" ht="36.75" x14ac:dyDescent="0.25">
      <c r="D7" s="5"/>
      <c r="E7" s="5"/>
      <c r="F7" s="6"/>
      <c r="G7" s="6"/>
      <c r="I7" s="20">
        <f>C3</f>
        <v>43472</v>
      </c>
      <c r="J7" s="20">
        <f t="shared" ref="J7:AE7" si="1">I7</f>
        <v>43472</v>
      </c>
      <c r="K7" s="20">
        <f t="shared" si="1"/>
        <v>43472</v>
      </c>
      <c r="L7" s="20">
        <f t="shared" si="1"/>
        <v>43472</v>
      </c>
      <c r="M7" s="20">
        <f t="shared" si="1"/>
        <v>43472</v>
      </c>
      <c r="N7" s="20">
        <f t="shared" si="1"/>
        <v>43472</v>
      </c>
      <c r="O7" s="20">
        <f t="shared" si="1"/>
        <v>43472</v>
      </c>
      <c r="P7" s="20">
        <f t="shared" si="1"/>
        <v>43472</v>
      </c>
      <c r="Q7" s="20">
        <f t="shared" si="1"/>
        <v>43472</v>
      </c>
      <c r="R7" s="20">
        <f t="shared" si="1"/>
        <v>43472</v>
      </c>
      <c r="S7" s="20">
        <f t="shared" si="1"/>
        <v>43472</v>
      </c>
      <c r="T7" s="20">
        <f t="shared" si="1"/>
        <v>43472</v>
      </c>
      <c r="U7" s="20">
        <f t="shared" si="1"/>
        <v>43472</v>
      </c>
      <c r="V7" s="20">
        <f t="shared" si="1"/>
        <v>43472</v>
      </c>
      <c r="W7" s="20">
        <f t="shared" si="1"/>
        <v>43472</v>
      </c>
      <c r="X7" s="20">
        <f t="shared" si="1"/>
        <v>43472</v>
      </c>
      <c r="Y7" s="20">
        <f t="shared" si="1"/>
        <v>43472</v>
      </c>
      <c r="Z7" s="20">
        <f t="shared" si="1"/>
        <v>43472</v>
      </c>
      <c r="AA7" s="20">
        <f t="shared" si="1"/>
        <v>43472</v>
      </c>
      <c r="AB7" s="20">
        <f t="shared" si="1"/>
        <v>43472</v>
      </c>
      <c r="AC7" s="20">
        <f t="shared" si="1"/>
        <v>43472</v>
      </c>
      <c r="AD7" s="20">
        <f t="shared" si="1"/>
        <v>43472</v>
      </c>
      <c r="AE7" s="20">
        <f t="shared" si="1"/>
        <v>43472</v>
      </c>
    </row>
    <row r="8" spans="1:31" s="7" customFormat="1" ht="31.5" thickBot="1" x14ac:dyDescent="0.3">
      <c r="D8" s="5"/>
      <c r="E8" s="5"/>
      <c r="F8" s="6"/>
      <c r="G8" s="6"/>
      <c r="I8" s="20" t="str">
        <f t="shared" ref="I8:AE8" si="2">PROPER(TEXT(I7,"jjjj"))</f>
        <v>Lundi</v>
      </c>
      <c r="J8" s="20" t="str">
        <f t="shared" si="2"/>
        <v>Lundi</v>
      </c>
      <c r="K8" s="20" t="str">
        <f t="shared" si="2"/>
        <v>Lundi</v>
      </c>
      <c r="L8" s="20" t="str">
        <f t="shared" si="2"/>
        <v>Lundi</v>
      </c>
      <c r="M8" s="20" t="str">
        <f t="shared" si="2"/>
        <v>Lundi</v>
      </c>
      <c r="N8" s="20" t="str">
        <f t="shared" si="2"/>
        <v>Lundi</v>
      </c>
      <c r="O8" s="20" t="str">
        <f t="shared" si="2"/>
        <v>Lundi</v>
      </c>
      <c r="P8" s="20" t="str">
        <f t="shared" si="2"/>
        <v>Lundi</v>
      </c>
      <c r="Q8" s="20" t="str">
        <f t="shared" si="2"/>
        <v>Lundi</v>
      </c>
      <c r="R8" s="20" t="str">
        <f t="shared" si="2"/>
        <v>Lundi</v>
      </c>
      <c r="S8" s="20" t="str">
        <f t="shared" si="2"/>
        <v>Lundi</v>
      </c>
      <c r="T8" s="20" t="str">
        <f t="shared" si="2"/>
        <v>Lundi</v>
      </c>
      <c r="U8" s="20" t="str">
        <f t="shared" si="2"/>
        <v>Lundi</v>
      </c>
      <c r="V8" s="20" t="str">
        <f t="shared" si="2"/>
        <v>Lundi</v>
      </c>
      <c r="W8" s="20" t="str">
        <f t="shared" si="2"/>
        <v>Lundi</v>
      </c>
      <c r="X8" s="20" t="str">
        <f t="shared" si="2"/>
        <v>Lundi</v>
      </c>
      <c r="Y8" s="20" t="str">
        <f t="shared" si="2"/>
        <v>Lundi</v>
      </c>
      <c r="Z8" s="20" t="str">
        <f t="shared" si="2"/>
        <v>Lundi</v>
      </c>
      <c r="AA8" s="20" t="str">
        <f t="shared" si="2"/>
        <v>Lundi</v>
      </c>
      <c r="AB8" s="20" t="str">
        <f t="shared" si="2"/>
        <v>Lundi</v>
      </c>
      <c r="AC8" s="20" t="str">
        <f t="shared" si="2"/>
        <v>Lundi</v>
      </c>
      <c r="AD8" s="20" t="str">
        <f t="shared" si="2"/>
        <v>Lundi</v>
      </c>
      <c r="AE8" s="20" t="str">
        <f t="shared" si="2"/>
        <v>Lundi</v>
      </c>
    </row>
    <row r="9" spans="1:31" ht="93.75" customHeight="1" thickBot="1" x14ac:dyDescent="0.3">
      <c r="A9" s="8"/>
      <c r="C9" s="16" t="s">
        <v>8</v>
      </c>
      <c r="D9" s="17" t="s">
        <v>9</v>
      </c>
      <c r="E9" s="17" t="s">
        <v>26</v>
      </c>
      <c r="F9" s="19" t="s">
        <v>23</v>
      </c>
      <c r="G9" s="19" t="s">
        <v>24</v>
      </c>
      <c r="I9" s="21">
        <f>I7+C4</f>
        <v>43472.208333333336</v>
      </c>
      <c r="J9" s="21">
        <f t="shared" ref="J9:AE9" si="3">+I9+$C$2</f>
        <v>43472.229166666672</v>
      </c>
      <c r="K9" s="21">
        <f t="shared" si="3"/>
        <v>43472.250000000007</v>
      </c>
      <c r="L9" s="21">
        <f>+K9+$C$2</f>
        <v>43472.270833333343</v>
      </c>
      <c r="M9" s="21">
        <f t="shared" si="3"/>
        <v>43472.291666666679</v>
      </c>
      <c r="N9" s="21">
        <f t="shared" si="3"/>
        <v>43472.312500000015</v>
      </c>
      <c r="O9" s="21">
        <f t="shared" si="3"/>
        <v>43472.33333333335</v>
      </c>
      <c r="P9" s="21">
        <f t="shared" si="3"/>
        <v>43472.354166666686</v>
      </c>
      <c r="Q9" s="21">
        <f t="shared" si="3"/>
        <v>43472.375000000022</v>
      </c>
      <c r="R9" s="21">
        <f t="shared" si="3"/>
        <v>43472.395833333358</v>
      </c>
      <c r="S9" s="21">
        <f t="shared" si="3"/>
        <v>43472.416666666693</v>
      </c>
      <c r="T9" s="21">
        <f t="shared" si="3"/>
        <v>43472.437500000029</v>
      </c>
      <c r="U9" s="21">
        <f t="shared" si="3"/>
        <v>43472.458333333365</v>
      </c>
      <c r="V9" s="21">
        <f t="shared" si="3"/>
        <v>43472.479166666701</v>
      </c>
      <c r="W9" s="21">
        <f t="shared" si="3"/>
        <v>43472.500000000036</v>
      </c>
      <c r="X9" s="21">
        <f t="shared" si="3"/>
        <v>43472.520833333372</v>
      </c>
      <c r="Y9" s="21">
        <f t="shared" si="3"/>
        <v>43472.541666666708</v>
      </c>
      <c r="Z9" s="21">
        <f t="shared" si="3"/>
        <v>43472.562500000044</v>
      </c>
      <c r="AA9" s="21">
        <f t="shared" si="3"/>
        <v>43472.583333333379</v>
      </c>
      <c r="AB9" s="21">
        <f t="shared" si="3"/>
        <v>43472.604166666715</v>
      </c>
      <c r="AC9" s="21">
        <f t="shared" si="3"/>
        <v>43472.625000000051</v>
      </c>
      <c r="AD9" s="21">
        <f t="shared" si="3"/>
        <v>43472.645833333387</v>
      </c>
      <c r="AE9" s="21">
        <f t="shared" si="3"/>
        <v>43472.666666666722</v>
      </c>
    </row>
    <row r="10" spans="1:31" x14ac:dyDescent="0.25">
      <c r="A10" s="22"/>
      <c r="B10" s="4" t="s">
        <v>27</v>
      </c>
      <c r="C10" s="13" t="str">
        <f>TR.liste!A2</f>
        <v>a</v>
      </c>
      <c r="D10" s="18">
        <f>TR.liste!B2/24-E10</f>
        <v>0.125</v>
      </c>
      <c r="E10" s="18">
        <f>2/24</f>
        <v>8.3333333333333329E-2</v>
      </c>
      <c r="F10" s="9">
        <f>C3+C4</f>
        <v>43472.208333333336</v>
      </c>
      <c r="G10" s="9">
        <f>+D10+F10+E10</f>
        <v>43472.416666666672</v>
      </c>
      <c r="I10" s="4">
        <f>IF(AND(I$9&gt;=$F10,I$9&lt;($F10+$E10)),1,IF(AND(I$9&gt;=$F10,I$9&lt;$G10),2,0))</f>
        <v>1</v>
      </c>
      <c r="J10" s="24">
        <f t="shared" ref="J10:AE21" si="4">IF(AND(J$9&gt;=$F10,J$9&lt;($F10+$E10)),1,IF(AND(J$9&gt;=$F10,J$9&lt;$G10),2,0))</f>
        <v>1</v>
      </c>
      <c r="K10" s="24">
        <f t="shared" si="4"/>
        <v>1</v>
      </c>
      <c r="L10" s="24">
        <f t="shared" si="4"/>
        <v>1</v>
      </c>
      <c r="M10" s="24">
        <f t="shared" si="4"/>
        <v>2</v>
      </c>
      <c r="N10" s="24">
        <f t="shared" si="4"/>
        <v>2</v>
      </c>
      <c r="O10" s="24">
        <f t="shared" si="4"/>
        <v>2</v>
      </c>
      <c r="P10" s="24">
        <f t="shared" si="4"/>
        <v>2</v>
      </c>
      <c r="Q10" s="24">
        <f t="shared" si="4"/>
        <v>2</v>
      </c>
      <c r="R10" s="24">
        <f t="shared" si="4"/>
        <v>2</v>
      </c>
      <c r="S10" s="24">
        <f t="shared" si="4"/>
        <v>0</v>
      </c>
      <c r="T10" s="24">
        <f t="shared" si="4"/>
        <v>0</v>
      </c>
      <c r="U10" s="24">
        <f t="shared" si="4"/>
        <v>0</v>
      </c>
      <c r="V10" s="24">
        <f t="shared" si="4"/>
        <v>0</v>
      </c>
      <c r="W10" s="24">
        <f t="shared" si="4"/>
        <v>0</v>
      </c>
      <c r="X10" s="24">
        <f t="shared" si="4"/>
        <v>0</v>
      </c>
      <c r="Y10" s="24">
        <f t="shared" si="4"/>
        <v>0</v>
      </c>
      <c r="Z10" s="24">
        <f t="shared" si="4"/>
        <v>0</v>
      </c>
      <c r="AA10" s="24">
        <f t="shared" si="4"/>
        <v>0</v>
      </c>
      <c r="AB10" s="24">
        <f t="shared" si="4"/>
        <v>0</v>
      </c>
      <c r="AC10" s="24">
        <f t="shared" si="4"/>
        <v>0</v>
      </c>
      <c r="AD10" s="24">
        <f t="shared" si="4"/>
        <v>0</v>
      </c>
      <c r="AE10" s="24">
        <f t="shared" si="4"/>
        <v>0</v>
      </c>
    </row>
    <row r="11" spans="1:31" x14ac:dyDescent="0.25">
      <c r="A11" s="22"/>
      <c r="B11" s="4" t="s">
        <v>27</v>
      </c>
      <c r="C11" s="13" t="str">
        <f>TR.liste!A3</f>
        <v>b</v>
      </c>
      <c r="D11" s="18">
        <f>TR.liste!B3/24-E11</f>
        <v>0.20833333333333334</v>
      </c>
      <c r="E11" s="18">
        <f>1/24</f>
        <v>4.1666666666666664E-2</v>
      </c>
      <c r="F11" s="9">
        <f>G10</f>
        <v>43472.416666666672</v>
      </c>
      <c r="G11" s="9">
        <f>+D11+F11+E11</f>
        <v>43472.666666666672</v>
      </c>
      <c r="I11" s="24">
        <f t="shared" ref="I11:X23" si="5">IF(AND(I$9&gt;=$F11,I$9&lt;($F11+$E11)),1,IF(AND(I$9&gt;=$F11,I$9&lt;$G11),2,0))</f>
        <v>0</v>
      </c>
      <c r="J11" s="24">
        <f t="shared" si="4"/>
        <v>0</v>
      </c>
      <c r="K11" s="24">
        <f t="shared" si="4"/>
        <v>0</v>
      </c>
      <c r="L11" s="24">
        <f t="shared" si="4"/>
        <v>0</v>
      </c>
      <c r="M11" s="24">
        <f t="shared" si="4"/>
        <v>0</v>
      </c>
      <c r="N11" s="24">
        <f t="shared" si="4"/>
        <v>0</v>
      </c>
      <c r="O11" s="24">
        <f t="shared" si="4"/>
        <v>0</v>
      </c>
      <c r="P11" s="24">
        <f t="shared" si="4"/>
        <v>0</v>
      </c>
      <c r="Q11" s="24">
        <f t="shared" si="4"/>
        <v>0</v>
      </c>
      <c r="R11" s="24">
        <f t="shared" si="4"/>
        <v>0</v>
      </c>
      <c r="S11" s="24">
        <f t="shared" si="4"/>
        <v>1</v>
      </c>
      <c r="T11" s="24">
        <f t="shared" si="4"/>
        <v>1</v>
      </c>
      <c r="U11" s="24">
        <f t="shared" si="4"/>
        <v>2</v>
      </c>
      <c r="V11" s="24">
        <f t="shared" si="4"/>
        <v>2</v>
      </c>
      <c r="W11" s="24">
        <f t="shared" si="4"/>
        <v>2</v>
      </c>
      <c r="X11" s="24">
        <f t="shared" si="4"/>
        <v>2</v>
      </c>
      <c r="Y11" s="24">
        <f t="shared" si="4"/>
        <v>2</v>
      </c>
      <c r="Z11" s="24">
        <f t="shared" si="4"/>
        <v>2</v>
      </c>
      <c r="AA11" s="24">
        <f t="shared" si="4"/>
        <v>2</v>
      </c>
      <c r="AB11" s="24">
        <f t="shared" si="4"/>
        <v>2</v>
      </c>
      <c r="AC11" s="24">
        <f t="shared" si="4"/>
        <v>2</v>
      </c>
      <c r="AD11" s="24">
        <f t="shared" si="4"/>
        <v>2</v>
      </c>
      <c r="AE11" s="24">
        <f t="shared" si="4"/>
        <v>0</v>
      </c>
    </row>
    <row r="12" spans="1:31" x14ac:dyDescent="0.25">
      <c r="C12" s="10"/>
      <c r="D12" s="11"/>
      <c r="E12" s="11"/>
      <c r="F12" s="12"/>
      <c r="G12" s="12"/>
      <c r="I12" s="24">
        <f t="shared" si="5"/>
        <v>0</v>
      </c>
      <c r="J12" s="24">
        <f t="shared" si="4"/>
        <v>0</v>
      </c>
      <c r="K12" s="24">
        <f t="shared" si="4"/>
        <v>0</v>
      </c>
      <c r="L12" s="24">
        <f t="shared" si="4"/>
        <v>0</v>
      </c>
      <c r="M12" s="24">
        <f t="shared" si="4"/>
        <v>0</v>
      </c>
      <c r="N12" s="24">
        <f t="shared" si="4"/>
        <v>0</v>
      </c>
      <c r="O12" s="24">
        <f t="shared" si="4"/>
        <v>0</v>
      </c>
      <c r="P12" s="24">
        <f t="shared" si="4"/>
        <v>0</v>
      </c>
      <c r="Q12" s="24">
        <f t="shared" si="4"/>
        <v>0</v>
      </c>
      <c r="R12" s="24">
        <f t="shared" si="4"/>
        <v>0</v>
      </c>
      <c r="S12" s="24">
        <f t="shared" si="4"/>
        <v>0</v>
      </c>
      <c r="T12" s="24">
        <f t="shared" si="4"/>
        <v>0</v>
      </c>
      <c r="U12" s="24">
        <f t="shared" si="4"/>
        <v>0</v>
      </c>
      <c r="V12" s="24">
        <f t="shared" si="4"/>
        <v>0</v>
      </c>
      <c r="W12" s="24">
        <f t="shared" si="4"/>
        <v>0</v>
      </c>
      <c r="X12" s="24">
        <f t="shared" si="4"/>
        <v>0</v>
      </c>
      <c r="Y12" s="24">
        <f t="shared" si="4"/>
        <v>0</v>
      </c>
      <c r="Z12" s="24">
        <f t="shared" si="4"/>
        <v>0</v>
      </c>
      <c r="AA12" s="24">
        <f t="shared" si="4"/>
        <v>0</v>
      </c>
      <c r="AB12" s="24">
        <f t="shared" si="4"/>
        <v>0</v>
      </c>
      <c r="AC12" s="24">
        <f t="shared" si="4"/>
        <v>0</v>
      </c>
      <c r="AD12" s="24">
        <f t="shared" si="4"/>
        <v>0</v>
      </c>
      <c r="AE12" s="24">
        <f t="shared" si="4"/>
        <v>0</v>
      </c>
    </row>
    <row r="13" spans="1:31" x14ac:dyDescent="0.25">
      <c r="I13" s="24">
        <f t="shared" si="5"/>
        <v>0</v>
      </c>
      <c r="J13" s="24">
        <f t="shared" si="4"/>
        <v>0</v>
      </c>
      <c r="K13" s="24">
        <f t="shared" si="4"/>
        <v>0</v>
      </c>
      <c r="L13" s="24">
        <f t="shared" si="4"/>
        <v>0</v>
      </c>
      <c r="M13" s="24">
        <f t="shared" si="4"/>
        <v>0</v>
      </c>
      <c r="N13" s="24">
        <f t="shared" si="4"/>
        <v>0</v>
      </c>
      <c r="O13" s="24">
        <f t="shared" si="4"/>
        <v>0</v>
      </c>
      <c r="P13" s="24">
        <f t="shared" si="4"/>
        <v>0</v>
      </c>
      <c r="Q13" s="24">
        <f t="shared" si="4"/>
        <v>0</v>
      </c>
      <c r="R13" s="24">
        <f t="shared" si="4"/>
        <v>0</v>
      </c>
      <c r="S13" s="24">
        <f t="shared" si="4"/>
        <v>0</v>
      </c>
      <c r="T13" s="24">
        <f t="shared" si="4"/>
        <v>0</v>
      </c>
      <c r="U13" s="24">
        <f t="shared" si="4"/>
        <v>0</v>
      </c>
      <c r="V13" s="24">
        <f t="shared" si="4"/>
        <v>0</v>
      </c>
      <c r="W13" s="24">
        <f t="shared" si="4"/>
        <v>0</v>
      </c>
      <c r="X13" s="24">
        <f t="shared" si="4"/>
        <v>0</v>
      </c>
      <c r="Y13" s="24">
        <f t="shared" si="4"/>
        <v>0</v>
      </c>
      <c r="Z13" s="24">
        <f t="shared" si="4"/>
        <v>0</v>
      </c>
      <c r="AA13" s="24">
        <f t="shared" si="4"/>
        <v>0</v>
      </c>
      <c r="AB13" s="24">
        <f t="shared" si="4"/>
        <v>0</v>
      </c>
      <c r="AC13" s="24">
        <f t="shared" si="4"/>
        <v>0</v>
      </c>
      <c r="AD13" s="24">
        <f t="shared" si="4"/>
        <v>0</v>
      </c>
      <c r="AE13" s="24">
        <f t="shared" si="4"/>
        <v>0</v>
      </c>
    </row>
    <row r="14" spans="1:31" x14ac:dyDescent="0.25">
      <c r="I14" s="24">
        <f t="shared" si="5"/>
        <v>0</v>
      </c>
      <c r="J14" s="24">
        <f t="shared" si="4"/>
        <v>0</v>
      </c>
      <c r="K14" s="24">
        <f t="shared" si="4"/>
        <v>0</v>
      </c>
      <c r="L14" s="24">
        <f t="shared" si="4"/>
        <v>0</v>
      </c>
      <c r="M14" s="24">
        <f t="shared" si="4"/>
        <v>0</v>
      </c>
      <c r="N14" s="24">
        <f t="shared" si="4"/>
        <v>0</v>
      </c>
      <c r="O14" s="24">
        <f t="shared" si="4"/>
        <v>0</v>
      </c>
      <c r="P14" s="24">
        <f t="shared" si="4"/>
        <v>0</v>
      </c>
      <c r="Q14" s="24">
        <f t="shared" si="4"/>
        <v>0</v>
      </c>
      <c r="R14" s="24">
        <f t="shared" si="4"/>
        <v>0</v>
      </c>
      <c r="S14" s="24">
        <f t="shared" si="4"/>
        <v>0</v>
      </c>
      <c r="T14" s="24">
        <f t="shared" si="4"/>
        <v>0</v>
      </c>
      <c r="U14" s="24">
        <f t="shared" si="4"/>
        <v>0</v>
      </c>
      <c r="V14" s="24">
        <f t="shared" si="4"/>
        <v>0</v>
      </c>
      <c r="W14" s="24">
        <f t="shared" si="4"/>
        <v>0</v>
      </c>
      <c r="X14" s="24">
        <f t="shared" si="4"/>
        <v>0</v>
      </c>
      <c r="Y14" s="24">
        <f t="shared" si="4"/>
        <v>0</v>
      </c>
      <c r="Z14" s="24">
        <f t="shared" si="4"/>
        <v>0</v>
      </c>
      <c r="AA14" s="24">
        <f t="shared" si="4"/>
        <v>0</v>
      </c>
      <c r="AB14" s="24">
        <f t="shared" si="4"/>
        <v>0</v>
      </c>
      <c r="AC14" s="24">
        <f t="shared" si="4"/>
        <v>0</v>
      </c>
      <c r="AD14" s="24">
        <f t="shared" si="4"/>
        <v>0</v>
      </c>
      <c r="AE14" s="24">
        <f t="shared" si="4"/>
        <v>0</v>
      </c>
    </row>
    <row r="15" spans="1:31" x14ac:dyDescent="0.25">
      <c r="I15" s="24">
        <f t="shared" si="5"/>
        <v>0</v>
      </c>
      <c r="J15" s="24">
        <f t="shared" si="4"/>
        <v>0</v>
      </c>
      <c r="K15" s="24">
        <f t="shared" si="4"/>
        <v>0</v>
      </c>
      <c r="L15" s="24">
        <f t="shared" si="4"/>
        <v>0</v>
      </c>
      <c r="M15" s="24">
        <f t="shared" si="4"/>
        <v>0</v>
      </c>
      <c r="N15" s="24">
        <f t="shared" si="4"/>
        <v>0</v>
      </c>
      <c r="O15" s="24">
        <f t="shared" si="4"/>
        <v>0</v>
      </c>
      <c r="P15" s="24">
        <f t="shared" si="4"/>
        <v>0</v>
      </c>
      <c r="Q15" s="24">
        <f t="shared" si="4"/>
        <v>0</v>
      </c>
      <c r="R15" s="24">
        <f t="shared" si="4"/>
        <v>0</v>
      </c>
      <c r="S15" s="24">
        <f t="shared" si="4"/>
        <v>0</v>
      </c>
      <c r="T15" s="24">
        <f t="shared" si="4"/>
        <v>0</v>
      </c>
      <c r="U15" s="24">
        <f t="shared" si="4"/>
        <v>0</v>
      </c>
      <c r="V15" s="24">
        <f t="shared" si="4"/>
        <v>0</v>
      </c>
      <c r="W15" s="24">
        <f t="shared" si="4"/>
        <v>0</v>
      </c>
      <c r="X15" s="24">
        <f t="shared" si="4"/>
        <v>0</v>
      </c>
      <c r="Y15" s="24">
        <f t="shared" si="4"/>
        <v>0</v>
      </c>
      <c r="Z15" s="24">
        <f t="shared" si="4"/>
        <v>0</v>
      </c>
      <c r="AA15" s="24">
        <f t="shared" si="4"/>
        <v>0</v>
      </c>
      <c r="AB15" s="24">
        <f t="shared" si="4"/>
        <v>0</v>
      </c>
      <c r="AC15" s="24">
        <f t="shared" si="4"/>
        <v>0</v>
      </c>
      <c r="AD15" s="24">
        <f t="shared" si="4"/>
        <v>0</v>
      </c>
      <c r="AE15" s="24">
        <f t="shared" si="4"/>
        <v>0</v>
      </c>
    </row>
    <row r="16" spans="1:31" x14ac:dyDescent="0.25">
      <c r="I16" s="24">
        <f t="shared" si="5"/>
        <v>0</v>
      </c>
      <c r="J16" s="24">
        <f t="shared" si="4"/>
        <v>0</v>
      </c>
      <c r="K16" s="24">
        <f t="shared" si="4"/>
        <v>0</v>
      </c>
      <c r="L16" s="24">
        <f t="shared" si="4"/>
        <v>0</v>
      </c>
      <c r="M16" s="24">
        <f t="shared" si="4"/>
        <v>0</v>
      </c>
      <c r="N16" s="24">
        <f t="shared" si="4"/>
        <v>0</v>
      </c>
      <c r="O16" s="24">
        <f t="shared" si="4"/>
        <v>0</v>
      </c>
      <c r="P16" s="24">
        <f t="shared" si="4"/>
        <v>0</v>
      </c>
      <c r="Q16" s="24">
        <f t="shared" si="4"/>
        <v>0</v>
      </c>
      <c r="R16" s="24">
        <f t="shared" si="4"/>
        <v>0</v>
      </c>
      <c r="S16" s="24">
        <f t="shared" si="4"/>
        <v>0</v>
      </c>
      <c r="T16" s="24">
        <f t="shared" si="4"/>
        <v>0</v>
      </c>
      <c r="U16" s="24">
        <f t="shared" si="4"/>
        <v>0</v>
      </c>
      <c r="V16" s="24">
        <f t="shared" si="4"/>
        <v>0</v>
      </c>
      <c r="W16" s="24">
        <f t="shared" si="4"/>
        <v>0</v>
      </c>
      <c r="X16" s="24">
        <f t="shared" si="4"/>
        <v>0</v>
      </c>
      <c r="Y16" s="24">
        <f t="shared" si="4"/>
        <v>0</v>
      </c>
      <c r="Z16" s="24">
        <f t="shared" si="4"/>
        <v>0</v>
      </c>
      <c r="AA16" s="24">
        <f t="shared" si="4"/>
        <v>0</v>
      </c>
      <c r="AB16" s="24">
        <f t="shared" si="4"/>
        <v>0</v>
      </c>
      <c r="AC16" s="24">
        <f t="shared" si="4"/>
        <v>0</v>
      </c>
      <c r="AD16" s="24">
        <f t="shared" si="4"/>
        <v>0</v>
      </c>
      <c r="AE16" s="24">
        <f t="shared" si="4"/>
        <v>0</v>
      </c>
    </row>
    <row r="17" spans="9:31" x14ac:dyDescent="0.25">
      <c r="I17" s="24">
        <f t="shared" si="5"/>
        <v>0</v>
      </c>
      <c r="J17" s="24">
        <f t="shared" si="4"/>
        <v>0</v>
      </c>
      <c r="K17" s="24">
        <f t="shared" si="4"/>
        <v>0</v>
      </c>
      <c r="L17" s="24">
        <f t="shared" si="4"/>
        <v>0</v>
      </c>
      <c r="M17" s="24">
        <f t="shared" si="4"/>
        <v>0</v>
      </c>
      <c r="N17" s="24">
        <f t="shared" si="4"/>
        <v>0</v>
      </c>
      <c r="O17" s="24">
        <f t="shared" si="4"/>
        <v>0</v>
      </c>
      <c r="P17" s="24">
        <f t="shared" si="4"/>
        <v>0</v>
      </c>
      <c r="Q17" s="24">
        <f t="shared" si="4"/>
        <v>0</v>
      </c>
      <c r="R17" s="24">
        <f t="shared" si="4"/>
        <v>0</v>
      </c>
      <c r="S17" s="24">
        <f t="shared" si="4"/>
        <v>0</v>
      </c>
      <c r="T17" s="24">
        <f t="shared" si="4"/>
        <v>0</v>
      </c>
      <c r="U17" s="24">
        <f t="shared" si="4"/>
        <v>0</v>
      </c>
      <c r="V17" s="24">
        <f t="shared" si="4"/>
        <v>0</v>
      </c>
      <c r="W17" s="24">
        <f t="shared" si="4"/>
        <v>0</v>
      </c>
      <c r="X17" s="24">
        <f t="shared" si="4"/>
        <v>0</v>
      </c>
      <c r="Y17" s="24">
        <f t="shared" si="4"/>
        <v>0</v>
      </c>
      <c r="Z17" s="24">
        <f t="shared" si="4"/>
        <v>0</v>
      </c>
      <c r="AA17" s="24">
        <f t="shared" si="4"/>
        <v>0</v>
      </c>
      <c r="AB17" s="24">
        <f t="shared" si="4"/>
        <v>0</v>
      </c>
      <c r="AC17" s="24">
        <f t="shared" si="4"/>
        <v>0</v>
      </c>
      <c r="AD17" s="24">
        <f t="shared" si="4"/>
        <v>0</v>
      </c>
      <c r="AE17" s="24">
        <f t="shared" si="4"/>
        <v>0</v>
      </c>
    </row>
    <row r="18" spans="9:31" x14ac:dyDescent="0.25">
      <c r="I18" s="24">
        <f t="shared" si="5"/>
        <v>0</v>
      </c>
      <c r="J18" s="24">
        <f t="shared" si="4"/>
        <v>0</v>
      </c>
      <c r="K18" s="24">
        <f t="shared" si="4"/>
        <v>0</v>
      </c>
      <c r="L18" s="24">
        <f t="shared" si="4"/>
        <v>0</v>
      </c>
      <c r="M18" s="24">
        <f t="shared" si="4"/>
        <v>0</v>
      </c>
      <c r="N18" s="24">
        <f t="shared" si="4"/>
        <v>0</v>
      </c>
      <c r="O18" s="24">
        <f t="shared" si="4"/>
        <v>0</v>
      </c>
      <c r="P18" s="24">
        <f t="shared" si="4"/>
        <v>0</v>
      </c>
      <c r="Q18" s="24">
        <f t="shared" si="4"/>
        <v>0</v>
      </c>
      <c r="R18" s="24">
        <f t="shared" si="4"/>
        <v>0</v>
      </c>
      <c r="S18" s="24">
        <f t="shared" si="4"/>
        <v>0</v>
      </c>
      <c r="T18" s="24">
        <f t="shared" si="4"/>
        <v>0</v>
      </c>
      <c r="U18" s="24">
        <f t="shared" si="4"/>
        <v>0</v>
      </c>
      <c r="V18" s="24">
        <f t="shared" si="4"/>
        <v>0</v>
      </c>
      <c r="W18" s="24">
        <f t="shared" si="4"/>
        <v>0</v>
      </c>
      <c r="X18" s="24">
        <f t="shared" si="4"/>
        <v>0</v>
      </c>
      <c r="Y18" s="24">
        <f t="shared" si="4"/>
        <v>0</v>
      </c>
      <c r="Z18" s="24">
        <f t="shared" si="4"/>
        <v>0</v>
      </c>
      <c r="AA18" s="24">
        <f t="shared" si="4"/>
        <v>0</v>
      </c>
      <c r="AB18" s="24">
        <f t="shared" si="4"/>
        <v>0</v>
      </c>
      <c r="AC18" s="24">
        <f t="shared" si="4"/>
        <v>0</v>
      </c>
      <c r="AD18" s="24">
        <f t="shared" si="4"/>
        <v>0</v>
      </c>
      <c r="AE18" s="24">
        <f t="shared" si="4"/>
        <v>0</v>
      </c>
    </row>
    <row r="19" spans="9:31" x14ac:dyDescent="0.25">
      <c r="I19" s="24">
        <f t="shared" si="5"/>
        <v>0</v>
      </c>
      <c r="J19" s="24">
        <f t="shared" si="4"/>
        <v>0</v>
      </c>
      <c r="K19" s="24">
        <f t="shared" si="4"/>
        <v>0</v>
      </c>
      <c r="L19" s="24">
        <f t="shared" si="4"/>
        <v>0</v>
      </c>
      <c r="M19" s="24">
        <f t="shared" si="4"/>
        <v>0</v>
      </c>
      <c r="N19" s="24">
        <f t="shared" si="4"/>
        <v>0</v>
      </c>
      <c r="O19" s="24">
        <f t="shared" si="4"/>
        <v>0</v>
      </c>
      <c r="P19" s="24">
        <f t="shared" si="4"/>
        <v>0</v>
      </c>
      <c r="Q19" s="24">
        <f t="shared" si="4"/>
        <v>0</v>
      </c>
      <c r="R19" s="24">
        <f t="shared" si="4"/>
        <v>0</v>
      </c>
      <c r="S19" s="24">
        <f t="shared" si="4"/>
        <v>0</v>
      </c>
      <c r="T19" s="24">
        <f t="shared" si="4"/>
        <v>0</v>
      </c>
      <c r="U19" s="24">
        <f t="shared" si="4"/>
        <v>0</v>
      </c>
      <c r="V19" s="24">
        <f t="shared" si="4"/>
        <v>0</v>
      </c>
      <c r="W19" s="24">
        <f t="shared" si="4"/>
        <v>0</v>
      </c>
      <c r="X19" s="24">
        <f t="shared" si="4"/>
        <v>0</v>
      </c>
      <c r="Y19" s="24">
        <f t="shared" si="4"/>
        <v>0</v>
      </c>
      <c r="Z19" s="24">
        <f t="shared" si="4"/>
        <v>0</v>
      </c>
      <c r="AA19" s="24">
        <f t="shared" si="4"/>
        <v>0</v>
      </c>
      <c r="AB19" s="24">
        <f t="shared" si="4"/>
        <v>0</v>
      </c>
      <c r="AC19" s="24">
        <f t="shared" si="4"/>
        <v>0</v>
      </c>
      <c r="AD19" s="24">
        <f t="shared" si="4"/>
        <v>0</v>
      </c>
      <c r="AE19" s="24">
        <f t="shared" si="4"/>
        <v>0</v>
      </c>
    </row>
    <row r="20" spans="9:31" x14ac:dyDescent="0.25">
      <c r="I20" s="24">
        <f t="shared" si="5"/>
        <v>0</v>
      </c>
      <c r="J20" s="24">
        <f t="shared" si="4"/>
        <v>0</v>
      </c>
      <c r="K20" s="24">
        <f t="shared" si="4"/>
        <v>0</v>
      </c>
      <c r="L20" s="24">
        <f t="shared" si="4"/>
        <v>0</v>
      </c>
      <c r="M20" s="24">
        <f t="shared" si="4"/>
        <v>0</v>
      </c>
      <c r="N20" s="24">
        <f t="shared" si="4"/>
        <v>0</v>
      </c>
      <c r="O20" s="24">
        <f t="shared" si="4"/>
        <v>0</v>
      </c>
      <c r="P20" s="24">
        <f t="shared" si="4"/>
        <v>0</v>
      </c>
      <c r="Q20" s="24">
        <f t="shared" si="4"/>
        <v>0</v>
      </c>
      <c r="R20" s="24">
        <f t="shared" si="4"/>
        <v>0</v>
      </c>
      <c r="S20" s="24">
        <f t="shared" si="4"/>
        <v>0</v>
      </c>
      <c r="T20" s="24">
        <f t="shared" si="4"/>
        <v>0</v>
      </c>
      <c r="U20" s="24">
        <f t="shared" si="4"/>
        <v>0</v>
      </c>
      <c r="V20" s="24">
        <f t="shared" si="4"/>
        <v>0</v>
      </c>
      <c r="W20" s="24">
        <f t="shared" si="4"/>
        <v>0</v>
      </c>
      <c r="X20" s="24">
        <f t="shared" si="4"/>
        <v>0</v>
      </c>
      <c r="Y20" s="24">
        <f t="shared" si="4"/>
        <v>0</v>
      </c>
      <c r="Z20" s="24">
        <f t="shared" si="4"/>
        <v>0</v>
      </c>
      <c r="AA20" s="24">
        <f t="shared" si="4"/>
        <v>0</v>
      </c>
      <c r="AB20" s="24">
        <f t="shared" si="4"/>
        <v>0</v>
      </c>
      <c r="AC20" s="24">
        <f t="shared" si="4"/>
        <v>0</v>
      </c>
      <c r="AD20" s="24">
        <f t="shared" si="4"/>
        <v>0</v>
      </c>
      <c r="AE20" s="24">
        <f t="shared" si="4"/>
        <v>0</v>
      </c>
    </row>
    <row r="21" spans="9:31" x14ac:dyDescent="0.25">
      <c r="I21" s="24">
        <f t="shared" si="5"/>
        <v>0</v>
      </c>
      <c r="J21" s="24">
        <f t="shared" si="4"/>
        <v>0</v>
      </c>
      <c r="K21" s="24">
        <f t="shared" si="4"/>
        <v>0</v>
      </c>
      <c r="L21" s="24">
        <f t="shared" si="4"/>
        <v>0</v>
      </c>
      <c r="M21" s="24">
        <f t="shared" si="4"/>
        <v>0</v>
      </c>
      <c r="N21" s="24">
        <f t="shared" si="4"/>
        <v>0</v>
      </c>
      <c r="O21" s="24">
        <f t="shared" si="4"/>
        <v>0</v>
      </c>
      <c r="P21" s="24">
        <f t="shared" si="4"/>
        <v>0</v>
      </c>
      <c r="Q21" s="24">
        <f t="shared" si="4"/>
        <v>0</v>
      </c>
      <c r="R21" s="24">
        <f t="shared" si="4"/>
        <v>0</v>
      </c>
      <c r="S21" s="24">
        <f t="shared" si="4"/>
        <v>0</v>
      </c>
      <c r="T21" s="24">
        <f t="shared" si="4"/>
        <v>0</v>
      </c>
      <c r="U21" s="24">
        <f t="shared" si="4"/>
        <v>0</v>
      </c>
      <c r="V21" s="24">
        <f t="shared" si="4"/>
        <v>0</v>
      </c>
      <c r="W21" s="24">
        <f t="shared" ref="W21:AE23" si="6">IF(AND(W$9&gt;=$F21,W$9&lt;($F21+$E21)),1,IF(AND(W$9&gt;=$F21,W$9&lt;$G21),2,0))</f>
        <v>0</v>
      </c>
      <c r="X21" s="24">
        <f t="shared" si="6"/>
        <v>0</v>
      </c>
      <c r="Y21" s="24">
        <f t="shared" si="6"/>
        <v>0</v>
      </c>
      <c r="Z21" s="24">
        <f t="shared" si="6"/>
        <v>0</v>
      </c>
      <c r="AA21" s="24">
        <f t="shared" si="6"/>
        <v>0</v>
      </c>
      <c r="AB21" s="24">
        <f t="shared" si="6"/>
        <v>0</v>
      </c>
      <c r="AC21" s="24">
        <f t="shared" si="6"/>
        <v>0</v>
      </c>
      <c r="AD21" s="24">
        <f t="shared" si="6"/>
        <v>0</v>
      </c>
      <c r="AE21" s="24">
        <f t="shared" si="6"/>
        <v>0</v>
      </c>
    </row>
    <row r="22" spans="9:31" x14ac:dyDescent="0.25">
      <c r="I22" s="24">
        <f t="shared" si="5"/>
        <v>0</v>
      </c>
      <c r="J22" s="24">
        <f t="shared" si="5"/>
        <v>0</v>
      </c>
      <c r="K22" s="24">
        <f t="shared" si="5"/>
        <v>0</v>
      </c>
      <c r="L22" s="24">
        <f t="shared" si="5"/>
        <v>0</v>
      </c>
      <c r="M22" s="24">
        <f t="shared" si="5"/>
        <v>0</v>
      </c>
      <c r="N22" s="24">
        <f t="shared" si="5"/>
        <v>0</v>
      </c>
      <c r="O22" s="24">
        <f t="shared" si="5"/>
        <v>0</v>
      </c>
      <c r="P22" s="24">
        <f t="shared" si="5"/>
        <v>0</v>
      </c>
      <c r="Q22" s="24">
        <f t="shared" si="5"/>
        <v>0</v>
      </c>
      <c r="R22" s="24">
        <f t="shared" si="5"/>
        <v>0</v>
      </c>
      <c r="S22" s="24">
        <f t="shared" si="5"/>
        <v>0</v>
      </c>
      <c r="T22" s="24">
        <f t="shared" si="5"/>
        <v>0</v>
      </c>
      <c r="U22" s="24">
        <f t="shared" si="5"/>
        <v>0</v>
      </c>
      <c r="V22" s="24">
        <f t="shared" si="5"/>
        <v>0</v>
      </c>
      <c r="W22" s="24">
        <f t="shared" si="5"/>
        <v>0</v>
      </c>
      <c r="X22" s="24">
        <f t="shared" si="5"/>
        <v>0</v>
      </c>
      <c r="Y22" s="24">
        <f t="shared" si="6"/>
        <v>0</v>
      </c>
      <c r="Z22" s="24">
        <f t="shared" si="6"/>
        <v>0</v>
      </c>
      <c r="AA22" s="24">
        <f t="shared" si="6"/>
        <v>0</v>
      </c>
      <c r="AB22" s="24">
        <f t="shared" si="6"/>
        <v>0</v>
      </c>
      <c r="AC22" s="24">
        <f t="shared" si="6"/>
        <v>0</v>
      </c>
      <c r="AD22" s="24">
        <f t="shared" si="6"/>
        <v>0</v>
      </c>
      <c r="AE22" s="24">
        <f t="shared" si="6"/>
        <v>0</v>
      </c>
    </row>
    <row r="23" spans="9:31" x14ac:dyDescent="0.25">
      <c r="I23" s="24">
        <f t="shared" si="5"/>
        <v>0</v>
      </c>
      <c r="J23" s="24">
        <f t="shared" si="5"/>
        <v>0</v>
      </c>
      <c r="K23" s="24">
        <f t="shared" si="5"/>
        <v>0</v>
      </c>
      <c r="L23" s="24">
        <f t="shared" si="5"/>
        <v>0</v>
      </c>
      <c r="M23" s="24">
        <f t="shared" si="5"/>
        <v>0</v>
      </c>
      <c r="N23" s="24">
        <f t="shared" si="5"/>
        <v>0</v>
      </c>
      <c r="O23" s="24">
        <f t="shared" si="5"/>
        <v>0</v>
      </c>
      <c r="P23" s="24">
        <f t="shared" si="5"/>
        <v>0</v>
      </c>
      <c r="Q23" s="24">
        <f t="shared" si="5"/>
        <v>0</v>
      </c>
      <c r="R23" s="24">
        <f t="shared" si="5"/>
        <v>0</v>
      </c>
      <c r="S23" s="24">
        <f t="shared" si="5"/>
        <v>0</v>
      </c>
      <c r="T23" s="24">
        <f t="shared" si="5"/>
        <v>0</v>
      </c>
      <c r="U23" s="24">
        <f t="shared" si="5"/>
        <v>0</v>
      </c>
      <c r="V23" s="24">
        <f t="shared" si="5"/>
        <v>0</v>
      </c>
      <c r="W23" s="24">
        <f t="shared" si="5"/>
        <v>0</v>
      </c>
      <c r="X23" s="24">
        <f t="shared" si="5"/>
        <v>0</v>
      </c>
      <c r="Y23" s="24">
        <f t="shared" si="6"/>
        <v>0</v>
      </c>
      <c r="Z23" s="24">
        <f t="shared" si="6"/>
        <v>0</v>
      </c>
      <c r="AA23" s="24">
        <f t="shared" si="6"/>
        <v>0</v>
      </c>
      <c r="AB23" s="24">
        <f t="shared" si="6"/>
        <v>0</v>
      </c>
      <c r="AC23" s="24">
        <f t="shared" si="6"/>
        <v>0</v>
      </c>
      <c r="AD23" s="24">
        <f t="shared" si="6"/>
        <v>0</v>
      </c>
      <c r="AE23" s="24">
        <f t="shared" si="6"/>
        <v>0</v>
      </c>
    </row>
  </sheetData>
  <conditionalFormatting sqref="I10:AE23">
    <cfRule type="cellIs" dxfId="4" priority="2" operator="equal">
      <formula>1</formula>
    </cfRule>
    <cfRule type="cellIs" dxfId="5" priority="1" operator="equal"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E16"/>
  <sheetViews>
    <sheetView tabSelected="1" zoomScale="85" zoomScaleNormal="85" workbookViewId="0">
      <selection activeCell="AL12" sqref="AL12"/>
    </sheetView>
  </sheetViews>
  <sheetFormatPr baseColWidth="10" defaultColWidth="3.5703125" defaultRowHeight="15" x14ac:dyDescent="0.25"/>
  <cols>
    <col min="1" max="1" width="4.42578125" style="4" customWidth="1"/>
    <col min="2" max="2" width="17.85546875" style="4" bestFit="1" customWidth="1"/>
    <col min="3" max="3" width="8.42578125" style="4" bestFit="1" customWidth="1"/>
    <col min="4" max="4" width="15.5703125" style="5" bestFit="1" customWidth="1"/>
    <col min="5" max="5" width="15.5703125" style="5" customWidth="1"/>
    <col min="6" max="6" width="18.85546875" style="6" bestFit="1" customWidth="1"/>
    <col min="7" max="7" width="21.5703125" style="6" bestFit="1" customWidth="1"/>
    <col min="8" max="8" width="7.140625" style="4" customWidth="1"/>
    <col min="9" max="9" width="3.5703125" style="4" customWidth="1"/>
    <col min="10" max="16" width="3.42578125" style="4" customWidth="1"/>
    <col min="17" max="16384" width="3.5703125" style="4"/>
  </cols>
  <sheetData>
    <row r="2" spans="1:31" x14ac:dyDescent="0.25">
      <c r="B2" s="13" t="s">
        <v>25</v>
      </c>
      <c r="C2" s="18">
        <f>0.5/24</f>
        <v>2.0833333333333332E-2</v>
      </c>
    </row>
    <row r="3" spans="1:31" x14ac:dyDescent="0.25">
      <c r="B3" s="13" t="s">
        <v>7</v>
      </c>
      <c r="C3" s="14">
        <v>43472</v>
      </c>
    </row>
    <row r="4" spans="1:31" x14ac:dyDescent="0.25">
      <c r="B4" s="13" t="s">
        <v>12</v>
      </c>
      <c r="C4" s="15">
        <v>0.20833333333333334</v>
      </c>
    </row>
    <row r="5" spans="1:31" x14ac:dyDescent="0.25">
      <c r="B5" s="13" t="s">
        <v>13</v>
      </c>
      <c r="C5" s="15">
        <v>0.91666666666666663</v>
      </c>
    </row>
    <row r="6" spans="1:31" s="7" customFormat="1" ht="15.75" x14ac:dyDescent="0.25">
      <c r="D6" s="5"/>
      <c r="E6" s="5"/>
      <c r="F6" s="6"/>
      <c r="G6" s="6"/>
      <c r="I6" s="20" t="str">
        <f t="shared" ref="I6:AE6" si="0">"S"&amp;WEEKNUM(I7,2)</f>
        <v>S2</v>
      </c>
      <c r="J6" s="20" t="str">
        <f t="shared" si="0"/>
        <v>S2</v>
      </c>
      <c r="K6" s="20" t="str">
        <f t="shared" si="0"/>
        <v>S2</v>
      </c>
      <c r="L6" s="20" t="str">
        <f t="shared" si="0"/>
        <v>S2</v>
      </c>
      <c r="M6" s="20" t="str">
        <f t="shared" si="0"/>
        <v>S2</v>
      </c>
      <c r="N6" s="20" t="str">
        <f t="shared" si="0"/>
        <v>S2</v>
      </c>
      <c r="O6" s="20" t="str">
        <f t="shared" si="0"/>
        <v>S2</v>
      </c>
      <c r="P6" s="20" t="str">
        <f t="shared" si="0"/>
        <v>S2</v>
      </c>
      <c r="Q6" s="20" t="str">
        <f t="shared" si="0"/>
        <v>S2</v>
      </c>
      <c r="R6" s="20" t="str">
        <f t="shared" si="0"/>
        <v>S2</v>
      </c>
      <c r="S6" s="20" t="str">
        <f t="shared" si="0"/>
        <v>S2</v>
      </c>
      <c r="T6" s="20" t="str">
        <f t="shared" si="0"/>
        <v>S2</v>
      </c>
      <c r="U6" s="20" t="str">
        <f t="shared" si="0"/>
        <v>S2</v>
      </c>
      <c r="V6" s="20" t="str">
        <f t="shared" si="0"/>
        <v>S2</v>
      </c>
      <c r="W6" s="20" t="str">
        <f t="shared" si="0"/>
        <v>S2</v>
      </c>
      <c r="X6" s="20" t="str">
        <f t="shared" si="0"/>
        <v>S2</v>
      </c>
      <c r="Y6" s="20" t="str">
        <f t="shared" si="0"/>
        <v>S2</v>
      </c>
      <c r="Z6" s="20" t="str">
        <f t="shared" si="0"/>
        <v>S2</v>
      </c>
      <c r="AA6" s="20" t="str">
        <f t="shared" si="0"/>
        <v>S2</v>
      </c>
      <c r="AB6" s="20" t="str">
        <f t="shared" si="0"/>
        <v>S2</v>
      </c>
      <c r="AC6" s="20" t="str">
        <f t="shared" si="0"/>
        <v>S2</v>
      </c>
      <c r="AD6" s="20" t="str">
        <f t="shared" si="0"/>
        <v>S2</v>
      </c>
      <c r="AE6" s="20" t="str">
        <f t="shared" si="0"/>
        <v>S2</v>
      </c>
    </row>
    <row r="7" spans="1:31" s="7" customFormat="1" ht="36.75" x14ac:dyDescent="0.25">
      <c r="D7" s="5"/>
      <c r="E7" s="5"/>
      <c r="F7" s="6"/>
      <c r="G7" s="6"/>
      <c r="I7" s="20">
        <f>C3</f>
        <v>43472</v>
      </c>
      <c r="J7" s="20">
        <f t="shared" ref="J7:AE7" si="1">I7</f>
        <v>43472</v>
      </c>
      <c r="K7" s="20">
        <f t="shared" si="1"/>
        <v>43472</v>
      </c>
      <c r="L7" s="20">
        <f t="shared" si="1"/>
        <v>43472</v>
      </c>
      <c r="M7" s="20">
        <f t="shared" si="1"/>
        <v>43472</v>
      </c>
      <c r="N7" s="20">
        <f t="shared" si="1"/>
        <v>43472</v>
      </c>
      <c r="O7" s="20">
        <f t="shared" si="1"/>
        <v>43472</v>
      </c>
      <c r="P7" s="20">
        <f t="shared" si="1"/>
        <v>43472</v>
      </c>
      <c r="Q7" s="20">
        <f t="shared" si="1"/>
        <v>43472</v>
      </c>
      <c r="R7" s="20">
        <f t="shared" si="1"/>
        <v>43472</v>
      </c>
      <c r="S7" s="20">
        <f t="shared" si="1"/>
        <v>43472</v>
      </c>
      <c r="T7" s="20">
        <f t="shared" si="1"/>
        <v>43472</v>
      </c>
      <c r="U7" s="20">
        <f t="shared" si="1"/>
        <v>43472</v>
      </c>
      <c r="V7" s="20">
        <f t="shared" si="1"/>
        <v>43472</v>
      </c>
      <c r="W7" s="20">
        <f t="shared" si="1"/>
        <v>43472</v>
      </c>
      <c r="X7" s="20">
        <f t="shared" si="1"/>
        <v>43472</v>
      </c>
      <c r="Y7" s="20">
        <f t="shared" si="1"/>
        <v>43472</v>
      </c>
      <c r="Z7" s="20">
        <f t="shared" si="1"/>
        <v>43472</v>
      </c>
      <c r="AA7" s="20">
        <f t="shared" si="1"/>
        <v>43472</v>
      </c>
      <c r="AB7" s="20">
        <f t="shared" si="1"/>
        <v>43472</v>
      </c>
      <c r="AC7" s="20">
        <f t="shared" si="1"/>
        <v>43472</v>
      </c>
      <c r="AD7" s="20">
        <f t="shared" si="1"/>
        <v>43472</v>
      </c>
      <c r="AE7" s="20">
        <f t="shared" si="1"/>
        <v>43472</v>
      </c>
    </row>
    <row r="8" spans="1:31" s="7" customFormat="1" ht="31.5" thickBot="1" x14ac:dyDescent="0.3">
      <c r="D8" s="5"/>
      <c r="E8" s="5"/>
      <c r="F8" s="6"/>
      <c r="G8" s="6"/>
      <c r="I8" s="20" t="str">
        <f t="shared" ref="I8:AE8" si="2">PROPER(TEXT(I7,"jjjj"))</f>
        <v>Lundi</v>
      </c>
      <c r="J8" s="20" t="str">
        <f t="shared" si="2"/>
        <v>Lundi</v>
      </c>
      <c r="K8" s="20" t="str">
        <f t="shared" si="2"/>
        <v>Lundi</v>
      </c>
      <c r="L8" s="20" t="str">
        <f t="shared" si="2"/>
        <v>Lundi</v>
      </c>
      <c r="M8" s="20" t="str">
        <f t="shared" si="2"/>
        <v>Lundi</v>
      </c>
      <c r="N8" s="20" t="str">
        <f t="shared" si="2"/>
        <v>Lundi</v>
      </c>
      <c r="O8" s="20" t="str">
        <f t="shared" si="2"/>
        <v>Lundi</v>
      </c>
      <c r="P8" s="20" t="str">
        <f t="shared" si="2"/>
        <v>Lundi</v>
      </c>
      <c r="Q8" s="20" t="str">
        <f t="shared" si="2"/>
        <v>Lundi</v>
      </c>
      <c r="R8" s="20" t="str">
        <f t="shared" si="2"/>
        <v>Lundi</v>
      </c>
      <c r="S8" s="20" t="str">
        <f t="shared" si="2"/>
        <v>Lundi</v>
      </c>
      <c r="T8" s="20" t="str">
        <f t="shared" si="2"/>
        <v>Lundi</v>
      </c>
      <c r="U8" s="20" t="str">
        <f t="shared" si="2"/>
        <v>Lundi</v>
      </c>
      <c r="V8" s="20" t="str">
        <f t="shared" si="2"/>
        <v>Lundi</v>
      </c>
      <c r="W8" s="20" t="str">
        <f t="shared" si="2"/>
        <v>Lundi</v>
      </c>
      <c r="X8" s="20" t="str">
        <f t="shared" si="2"/>
        <v>Lundi</v>
      </c>
      <c r="Y8" s="20" t="str">
        <f t="shared" si="2"/>
        <v>Lundi</v>
      </c>
      <c r="Z8" s="20" t="str">
        <f t="shared" si="2"/>
        <v>Lundi</v>
      </c>
      <c r="AA8" s="20" t="str">
        <f t="shared" si="2"/>
        <v>Lundi</v>
      </c>
      <c r="AB8" s="20" t="str">
        <f t="shared" si="2"/>
        <v>Lundi</v>
      </c>
      <c r="AC8" s="20" t="str">
        <f t="shared" si="2"/>
        <v>Lundi</v>
      </c>
      <c r="AD8" s="20" t="str">
        <f t="shared" si="2"/>
        <v>Lundi</v>
      </c>
      <c r="AE8" s="20" t="str">
        <f t="shared" si="2"/>
        <v>Lundi</v>
      </c>
    </row>
    <row r="9" spans="1:31" ht="93.75" customHeight="1" thickBot="1" x14ac:dyDescent="0.3">
      <c r="A9" s="8"/>
      <c r="C9" s="16" t="s">
        <v>8</v>
      </c>
      <c r="D9" s="17" t="s">
        <v>9</v>
      </c>
      <c r="E9" s="17" t="s">
        <v>26</v>
      </c>
      <c r="F9" s="19" t="s">
        <v>23</v>
      </c>
      <c r="G9" s="19" t="s">
        <v>24</v>
      </c>
      <c r="I9" s="21">
        <f>I7+C4</f>
        <v>43472.208333333336</v>
      </c>
      <c r="J9" s="21">
        <f t="shared" ref="J9:AE9" si="3">+I9+$C$2</f>
        <v>43472.229166666672</v>
      </c>
      <c r="K9" s="21">
        <f t="shared" si="3"/>
        <v>43472.250000000007</v>
      </c>
      <c r="L9" s="21">
        <f t="shared" si="3"/>
        <v>43472.270833333343</v>
      </c>
      <c r="M9" s="21">
        <f t="shared" si="3"/>
        <v>43472.291666666679</v>
      </c>
      <c r="N9" s="21">
        <f t="shared" si="3"/>
        <v>43472.312500000015</v>
      </c>
      <c r="O9" s="21">
        <f t="shared" si="3"/>
        <v>43472.33333333335</v>
      </c>
      <c r="P9" s="21">
        <f t="shared" si="3"/>
        <v>43472.354166666686</v>
      </c>
      <c r="Q9" s="21">
        <f t="shared" si="3"/>
        <v>43472.375000000022</v>
      </c>
      <c r="R9" s="21">
        <f t="shared" si="3"/>
        <v>43472.395833333358</v>
      </c>
      <c r="S9" s="21">
        <f t="shared" si="3"/>
        <v>43472.416666666693</v>
      </c>
      <c r="T9" s="21">
        <f t="shared" si="3"/>
        <v>43472.437500000029</v>
      </c>
      <c r="U9" s="21">
        <f t="shared" si="3"/>
        <v>43472.458333333365</v>
      </c>
      <c r="V9" s="21">
        <f t="shared" si="3"/>
        <v>43472.479166666701</v>
      </c>
      <c r="W9" s="21">
        <f t="shared" si="3"/>
        <v>43472.500000000036</v>
      </c>
      <c r="X9" s="21">
        <f t="shared" si="3"/>
        <v>43472.520833333372</v>
      </c>
      <c r="Y9" s="21">
        <f t="shared" si="3"/>
        <v>43472.541666666708</v>
      </c>
      <c r="Z9" s="21">
        <f t="shared" si="3"/>
        <v>43472.562500000044</v>
      </c>
      <c r="AA9" s="21">
        <f t="shared" si="3"/>
        <v>43472.583333333379</v>
      </c>
      <c r="AB9" s="21">
        <f t="shared" si="3"/>
        <v>43472.604166666715</v>
      </c>
      <c r="AC9" s="21">
        <f t="shared" si="3"/>
        <v>43472.625000000051</v>
      </c>
      <c r="AD9" s="21">
        <f t="shared" si="3"/>
        <v>43472.645833333387</v>
      </c>
      <c r="AE9" s="21">
        <f t="shared" si="3"/>
        <v>43472.666666666722</v>
      </c>
    </row>
    <row r="10" spans="1:31" x14ac:dyDescent="0.25">
      <c r="B10" s="23" t="s">
        <v>28</v>
      </c>
    </row>
    <row r="11" spans="1:31" x14ac:dyDescent="0.25">
      <c r="A11" s="22"/>
      <c r="B11" s="4" t="s">
        <v>27</v>
      </c>
      <c r="I11" s="26">
        <f>SUMIFS('planning gantt M1'!I$10:I$40,'planning gantt M1'!$B$10:$B$40,$B11)</f>
        <v>1</v>
      </c>
      <c r="J11" s="26">
        <f>SUMIFS('planning gantt M1'!J$10:J$40,'planning gantt M1'!$B$10:$B$40,$B11)</f>
        <v>1</v>
      </c>
      <c r="K11" s="26">
        <f>SUMIFS('planning gantt M1'!K$10:K$40,'planning gantt M1'!$B$10:$B$40,$B11)</f>
        <v>1</v>
      </c>
      <c r="L11" s="26">
        <f>SUMIFS('planning gantt M1'!L$10:L$40,'planning gantt M1'!$B$10:$B$40,$B11)</f>
        <v>1</v>
      </c>
      <c r="M11" s="26">
        <f>SUMIFS('planning gantt M1'!M$10:M$40,'planning gantt M1'!$B$10:$B$40,$B11)</f>
        <v>2</v>
      </c>
      <c r="N11" s="26">
        <f>SUMIFS('planning gantt M1'!N$10:N$40,'planning gantt M1'!$B$10:$B$40,$B11)</f>
        <v>2</v>
      </c>
      <c r="O11" s="26">
        <f>SUMIFS('planning gantt M1'!O$10:O$40,'planning gantt M1'!$B$10:$B$40,$B11)</f>
        <v>2</v>
      </c>
      <c r="P11" s="26">
        <f>SUMIFS('planning gantt M1'!P$10:P$40,'planning gantt M1'!$B$10:$B$40,$B11)</f>
        <v>2</v>
      </c>
      <c r="Q11" s="26">
        <f>SUMIFS('planning gantt M1'!Q$10:Q$40,'planning gantt M1'!$B$10:$B$40,$B11)</f>
        <v>2</v>
      </c>
      <c r="R11" s="26">
        <f>SUMIFS('planning gantt M1'!R$10:R$40,'planning gantt M1'!$B$10:$B$40,$B11)</f>
        <v>2</v>
      </c>
      <c r="S11" s="26">
        <f>SUMIFS('planning gantt M1'!S$10:S$40,'planning gantt M1'!$B$10:$B$40,$B11)</f>
        <v>1</v>
      </c>
      <c r="T11" s="26">
        <f>SUMIFS('planning gantt M1'!T$10:T$40,'planning gantt M1'!$B$10:$B$40,$B11)</f>
        <v>1</v>
      </c>
      <c r="U11" s="26">
        <f>SUMIFS('planning gantt M1'!U$10:U$40,'planning gantt M1'!$B$10:$B$40,$B11)</f>
        <v>2</v>
      </c>
      <c r="V11" s="26">
        <f>SUMIFS('planning gantt M1'!V$10:V$40,'planning gantt M1'!$B$10:$B$40,$B11)</f>
        <v>2</v>
      </c>
      <c r="W11" s="26">
        <f>SUMIFS('planning gantt M1'!W$10:W$40,'planning gantt M1'!$B$10:$B$40,$B11)</f>
        <v>2</v>
      </c>
      <c r="X11" s="26">
        <f>SUMIFS('planning gantt M1'!X$10:X$40,'planning gantt M1'!$B$10:$B$40,$B11)</f>
        <v>2</v>
      </c>
      <c r="Y11" s="26">
        <f>SUMIFS('planning gantt M1'!Y$10:Y$40,'planning gantt M1'!$B$10:$B$40,$B11)</f>
        <v>2</v>
      </c>
      <c r="Z11" s="26">
        <f>SUMIFS('planning gantt M1'!Z$10:Z$40,'planning gantt M1'!$B$10:$B$40,$B11)</f>
        <v>2</v>
      </c>
      <c r="AA11" s="26">
        <f>SUMIFS('planning gantt M1'!AA$10:AA$40,'planning gantt M1'!$B$10:$B$40,$B11)</f>
        <v>2</v>
      </c>
      <c r="AB11" s="26">
        <f>SUMIFS('planning gantt M1'!AB$10:AB$40,'planning gantt M1'!$B$10:$B$40,$B11)</f>
        <v>2</v>
      </c>
      <c r="AC11" s="26">
        <f>SUMIFS('planning gantt M1'!AC$10:AC$40,'planning gantt M1'!$B$10:$B$40,$B11)</f>
        <v>2</v>
      </c>
      <c r="AD11" s="26">
        <f>SUMIFS('planning gantt M1'!AD$10:AD$40,'planning gantt M1'!$B$10:$B$40,$B11)</f>
        <v>2</v>
      </c>
      <c r="AE11" s="26">
        <f>SUMIFS('planning gantt M1'!AE$10:AE$40,'planning gantt M1'!$B$10:$B$40,$B11)</f>
        <v>0</v>
      </c>
    </row>
    <row r="12" spans="1:31" x14ac:dyDescent="0.25">
      <c r="I12" s="26">
        <f>SUMIFS('planning gantt M1'!I$10:I$40,'planning gantt M1'!$B$10:$B$40,$B12)</f>
        <v>0</v>
      </c>
      <c r="J12" s="26">
        <f>SUMIFS('planning gantt M1'!J$10:J$40,'planning gantt M1'!$B$10:$B$40,$B12)</f>
        <v>0</v>
      </c>
      <c r="K12" s="26">
        <f>SUMIFS('planning gantt M1'!K$10:K$40,'planning gantt M1'!$B$10:$B$40,$B12)</f>
        <v>0</v>
      </c>
      <c r="L12" s="26">
        <f>SUMIFS('planning gantt M1'!L$10:L$40,'planning gantt M1'!$B$10:$B$40,$B12)</f>
        <v>0</v>
      </c>
      <c r="M12" s="26">
        <f>SUMIFS('planning gantt M1'!M$10:M$40,'planning gantt M1'!$B$10:$B$40,$B12)</f>
        <v>0</v>
      </c>
      <c r="N12" s="26">
        <f>SUMIFS('planning gantt M1'!N$10:N$40,'planning gantt M1'!$B$10:$B$40,$B12)</f>
        <v>0</v>
      </c>
      <c r="O12" s="26">
        <f>SUMIFS('planning gantt M1'!O$10:O$40,'planning gantt M1'!$B$10:$B$40,$B12)</f>
        <v>0</v>
      </c>
      <c r="P12" s="26">
        <f>SUMIFS('planning gantt M1'!P$10:P$40,'planning gantt M1'!$B$10:$B$40,$B12)</f>
        <v>0</v>
      </c>
      <c r="Q12" s="26">
        <f>SUMIFS('planning gantt M1'!Q$10:Q$40,'planning gantt M1'!$B$10:$B$40,$B12)</f>
        <v>0</v>
      </c>
      <c r="R12" s="26">
        <f>SUMIFS('planning gantt M1'!R$10:R$40,'planning gantt M1'!$B$10:$B$40,$B12)</f>
        <v>0</v>
      </c>
      <c r="S12" s="26">
        <f>SUMIFS('planning gantt M1'!S$10:S$40,'planning gantt M1'!$B$10:$B$40,$B12)</f>
        <v>0</v>
      </c>
      <c r="T12" s="26">
        <f>SUMIFS('planning gantt M1'!T$10:T$40,'planning gantt M1'!$B$10:$B$40,$B12)</f>
        <v>0</v>
      </c>
      <c r="U12" s="26">
        <f>SUMIFS('planning gantt M1'!U$10:U$40,'planning gantt M1'!$B$10:$B$40,$B12)</f>
        <v>0</v>
      </c>
      <c r="V12" s="26">
        <f>SUMIFS('planning gantt M1'!V$10:V$40,'planning gantt M1'!$B$10:$B$40,$B12)</f>
        <v>0</v>
      </c>
      <c r="W12" s="26">
        <f>SUMIFS('planning gantt M1'!W$10:W$40,'planning gantt M1'!$B$10:$B$40,$B12)</f>
        <v>0</v>
      </c>
      <c r="X12" s="26">
        <f>SUMIFS('planning gantt M1'!X$10:X$40,'planning gantt M1'!$B$10:$B$40,$B12)</f>
        <v>0</v>
      </c>
      <c r="Y12" s="26">
        <f>SUMIFS('planning gantt M1'!Y$10:Y$40,'planning gantt M1'!$B$10:$B$40,$B12)</f>
        <v>0</v>
      </c>
      <c r="Z12" s="26">
        <f>SUMIFS('planning gantt M1'!Z$10:Z$40,'planning gantt M1'!$B$10:$B$40,$B12)</f>
        <v>0</v>
      </c>
      <c r="AA12" s="26">
        <f>SUMIFS('planning gantt M1'!AA$10:AA$40,'planning gantt M1'!$B$10:$B$40,$B12)</f>
        <v>0</v>
      </c>
      <c r="AB12" s="26">
        <f>SUMIFS('planning gantt M1'!AB$10:AB$40,'planning gantt M1'!$B$10:$B$40,$B12)</f>
        <v>0</v>
      </c>
      <c r="AC12" s="26">
        <f>SUMIFS('planning gantt M1'!AC$10:AC$40,'planning gantt M1'!$B$10:$B$40,$B12)</f>
        <v>0</v>
      </c>
      <c r="AD12" s="26">
        <f>SUMIFS('planning gantt M1'!AD$10:AD$40,'planning gantt M1'!$B$10:$B$40,$B12)</f>
        <v>0</v>
      </c>
      <c r="AE12" s="26">
        <f>SUMIFS('planning gantt M1'!AE$10:AE$40,'planning gantt M1'!$B$10:$B$40,$B12)</f>
        <v>0</v>
      </c>
    </row>
    <row r="13" spans="1:31" x14ac:dyDescent="0.25">
      <c r="I13" s="26">
        <f>SUMIFS('planning gantt M1'!I$10:I$40,'planning gantt M1'!$B$10:$B$40,$B13)</f>
        <v>0</v>
      </c>
      <c r="J13" s="26">
        <f>SUMIFS('planning gantt M1'!J$10:J$40,'planning gantt M1'!$B$10:$B$40,$B13)</f>
        <v>0</v>
      </c>
      <c r="K13" s="26">
        <f>SUMIFS('planning gantt M1'!K$10:K$40,'planning gantt M1'!$B$10:$B$40,$B13)</f>
        <v>0</v>
      </c>
      <c r="L13" s="26">
        <f>SUMIFS('planning gantt M1'!L$10:L$40,'planning gantt M1'!$B$10:$B$40,$B13)</f>
        <v>0</v>
      </c>
      <c r="M13" s="26">
        <f>SUMIFS('planning gantt M1'!M$10:M$40,'planning gantt M1'!$B$10:$B$40,$B13)</f>
        <v>0</v>
      </c>
      <c r="N13" s="26">
        <f>SUMIFS('planning gantt M1'!N$10:N$40,'planning gantt M1'!$B$10:$B$40,$B13)</f>
        <v>0</v>
      </c>
      <c r="O13" s="26">
        <f>SUMIFS('planning gantt M1'!O$10:O$40,'planning gantt M1'!$B$10:$B$40,$B13)</f>
        <v>0</v>
      </c>
      <c r="P13" s="26">
        <f>SUMIFS('planning gantt M1'!P$10:P$40,'planning gantt M1'!$B$10:$B$40,$B13)</f>
        <v>0</v>
      </c>
      <c r="Q13" s="26">
        <f>SUMIFS('planning gantt M1'!Q$10:Q$40,'planning gantt M1'!$B$10:$B$40,$B13)</f>
        <v>0</v>
      </c>
      <c r="R13" s="26">
        <f>SUMIFS('planning gantt M1'!R$10:R$40,'planning gantt M1'!$B$10:$B$40,$B13)</f>
        <v>0</v>
      </c>
      <c r="S13" s="26">
        <f>SUMIFS('planning gantt M1'!S$10:S$40,'planning gantt M1'!$B$10:$B$40,$B13)</f>
        <v>0</v>
      </c>
      <c r="T13" s="26">
        <f>SUMIFS('planning gantt M1'!T$10:T$40,'planning gantt M1'!$B$10:$B$40,$B13)</f>
        <v>0</v>
      </c>
      <c r="U13" s="26">
        <f>SUMIFS('planning gantt M1'!U$10:U$40,'planning gantt M1'!$B$10:$B$40,$B13)</f>
        <v>0</v>
      </c>
      <c r="V13" s="26">
        <f>SUMIFS('planning gantt M1'!V$10:V$40,'planning gantt M1'!$B$10:$B$40,$B13)</f>
        <v>0</v>
      </c>
      <c r="W13" s="26">
        <f>SUMIFS('planning gantt M1'!W$10:W$40,'planning gantt M1'!$B$10:$B$40,$B13)</f>
        <v>0</v>
      </c>
      <c r="X13" s="26">
        <f>SUMIFS('planning gantt M1'!X$10:X$40,'planning gantt M1'!$B$10:$B$40,$B13)</f>
        <v>0</v>
      </c>
      <c r="Y13" s="26">
        <f>SUMIFS('planning gantt M1'!Y$10:Y$40,'planning gantt M1'!$B$10:$B$40,$B13)</f>
        <v>0</v>
      </c>
      <c r="Z13" s="26">
        <f>SUMIFS('planning gantt M1'!Z$10:Z$40,'planning gantt M1'!$B$10:$B$40,$B13)</f>
        <v>0</v>
      </c>
      <c r="AA13" s="26">
        <f>SUMIFS('planning gantt M1'!AA$10:AA$40,'planning gantt M1'!$B$10:$B$40,$B13)</f>
        <v>0</v>
      </c>
      <c r="AB13" s="26">
        <f>SUMIFS('planning gantt M1'!AB$10:AB$40,'planning gantt M1'!$B$10:$B$40,$B13)</f>
        <v>0</v>
      </c>
      <c r="AC13" s="26">
        <f>SUMIFS('planning gantt M1'!AC$10:AC$40,'planning gantt M1'!$B$10:$B$40,$B13)</f>
        <v>0</v>
      </c>
      <c r="AD13" s="26">
        <f>SUMIFS('planning gantt M1'!AD$10:AD$40,'planning gantt M1'!$B$10:$B$40,$B13)</f>
        <v>0</v>
      </c>
      <c r="AE13" s="26">
        <f>SUMIFS('planning gantt M1'!AE$10:AE$40,'planning gantt M1'!$B$10:$B$40,$B13)</f>
        <v>0</v>
      </c>
    </row>
    <row r="14" spans="1:31" x14ac:dyDescent="0.25">
      <c r="I14" s="26">
        <f>SUMIFS('planning gantt M1'!I$10:I$40,'planning gantt M1'!$B$10:$B$40,$B14)</f>
        <v>0</v>
      </c>
      <c r="J14" s="26">
        <f>SUMIFS('planning gantt M1'!J$10:J$40,'planning gantt M1'!$B$10:$B$40,$B14)</f>
        <v>0</v>
      </c>
      <c r="K14" s="26">
        <f>SUMIFS('planning gantt M1'!K$10:K$40,'planning gantt M1'!$B$10:$B$40,$B14)</f>
        <v>0</v>
      </c>
      <c r="L14" s="26">
        <f>SUMIFS('planning gantt M1'!L$10:L$40,'planning gantt M1'!$B$10:$B$40,$B14)</f>
        <v>0</v>
      </c>
      <c r="M14" s="26">
        <f>SUMIFS('planning gantt M1'!M$10:M$40,'planning gantt M1'!$B$10:$B$40,$B14)</f>
        <v>0</v>
      </c>
      <c r="N14" s="26">
        <f>SUMIFS('planning gantt M1'!N$10:N$40,'planning gantt M1'!$B$10:$B$40,$B14)</f>
        <v>0</v>
      </c>
      <c r="O14" s="26">
        <f>SUMIFS('planning gantt M1'!O$10:O$40,'planning gantt M1'!$B$10:$B$40,$B14)</f>
        <v>0</v>
      </c>
      <c r="P14" s="26">
        <f>SUMIFS('planning gantt M1'!P$10:P$40,'planning gantt M1'!$B$10:$B$40,$B14)</f>
        <v>0</v>
      </c>
      <c r="Q14" s="26">
        <f>SUMIFS('planning gantt M1'!Q$10:Q$40,'planning gantt M1'!$B$10:$B$40,$B14)</f>
        <v>0</v>
      </c>
      <c r="R14" s="26">
        <f>SUMIFS('planning gantt M1'!R$10:R$40,'planning gantt M1'!$B$10:$B$40,$B14)</f>
        <v>0</v>
      </c>
      <c r="S14" s="26">
        <f>SUMIFS('planning gantt M1'!S$10:S$40,'planning gantt M1'!$B$10:$B$40,$B14)</f>
        <v>0</v>
      </c>
      <c r="T14" s="26">
        <f>SUMIFS('planning gantt M1'!T$10:T$40,'planning gantt M1'!$B$10:$B$40,$B14)</f>
        <v>0</v>
      </c>
      <c r="U14" s="26">
        <f>SUMIFS('planning gantt M1'!U$10:U$40,'planning gantt M1'!$B$10:$B$40,$B14)</f>
        <v>0</v>
      </c>
      <c r="V14" s="26">
        <f>SUMIFS('planning gantt M1'!V$10:V$40,'planning gantt M1'!$B$10:$B$40,$B14)</f>
        <v>0</v>
      </c>
      <c r="W14" s="26">
        <f>SUMIFS('planning gantt M1'!W$10:W$40,'planning gantt M1'!$B$10:$B$40,$B14)</f>
        <v>0</v>
      </c>
      <c r="X14" s="26">
        <f>SUMIFS('planning gantt M1'!X$10:X$40,'planning gantt M1'!$B$10:$B$40,$B14)</f>
        <v>0</v>
      </c>
      <c r="Y14" s="26">
        <f>SUMIFS('planning gantt M1'!Y$10:Y$40,'planning gantt M1'!$B$10:$B$40,$B14)</f>
        <v>0</v>
      </c>
      <c r="Z14" s="26">
        <f>SUMIFS('planning gantt M1'!Z$10:Z$40,'planning gantt M1'!$B$10:$B$40,$B14)</f>
        <v>0</v>
      </c>
      <c r="AA14" s="26">
        <f>SUMIFS('planning gantt M1'!AA$10:AA$40,'planning gantt M1'!$B$10:$B$40,$B14)</f>
        <v>0</v>
      </c>
      <c r="AB14" s="26">
        <f>SUMIFS('planning gantt M1'!AB$10:AB$40,'planning gantt M1'!$B$10:$B$40,$B14)</f>
        <v>0</v>
      </c>
      <c r="AC14" s="26">
        <f>SUMIFS('planning gantt M1'!AC$10:AC$40,'planning gantt M1'!$B$10:$B$40,$B14)</f>
        <v>0</v>
      </c>
      <c r="AD14" s="26">
        <f>SUMIFS('planning gantt M1'!AD$10:AD$40,'planning gantt M1'!$B$10:$B$40,$B14)</f>
        <v>0</v>
      </c>
      <c r="AE14" s="26">
        <f>SUMIFS('planning gantt M1'!AE$10:AE$40,'planning gantt M1'!$B$10:$B$40,$B14)</f>
        <v>0</v>
      </c>
    </row>
    <row r="15" spans="1:31" x14ac:dyDescent="0.25">
      <c r="I15" s="26">
        <f>SUMIFS('planning gantt M1'!I$10:I$40,'planning gantt M1'!$B$10:$B$40,$B15)</f>
        <v>0</v>
      </c>
      <c r="J15" s="26">
        <f>SUMIFS('planning gantt M1'!J$10:J$40,'planning gantt M1'!$B$10:$B$40,$B15)</f>
        <v>0</v>
      </c>
      <c r="K15" s="26">
        <f>SUMIFS('planning gantt M1'!K$10:K$40,'planning gantt M1'!$B$10:$B$40,$B15)</f>
        <v>0</v>
      </c>
      <c r="L15" s="26">
        <f>SUMIFS('planning gantt M1'!L$10:L$40,'planning gantt M1'!$B$10:$B$40,$B15)</f>
        <v>0</v>
      </c>
      <c r="M15" s="26">
        <f>SUMIFS('planning gantt M1'!M$10:M$40,'planning gantt M1'!$B$10:$B$40,$B15)</f>
        <v>0</v>
      </c>
      <c r="N15" s="26">
        <f>SUMIFS('planning gantt M1'!N$10:N$40,'planning gantt M1'!$B$10:$B$40,$B15)</f>
        <v>0</v>
      </c>
      <c r="O15" s="26">
        <f>SUMIFS('planning gantt M1'!O$10:O$40,'planning gantt M1'!$B$10:$B$40,$B15)</f>
        <v>0</v>
      </c>
      <c r="P15" s="26">
        <f>SUMIFS('planning gantt M1'!P$10:P$40,'planning gantt M1'!$B$10:$B$40,$B15)</f>
        <v>0</v>
      </c>
      <c r="Q15" s="26">
        <f>SUMIFS('planning gantt M1'!Q$10:Q$40,'planning gantt M1'!$B$10:$B$40,$B15)</f>
        <v>0</v>
      </c>
      <c r="R15" s="26">
        <f>SUMIFS('planning gantt M1'!R$10:R$40,'planning gantt M1'!$B$10:$B$40,$B15)</f>
        <v>0</v>
      </c>
      <c r="S15" s="26">
        <f>SUMIFS('planning gantt M1'!S$10:S$40,'planning gantt M1'!$B$10:$B$40,$B15)</f>
        <v>0</v>
      </c>
      <c r="T15" s="26">
        <f>SUMIFS('planning gantt M1'!T$10:T$40,'planning gantt M1'!$B$10:$B$40,$B15)</f>
        <v>0</v>
      </c>
      <c r="U15" s="26">
        <f>SUMIFS('planning gantt M1'!U$10:U$40,'planning gantt M1'!$B$10:$B$40,$B15)</f>
        <v>0</v>
      </c>
      <c r="V15" s="26">
        <f>SUMIFS('planning gantt M1'!V$10:V$40,'planning gantt M1'!$B$10:$B$40,$B15)</f>
        <v>0</v>
      </c>
      <c r="W15" s="26">
        <f>SUMIFS('planning gantt M1'!W$10:W$40,'planning gantt M1'!$B$10:$B$40,$B15)</f>
        <v>0</v>
      </c>
      <c r="X15" s="26">
        <f>SUMIFS('planning gantt M1'!X$10:X$40,'planning gantt M1'!$B$10:$B$40,$B15)</f>
        <v>0</v>
      </c>
      <c r="Y15" s="26">
        <f>SUMIFS('planning gantt M1'!Y$10:Y$40,'planning gantt M1'!$B$10:$B$40,$B15)</f>
        <v>0</v>
      </c>
      <c r="Z15" s="26">
        <f>SUMIFS('planning gantt M1'!Z$10:Z$40,'planning gantt M1'!$B$10:$B$40,$B15)</f>
        <v>0</v>
      </c>
      <c r="AA15" s="26">
        <f>SUMIFS('planning gantt M1'!AA$10:AA$40,'planning gantt M1'!$B$10:$B$40,$B15)</f>
        <v>0</v>
      </c>
      <c r="AB15" s="26">
        <f>SUMIFS('planning gantt M1'!AB$10:AB$40,'planning gantt M1'!$B$10:$B$40,$B15)</f>
        <v>0</v>
      </c>
      <c r="AC15" s="26">
        <f>SUMIFS('planning gantt M1'!AC$10:AC$40,'planning gantt M1'!$B$10:$B$40,$B15)</f>
        <v>0</v>
      </c>
      <c r="AD15" s="26">
        <f>SUMIFS('planning gantt M1'!AD$10:AD$40,'planning gantt M1'!$B$10:$B$40,$B15)</f>
        <v>0</v>
      </c>
      <c r="AE15" s="26">
        <f>SUMIFS('planning gantt M1'!AE$10:AE$40,'planning gantt M1'!$B$10:$B$40,$B15)</f>
        <v>0</v>
      </c>
    </row>
    <row r="16" spans="1:31" x14ac:dyDescent="0.25"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</row>
  </sheetData>
  <conditionalFormatting sqref="I1:AE1048576">
    <cfRule type="cellIs" dxfId="0" priority="2" operator="equal">
      <formula>2</formula>
    </cfRule>
    <cfRule type="cellIs" dxfId="1" priority="1" operator="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4"/>
  <sheetViews>
    <sheetView workbookViewId="0">
      <selection activeCell="B2" sqref="B2:B14"/>
    </sheetView>
  </sheetViews>
  <sheetFormatPr baseColWidth="10" defaultRowHeight="15" x14ac:dyDescent="0.25"/>
  <sheetData>
    <row r="1" spans="1:4" x14ac:dyDescent="0.25">
      <c r="A1" t="s">
        <v>10</v>
      </c>
      <c r="B1" t="s">
        <v>11</v>
      </c>
    </row>
    <row r="2" spans="1:4" x14ac:dyDescent="0.25">
      <c r="A2" t="s">
        <v>14</v>
      </c>
      <c r="B2" s="3">
        <v>5</v>
      </c>
      <c r="C2" s="1"/>
      <c r="D2" s="2"/>
    </row>
    <row r="3" spans="1:4" x14ac:dyDescent="0.25">
      <c r="A3" t="s">
        <v>15</v>
      </c>
      <c r="B3" s="3">
        <v>6</v>
      </c>
    </row>
    <row r="4" spans="1:4" x14ac:dyDescent="0.25">
      <c r="A4" t="s">
        <v>16</v>
      </c>
      <c r="B4" s="3">
        <v>9</v>
      </c>
    </row>
    <row r="5" spans="1:4" x14ac:dyDescent="0.25">
      <c r="A5" t="s">
        <v>16</v>
      </c>
      <c r="B5" s="3">
        <v>13</v>
      </c>
    </row>
    <row r="6" spans="1:4" x14ac:dyDescent="0.25">
      <c r="A6" t="s">
        <v>17</v>
      </c>
      <c r="B6" s="3">
        <v>33</v>
      </c>
    </row>
    <row r="7" spans="1:4" x14ac:dyDescent="0.25">
      <c r="A7" t="s">
        <v>18</v>
      </c>
      <c r="B7" s="3">
        <v>5</v>
      </c>
    </row>
    <row r="8" spans="1:4" x14ac:dyDescent="0.25">
      <c r="A8" t="s">
        <v>19</v>
      </c>
      <c r="B8" s="3">
        <v>8</v>
      </c>
    </row>
    <row r="9" spans="1:4" x14ac:dyDescent="0.25">
      <c r="A9" t="s">
        <v>18</v>
      </c>
      <c r="B9" s="3">
        <v>4</v>
      </c>
    </row>
    <row r="10" spans="1:4" x14ac:dyDescent="0.25">
      <c r="A10" t="s">
        <v>20</v>
      </c>
      <c r="B10" s="3">
        <v>2</v>
      </c>
    </row>
    <row r="11" spans="1:4" x14ac:dyDescent="0.25">
      <c r="A11" t="s">
        <v>21</v>
      </c>
      <c r="B11" s="3">
        <v>1</v>
      </c>
    </row>
    <row r="12" spans="1:4" x14ac:dyDescent="0.25">
      <c r="A12" t="s">
        <v>17</v>
      </c>
      <c r="B12" s="3">
        <v>3</v>
      </c>
    </row>
    <row r="13" spans="1:4" x14ac:dyDescent="0.25">
      <c r="A13" t="s">
        <v>22</v>
      </c>
      <c r="B13" s="3">
        <v>7</v>
      </c>
    </row>
    <row r="14" spans="1:4" x14ac:dyDescent="0.25">
      <c r="A14" t="s">
        <v>18</v>
      </c>
      <c r="B14" s="3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2"/>
  <sheetViews>
    <sheetView workbookViewId="0">
      <selection activeCell="A2" sqref="A2:A12"/>
    </sheetView>
  </sheetViews>
  <sheetFormatPr baseColWidth="10" defaultRowHeight="15" x14ac:dyDescent="0.25"/>
  <sheetData>
    <row r="1" spans="1:2" x14ac:dyDescent="0.25">
      <c r="A1" t="s">
        <v>0</v>
      </c>
    </row>
    <row r="2" spans="1:2" x14ac:dyDescent="0.25">
      <c r="A2" s="1">
        <v>43466</v>
      </c>
      <c r="B2" t="s">
        <v>1</v>
      </c>
    </row>
    <row r="3" spans="1:2" x14ac:dyDescent="0.25">
      <c r="A3" s="1">
        <v>43577</v>
      </c>
      <c r="B3" t="s">
        <v>4</v>
      </c>
    </row>
    <row r="4" spans="1:2" x14ac:dyDescent="0.25">
      <c r="A4" s="1">
        <v>43586</v>
      </c>
      <c r="B4" t="s">
        <v>5</v>
      </c>
    </row>
    <row r="5" spans="1:2" x14ac:dyDescent="0.25">
      <c r="A5" s="1">
        <v>43593</v>
      </c>
      <c r="B5" t="s">
        <v>5</v>
      </c>
    </row>
    <row r="6" spans="1:2" x14ac:dyDescent="0.25">
      <c r="A6" s="1">
        <v>43615</v>
      </c>
      <c r="B6" t="s">
        <v>3</v>
      </c>
    </row>
    <row r="7" spans="1:2" x14ac:dyDescent="0.25">
      <c r="A7" s="1">
        <v>43626</v>
      </c>
      <c r="B7" t="s">
        <v>4</v>
      </c>
    </row>
    <row r="8" spans="1:2" x14ac:dyDescent="0.25">
      <c r="A8" s="1">
        <v>43660</v>
      </c>
      <c r="B8" t="s">
        <v>2</v>
      </c>
    </row>
    <row r="9" spans="1:2" x14ac:dyDescent="0.25">
      <c r="A9" s="1">
        <v>43692</v>
      </c>
      <c r="B9" t="s">
        <v>3</v>
      </c>
    </row>
    <row r="10" spans="1:2" x14ac:dyDescent="0.25">
      <c r="A10" s="1">
        <v>43770</v>
      </c>
      <c r="B10" t="s">
        <v>6</v>
      </c>
    </row>
    <row r="11" spans="1:2" x14ac:dyDescent="0.25">
      <c r="A11" s="1">
        <v>43780</v>
      </c>
      <c r="B11" t="s">
        <v>4</v>
      </c>
    </row>
    <row r="12" spans="1:2" x14ac:dyDescent="0.25">
      <c r="A12" s="1">
        <v>43824</v>
      </c>
      <c r="B1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 gantt M1</vt:lpstr>
      <vt:lpstr>heures à la suite M1</vt:lpstr>
      <vt:lpstr>TR.liste</vt:lpstr>
      <vt:lpstr>jour férié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M'llz Kenza</dc:creator>
  <cp:lastModifiedBy>Noël D</cp:lastModifiedBy>
  <dcterms:created xsi:type="dcterms:W3CDTF">2019-01-05T21:15:02Z</dcterms:created>
  <dcterms:modified xsi:type="dcterms:W3CDTF">2020-11-04T15:40:00Z</dcterms:modified>
</cp:coreProperties>
</file>