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2020 (2)" sheetId="4" r:id="rId1"/>
    <sheet name="2020" sheetId="3" r:id="rId2"/>
  </sheets>
  <definedNames>
    <definedName name="Segment_date">#N/A</definedName>
  </definedNames>
  <calcPr calcId="15251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J2" i="4" l="1"/>
  <c r="I2" i="4"/>
  <c r="H2" i="4"/>
  <c r="G2" i="4"/>
  <c r="F2" i="4"/>
  <c r="E2" i="4"/>
  <c r="C2" i="4"/>
  <c r="B2" i="4"/>
  <c r="D2" i="4" l="1"/>
  <c r="C2" i="3"/>
  <c r="W2" i="3" l="1"/>
  <c r="T2" i="3"/>
  <c r="Q2" i="3"/>
  <c r="N2" i="3"/>
  <c r="K2" i="3"/>
  <c r="H2" i="3"/>
  <c r="E2" i="3" l="1"/>
</calcChain>
</file>

<file path=xl/sharedStrings.xml><?xml version="1.0" encoding="utf-8"?>
<sst xmlns="http://schemas.openxmlformats.org/spreadsheetml/2006/main" count="61" uniqueCount="24">
  <si>
    <t>% Mois vs N-1</t>
  </si>
  <si>
    <t>YTD 2019</t>
  </si>
  <si>
    <t>% Cum année vs N-1</t>
  </si>
  <si>
    <t>Colonne1</t>
  </si>
  <si>
    <t>Obj</t>
  </si>
  <si>
    <t>France</t>
  </si>
  <si>
    <t>YTD 2020</t>
  </si>
  <si>
    <t>pays</t>
  </si>
  <si>
    <t>date</t>
  </si>
  <si>
    <t>montant</t>
  </si>
  <si>
    <t>Total général</t>
  </si>
  <si>
    <t>2019</t>
  </si>
  <si>
    <t>janv</t>
  </si>
  <si>
    <t>févr</t>
  </si>
  <si>
    <t>mars</t>
  </si>
  <si>
    <t>avr</t>
  </si>
  <si>
    <t>mai</t>
  </si>
  <si>
    <t>juin</t>
  </si>
  <si>
    <t>2020</t>
  </si>
  <si>
    <t>CA</t>
  </si>
  <si>
    <t>Années</t>
  </si>
  <si>
    <t>Mois</t>
  </si>
  <si>
    <t>Total CA</t>
  </si>
  <si>
    <t>Total % Mois vs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</si>
</sst>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[$-40C]mmm\-yy;@"/>
    <numFmt numFmtId="165" formatCode="#,##0\ &quot;€&quot;"/>
    <numFmt numFmtId="166" formatCode="0.0%"/>
    <numFmt numFmtId="167" formatCode="m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8" tint="0.39997558519241921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right" vertical="center" wrapText="1"/>
    </xf>
    <xf numFmtId="10" fontId="7" fillId="0" borderId="1" xfId="0" applyNumberFormat="1" applyFont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65" fontId="8" fillId="3" borderId="1" xfId="0" applyNumberFormat="1" applyFont="1" applyFill="1" applyBorder="1" applyAlignment="1">
      <alignment horizontal="right" vertical="center" wrapText="1"/>
    </xf>
    <xf numFmtId="10" fontId="7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2" fillId="0" borderId="0" xfId="0" applyFont="1" applyAlignment="1">
      <alignment vertical="center"/>
    </xf>
    <xf numFmtId="166" fontId="6" fillId="0" borderId="1" xfId="0" applyNumberFormat="1" applyFont="1" applyBorder="1" applyAlignment="1">
      <alignment horizontal="center" vertical="center" wrapText="1"/>
    </xf>
    <xf numFmtId="164" fontId="9" fillId="4" borderId="1" xfId="0" applyNumberFormat="1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right" vertical="center" wrapText="1"/>
    </xf>
    <xf numFmtId="0" fontId="9" fillId="4" borderId="1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right" vertical="center" wrapText="1"/>
    </xf>
    <xf numFmtId="0" fontId="9" fillId="5" borderId="1" xfId="0" applyFont="1" applyFill="1" applyBorder="1" applyAlignment="1">
      <alignment horizontal="center" vertical="center" wrapText="1"/>
    </xf>
    <xf numFmtId="8" fontId="0" fillId="0" borderId="1" xfId="0" applyNumberFormat="1" applyFont="1" applyBorder="1" applyAlignment="1">
      <alignment vertical="center" wrapText="1"/>
    </xf>
    <xf numFmtId="167" fontId="0" fillId="0" borderId="1" xfId="0" applyNumberFormat="1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167" fontId="0" fillId="0" borderId="2" xfId="0" applyNumberFormat="1" applyFont="1" applyBorder="1" applyAlignment="1">
      <alignment vertical="center" wrapText="1"/>
    </xf>
    <xf numFmtId="8" fontId="0" fillId="0" borderId="2" xfId="0" applyNumberFormat="1" applyFont="1" applyBorder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8" fontId="0" fillId="0" borderId="0" xfId="0" applyNumberFormat="1"/>
    <xf numFmtId="167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15"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font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font>
        <b/>
        <i val="0"/>
        <color rgb="FFFF0000"/>
      </font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4" formatCode="0.00%"/>
    </dxf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mmm\ 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9526</xdr:rowOff>
    </xdr:from>
    <xdr:to>
      <xdr:col>9</xdr:col>
      <xdr:colOff>790575</xdr:colOff>
      <xdr:row>8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33950" y="676276"/>
              <a:ext cx="5448300" cy="1295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5</xdr:row>
      <xdr:rowOff>174123</xdr:rowOff>
    </xdr:from>
    <xdr:ext cx="3943351" cy="1970924"/>
    <xdr:sp macro="" textlink="">
      <xdr:nvSpPr>
        <xdr:cNvPr id="2" name="Rectangle 1"/>
        <xdr:cNvSpPr/>
      </xdr:nvSpPr>
      <xdr:spPr>
        <a:xfrm>
          <a:off x="1219200" y="1412373"/>
          <a:ext cx="3943351" cy="1970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 voudrais que cela calcule "automatiquement"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 somme 2019 uniquement de janv à avril car mai et juin 2020 ne sont pas renseignés et "s'adapte" mois par mois lorsque je mets à jour chaque mois de 2020</a:t>
          </a:r>
        </a:p>
      </xdr:txBody>
    </xdr:sp>
    <xdr:clientData/>
  </xdr:oneCellAnchor>
  <xdr:twoCellAnchor>
    <xdr:from>
      <xdr:col>3</xdr:col>
      <xdr:colOff>413564</xdr:colOff>
      <xdr:row>2</xdr:row>
      <xdr:rowOff>78564</xdr:rowOff>
    </xdr:from>
    <xdr:to>
      <xdr:col>3</xdr:col>
      <xdr:colOff>576933</xdr:colOff>
      <xdr:row>6</xdr:row>
      <xdr:rowOff>15753</xdr:rowOff>
    </xdr:to>
    <xdr:sp macro="" textlink="">
      <xdr:nvSpPr>
        <xdr:cNvPr id="3" name="Flèche droite 2"/>
        <xdr:cNvSpPr/>
      </xdr:nvSpPr>
      <xdr:spPr>
        <a:xfrm rot="16200000">
          <a:off x="3593704" y="1013224"/>
          <a:ext cx="699189" cy="1633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060.453039699074" createdVersion="5" refreshedVersion="5" minRefreshableVersion="3" recordCount="10">
  <cacheSource type="worksheet">
    <worksheetSource name="Tableau1"/>
  </cacheSource>
  <cacheFields count="4">
    <cacheField name="pays" numFmtId="0">
      <sharedItems/>
    </cacheField>
    <cacheField name="date" numFmtId="167">
      <sharedItems containsSemiMixedTypes="0" containsNonDate="0" containsDate="1" containsString="0" minDate="2019-01-01T00:00:00" maxDate="2020-04-02T00:00:00" count="10">
        <d v="2019-01-01T00:00:00"/>
        <d v="2019-02-01T00:00:00"/>
        <d v="2019-03-01T00:00:00"/>
        <d v="2019-04-01T00:00:00"/>
        <d v="2019-05-01T00:00:00"/>
        <d v="2019-06-01T00:00:00"/>
        <d v="2020-01-01T00:00:00"/>
        <d v="2020-02-01T00:00:00"/>
        <d v="2020-03-01T00:00:00"/>
        <d v="2020-04-01T00:00:00"/>
      </sharedItems>
      <fieldGroup par="3" base="1">
        <rangePr groupBy="months" startDate="2019-01-01T00:00:00" endDate="2020-04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20"/>
        </groupItems>
      </fieldGroup>
    </cacheField>
    <cacheField name="montant" numFmtId="8">
      <sharedItems containsSemiMixedTypes="0" containsString="0" containsNumber="1" minValue="1150000" maxValue="1769602.08"/>
    </cacheField>
    <cacheField name="Années" numFmtId="0" databaseField="0">
      <fieldGroup base="1">
        <rangePr groupBy="years" startDate="2019-01-01T00:00:00" endDate="2020-04-02T00:00:00"/>
        <groupItems count="4">
          <s v="&lt;01/01/2019"/>
          <s v="2019"/>
          <s v="2020"/>
          <s v="&gt;02/04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France"/>
    <x v="0"/>
    <n v="1559470.12"/>
  </r>
  <r>
    <s v="France"/>
    <x v="1"/>
    <n v="1411369.84"/>
  </r>
  <r>
    <s v="France"/>
    <x v="2"/>
    <n v="1358632.9699999997"/>
  </r>
  <r>
    <s v="France"/>
    <x v="3"/>
    <n v="1339891.9300000002"/>
  </r>
  <r>
    <s v="France"/>
    <x v="4"/>
    <n v="1545294.7799999998"/>
  </r>
  <r>
    <s v="France"/>
    <x v="5"/>
    <n v="1769602.08"/>
  </r>
  <r>
    <s v="France"/>
    <x v="6"/>
    <n v="1394077.03"/>
  </r>
  <r>
    <s v="France"/>
    <x v="7"/>
    <n v="1419831.89"/>
  </r>
  <r>
    <s v="France"/>
    <x v="8"/>
    <n v="1300000"/>
  </r>
  <r>
    <s v="France"/>
    <x v="9"/>
    <n v="11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showError="1" updatedVersion="5" minRefreshableVersion="3" itemPrintTitles="1" createdVersion="5" indent="0" outline="1" outlineData="1" multipleFieldFilters="0" rowHeaderCaption="Années" colHeaderCaption="Mois">
  <location ref="E10:S15" firstHeaderRow="1" firstDataRow="3" firstDataCol="1"/>
  <pivotFields count="4">
    <pivotField showAll="0"/>
    <pivotField axis="axisCol" numFmtId="16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8" showAll="0"/>
    <pivotField axis="axisRow" showAll="0" sortType="descending" defaultSubtotal="0">
      <items count="4">
        <item x="2"/>
        <item x="1"/>
        <item x="3"/>
        <item x="0"/>
      </items>
    </pivotField>
  </pivotFields>
  <rowFields count="1">
    <field x="3"/>
  </rowFields>
  <rowItems count="3">
    <i>
      <x/>
    </i>
    <i>
      <x v="1"/>
    </i>
    <i t="grand">
      <x/>
    </i>
  </rowItems>
  <colFields count="2">
    <field x="1"/>
    <field x="-2"/>
  </colFields>
  <colItems count="14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 t="grand">
      <x/>
    </i>
    <i t="grand" i="1">
      <x/>
    </i>
  </colItems>
  <dataFields count="2">
    <dataField name="CA" fld="2" baseField="0" baseItem="0"/>
    <dataField name="% Mois vs N-1" fld="2" showDataAs="percentDiff" baseField="3" baseItem="1048829" numFmtId="10"/>
  </dataFields>
  <formats count="6">
    <format dxfId="110">
      <pivotArea collapsedLevelsAreSubtotals="1" fieldPosition="0">
        <references count="2">
          <reference field="1" count="4">
            <x v="1"/>
            <x v="2"/>
            <x v="3"/>
            <x v="4"/>
          </reference>
          <reference field="3" count="1" selected="0">
            <x v="0"/>
          </reference>
        </references>
      </pivotArea>
    </format>
    <format dxfId="109">
      <pivotArea collapsedLevelsAreSubtotals="1" fieldPosition="0">
        <references count="1">
          <reference field="3" count="1">
            <x v="1"/>
          </reference>
        </references>
      </pivotArea>
    </format>
    <format dxfId="108">
      <pivotArea collapsedLevelsAreSubtotals="1" fieldPosition="0">
        <references count="2">
          <reference field="1" count="6">
            <x v="1"/>
            <x v="2"/>
            <x v="3"/>
            <x v="4"/>
            <x v="5"/>
            <x v="6"/>
          </reference>
          <reference field="3" count="1" selected="0">
            <x v="1"/>
          </reference>
        </references>
      </pivotArea>
    </format>
    <format dxfId="107">
      <pivotArea grandRow="1" outline="0" collapsedLevelsAreSubtotals="1" fieldPosition="0"/>
    </format>
    <format dxfId="102">
      <pivotArea field="3" grandCol="1" collapsedLevelsAreSubtotals="1" axis="axisRow" fieldPosition="0">
        <references count="1">
          <reference field="3" count="1">
            <x v="0"/>
          </reference>
        </references>
      </pivotArea>
    </format>
    <format dxfId="66">
      <pivotArea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5" rowHeight="241300"/>
</slicers>
</file>

<file path=xl/tables/table1.xml><?xml version="1.0" encoding="utf-8"?>
<table xmlns="http://schemas.openxmlformats.org/spreadsheetml/2006/main" id="1" name="Tableau1" displayName="Tableau1" ref="A5:C15" totalsRowShown="0" tableBorderDxfId="114">
  <autoFilter ref="A5:C15"/>
  <tableColumns count="3">
    <tableColumn id="1" name="pays" dataDxfId="113"/>
    <tableColumn id="2" name="date" dataDxfId="112"/>
    <tableColumn id="3" name="montant" dataDxfId="1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zoomScaleNormal="100" workbookViewId="0">
      <selection activeCell="J26" sqref="J26"/>
    </sheetView>
  </sheetViews>
  <sheetFormatPr baseColWidth="10" defaultRowHeight="15" x14ac:dyDescent="0.25"/>
  <cols>
    <col min="1" max="1" width="30.42578125" bestFit="1" customWidth="1"/>
    <col min="2" max="2" width="16.140625" style="1" bestFit="1" customWidth="1"/>
    <col min="3" max="3" width="13.85546875" style="1" bestFit="1" customWidth="1"/>
    <col min="4" max="4" width="13.5703125" style="1" bestFit="1" customWidth="1"/>
    <col min="5" max="7" width="14.5703125" style="1" bestFit="1" customWidth="1"/>
    <col min="8" max="8" width="12.85546875" style="1" customWidth="1"/>
    <col min="9" max="9" width="13.28515625" style="1" bestFit="1" customWidth="1"/>
    <col min="10" max="10" width="12.85546875" style="1" customWidth="1"/>
    <col min="11" max="11" width="13.28515625" bestFit="1" customWidth="1"/>
    <col min="12" max="12" width="12.85546875" bestFit="1" customWidth="1"/>
    <col min="13" max="13" width="13.28515625" bestFit="1" customWidth="1"/>
    <col min="14" max="14" width="12.85546875" bestFit="1" customWidth="1"/>
    <col min="15" max="15" width="13.28515625" bestFit="1" customWidth="1"/>
    <col min="16" max="16" width="12.85546875" bestFit="1" customWidth="1"/>
    <col min="17" max="17" width="13.28515625" bestFit="1" customWidth="1"/>
    <col min="18" max="18" width="13.85546875" bestFit="1" customWidth="1"/>
    <col min="19" max="19" width="18.28515625" bestFit="1" customWidth="1"/>
    <col min="20" max="20" width="23.5703125" bestFit="1" customWidth="1"/>
  </cols>
  <sheetData>
    <row r="1" spans="1:19" s="14" customFormat="1" ht="37.15" customHeight="1" x14ac:dyDescent="0.25">
      <c r="A1" s="11" t="s">
        <v>3</v>
      </c>
      <c r="B1" s="12" t="s">
        <v>6</v>
      </c>
      <c r="C1" s="13" t="s">
        <v>1</v>
      </c>
      <c r="D1" s="12" t="s">
        <v>2</v>
      </c>
      <c r="E1" s="18" t="s">
        <v>0</v>
      </c>
      <c r="F1" s="21" t="s">
        <v>0</v>
      </c>
      <c r="G1" s="18" t="s">
        <v>0</v>
      </c>
      <c r="H1" s="21" t="s">
        <v>0</v>
      </c>
      <c r="I1" s="18" t="s">
        <v>0</v>
      </c>
      <c r="J1" s="21" t="s">
        <v>0</v>
      </c>
    </row>
    <row r="2" spans="1:19" ht="15.75" x14ac:dyDescent="0.25">
      <c r="A2" s="4" t="s">
        <v>5</v>
      </c>
      <c r="B2" s="8" t="e">
        <f>C12+C13+C14+C15+#REF!+#REF!</f>
        <v>#REF!</v>
      </c>
      <c r="C2" s="9">
        <f>C6+C7+C8+C9+C10+C11</f>
        <v>8984261.7199999988</v>
      </c>
      <c r="D2" s="10" t="e">
        <f>(B2-C2)/C2</f>
        <v>#REF!</v>
      </c>
      <c r="E2" s="7">
        <f>(C12-C6)/C6</f>
        <v>-0.1060572356461694</v>
      </c>
      <c r="F2" s="7">
        <f>(C13-C7)/C7</f>
        <v>5.9956290407904801E-3</v>
      </c>
      <c r="G2" s="7">
        <f>(C14-C8)/C8</f>
        <v>-4.3155856875753393E-2</v>
      </c>
      <c r="H2" s="7">
        <f>(C15-C9)/C9</f>
        <v>-0.14172182528183458</v>
      </c>
      <c r="I2" s="7" t="e">
        <f>(#REF!-C10)/C10</f>
        <v>#REF!</v>
      </c>
      <c r="J2" s="7" t="e">
        <f>(#REF!-C11)/C11</f>
        <v>#REF!</v>
      </c>
    </row>
    <row r="5" spans="1:19" x14ac:dyDescent="0.25">
      <c r="A5" t="s">
        <v>7</v>
      </c>
      <c r="B5" s="1" t="s">
        <v>8</v>
      </c>
      <c r="C5" s="1" t="s">
        <v>9</v>
      </c>
    </row>
    <row r="6" spans="1:19" x14ac:dyDescent="0.25">
      <c r="A6" s="4" t="s">
        <v>5</v>
      </c>
      <c r="B6" s="23">
        <v>43466</v>
      </c>
      <c r="C6" s="22">
        <v>1559470.12</v>
      </c>
    </row>
    <row r="7" spans="1:19" x14ac:dyDescent="0.25">
      <c r="A7" s="4" t="s">
        <v>5</v>
      </c>
      <c r="B7" s="23">
        <v>43497</v>
      </c>
      <c r="C7" s="22">
        <v>1411369.84</v>
      </c>
    </row>
    <row r="8" spans="1:19" x14ac:dyDescent="0.25">
      <c r="A8" s="4" t="s">
        <v>5</v>
      </c>
      <c r="B8" s="23">
        <v>43525</v>
      </c>
      <c r="C8" s="22">
        <v>1358632.9699999997</v>
      </c>
    </row>
    <row r="9" spans="1:19" x14ac:dyDescent="0.25">
      <c r="A9" s="4" t="s">
        <v>5</v>
      </c>
      <c r="B9" s="23">
        <v>43556</v>
      </c>
      <c r="C9" s="22">
        <v>1339891.9300000002</v>
      </c>
    </row>
    <row r="10" spans="1:19" x14ac:dyDescent="0.25">
      <c r="A10" s="4" t="s">
        <v>5</v>
      </c>
      <c r="B10" s="23">
        <v>43586</v>
      </c>
      <c r="C10" s="22">
        <v>1545294.7799999998</v>
      </c>
      <c r="E10"/>
      <c r="F10" s="27" t="s">
        <v>21</v>
      </c>
      <c r="G10"/>
      <c r="H10"/>
      <c r="I10"/>
      <c r="J10"/>
    </row>
    <row r="11" spans="1:19" x14ac:dyDescent="0.25">
      <c r="A11" s="4" t="s">
        <v>5</v>
      </c>
      <c r="B11" s="23">
        <v>43617</v>
      </c>
      <c r="C11" s="22">
        <v>1769602.08</v>
      </c>
      <c r="E11"/>
      <c r="F11" s="31" t="s">
        <v>12</v>
      </c>
      <c r="G11"/>
      <c r="H11" s="31" t="s">
        <v>13</v>
      </c>
      <c r="I11"/>
      <c r="J11" s="31" t="s">
        <v>14</v>
      </c>
      <c r="L11" s="31" t="s">
        <v>15</v>
      </c>
      <c r="N11" s="31" t="s">
        <v>16</v>
      </c>
      <c r="P11" s="31" t="s">
        <v>17</v>
      </c>
      <c r="R11" s="31" t="s">
        <v>22</v>
      </c>
      <c r="S11" s="31" t="s">
        <v>23</v>
      </c>
    </row>
    <row r="12" spans="1:19" x14ac:dyDescent="0.25">
      <c r="A12" s="4" t="s">
        <v>5</v>
      </c>
      <c r="B12" s="23">
        <v>43831</v>
      </c>
      <c r="C12" s="22">
        <v>1394077.03</v>
      </c>
      <c r="E12" s="27" t="s">
        <v>20</v>
      </c>
      <c r="F12" t="s">
        <v>19</v>
      </c>
      <c r="G12" t="s">
        <v>0</v>
      </c>
      <c r="H12" t="s">
        <v>19</v>
      </c>
      <c r="I12" t="s">
        <v>0</v>
      </c>
      <c r="J12" t="s">
        <v>19</v>
      </c>
      <c r="K12" t="s">
        <v>0</v>
      </c>
      <c r="L12" t="s">
        <v>19</v>
      </c>
      <c r="M12" t="s">
        <v>0</v>
      </c>
      <c r="N12" t="s">
        <v>19</v>
      </c>
      <c r="O12" t="s">
        <v>0</v>
      </c>
      <c r="P12" t="s">
        <v>19</v>
      </c>
      <c r="Q12" t="s">
        <v>0</v>
      </c>
    </row>
    <row r="13" spans="1:19" x14ac:dyDescent="0.25">
      <c r="A13" s="4" t="s">
        <v>5</v>
      </c>
      <c r="B13" s="23">
        <v>43862</v>
      </c>
      <c r="C13" s="22">
        <v>1419831.89</v>
      </c>
      <c r="E13" s="29" t="s">
        <v>18</v>
      </c>
      <c r="F13" s="30">
        <v>1394077.03</v>
      </c>
      <c r="G13" s="32">
        <v>-0.1060572356461694</v>
      </c>
      <c r="H13" s="30">
        <v>1419831.89</v>
      </c>
      <c r="I13" s="32">
        <v>5.9956290407904801E-3</v>
      </c>
      <c r="J13" s="30">
        <v>1300000</v>
      </c>
      <c r="K13" s="32">
        <v>-4.3155856875753393E-2</v>
      </c>
      <c r="L13" s="30">
        <v>1150000</v>
      </c>
      <c r="M13" s="32">
        <v>-0.14172182528183458</v>
      </c>
      <c r="N13" s="28"/>
      <c r="O13" s="32"/>
      <c r="P13" s="28"/>
      <c r="Q13" s="32"/>
      <c r="R13" s="30">
        <v>5263908.92</v>
      </c>
      <c r="S13" s="32">
        <v>-0.41409666324814048</v>
      </c>
    </row>
    <row r="14" spans="1:19" x14ac:dyDescent="0.25">
      <c r="A14" s="4" t="s">
        <v>5</v>
      </c>
      <c r="B14" s="23">
        <v>43891</v>
      </c>
      <c r="C14" s="22">
        <v>1300000</v>
      </c>
      <c r="E14" s="29" t="s">
        <v>11</v>
      </c>
      <c r="F14" s="30">
        <v>1559470.12</v>
      </c>
      <c r="G14" s="32"/>
      <c r="H14" s="30">
        <v>1411369.84</v>
      </c>
      <c r="I14" s="32"/>
      <c r="J14" s="30">
        <v>1358632.9699999997</v>
      </c>
      <c r="K14" s="32"/>
      <c r="L14" s="30">
        <v>1339891.9300000002</v>
      </c>
      <c r="M14" s="32"/>
      <c r="N14" s="30">
        <v>1545294.7799999998</v>
      </c>
      <c r="O14" s="32"/>
      <c r="P14" s="30">
        <v>1769602.08</v>
      </c>
      <c r="Q14" s="32"/>
      <c r="R14" s="30">
        <v>8984261.7199999988</v>
      </c>
      <c r="S14" s="32"/>
    </row>
    <row r="15" spans="1:19" x14ac:dyDescent="0.25">
      <c r="A15" s="24" t="s">
        <v>5</v>
      </c>
      <c r="B15" s="25">
        <v>43922</v>
      </c>
      <c r="C15" s="26">
        <v>1150000</v>
      </c>
      <c r="E15" s="29" t="s">
        <v>10</v>
      </c>
      <c r="F15" s="30">
        <v>2953547.1500000004</v>
      </c>
      <c r="G15" s="32"/>
      <c r="H15" s="30">
        <v>2831201.73</v>
      </c>
      <c r="I15" s="32"/>
      <c r="J15" s="30">
        <v>2658632.9699999997</v>
      </c>
      <c r="K15" s="32"/>
      <c r="L15" s="30">
        <v>2489891.9300000002</v>
      </c>
      <c r="M15" s="32"/>
      <c r="N15" s="30">
        <v>1545294.7799999998</v>
      </c>
      <c r="O15" s="32"/>
      <c r="P15" s="30">
        <v>1769602.08</v>
      </c>
      <c r="Q15" s="32"/>
      <c r="R15" s="30">
        <v>14248170.639999999</v>
      </c>
      <c r="S15" s="32"/>
    </row>
    <row r="16" spans="1:19" x14ac:dyDescent="0.25">
      <c r="F16"/>
      <c r="G16"/>
    </row>
    <row r="17" spans="5:7" x14ac:dyDescent="0.25">
      <c r="E17"/>
      <c r="F17"/>
      <c r="G17"/>
    </row>
    <row r="18" spans="5:7" x14ac:dyDescent="0.25">
      <c r="E18"/>
      <c r="F18"/>
      <c r="G18"/>
    </row>
    <row r="19" spans="5:7" x14ac:dyDescent="0.25">
      <c r="E19"/>
      <c r="F19"/>
      <c r="G19"/>
    </row>
    <row r="20" spans="5:7" x14ac:dyDescent="0.25">
      <c r="E20"/>
      <c r="F20"/>
      <c r="G20"/>
    </row>
    <row r="21" spans="5:7" x14ac:dyDescent="0.25">
      <c r="E21"/>
      <c r="F21"/>
      <c r="G21"/>
    </row>
    <row r="22" spans="5:7" x14ac:dyDescent="0.25">
      <c r="E22"/>
      <c r="F22"/>
      <c r="G22"/>
    </row>
  </sheetData>
  <conditionalFormatting sqref="D2:J2">
    <cfRule type="expression" dxfId="28" priority="2">
      <formula>D2&lt;#REF!</formula>
    </cfRule>
    <cfRule type="expression" dxfId="27" priority="3">
      <formula>D2&gt;#REF!</formula>
    </cfRule>
  </conditionalFormatting>
  <conditionalFormatting pivot="1" sqref="G13:G15 I13:I15 K13:K15 M13:M15 O13:O15 Q13:Q15 S13:S15">
    <cfRule type="cellIs" dxfId="26" priority="1" operator="lessThan">
      <formula>0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"/>
  <sheetViews>
    <sheetView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2" sqref="D2"/>
    </sheetView>
  </sheetViews>
  <sheetFormatPr baseColWidth="10" defaultRowHeight="15" x14ac:dyDescent="0.25"/>
  <cols>
    <col min="1" max="1" width="30.42578125" bestFit="1" customWidth="1"/>
    <col min="2" max="2" width="5.140625" style="2" bestFit="1" customWidth="1"/>
    <col min="3" max="3" width="16.140625" style="1" bestFit="1" customWidth="1"/>
    <col min="4" max="4" width="13.85546875" style="1" bestFit="1" customWidth="1"/>
    <col min="5" max="5" width="13.5703125" style="1" bestFit="1" customWidth="1"/>
    <col min="6" max="6" width="14.7109375" style="1" bestFit="1" customWidth="1"/>
    <col min="7" max="7" width="12.7109375" style="1" bestFit="1" customWidth="1"/>
    <col min="8" max="8" width="14" style="1" bestFit="1" customWidth="1"/>
    <col min="9" max="9" width="14.7109375" style="1" bestFit="1" customWidth="1"/>
    <col min="10" max="10" width="12.7109375" style="1" bestFit="1" customWidth="1"/>
    <col min="11" max="11" width="14" style="1" bestFit="1" customWidth="1"/>
    <col min="12" max="12" width="14.7109375" style="1" bestFit="1" customWidth="1"/>
    <col min="13" max="13" width="13.85546875" style="1" bestFit="1" customWidth="1"/>
    <col min="14" max="14" width="14" style="1" bestFit="1" customWidth="1"/>
    <col min="15" max="15" width="16.140625" style="1" bestFit="1" customWidth="1"/>
    <col min="16" max="16" width="13.85546875" style="1" bestFit="1" customWidth="1"/>
    <col min="17" max="17" width="14" style="1" bestFit="1" customWidth="1"/>
    <col min="18" max="18" width="16.140625" style="1" bestFit="1" customWidth="1"/>
    <col min="19" max="19" width="13.85546875" style="1" bestFit="1" customWidth="1"/>
    <col min="20" max="20" width="14" style="1" bestFit="1" customWidth="1"/>
    <col min="21" max="21" width="16.140625" style="1" bestFit="1" customWidth="1"/>
    <col min="22" max="22" width="13.85546875" style="1" bestFit="1" customWidth="1"/>
    <col min="23" max="23" width="14" style="1" bestFit="1" customWidth="1"/>
  </cols>
  <sheetData>
    <row r="1" spans="1:23" s="14" customFormat="1" ht="37.15" customHeight="1" x14ac:dyDescent="0.25">
      <c r="A1" s="11" t="s">
        <v>3</v>
      </c>
      <c r="B1" s="3" t="s">
        <v>4</v>
      </c>
      <c r="C1" s="12" t="s">
        <v>6</v>
      </c>
      <c r="D1" s="13" t="s">
        <v>1</v>
      </c>
      <c r="E1" s="12" t="s">
        <v>2</v>
      </c>
      <c r="F1" s="16">
        <v>43831</v>
      </c>
      <c r="G1" s="17">
        <v>43466</v>
      </c>
      <c r="H1" s="18" t="s">
        <v>0</v>
      </c>
      <c r="I1" s="19">
        <v>43862</v>
      </c>
      <c r="J1" s="20">
        <v>43497</v>
      </c>
      <c r="K1" s="21" t="s">
        <v>0</v>
      </c>
      <c r="L1" s="16">
        <v>43891</v>
      </c>
      <c r="M1" s="17">
        <v>43525</v>
      </c>
      <c r="N1" s="18" t="s">
        <v>0</v>
      </c>
      <c r="O1" s="19">
        <v>43922</v>
      </c>
      <c r="P1" s="20">
        <v>43556</v>
      </c>
      <c r="Q1" s="21" t="s">
        <v>0</v>
      </c>
      <c r="R1" s="16">
        <v>43952</v>
      </c>
      <c r="S1" s="17">
        <v>43586</v>
      </c>
      <c r="T1" s="18" t="s">
        <v>0</v>
      </c>
      <c r="U1" s="19">
        <v>43983</v>
      </c>
      <c r="V1" s="20">
        <v>43617</v>
      </c>
      <c r="W1" s="21" t="s">
        <v>0</v>
      </c>
    </row>
    <row r="2" spans="1:23" ht="15.75" x14ac:dyDescent="0.25">
      <c r="A2" s="4" t="s">
        <v>5</v>
      </c>
      <c r="B2" s="15"/>
      <c r="C2" s="8">
        <f>F2+I2+L2+O2+R2+U2</f>
        <v>5263908.92</v>
      </c>
      <c r="D2" s="9">
        <f>G2+J2+M2+P2+S2+V2</f>
        <v>8984261.7199999988</v>
      </c>
      <c r="E2" s="10">
        <f>(C2-D2)/D2</f>
        <v>-0.41409666324814048</v>
      </c>
      <c r="F2" s="5">
        <v>1394077.03</v>
      </c>
      <c r="G2" s="6">
        <v>1559470.12</v>
      </c>
      <c r="H2" s="7">
        <f>(F2-G2)/G2</f>
        <v>-0.1060572356461694</v>
      </c>
      <c r="I2" s="5">
        <v>1419831.89</v>
      </c>
      <c r="J2" s="6">
        <v>1411369.84</v>
      </c>
      <c r="K2" s="7">
        <f>(I2-J2)/J2</f>
        <v>5.9956290407904801E-3</v>
      </c>
      <c r="L2" s="5">
        <v>1300000</v>
      </c>
      <c r="M2" s="6">
        <v>1358632.9699999997</v>
      </c>
      <c r="N2" s="7">
        <f>(L2-M2)/M2</f>
        <v>-4.3155856875753393E-2</v>
      </c>
      <c r="O2" s="5">
        <v>1150000</v>
      </c>
      <c r="P2" s="6">
        <v>1339891.9300000002</v>
      </c>
      <c r="Q2" s="7">
        <f>(O2-P2)/P2</f>
        <v>-0.14172182528183458</v>
      </c>
      <c r="R2" s="5"/>
      <c r="S2" s="6">
        <v>1545294.7799999998</v>
      </c>
      <c r="T2" s="7">
        <f>(R2-S2)/S2</f>
        <v>-1</v>
      </c>
      <c r="U2" s="5"/>
      <c r="V2" s="6">
        <v>1769602.08</v>
      </c>
      <c r="W2" s="7">
        <f>(U2-V2)/V2</f>
        <v>-1</v>
      </c>
    </row>
  </sheetData>
  <conditionalFormatting sqref="H2 E2 K2 N2 Q2 T2 W2">
    <cfRule type="expression" dxfId="25" priority="33">
      <formula>E2&lt;$B2</formula>
    </cfRule>
    <cfRule type="expression" dxfId="24" priority="34">
      <formula>E2&gt;$B2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2020 (2)</vt:lpstr>
      <vt:lpstr>2020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NUCCI</dc:creator>
  <cp:lastModifiedBy>Noël D</cp:lastModifiedBy>
  <dcterms:created xsi:type="dcterms:W3CDTF">2019-08-02T08:18:07Z</dcterms:created>
  <dcterms:modified xsi:type="dcterms:W3CDTF">2020-08-17T09:07:11Z</dcterms:modified>
</cp:coreProperties>
</file>