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calcul du code 24 bits (2)" sheetId="2" r:id="rId1"/>
  </sheets>
  <definedNames>
    <definedName name="_xlnm._FilterDatabase" localSheetId="0" hidden="1">'calcul du code 24 bits (2)'!$U$5:$U$8</definedName>
    <definedName name="_xlnm.Print_Area" localSheetId="0">'calcul du code 24 bits (2)'!$B$2:$I$10</definedName>
  </definedNames>
  <calcPr calcId="152511"/>
</workbook>
</file>

<file path=xl/calcChain.xml><?xml version="1.0" encoding="utf-8"?>
<calcChain xmlns="http://schemas.openxmlformats.org/spreadsheetml/2006/main">
  <c r="X6" i="2" l="1"/>
  <c r="X7" i="2"/>
  <c r="X8" i="2"/>
  <c r="X9" i="2"/>
  <c r="W9" i="2"/>
  <c r="W8" i="2"/>
  <c r="W7" i="2"/>
  <c r="W6" i="2"/>
  <c r="W5" i="2"/>
  <c r="X5" i="2" s="1"/>
  <c r="W4" i="2"/>
  <c r="X4" i="2" s="1"/>
  <c r="O1" i="2"/>
  <c r="N1" i="2"/>
  <c r="K2" i="2"/>
  <c r="L2" i="2"/>
  <c r="N13" i="2"/>
  <c r="M1" i="2"/>
  <c r="N2" i="2" l="1"/>
  <c r="O2" i="2"/>
  <c r="M2" i="2"/>
  <c r="B4" i="2"/>
  <c r="K3" i="2"/>
  <c r="K1" i="2" s="1"/>
  <c r="E7" i="2" s="1"/>
  <c r="E6" i="2"/>
  <c r="B13" i="2"/>
  <c r="E8" i="2"/>
</calcChain>
</file>

<file path=xl/sharedStrings.xml><?xml version="1.0" encoding="utf-8"?>
<sst xmlns="http://schemas.openxmlformats.org/spreadsheetml/2006/main" count="166" uniqueCount="86">
  <si>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</si>
  <si>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</si>
  <si>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</si>
  <si>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</si>
  <si>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</si>
  <si>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</si>
  <si>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</si>
  <si>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</si>
  <si>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</si>
  <si>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</si>
  <si>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</si>
  <si>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</si>
  <si>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</si>
  <si>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</si>
  <si>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</si>
  <si>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</si>
  <si>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</si>
  <si>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</si>
  <si>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</si>
  <si>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</si>
  <si>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</si>
  <si>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</si>
  <si>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</si>
  <si>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</si>
  <si>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</si>
  <si>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</si>
  <si>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00001</t>
  </si>
  <si>
    <t>00010</t>
  </si>
  <si>
    <t>00011</t>
  </si>
  <si>
    <t>00100</t>
  </si>
  <si>
    <t>00101</t>
  </si>
  <si>
    <t>00110</t>
  </si>
  <si>
    <t>00000</t>
  </si>
  <si>
    <t>00111</t>
  </si>
  <si>
    <t>01000</t>
  </si>
  <si>
    <t>01001</t>
  </si>
  <si>
    <t>01010</t>
  </si>
  <si>
    <t>01011</t>
  </si>
  <si>
    <t>01100</t>
  </si>
  <si>
    <t>01101</t>
  </si>
  <si>
    <t>01110</t>
  </si>
  <si>
    <t>01111</t>
  </si>
  <si>
    <t>10000</t>
  </si>
  <si>
    <t>10001</t>
  </si>
  <si>
    <t>10010</t>
  </si>
  <si>
    <t>10011</t>
  </si>
  <si>
    <t>10100</t>
  </si>
  <si>
    <t>10110</t>
  </si>
  <si>
    <t>10101</t>
  </si>
  <si>
    <t>10111</t>
  </si>
  <si>
    <t>11000</t>
  </si>
  <si>
    <t>11001</t>
  </si>
  <si>
    <t>100</t>
  </si>
  <si>
    <t>-</t>
  </si>
  <si>
    <t>0000</t>
  </si>
  <si>
    <t>0001</t>
  </si>
  <si>
    <t>0010</t>
  </si>
  <si>
    <t>0011</t>
  </si>
  <si>
    <t>0100</t>
  </si>
  <si>
    <t>0101</t>
  </si>
  <si>
    <t>0110</t>
  </si>
  <si>
    <t>0111</t>
  </si>
  <si>
    <t>1000</t>
  </si>
  <si>
    <t>1001</t>
  </si>
  <si>
    <t>1010</t>
  </si>
  <si>
    <t>1011</t>
  </si>
  <si>
    <t>1100</t>
  </si>
  <si>
    <t>1101</t>
  </si>
  <si>
    <t>1110</t>
  </si>
  <si>
    <t>1111</t>
  </si>
  <si>
    <t>0</t>
  </si>
  <si>
    <t xml:space="preserve"> </t>
  </si>
  <si>
    <t>Code hexadécimal :</t>
  </si>
  <si>
    <t>Code 24 bits :</t>
  </si>
  <si>
    <t>Pour l'immatriculation :</t>
  </si>
  <si>
    <t>000000111110</t>
  </si>
  <si>
    <t>00</t>
  </si>
  <si>
    <t>01</t>
  </si>
  <si>
    <t>10</t>
  </si>
  <si>
    <t>11</t>
  </si>
  <si>
    <t>00 TR-Lxx</t>
  </si>
  <si>
    <t>01 TR-Kxx</t>
  </si>
  <si>
    <t>11 TR-Rxx</t>
  </si>
  <si>
    <t>TR</t>
  </si>
  <si>
    <t>100 TR-Bxxx</t>
  </si>
  <si>
    <t>10 TR-Sxx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</si>
</sst>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9"/>
      <name val="Arial"/>
    </font>
    <font>
      <sz val="9"/>
      <name val="Arial"/>
    </font>
    <font>
      <b/>
      <sz val="22"/>
      <name val="Arial"/>
      <family val="2"/>
    </font>
    <font>
      <b/>
      <sz val="9"/>
      <name val="Arial"/>
      <family val="2"/>
    </font>
    <font>
      <b/>
      <sz val="9"/>
      <color indexed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  <font>
      <sz val="9"/>
      <name val="Arial"/>
      <family val="2"/>
    </font>
    <font>
      <b/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4">
    <xf numFmtId="0" fontId="0" fillId="0" borderId="0" xfId="0"/>
    <xf numFmtId="49" fontId="0" fillId="0" borderId="0" xfId="0" applyNumberFormat="1"/>
    <xf numFmtId="49" fontId="3" fillId="0" borderId="1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7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9" fontId="8" fillId="2" borderId="0" xfId="0" applyNumberFormat="1" applyFont="1" applyFill="1" applyAlignment="1">
      <alignment horizontal="center" vertical="center"/>
    </xf>
    <xf numFmtId="0" fontId="0" fillId="2" borderId="0" xfId="0" applyFill="1"/>
    <xf numFmtId="49" fontId="0" fillId="2" borderId="0" xfId="0" applyNumberFormat="1" applyFill="1" applyAlignment="1">
      <alignment horizontal="center"/>
    </xf>
    <xf numFmtId="49" fontId="0" fillId="2" borderId="0" xfId="0" applyNumberFormat="1" applyFill="1"/>
    <xf numFmtId="49" fontId="8" fillId="2" borderId="0" xfId="0" applyNumberFormat="1" applyFont="1" applyFill="1" applyAlignment="1">
      <alignment horizontal="center"/>
    </xf>
    <xf numFmtId="0" fontId="8" fillId="2" borderId="0" xfId="0" applyFont="1" applyFill="1"/>
    <xf numFmtId="49" fontId="0" fillId="2" borderId="0" xfId="0" applyNumberFormat="1" applyFill="1" applyAlignment="1">
      <alignment horizontal="center" vertical="center"/>
    </xf>
    <xf numFmtId="49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/>
    </xf>
    <xf numFmtId="49" fontId="0" fillId="3" borderId="3" xfId="0" applyNumberFormat="1" applyFill="1" applyBorder="1"/>
    <xf numFmtId="49" fontId="0" fillId="3" borderId="4" xfId="0" applyNumberFormat="1" applyFill="1" applyBorder="1"/>
    <xf numFmtId="0" fontId="0" fillId="3" borderId="4" xfId="0" applyFill="1" applyBorder="1"/>
    <xf numFmtId="0" fontId="0" fillId="3" borderId="5" xfId="0" applyFill="1" applyBorder="1"/>
    <xf numFmtId="49" fontId="2" fillId="3" borderId="6" xfId="0" applyNumberFormat="1" applyFont="1" applyFill="1" applyBorder="1" applyAlignment="1">
      <alignment horizontal="center"/>
    </xf>
    <xf numFmtId="49" fontId="2" fillId="3" borderId="0" xfId="0" applyNumberFormat="1" applyFont="1" applyFill="1" applyBorder="1" applyAlignment="1">
      <alignment horizontal="center"/>
    </xf>
    <xf numFmtId="49" fontId="2" fillId="3" borderId="7" xfId="0" applyNumberFormat="1" applyFont="1" applyFill="1" applyBorder="1" applyAlignment="1" applyProtection="1">
      <alignment horizontal="center"/>
      <protection locked="0"/>
    </xf>
    <xf numFmtId="49" fontId="2" fillId="3" borderId="0" xfId="0" applyNumberFormat="1" applyFont="1" applyFill="1" applyBorder="1" applyAlignment="1" applyProtection="1">
      <alignment horizontal="center"/>
      <protection locked="0"/>
    </xf>
    <xf numFmtId="0" fontId="0" fillId="3" borderId="0" xfId="0" applyFill="1" applyBorder="1"/>
    <xf numFmtId="0" fontId="0" fillId="3" borderId="8" xfId="0" applyFill="1" applyBorder="1"/>
    <xf numFmtId="49" fontId="2" fillId="3" borderId="0" xfId="0" quotePrefix="1" applyNumberFormat="1" applyFont="1" applyFill="1" applyBorder="1" applyAlignment="1">
      <alignment horizontal="center"/>
    </xf>
    <xf numFmtId="49" fontId="0" fillId="3" borderId="6" xfId="0" applyNumberFormat="1" applyFill="1" applyBorder="1"/>
    <xf numFmtId="49" fontId="0" fillId="3" borderId="0" xfId="0" applyNumberFormat="1" applyFill="1" applyBorder="1"/>
    <xf numFmtId="0" fontId="3" fillId="3" borderId="2" xfId="0" applyNumberFormat="1" applyFont="1" applyFill="1" applyBorder="1" applyAlignment="1"/>
    <xf numFmtId="0" fontId="3" fillId="3" borderId="9" xfId="0" applyNumberFormat="1" applyFont="1" applyFill="1" applyBorder="1" applyAlignment="1"/>
    <xf numFmtId="0" fontId="6" fillId="3" borderId="0" xfId="0" applyNumberFormat="1" applyFont="1" applyFill="1" applyBorder="1" applyAlignment="1"/>
    <xf numFmtId="0" fontId="6" fillId="3" borderId="10" xfId="0" applyNumberFormat="1" applyFont="1" applyFill="1" applyBorder="1" applyAlignment="1"/>
    <xf numFmtId="0" fontId="3" fillId="3" borderId="11" xfId="0" applyNumberFormat="1" applyFont="1" applyFill="1" applyBorder="1" applyAlignment="1"/>
    <xf numFmtId="0" fontId="3" fillId="3" borderId="12" xfId="0" applyNumberFormat="1" applyFont="1" applyFill="1" applyBorder="1" applyAlignment="1">
      <alignment horizontal="right"/>
    </xf>
    <xf numFmtId="0" fontId="3" fillId="3" borderId="12" xfId="0" applyNumberFormat="1" applyFont="1" applyFill="1" applyBorder="1" applyAlignment="1"/>
    <xf numFmtId="0" fontId="3" fillId="3" borderId="13" xfId="0" applyNumberFormat="1" applyFont="1" applyFill="1" applyBorder="1" applyAlignment="1"/>
    <xf numFmtId="0" fontId="3" fillId="3" borderId="6" xfId="0" applyNumberFormat="1" applyFont="1" applyFill="1" applyBorder="1" applyAlignment="1">
      <alignment horizontal="center"/>
    </xf>
    <xf numFmtId="0" fontId="3" fillId="3" borderId="0" xfId="0" applyNumberFormat="1" applyFont="1" applyFill="1" applyBorder="1" applyAlignment="1">
      <alignment horizontal="center"/>
    </xf>
    <xf numFmtId="49" fontId="9" fillId="4" borderId="0" xfId="0" applyNumberFormat="1" applyFont="1" applyFill="1" applyAlignment="1">
      <alignment horizontal="center"/>
    </xf>
    <xf numFmtId="0" fontId="5" fillId="2" borderId="0" xfId="0" applyNumberFormat="1" applyFont="1" applyFill="1" applyAlignment="1">
      <alignment horizontal="center" vertical="center" wrapText="1"/>
    </xf>
    <xf numFmtId="44" fontId="3" fillId="2" borderId="0" xfId="1" applyFont="1" applyFill="1" applyAlignment="1">
      <alignment horizontal="center" vertical="center" wrapText="1"/>
    </xf>
    <xf numFmtId="14" fontId="0" fillId="0" borderId="0" xfId="0" applyNumberFormat="1" applyAlignment="1">
      <alignment horizontal="left"/>
    </xf>
    <xf numFmtId="0" fontId="4" fillId="3" borderId="6" xfId="0" applyNumberFormat="1" applyFont="1" applyFill="1" applyBorder="1" applyAlignment="1">
      <alignment horizontal="center"/>
    </xf>
    <xf numFmtId="0" fontId="4" fillId="3" borderId="0" xfId="0" applyNumberFormat="1" applyFont="1" applyFill="1" applyBorder="1" applyAlignment="1">
      <alignment horizontal="center"/>
    </xf>
    <xf numFmtId="0" fontId="4" fillId="3" borderId="8" xfId="0" applyNumberFormat="1" applyFont="1" applyFill="1" applyBorder="1" applyAlignment="1">
      <alignment horizontal="center"/>
    </xf>
    <xf numFmtId="0" fontId="4" fillId="3" borderId="12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right"/>
    </xf>
    <xf numFmtId="49" fontId="3" fillId="3" borderId="2" xfId="0" applyNumberFormat="1" applyFont="1" applyFill="1" applyBorder="1" applyAlignment="1">
      <alignment horizontal="right"/>
    </xf>
    <xf numFmtId="0" fontId="6" fillId="3" borderId="14" xfId="0" applyNumberFormat="1" applyFont="1" applyFill="1" applyBorder="1" applyAlignment="1">
      <alignment horizontal="right"/>
    </xf>
    <xf numFmtId="0" fontId="6" fillId="3" borderId="0" xfId="0" applyNumberFormat="1" applyFont="1" applyFill="1" applyBorder="1" applyAlignment="1">
      <alignment horizontal="right"/>
    </xf>
    <xf numFmtId="0" fontId="3" fillId="3" borderId="15" xfId="0" applyNumberFormat="1" applyFont="1" applyFill="1" applyBorder="1" applyAlignment="1">
      <alignment horizontal="center" vertical="center"/>
    </xf>
    <xf numFmtId="0" fontId="3" fillId="3" borderId="16" xfId="0" applyNumberFormat="1" applyFont="1" applyFill="1" applyBorder="1" applyAlignment="1">
      <alignment horizontal="center" vertical="center"/>
    </xf>
    <xf numFmtId="0" fontId="3" fillId="3" borderId="17" xfId="0" applyNumberFormat="1" applyFont="1" applyFill="1" applyBorder="1" applyAlignment="1">
      <alignment horizontal="center" vertical="center"/>
    </xf>
    <xf numFmtId="49" fontId="0" fillId="2" borderId="0" xfId="0" applyNumberFormat="1" applyFill="1" applyBorder="1" applyAlignment="1">
      <alignment horizontal="center" vertical="center" wrapText="1"/>
    </xf>
    <xf numFmtId="0" fontId="8" fillId="0" borderId="0" xfId="0" applyFont="1"/>
    <xf numFmtId="0" fontId="8" fillId="2" borderId="0" xfId="0" applyFont="1" applyFill="1" applyAlignment="1">
      <alignment vertical="center"/>
    </xf>
    <xf numFmtId="0" fontId="8" fillId="4" borderId="0" xfId="0" applyFont="1" applyFill="1"/>
    <xf numFmtId="49" fontId="8" fillId="4" borderId="0" xfId="0" applyNumberFormat="1" applyFont="1" applyFill="1" applyAlignment="1">
      <alignment horizontal="center"/>
    </xf>
    <xf numFmtId="49" fontId="8" fillId="2" borderId="0" xfId="0" applyNumberFormat="1" applyFont="1" applyFill="1"/>
    <xf numFmtId="49" fontId="8" fillId="4" borderId="0" xfId="0" applyNumberFormat="1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8">
    <dxf>
      <font>
        <condense val="0"/>
        <extend val="0"/>
        <color indexed="10"/>
      </font>
      <fill>
        <patternFill>
          <bgColor indexed="9"/>
        </patternFill>
      </fill>
    </dxf>
    <dxf>
      <font>
        <condense val="0"/>
        <extend val="0"/>
        <color auto="1"/>
      </font>
    </dxf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0</xdr:row>
      <xdr:rowOff>85725</xdr:rowOff>
    </xdr:from>
    <xdr:to>
      <xdr:col>7</xdr:col>
      <xdr:colOff>466725</xdr:colOff>
      <xdr:row>0</xdr:row>
      <xdr:rowOff>771525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085850" y="85725"/>
          <a:ext cx="4200525" cy="6858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tx1"/>
              </a:solidFill>
              <a:latin typeface="Arial"/>
              <a:cs typeface="Arial"/>
            </a:rPr>
            <a:t>SAISIR 2 FOIS L'IMMATRICULATION  </a:t>
          </a: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chemeClr val="tx1"/>
              </a:solidFill>
              <a:latin typeface="Arial"/>
              <a:cs typeface="Arial"/>
            </a:rPr>
            <a:t>DANS LES CASES</a:t>
          </a: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chemeClr val="tx1"/>
              </a:solidFill>
              <a:latin typeface="Arial"/>
              <a:cs typeface="Arial"/>
            </a:rPr>
            <a:t>CI-DESSOUS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30"/>
  <sheetViews>
    <sheetView showZeros="0" tabSelected="1" view="pageBreakPreview" topLeftCell="C1" zoomScale="70" zoomScaleNormal="70" zoomScaleSheetLayoutView="70" zoomScalePageLayoutView="180" workbookViewId="0">
      <selection activeCell="M2" sqref="M2"/>
    </sheetView>
  </sheetViews>
  <sheetFormatPr baseColWidth="10" defaultRowHeight="12" x14ac:dyDescent="0.2"/>
  <cols>
    <col min="1" max="1" width="2" customWidth="1"/>
    <col min="2" max="6" width="11.7109375" style="1" customWidth="1"/>
    <col min="7" max="8" width="11.7109375" customWidth="1"/>
    <col min="9" max="9" width="12.7109375" customWidth="1"/>
    <col min="10" max="10" width="2.7109375" customWidth="1"/>
    <col min="11" max="11" width="12.7109375" style="7" customWidth="1"/>
    <col min="12" max="12" width="14.85546875" style="6" customWidth="1"/>
    <col min="13" max="13" width="22.140625" style="7" customWidth="1"/>
    <col min="14" max="16" width="12.7109375" style="7" customWidth="1"/>
    <col min="17" max="17" width="12.7109375" style="6" customWidth="1"/>
    <col min="18" max="19" width="12.7109375" customWidth="1"/>
    <col min="20" max="20" width="12.140625" customWidth="1"/>
    <col min="21" max="24" width="11.42578125" style="58"/>
  </cols>
  <sheetData>
    <row r="1" spans="2:25" ht="63.75" customHeight="1" thickTop="1" x14ac:dyDescent="0.2">
      <c r="B1" s="19"/>
      <c r="C1" s="20"/>
      <c r="D1" s="20"/>
      <c r="E1" s="20"/>
      <c r="F1" s="20"/>
      <c r="G1" s="21"/>
      <c r="H1" s="21"/>
      <c r="I1" s="22"/>
      <c r="K1" s="7" t="str">
        <f>VLOOKUP(LEFT(K3,4),R5:S20,2,FALSE)&amp;VLOOKUP(MID(K3,5,4),R5:S20,2,FALSE)&amp;VLOOKUP(MID(K3,9,4),R5:S20,2,FALSE)&amp;VLOOKUP(MID(K3,13,4),R5:S20,2,FALSE)&amp;VLOOKUP(MID(K3,17,4),R5:S20,2,FALSE)&amp;VLOOKUP(MID(K3,21,4),R5:S20,2,FALSE)</f>
        <v>03E42C</v>
      </c>
      <c r="L1" s="2" t="s">
        <v>75</v>
      </c>
      <c r="M1" s="3" t="str">
        <f>IF(D2="","Prêt",VLOOKUP(D2,O4:P9,2,FALSE))</f>
        <v>01</v>
      </c>
      <c r="N1" s="3" t="str">
        <f>IF(E2="","Prêt",VLOOKUP(E2,$K$4:$L$30,2,FALSE))</f>
        <v>00001</v>
      </c>
      <c r="O1" s="3" t="str">
        <f>IF(F2="","Prêt",VLOOKUP(F2,$K$4:$L$30,2,FALSE))</f>
        <v>01100</v>
      </c>
      <c r="P1" s="3"/>
      <c r="Q1" s="8"/>
    </row>
    <row r="2" spans="2:25" ht="27.75" x14ac:dyDescent="0.4">
      <c r="B2" s="23" t="s">
        <v>83</v>
      </c>
      <c r="C2" s="24" t="s">
        <v>53</v>
      </c>
      <c r="D2" s="25" t="s">
        <v>10</v>
      </c>
      <c r="E2" s="25" t="s">
        <v>1</v>
      </c>
      <c r="F2" s="25" t="s">
        <v>12</v>
      </c>
      <c r="G2" s="26"/>
      <c r="H2" s="27"/>
      <c r="I2" s="28"/>
      <c r="K2" s="8" t="str">
        <f>CONCATENATE(D2,E2,F2)</f>
        <v>KBM</v>
      </c>
      <c r="L2" s="8" t="str">
        <f>CONCATENATE(D3,E3,F3)</f>
        <v>KBM</v>
      </c>
      <c r="M2" s="5" t="str">
        <f>IF(SUM($X$4:$X$9)&gt;0,"S",IF(M1="Prêt","Attente",VLOOKUP(M1,$P$4:$Q$9,2,FALSE)))</f>
        <v>S</v>
      </c>
      <c r="N2" s="5" t="str">
        <f t="shared" ref="N2:O2" si="0">IF(SUM($X$4:$X$9)&gt;0,"S",IF(N1="Prêt","Attente",VLOOKUP(N1,$P$4:$Q$9,2,FALSE)))</f>
        <v>S</v>
      </c>
      <c r="O2" s="5" t="str">
        <f t="shared" si="0"/>
        <v>S</v>
      </c>
      <c r="P2" s="5"/>
      <c r="Q2" s="8"/>
    </row>
    <row r="3" spans="2:25" ht="27.75" x14ac:dyDescent="0.4">
      <c r="B3" s="23" t="s">
        <v>83</v>
      </c>
      <c r="C3" s="29" t="s">
        <v>53</v>
      </c>
      <c r="D3" s="25" t="s">
        <v>10</v>
      </c>
      <c r="E3" s="25" t="s">
        <v>1</v>
      </c>
      <c r="F3" s="25" t="s">
        <v>12</v>
      </c>
      <c r="G3" s="26"/>
      <c r="H3" s="27"/>
      <c r="I3" s="28"/>
      <c r="K3" s="9" t="str">
        <f>IF(OR(K2&lt;&gt;L2,LEN(K2)&lt;3,ISNA(M1)),"Saisir correctement l'immatriculation",CONCATENATE(L1,M1,N1,O1))</f>
        <v>000000111110010000101100</v>
      </c>
      <c r="L3" s="8"/>
      <c r="M3" s="8"/>
      <c r="N3" s="8"/>
      <c r="O3" s="7">
        <v>0</v>
      </c>
      <c r="Q3" s="8"/>
    </row>
    <row r="4" spans="2:25" s="11" customFormat="1" x14ac:dyDescent="0.2">
      <c r="B4" s="46" t="str">
        <f>IF(K2&lt;&gt;L2,"Les 2 immatriculations saisies sont différentes","")</f>
        <v/>
      </c>
      <c r="C4" s="47"/>
      <c r="D4" s="47"/>
      <c r="E4" s="47"/>
      <c r="F4" s="47"/>
      <c r="G4" s="47"/>
      <c r="H4" s="47"/>
      <c r="I4" s="48"/>
      <c r="K4" s="12"/>
      <c r="L4" s="12"/>
      <c r="M4" s="12"/>
      <c r="N4" s="12"/>
      <c r="O4" s="12"/>
      <c r="P4" s="12"/>
      <c r="Q4" s="12"/>
      <c r="R4" s="13"/>
      <c r="S4" s="13"/>
      <c r="U4" s="61" t="s">
        <v>0</v>
      </c>
      <c r="V4" s="60">
        <v>0</v>
      </c>
      <c r="W4" s="62" t="str">
        <f>D2</f>
        <v>K</v>
      </c>
      <c r="X4" s="15">
        <f>VLOOKUP(W4,$U$4:$V$29,2,FALSE)</f>
        <v>1</v>
      </c>
    </row>
    <row r="5" spans="2:25" s="11" customFormat="1" ht="12.75" thickBot="1" x14ac:dyDescent="0.25">
      <c r="B5" s="30"/>
      <c r="C5" s="31"/>
      <c r="D5" s="49"/>
      <c r="E5" s="49"/>
      <c r="F5" s="49"/>
      <c r="G5" s="49"/>
      <c r="H5" s="27"/>
      <c r="I5" s="28"/>
      <c r="K5" s="12" t="s">
        <v>0</v>
      </c>
      <c r="L5" s="12" t="s">
        <v>32</v>
      </c>
      <c r="M5" s="12" t="s">
        <v>0</v>
      </c>
      <c r="N5" s="14" t="s">
        <v>80</v>
      </c>
      <c r="O5" s="14" t="s">
        <v>11</v>
      </c>
      <c r="P5" s="14" t="s">
        <v>76</v>
      </c>
      <c r="Q5" s="14" t="s">
        <v>11</v>
      </c>
      <c r="R5" s="13" t="s">
        <v>54</v>
      </c>
      <c r="S5" s="13" t="s">
        <v>70</v>
      </c>
      <c r="U5" s="61" t="s">
        <v>1</v>
      </c>
      <c r="V5" s="60">
        <v>0</v>
      </c>
      <c r="W5" s="62" t="str">
        <f>D3</f>
        <v>K</v>
      </c>
      <c r="X5" s="15">
        <f t="shared" ref="X5:X9" si="1">VLOOKUP(W5,$U$4:$V$29,2,FALSE)</f>
        <v>1</v>
      </c>
    </row>
    <row r="6" spans="2:25" s="11" customFormat="1" ht="12.75" thickTop="1" x14ac:dyDescent="0.2">
      <c r="B6" s="30"/>
      <c r="C6" s="50" t="s">
        <v>73</v>
      </c>
      <c r="D6" s="51"/>
      <c r="E6" s="32" t="str">
        <f>IF(OR(K2&lt;&gt;L2,LEN(K2)&lt;3,ISNA(M1)),"",CONCATENATE(L1," ",M1," ",N1," ",O1))</f>
        <v>000000111110 01 00001 01100</v>
      </c>
      <c r="F6" s="32"/>
      <c r="G6" s="32"/>
      <c r="H6" s="33"/>
      <c r="I6" s="28"/>
      <c r="K6" s="12" t="s">
        <v>1</v>
      </c>
      <c r="L6" s="12" t="s">
        <v>26</v>
      </c>
      <c r="M6" s="12" t="s">
        <v>1</v>
      </c>
      <c r="N6" s="14" t="s">
        <v>81</v>
      </c>
      <c r="O6" s="14" t="s">
        <v>10</v>
      </c>
      <c r="P6" s="14" t="s">
        <v>77</v>
      </c>
      <c r="Q6" s="14" t="s">
        <v>10</v>
      </c>
      <c r="R6" s="13" t="s">
        <v>55</v>
      </c>
      <c r="S6" s="13">
        <v>1</v>
      </c>
      <c r="U6" s="61" t="s">
        <v>2</v>
      </c>
      <c r="V6" s="60">
        <v>0</v>
      </c>
      <c r="W6" s="62" t="str">
        <f>E2</f>
        <v>B</v>
      </c>
      <c r="X6" s="15">
        <f t="shared" si="1"/>
        <v>0</v>
      </c>
    </row>
    <row r="7" spans="2:25" s="11" customFormat="1" ht="15" x14ac:dyDescent="0.25">
      <c r="B7" s="30"/>
      <c r="C7" s="52" t="s">
        <v>72</v>
      </c>
      <c r="D7" s="53"/>
      <c r="E7" s="34" t="str">
        <f>IF(ISNA(K1),"",K1)</f>
        <v>03E42C</v>
      </c>
      <c r="F7" s="34"/>
      <c r="G7" s="34"/>
      <c r="H7" s="35"/>
      <c r="I7" s="28"/>
      <c r="K7" s="12" t="s">
        <v>2</v>
      </c>
      <c r="L7" s="12" t="s">
        <v>27</v>
      </c>
      <c r="M7" s="12" t="s">
        <v>2</v>
      </c>
      <c r="N7" s="42" t="s">
        <v>85</v>
      </c>
      <c r="O7" s="42" t="s">
        <v>18</v>
      </c>
      <c r="P7" s="42" t="s">
        <v>78</v>
      </c>
      <c r="Q7" s="14" t="s">
        <v>18</v>
      </c>
      <c r="R7" s="13" t="s">
        <v>56</v>
      </c>
      <c r="S7" s="13">
        <v>2</v>
      </c>
      <c r="U7" s="61" t="s">
        <v>3</v>
      </c>
      <c r="V7" s="60">
        <v>0</v>
      </c>
      <c r="W7" s="62" t="str">
        <f>E3</f>
        <v>B</v>
      </c>
      <c r="X7" s="15">
        <f t="shared" si="1"/>
        <v>0</v>
      </c>
    </row>
    <row r="8" spans="2:25" s="11" customFormat="1" ht="12.75" thickBot="1" x14ac:dyDescent="0.25">
      <c r="B8" s="30"/>
      <c r="C8" s="36"/>
      <c r="D8" s="37" t="s">
        <v>74</v>
      </c>
      <c r="E8" s="38" t="str">
        <f>IF(OR(K2&lt;&gt;L2,LEN(K2)&lt;3,ISNA(M1)),"",CONCATENATE("TR-",M2,N2,O2))</f>
        <v>TR-SSS</v>
      </c>
      <c r="F8" s="38"/>
      <c r="G8" s="38"/>
      <c r="H8" s="39"/>
      <c r="I8" s="28"/>
      <c r="K8" s="12" t="s">
        <v>3</v>
      </c>
      <c r="L8" s="12" t="s">
        <v>28</v>
      </c>
      <c r="M8" s="12" t="s">
        <v>3</v>
      </c>
      <c r="N8" s="14" t="s">
        <v>82</v>
      </c>
      <c r="O8" s="14" t="s">
        <v>17</v>
      </c>
      <c r="P8" s="14" t="s">
        <v>79</v>
      </c>
      <c r="Q8" s="14" t="s">
        <v>17</v>
      </c>
      <c r="R8" s="13" t="s">
        <v>57</v>
      </c>
      <c r="S8" s="13">
        <v>3</v>
      </c>
      <c r="U8" s="63" t="s">
        <v>4</v>
      </c>
      <c r="V8" s="60">
        <v>0</v>
      </c>
      <c r="W8" s="62" t="str">
        <f>F2</f>
        <v>M</v>
      </c>
      <c r="X8" s="15">
        <f t="shared" si="1"/>
        <v>0</v>
      </c>
      <c r="Y8"/>
    </row>
    <row r="9" spans="2:25" s="11" customFormat="1" ht="12.75" thickTop="1" x14ac:dyDescent="0.2">
      <c r="B9" s="40"/>
      <c r="C9" s="41"/>
      <c r="D9" s="41"/>
      <c r="E9" s="41"/>
      <c r="F9" s="41"/>
      <c r="G9" s="41"/>
      <c r="H9" s="27"/>
      <c r="I9" s="28"/>
      <c r="K9" s="16" t="s">
        <v>4</v>
      </c>
      <c r="L9" s="16" t="s">
        <v>29</v>
      </c>
      <c r="M9" s="16" t="s">
        <v>4</v>
      </c>
      <c r="N9" s="10" t="s">
        <v>84</v>
      </c>
      <c r="O9" s="10" t="s">
        <v>1</v>
      </c>
      <c r="P9" s="10" t="s">
        <v>52</v>
      </c>
      <c r="Q9" s="10" t="s">
        <v>1</v>
      </c>
      <c r="R9" s="17" t="s">
        <v>58</v>
      </c>
      <c r="S9" s="13">
        <v>4</v>
      </c>
      <c r="U9" s="61" t="s">
        <v>5</v>
      </c>
      <c r="V9" s="60">
        <v>0</v>
      </c>
      <c r="W9" s="62" t="str">
        <f>F3</f>
        <v>M</v>
      </c>
      <c r="X9" s="15">
        <f t="shared" si="1"/>
        <v>0</v>
      </c>
      <c r="Y9"/>
    </row>
    <row r="10" spans="2:25" s="18" customFormat="1" ht="43.5" customHeight="1" thickBot="1" x14ac:dyDescent="0.25">
      <c r="B10" s="54"/>
      <c r="C10" s="55"/>
      <c r="D10" s="55"/>
      <c r="E10" s="55"/>
      <c r="F10" s="55"/>
      <c r="G10" s="55"/>
      <c r="H10" s="55"/>
      <c r="I10" s="56"/>
      <c r="J10" s="11"/>
      <c r="K10" s="12" t="s">
        <v>5</v>
      </c>
      <c r="L10" s="12" t="s">
        <v>30</v>
      </c>
      <c r="M10" s="12" t="s">
        <v>5</v>
      </c>
      <c r="N10" s="14"/>
      <c r="O10" s="10"/>
      <c r="P10" s="10"/>
      <c r="Q10" s="10"/>
      <c r="R10" s="17" t="s">
        <v>59</v>
      </c>
      <c r="S10" s="13">
        <v>5</v>
      </c>
      <c r="T10" s="11"/>
      <c r="U10" s="63" t="s">
        <v>6</v>
      </c>
      <c r="V10" s="60">
        <v>0</v>
      </c>
      <c r="W10" s="59"/>
      <c r="X10" s="58"/>
      <c r="Y10"/>
    </row>
    <row r="11" spans="2:25" s="11" customFormat="1" ht="27.75" customHeight="1" x14ac:dyDescent="0.2">
      <c r="B11" s="13"/>
      <c r="C11" s="13"/>
      <c r="D11" s="13"/>
      <c r="E11" s="13"/>
      <c r="F11" s="13"/>
      <c r="K11" s="16" t="s">
        <v>6</v>
      </c>
      <c r="L11" s="16" t="s">
        <v>31</v>
      </c>
      <c r="M11" s="16" t="s">
        <v>6</v>
      </c>
      <c r="N11" s="16"/>
      <c r="O11" s="16"/>
      <c r="P11" s="16"/>
      <c r="Q11" s="16"/>
      <c r="R11" s="13" t="s">
        <v>60</v>
      </c>
      <c r="S11" s="13">
        <v>6</v>
      </c>
      <c r="T11" s="18"/>
      <c r="U11" s="63" t="s">
        <v>7</v>
      </c>
      <c r="V11" s="60">
        <v>0</v>
      </c>
      <c r="W11" s="15"/>
      <c r="X11" s="15"/>
    </row>
    <row r="12" spans="2:25" s="18" customFormat="1" ht="51.75" customHeight="1" x14ac:dyDescent="0.2">
      <c r="B12" s="57"/>
      <c r="C12" s="57"/>
      <c r="D12" s="57"/>
      <c r="E12" s="57"/>
      <c r="F12" s="57"/>
      <c r="G12" s="57"/>
      <c r="H12" s="57"/>
      <c r="I12" s="57"/>
      <c r="J12" s="11"/>
      <c r="K12" s="16" t="s">
        <v>7</v>
      </c>
      <c r="L12" s="16" t="s">
        <v>33</v>
      </c>
      <c r="M12" s="16" t="s">
        <v>7</v>
      </c>
      <c r="N12" s="16"/>
      <c r="O12" s="16"/>
      <c r="P12" s="16"/>
      <c r="Q12" s="16"/>
      <c r="R12" s="13" t="s">
        <v>61</v>
      </c>
      <c r="S12" s="13">
        <v>7</v>
      </c>
      <c r="T12" s="11"/>
      <c r="U12" s="61" t="s">
        <v>8</v>
      </c>
      <c r="V12" s="60">
        <v>0</v>
      </c>
      <c r="W12" s="59"/>
      <c r="X12" s="59"/>
    </row>
    <row r="13" spans="2:25" s="18" customFormat="1" ht="27" customHeight="1" x14ac:dyDescent="0.2">
      <c r="B13" s="43" t="str">
        <f>IF(OR(LEN(D2)&gt;1,ISNA(N1),ISNA(O1)),"Chaque case verte doit contenir une lettre de l'alphabet et une seule","")</f>
        <v/>
      </c>
      <c r="C13" s="43"/>
      <c r="D13" s="43"/>
      <c r="E13" s="43"/>
      <c r="F13" s="43"/>
      <c r="G13" s="43"/>
      <c r="H13" s="43"/>
      <c r="I13" s="43"/>
      <c r="J13" s="11"/>
      <c r="K13" s="12" t="s">
        <v>8</v>
      </c>
      <c r="L13" s="12" t="s">
        <v>34</v>
      </c>
      <c r="M13" s="12" t="s">
        <v>8</v>
      </c>
      <c r="N13" s="12" t="e">
        <f>VLOOKUP(D2,O13:O16,1,FALSE)</f>
        <v>#N/A</v>
      </c>
      <c r="O13" s="12" t="s">
        <v>0</v>
      </c>
      <c r="P13" s="12"/>
      <c r="Q13" s="12"/>
      <c r="R13" s="13" t="s">
        <v>62</v>
      </c>
      <c r="S13" s="13">
        <v>8</v>
      </c>
      <c r="U13" s="61" t="s">
        <v>9</v>
      </c>
      <c r="V13" s="60">
        <v>0</v>
      </c>
      <c r="W13" s="59"/>
      <c r="X13" s="59"/>
    </row>
    <row r="14" spans="2:25" s="11" customFormat="1" ht="29.25" customHeight="1" x14ac:dyDescent="0.2">
      <c r="B14" s="43"/>
      <c r="C14" s="43"/>
      <c r="D14" s="43"/>
      <c r="E14" s="43"/>
      <c r="F14" s="43"/>
      <c r="G14" s="43"/>
      <c r="H14" s="43"/>
      <c r="I14" s="43"/>
      <c r="K14" s="12" t="s">
        <v>9</v>
      </c>
      <c r="L14" s="12" t="s">
        <v>35</v>
      </c>
      <c r="M14" s="12" t="s">
        <v>9</v>
      </c>
      <c r="N14" s="12"/>
      <c r="O14" s="12" t="s">
        <v>2</v>
      </c>
      <c r="P14" s="12"/>
      <c r="Q14" s="12"/>
      <c r="R14" s="13" t="s">
        <v>63</v>
      </c>
      <c r="S14" s="13">
        <v>9</v>
      </c>
      <c r="T14" s="18"/>
      <c r="U14" s="61" t="s">
        <v>10</v>
      </c>
      <c r="V14" s="60">
        <v>1</v>
      </c>
      <c r="W14" s="15"/>
      <c r="X14" s="15"/>
    </row>
    <row r="15" spans="2:25" s="11" customFormat="1" ht="36" customHeight="1" x14ac:dyDescent="0.2">
      <c r="B15" s="44"/>
      <c r="C15" s="44"/>
      <c r="D15" s="44"/>
      <c r="E15" s="44"/>
      <c r="F15" s="44"/>
      <c r="G15" s="44"/>
      <c r="H15" s="44"/>
      <c r="I15" s="44"/>
      <c r="K15" s="12" t="s">
        <v>10</v>
      </c>
      <c r="L15" s="12" t="s">
        <v>36</v>
      </c>
      <c r="M15" s="12" t="s">
        <v>10</v>
      </c>
      <c r="N15" s="12"/>
      <c r="O15" s="12" t="s">
        <v>15</v>
      </c>
      <c r="P15" s="12"/>
      <c r="Q15" s="12"/>
      <c r="R15" s="13" t="s">
        <v>64</v>
      </c>
      <c r="S15" s="13" t="s">
        <v>0</v>
      </c>
      <c r="U15" s="61" t="s">
        <v>11</v>
      </c>
      <c r="V15" s="60">
        <v>1</v>
      </c>
      <c r="W15" s="15"/>
      <c r="X15" s="15"/>
    </row>
    <row r="16" spans="2:25" s="11" customFormat="1" x14ac:dyDescent="0.2">
      <c r="B16" s="13"/>
      <c r="C16" s="13"/>
      <c r="D16" s="13"/>
      <c r="E16" s="13"/>
      <c r="F16" s="13"/>
      <c r="K16" s="12" t="s">
        <v>11</v>
      </c>
      <c r="L16" s="12" t="s">
        <v>37</v>
      </c>
      <c r="M16" s="12" t="s">
        <v>11</v>
      </c>
      <c r="N16" s="12"/>
      <c r="O16" s="12" t="s">
        <v>22</v>
      </c>
      <c r="P16" s="12"/>
      <c r="Q16" s="12"/>
      <c r="R16" s="13" t="s">
        <v>65</v>
      </c>
      <c r="S16" s="13" t="s">
        <v>1</v>
      </c>
      <c r="U16" s="61" t="s">
        <v>12</v>
      </c>
      <c r="V16" s="60">
        <v>0</v>
      </c>
      <c r="W16" s="15"/>
      <c r="X16" s="15"/>
    </row>
    <row r="17" spans="2:24" s="11" customFormat="1" x14ac:dyDescent="0.2">
      <c r="B17" s="13"/>
      <c r="C17" s="13"/>
      <c r="D17" s="13"/>
      <c r="E17" s="13"/>
      <c r="F17" s="13"/>
      <c r="K17" s="12" t="s">
        <v>12</v>
      </c>
      <c r="L17" s="12" t="s">
        <v>38</v>
      </c>
      <c r="M17" s="12" t="s">
        <v>12</v>
      </c>
      <c r="N17" s="12"/>
      <c r="O17" s="12"/>
      <c r="P17" s="12"/>
      <c r="Q17" s="12"/>
      <c r="R17" s="13" t="s">
        <v>66</v>
      </c>
      <c r="S17" s="13" t="s">
        <v>2</v>
      </c>
      <c r="U17" s="61" t="s">
        <v>13</v>
      </c>
      <c r="V17" s="60">
        <v>0</v>
      </c>
      <c r="W17" s="15"/>
      <c r="X17" s="15"/>
    </row>
    <row r="18" spans="2:24" x14ac:dyDescent="0.2">
      <c r="K18" s="6" t="s">
        <v>13</v>
      </c>
      <c r="L18" s="6" t="s">
        <v>39</v>
      </c>
      <c r="M18" s="6" t="s">
        <v>13</v>
      </c>
      <c r="N18" s="6"/>
      <c r="O18" s="6"/>
      <c r="P18" s="6"/>
      <c r="R18" s="1" t="s">
        <v>67</v>
      </c>
      <c r="S18" s="1" t="s">
        <v>3</v>
      </c>
      <c r="U18" s="61" t="s">
        <v>14</v>
      </c>
      <c r="V18" s="60">
        <v>0</v>
      </c>
    </row>
    <row r="19" spans="2:24" x14ac:dyDescent="0.2">
      <c r="K19" s="6" t="s">
        <v>14</v>
      </c>
      <c r="L19" s="6" t="s">
        <v>40</v>
      </c>
      <c r="M19" s="6" t="s">
        <v>14</v>
      </c>
      <c r="N19" s="6"/>
      <c r="O19" s="6"/>
      <c r="P19" s="6"/>
      <c r="R19" s="1" t="s">
        <v>68</v>
      </c>
      <c r="S19" s="1" t="s">
        <v>4</v>
      </c>
      <c r="U19" s="61" t="s">
        <v>15</v>
      </c>
      <c r="V19" s="60">
        <v>0</v>
      </c>
    </row>
    <row r="20" spans="2:24" x14ac:dyDescent="0.2">
      <c r="K20" s="6" t="s">
        <v>15</v>
      </c>
      <c r="L20" s="6" t="s">
        <v>41</v>
      </c>
      <c r="M20" s="6" t="s">
        <v>15</v>
      </c>
      <c r="N20" s="6"/>
      <c r="O20" s="6"/>
      <c r="P20" s="6"/>
      <c r="R20" s="1" t="s">
        <v>69</v>
      </c>
      <c r="S20" s="1" t="s">
        <v>5</v>
      </c>
      <c r="U20" s="61" t="s">
        <v>16</v>
      </c>
      <c r="V20" s="60">
        <v>0</v>
      </c>
    </row>
    <row r="21" spans="2:24" s="11" customFormat="1" x14ac:dyDescent="0.2">
      <c r="B21" s="13"/>
      <c r="C21" s="13"/>
      <c r="D21" s="13"/>
      <c r="E21" s="13"/>
      <c r="F21" s="13"/>
      <c r="K21" s="12" t="s">
        <v>16</v>
      </c>
      <c r="L21" s="12" t="s">
        <v>42</v>
      </c>
      <c r="M21" s="12" t="s">
        <v>16</v>
      </c>
      <c r="N21" s="12"/>
      <c r="O21" s="12"/>
      <c r="P21" s="12"/>
      <c r="Q21" s="12"/>
      <c r="R21" s="13"/>
      <c r="S21" s="13"/>
      <c r="U21" s="61" t="s">
        <v>17</v>
      </c>
      <c r="V21" s="60">
        <v>1</v>
      </c>
      <c r="W21" s="15"/>
      <c r="X21" s="15"/>
    </row>
    <row r="22" spans="2:24" x14ac:dyDescent="0.2">
      <c r="K22" s="6" t="s">
        <v>17</v>
      </c>
      <c r="L22" s="6" t="s">
        <v>43</v>
      </c>
      <c r="M22" s="6" t="s">
        <v>17</v>
      </c>
      <c r="N22" s="6"/>
      <c r="O22" s="6"/>
      <c r="P22" s="6"/>
      <c r="R22" s="1"/>
      <c r="S22" s="1"/>
      <c r="U22" s="61" t="s">
        <v>18</v>
      </c>
      <c r="V22" s="60">
        <v>0</v>
      </c>
    </row>
    <row r="23" spans="2:24" x14ac:dyDescent="0.2">
      <c r="G23" s="4" t="s">
        <v>71</v>
      </c>
      <c r="H23" s="45"/>
      <c r="I23" s="45"/>
      <c r="K23" s="6" t="s">
        <v>18</v>
      </c>
      <c r="L23" s="6" t="s">
        <v>44</v>
      </c>
      <c r="M23" s="6" t="s">
        <v>18</v>
      </c>
      <c r="N23" s="6"/>
      <c r="O23" s="6"/>
      <c r="P23" s="6"/>
      <c r="R23" s="1"/>
      <c r="S23" s="1"/>
      <c r="U23" s="61" t="s">
        <v>19</v>
      </c>
      <c r="V23" s="60">
        <v>0</v>
      </c>
    </row>
    <row r="24" spans="2:24" x14ac:dyDescent="0.2">
      <c r="K24" s="6" t="s">
        <v>19</v>
      </c>
      <c r="L24" s="6" t="s">
        <v>45</v>
      </c>
      <c r="M24" s="6" t="s">
        <v>19</v>
      </c>
      <c r="N24" s="6"/>
      <c r="O24" s="6"/>
      <c r="P24" s="6"/>
      <c r="R24" s="1"/>
      <c r="S24" s="1"/>
      <c r="U24" s="61" t="s">
        <v>20</v>
      </c>
      <c r="V24" s="60">
        <v>0</v>
      </c>
    </row>
    <row r="25" spans="2:24" x14ac:dyDescent="0.2">
      <c r="K25" s="6" t="s">
        <v>20</v>
      </c>
      <c r="L25" s="6" t="s">
        <v>46</v>
      </c>
      <c r="M25" s="6" t="s">
        <v>20</v>
      </c>
      <c r="N25" s="6"/>
      <c r="O25" s="6"/>
      <c r="P25" s="6"/>
      <c r="R25" s="1"/>
      <c r="S25" s="1"/>
      <c r="U25" s="61" t="s">
        <v>21</v>
      </c>
      <c r="V25" s="60">
        <v>0</v>
      </c>
    </row>
    <row r="26" spans="2:24" x14ac:dyDescent="0.2">
      <c r="K26" s="6" t="s">
        <v>21</v>
      </c>
      <c r="L26" s="6" t="s">
        <v>48</v>
      </c>
      <c r="M26" s="6" t="s">
        <v>21</v>
      </c>
      <c r="N26" s="6"/>
      <c r="O26" s="6"/>
      <c r="P26" s="6"/>
      <c r="R26" s="1"/>
      <c r="S26" s="1"/>
      <c r="U26" s="61" t="s">
        <v>22</v>
      </c>
      <c r="V26" s="60">
        <v>0</v>
      </c>
    </row>
    <row r="27" spans="2:24" x14ac:dyDescent="0.2">
      <c r="K27" s="6" t="s">
        <v>22</v>
      </c>
      <c r="L27" s="6" t="s">
        <v>47</v>
      </c>
      <c r="M27" s="6" t="s">
        <v>22</v>
      </c>
      <c r="N27" s="6"/>
      <c r="O27" s="6"/>
      <c r="P27" s="6"/>
      <c r="R27" s="1"/>
      <c r="S27" s="1"/>
      <c r="U27" s="61" t="s">
        <v>23</v>
      </c>
      <c r="V27" s="60">
        <v>0</v>
      </c>
    </row>
    <row r="28" spans="2:24" x14ac:dyDescent="0.2">
      <c r="K28" s="6" t="s">
        <v>23</v>
      </c>
      <c r="L28" s="6" t="s">
        <v>49</v>
      </c>
      <c r="M28" s="6" t="s">
        <v>23</v>
      </c>
      <c r="N28" s="6"/>
      <c r="O28" s="6"/>
      <c r="P28" s="6"/>
      <c r="R28" s="1"/>
      <c r="S28" s="1"/>
      <c r="U28" s="61" t="s">
        <v>24</v>
      </c>
      <c r="V28" s="60">
        <v>0</v>
      </c>
    </row>
    <row r="29" spans="2:24" x14ac:dyDescent="0.2">
      <c r="K29" s="6" t="s">
        <v>24</v>
      </c>
      <c r="L29" s="6" t="s">
        <v>50</v>
      </c>
      <c r="M29" s="6" t="s">
        <v>24</v>
      </c>
      <c r="N29" s="6"/>
      <c r="O29" s="6"/>
      <c r="P29" s="6"/>
      <c r="R29" s="1"/>
      <c r="S29" s="1"/>
      <c r="U29" s="61" t="s">
        <v>25</v>
      </c>
      <c r="V29" s="60">
        <v>0</v>
      </c>
    </row>
    <row r="30" spans="2:24" x14ac:dyDescent="0.2">
      <c r="K30" s="6" t="s">
        <v>25</v>
      </c>
      <c r="L30" s="6" t="s">
        <v>51</v>
      </c>
      <c r="M30" s="6" t="s">
        <v>25</v>
      </c>
      <c r="N30" s="6"/>
      <c r="O30" s="6"/>
      <c r="P30" s="6"/>
      <c r="R30" s="1"/>
      <c r="S30" s="1"/>
    </row>
  </sheetData>
  <mergeCells count="10">
    <mergeCell ref="B13:I13"/>
    <mergeCell ref="B14:I14"/>
    <mergeCell ref="B15:I15"/>
    <mergeCell ref="H23:I23"/>
    <mergeCell ref="B4:I4"/>
    <mergeCell ref="D5:G5"/>
    <mergeCell ref="C6:D6"/>
    <mergeCell ref="C7:D7"/>
    <mergeCell ref="B10:I10"/>
    <mergeCell ref="B12:I12"/>
  </mergeCells>
  <conditionalFormatting sqref="D2:G3">
    <cfRule type="expression" dxfId="7" priority="1" stopIfTrue="1">
      <formula>ISNA(M1)</formula>
    </cfRule>
  </conditionalFormatting>
  <conditionalFormatting sqref="N1:P1">
    <cfRule type="expression" dxfId="6" priority="2" stopIfTrue="1">
      <formula>ISNA(N1)</formula>
    </cfRule>
  </conditionalFormatting>
  <conditionalFormatting sqref="B14:I14">
    <cfRule type="expression" dxfId="5" priority="3" stopIfTrue="1">
      <formula>ISNA($M$1)</formula>
    </cfRule>
  </conditionalFormatting>
  <conditionalFormatting sqref="B15:I15">
    <cfRule type="expression" dxfId="4" priority="4" stopIfTrue="1">
      <formula>NOT(ISNA($N$13))</formula>
    </cfRule>
  </conditionalFormatting>
  <conditionalFormatting sqref="B13:I13">
    <cfRule type="expression" dxfId="3" priority="5" stopIfTrue="1">
      <formula>OR(ISNA($M$1),ISNA($N$1),ISNA($O$1),ISNA($P$1))</formula>
    </cfRule>
  </conditionalFormatting>
  <conditionalFormatting sqref="B9:G9 F6:H6 E8">
    <cfRule type="expression" dxfId="2" priority="6" stopIfTrue="1">
      <formula>$Q$2&lt;&gt;$Q$3</formula>
    </cfRule>
    <cfRule type="expression" dxfId="1" priority="7" stopIfTrue="1">
      <formula>$Q$2=$Q$3</formula>
    </cfRule>
  </conditionalFormatting>
  <conditionalFormatting sqref="E6:E7">
    <cfRule type="expression" dxfId="0" priority="8" stopIfTrue="1">
      <formula>ISNA($K$1)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 du code 24 bits (2)</vt:lpstr>
      <vt:lpstr>'calcul du code 24 bits (2)'!Zone_d_impression</vt:lpstr>
    </vt:vector>
  </TitlesOfParts>
  <Company>Bureau Veritas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GHAMMER</dc:creator>
  <cp:lastModifiedBy>Noël D</cp:lastModifiedBy>
  <cp:lastPrinted>2009-01-06T12:56:38Z</cp:lastPrinted>
  <dcterms:created xsi:type="dcterms:W3CDTF">2008-07-15T15:09:30Z</dcterms:created>
  <dcterms:modified xsi:type="dcterms:W3CDTF">2020-07-19T09:11:24Z</dcterms:modified>
</cp:coreProperties>
</file>