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280399\Documents\Batch Record\Version 3.1\"/>
    </mc:Choice>
  </mc:AlternateContent>
  <xr:revisionPtr revIDLastSave="0" documentId="13_ncr:1_{3262BEE3-6CA2-42D4-B90D-A1452993939A}" xr6:coauthVersionLast="44" xr6:coauthVersionMax="45" xr10:uidLastSave="{00000000-0000-0000-0000-000000000000}"/>
  <bookViews>
    <workbookView xWindow="-110" yWindow="-110" windowWidth="19420" windowHeight="10420" activeTab="1" xr2:uid="{525AB7D0-90D7-4AD5-908D-F9D883D1F032}"/>
  </bookViews>
  <sheets>
    <sheet name="Milieux expansion" sheetId="1" r:id="rId1"/>
    <sheet name="Milieu de Produc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03" i="2" l="1"/>
  <c r="D53" i="2"/>
  <c r="D203" i="2" l="1"/>
  <c r="D153" i="2"/>
  <c r="I18" i="2" l="1"/>
  <c r="J17" i="2"/>
  <c r="H40" i="2" s="1"/>
  <c r="J16" i="2"/>
  <c r="H34" i="2" s="1"/>
  <c r="E11" i="2"/>
  <c r="D353" i="2"/>
  <c r="D303" i="2"/>
  <c r="D253" i="2"/>
  <c r="J18" i="2" l="1"/>
  <c r="J161" i="1"/>
  <c r="I25" i="1"/>
  <c r="J24" i="1"/>
  <c r="J23" i="1"/>
  <c r="J22" i="1"/>
  <c r="J21" i="1"/>
  <c r="J20" i="1"/>
  <c r="J19" i="1"/>
  <c r="J25" i="1" l="1"/>
  <c r="H62" i="1" l="1"/>
  <c r="H61" i="1"/>
  <c r="H60" i="1"/>
  <c r="H59" i="1"/>
  <c r="H58" i="1"/>
  <c r="H51" i="1"/>
  <c r="E12" i="1"/>
  <c r="I3" i="1"/>
  <c r="I3" i="2" s="1"/>
  <c r="I103" i="2" l="1"/>
  <c r="I53" i="2"/>
  <c r="I153" i="2"/>
  <c r="I203" i="2"/>
  <c r="I253" i="2"/>
  <c r="I353" i="2"/>
  <c r="I303" i="2"/>
  <c r="I495" i="1"/>
  <c r="D495" i="1"/>
  <c r="D445" i="1"/>
  <c r="D395" i="1"/>
  <c r="I360" i="1" l="1"/>
  <c r="J359" i="1"/>
  <c r="H382" i="1" s="1"/>
  <c r="J358" i="1"/>
  <c r="H376" i="1" s="1"/>
  <c r="E353" i="1"/>
  <c r="D295" i="1"/>
  <c r="D245" i="1"/>
  <c r="D195" i="1"/>
  <c r="I167" i="1"/>
  <c r="J163" i="1"/>
  <c r="H180" i="1" s="1"/>
  <c r="H178" i="1"/>
  <c r="E157" i="1"/>
  <c r="D148" i="1"/>
  <c r="D98" i="1"/>
  <c r="D48" i="1"/>
  <c r="I148" i="1" l="1"/>
  <c r="I445" i="1"/>
  <c r="I395" i="1"/>
  <c r="I345" i="1"/>
  <c r="J360" i="1"/>
  <c r="I295" i="1"/>
  <c r="H172" i="1"/>
  <c r="I245" i="1"/>
  <c r="I48" i="1"/>
  <c r="I98" i="1"/>
  <c r="I195" i="1"/>
  <c r="J16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tc={5605687C-F3FF-43A4-AC21-EFFC63ADC77A}</author>
  </authors>
  <commentList>
    <comment ref="J16" authorId="0" shapeId="0" xr:uid="{5605687C-F3FF-43A4-AC21-EFFC63ADC77A}">
      <text>
        <t>[Threaded comment]
Your version of Excel allows you to read this threaded comment; however, any edits to it will get removed if the file is opened in a newer version of Excel. Learn more: https://go.microsoft.com/fwlink/?linkid=870924
Comment:
    Saisir uniquement les 3 derniers chiffres 
Ex: 005</t>
      </text>
    </comment>
  </commentList>
</comments>
</file>

<file path=xl/sharedStrings.xml><?xml version="1.0" encoding="utf-8"?>
<sst xmlns="http://schemas.openxmlformats.org/spreadsheetml/2006/main" count="755" uniqueCount="192">
  <si>
    <t>Activité</t>
  </si>
  <si>
    <t>ETUDE</t>
  </si>
  <si>
    <t>Lot</t>
  </si>
  <si>
    <t>Projet</t>
  </si>
  <si>
    <t>MTS ERBITUX</t>
  </si>
  <si>
    <t>SP2/0</t>
  </si>
  <si>
    <t>Solution</t>
  </si>
  <si>
    <t>C225 Expansion Medium</t>
  </si>
  <si>
    <t>Quantité préparée :</t>
  </si>
  <si>
    <t>L</t>
  </si>
  <si>
    <t>Date de préparation :</t>
  </si>
  <si>
    <t>kg</t>
  </si>
  <si>
    <t>Laboratoire :</t>
  </si>
  <si>
    <t>Densité à RT</t>
  </si>
  <si>
    <t>kg/L</t>
  </si>
  <si>
    <t>Demandeurs:</t>
  </si>
  <si>
    <t>Préparateurs :</t>
  </si>
  <si>
    <t>N° des solutions :</t>
  </si>
  <si>
    <t>Composé</t>
  </si>
  <si>
    <t>Stock.</t>
  </si>
  <si>
    <t>Fournisseur</t>
  </si>
  <si>
    <t>Numéro ERP</t>
  </si>
  <si>
    <t>Numéro catalogue</t>
  </si>
  <si>
    <t>Numéro de lot</t>
  </si>
  <si>
    <t>Conc.
[U/L]</t>
  </si>
  <si>
    <t>Qté à ajouter</t>
  </si>
  <si>
    <t>[U]</t>
  </si>
  <si>
    <t>WFI 30-35°C</t>
  </si>
  <si>
    <t>37°C</t>
  </si>
  <si>
    <t>Merck Serono</t>
  </si>
  <si>
    <t>[g]</t>
  </si>
  <si>
    <t>GM Basal 2</t>
  </si>
  <si>
    <t>2-8°C</t>
  </si>
  <si>
    <t>Invitrogen</t>
  </si>
  <si>
    <t>0085040IX</t>
  </si>
  <si>
    <t>NaHCO3</t>
  </si>
  <si>
    <t>RT</t>
  </si>
  <si>
    <t xml:space="preserve">Merck </t>
  </si>
  <si>
    <t>C02050</t>
  </si>
  <si>
    <t xml:space="preserve">S0204800
S0208600
</t>
  </si>
  <si>
    <t>5X99023
-</t>
  </si>
  <si>
    <t>Total</t>
  </si>
  <si>
    <t>Consignes pour la préparation d'une solution :</t>
  </si>
  <si>
    <t>La préparation de cette solution doit être réalisée en accord avec l'IT n° 109142 "Consignes générales de travail qualité et sécurité pour la préparation de milieux et/ou de solutions en zone USP/BPS et USP/MTS"</t>
  </si>
  <si>
    <r>
      <t xml:space="preserve">Port obligatoire de </t>
    </r>
    <r>
      <rPr>
        <b/>
        <sz val="9"/>
        <color rgb="FFFF0000"/>
        <rFont val="Calibri"/>
        <family val="2"/>
        <scheme val="minor"/>
      </rPr>
      <t>GANTS</t>
    </r>
    <r>
      <rPr>
        <b/>
        <sz val="9"/>
        <color theme="1"/>
        <rFont val="Calibri"/>
        <family val="2"/>
        <scheme val="minor"/>
      </rPr>
      <t>, d'une</t>
    </r>
    <r>
      <rPr>
        <b/>
        <sz val="9"/>
        <color rgb="FFFF0000"/>
        <rFont val="Calibri"/>
        <family val="2"/>
        <scheme val="minor"/>
      </rPr>
      <t xml:space="preserve"> BLOUSE BLEUE</t>
    </r>
    <r>
      <rPr>
        <b/>
        <sz val="9"/>
        <color theme="1"/>
        <rFont val="Calibri"/>
        <family val="2"/>
        <scheme val="minor"/>
      </rPr>
      <t xml:space="preserve">, d'une </t>
    </r>
    <r>
      <rPr>
        <b/>
        <sz val="9"/>
        <color rgb="FFFF0000"/>
        <rFont val="Calibri"/>
        <family val="2"/>
        <scheme val="minor"/>
      </rPr>
      <t>CHARLOTTE</t>
    </r>
    <r>
      <rPr>
        <b/>
        <sz val="9"/>
        <color theme="1"/>
        <rFont val="Calibri"/>
        <family val="2"/>
        <scheme val="minor"/>
      </rPr>
      <t xml:space="preserve"> et d'un </t>
    </r>
    <r>
      <rPr>
        <b/>
        <sz val="9"/>
        <color rgb="FFFF0000"/>
        <rFont val="Calibri"/>
        <family val="2"/>
        <scheme val="minor"/>
      </rPr>
      <t>MASQUE</t>
    </r>
    <r>
      <rPr>
        <b/>
        <sz val="9"/>
        <color theme="1"/>
        <rFont val="Calibri"/>
        <family val="2"/>
        <scheme val="minor"/>
      </rPr>
      <t xml:space="preserve"> tout au long de la préparation</t>
    </r>
  </si>
  <si>
    <t>Pour les activités de validation et les activités GMP : 
- Les MATIERES PREMIERES ne doivent  PAS être utilisées AU DELA de leur date de PEREMPTION
 - TOUS les tickets sont datés et visés par l'opérateur ayant réalisé l'opération</t>
  </si>
  <si>
    <t>Les tickets de pesée doivent mentionner le numéro de lot de la préparation et :
- Si le composé a été préparé au media prep, le nom et le numéro de lot mediaprep
- Si le composé est codifié, le code ERP et le numéro de lot ERP
- Si le composé n'est pas codifié, le numéro catalogue et le numéro de lot fournisseur</t>
  </si>
  <si>
    <t>Contrôle opérateur (Visa,Date) :</t>
  </si>
  <si>
    <t>Procédé de fabrication :</t>
  </si>
  <si>
    <t>hh:mm</t>
  </si>
  <si>
    <r>
      <t xml:space="preserve">Ajouter le composé :    </t>
    </r>
    <r>
      <rPr>
        <b/>
        <sz val="11"/>
        <color theme="1"/>
        <rFont val="Calibri"/>
        <family val="2"/>
        <scheme val="minor"/>
      </rPr>
      <t>WFI 30-35°C</t>
    </r>
  </si>
  <si>
    <r>
      <t xml:space="preserve">Activer l'agitation :
</t>
    </r>
    <r>
      <rPr>
        <b/>
        <sz val="9.5"/>
        <color theme="1"/>
        <rFont val="Calibri"/>
        <family val="2"/>
        <scheme val="minor"/>
      </rPr>
      <t>&gt;0-10L</t>
    </r>
    <r>
      <rPr>
        <sz val="9.5"/>
        <color theme="1"/>
        <rFont val="Calibri"/>
        <family val="2"/>
        <scheme val="minor"/>
      </rPr>
      <t xml:space="preserve"> : Bouteille en verre ou bécher + barreau aimanté</t>
    </r>
    <r>
      <rPr>
        <b/>
        <sz val="9.5"/>
        <color theme="1"/>
        <rFont val="Calibri"/>
        <family val="2"/>
        <scheme val="minor"/>
      </rPr>
      <t xml:space="preserve">
&gt;10-20L</t>
    </r>
    <r>
      <rPr>
        <sz val="9.5"/>
        <color theme="1"/>
        <rFont val="Calibri"/>
        <family val="2"/>
        <scheme val="minor"/>
      </rPr>
      <t xml:space="preserve"> : Nalgen 20L + hélice retractable (position II 400rpm)</t>
    </r>
    <r>
      <rPr>
        <b/>
        <sz val="9.5"/>
        <color theme="1"/>
        <rFont val="Calibri"/>
        <family val="2"/>
        <scheme val="minor"/>
      </rPr>
      <t xml:space="preserve">
&gt;20-50L</t>
    </r>
    <r>
      <rPr>
        <sz val="9.5"/>
        <color theme="1"/>
        <rFont val="Calibri"/>
        <family val="2"/>
        <scheme val="minor"/>
      </rPr>
      <t xml:space="preserve"> : Nalgen 50L + hélice retractable (position II 400rpm) </t>
    </r>
    <r>
      <rPr>
        <b/>
        <sz val="9.5"/>
        <color theme="1"/>
        <rFont val="Calibri"/>
        <family val="2"/>
        <scheme val="minor"/>
      </rPr>
      <t xml:space="preserve">
&gt;50-100L</t>
    </r>
    <r>
      <rPr>
        <sz val="9.5"/>
        <color theme="1"/>
        <rFont val="Calibri"/>
        <family val="2"/>
        <scheme val="minor"/>
      </rPr>
      <t xml:space="preserve"> : Cuve Naue 100L + hélice retractable (position II 400rpm)</t>
    </r>
    <r>
      <rPr>
        <b/>
        <sz val="9.5"/>
        <color theme="1"/>
        <rFont val="Calibri"/>
        <family val="2"/>
        <scheme val="minor"/>
      </rPr>
      <t xml:space="preserve">
&gt;100-1000L </t>
    </r>
    <r>
      <rPr>
        <sz val="9.5"/>
        <color theme="1"/>
        <rFont val="Calibri"/>
        <family val="2"/>
        <scheme val="minor"/>
      </rPr>
      <t>: Cuve 1000 L</t>
    </r>
  </si>
  <si>
    <r>
      <t xml:space="preserve">Mesurer la </t>
    </r>
    <r>
      <rPr>
        <b/>
        <sz val="11"/>
        <color rgb="FFFF0000"/>
        <rFont val="Calibri"/>
        <family val="2"/>
        <scheme val="minor"/>
      </rPr>
      <t>température de l'eau</t>
    </r>
    <r>
      <rPr>
        <sz val="11"/>
        <color theme="1"/>
        <rFont val="Calibri"/>
        <family val="2"/>
        <scheme val="minor"/>
      </rPr>
      <t xml:space="preserve"> avant ajout du premier composé</t>
    </r>
  </si>
  <si>
    <t>°C</t>
  </si>
  <si>
    <r>
      <t xml:space="preserve">Ajouter le composé :  </t>
    </r>
    <r>
      <rPr>
        <b/>
        <sz val="11"/>
        <color theme="1"/>
        <rFont val="Calibri"/>
        <family val="2"/>
        <scheme val="minor"/>
      </rPr>
      <t>NaHCO3</t>
    </r>
  </si>
  <si>
    <r>
      <t>Dissolution :</t>
    </r>
    <r>
      <rPr>
        <b/>
        <sz val="11"/>
        <color theme="1"/>
        <rFont val="Calibri"/>
        <family val="2"/>
        <scheme val="minor"/>
      </rPr>
      <t xml:space="preserve"> 5   </t>
    </r>
    <r>
      <rPr>
        <sz val="11"/>
        <color theme="1"/>
        <rFont val="Calibri"/>
        <family val="2"/>
        <scheme val="minor"/>
      </rPr>
      <t>min</t>
    </r>
  </si>
  <si>
    <r>
      <t>Dissolution :</t>
    </r>
    <r>
      <rPr>
        <b/>
        <sz val="11"/>
        <color theme="1"/>
        <rFont val="Calibri"/>
        <family val="2"/>
        <scheme val="minor"/>
      </rPr>
      <t xml:space="preserve"> 10  </t>
    </r>
    <r>
      <rPr>
        <sz val="11"/>
        <color theme="1"/>
        <rFont val="Calibri"/>
        <family val="2"/>
        <scheme val="minor"/>
      </rPr>
      <t>min</t>
    </r>
  </si>
  <si>
    <r>
      <rPr>
        <b/>
        <sz val="10"/>
        <color theme="1"/>
        <rFont val="Calibri"/>
        <family val="2"/>
        <scheme val="minor"/>
      </rPr>
      <t>ATTENTION</t>
    </r>
    <r>
      <rPr>
        <sz val="10"/>
        <color theme="1"/>
        <rFont val="Calibri"/>
        <family val="2"/>
        <scheme val="minor"/>
      </rPr>
      <t xml:space="preserve">: Ajouter les lignes suivantes dans les tableaux correspondant avant d'utiliser le code barre
     - </t>
    </r>
    <r>
      <rPr>
        <b/>
        <sz val="10"/>
        <color theme="1"/>
        <rFont val="Calibri"/>
        <family val="2"/>
        <scheme val="minor"/>
      </rPr>
      <t xml:space="preserve">0 </t>
    </r>
    <r>
      <rPr>
        <sz val="10"/>
        <color theme="1"/>
        <rFont val="Calibri"/>
        <family val="2"/>
        <scheme val="minor"/>
      </rPr>
      <t xml:space="preserve">lignes "component"
- </t>
    </r>
    <r>
      <rPr>
        <b/>
        <sz val="10"/>
        <color theme="1"/>
        <rFont val="Calibri"/>
        <family val="2"/>
        <scheme val="minor"/>
      </rPr>
      <t>0</t>
    </r>
    <r>
      <rPr>
        <sz val="10"/>
        <color theme="1"/>
        <rFont val="Calibri"/>
        <family val="2"/>
        <scheme val="minor"/>
      </rPr>
      <t xml:space="preserve"> lignes "solution"</t>
    </r>
  </si>
  <si>
    <r>
      <rPr>
        <b/>
        <sz val="10"/>
        <color theme="1"/>
        <rFont val="Calibri"/>
        <family val="2"/>
        <scheme val="minor"/>
      </rPr>
      <t>Code barre</t>
    </r>
    <r>
      <rPr>
        <sz val="10"/>
        <color theme="1"/>
        <rFont val="Calibri"/>
        <family val="2"/>
        <scheme val="minor"/>
      </rPr>
      <t xml:space="preserve"> pour la saisie de tous les champs "protocole" du batch record. Se placer sur le champs "</t>
    </r>
    <r>
      <rPr>
        <b/>
        <sz val="10"/>
        <color theme="1"/>
        <rFont val="Calibri"/>
        <family val="2"/>
        <scheme val="minor"/>
      </rPr>
      <t>Operato</t>
    </r>
    <r>
      <rPr>
        <sz val="10"/>
        <color theme="1"/>
        <rFont val="Calibri"/>
        <family val="2"/>
        <scheme val="minor"/>
      </rPr>
      <t>r" dans Discoverant et scanner le code barre suivant:</t>
    </r>
  </si>
  <si>
    <t>Contrôle opérateur (Date,Visa) :</t>
  </si>
  <si>
    <t>Ticket de pesée :</t>
  </si>
  <si>
    <t xml:space="preserve">WFI 30-35°C </t>
  </si>
  <si>
    <t xml:space="preserve"> </t>
  </si>
  <si>
    <t>Aucune matière périmée</t>
  </si>
  <si>
    <t>Fe Chelate B</t>
  </si>
  <si>
    <t>Gibco</t>
  </si>
  <si>
    <t>S0501800</t>
  </si>
  <si>
    <t>01-0013</t>
  </si>
  <si>
    <t>[mL]</t>
  </si>
  <si>
    <t>Ex-Cyte</t>
  </si>
  <si>
    <t>Millipore</t>
  </si>
  <si>
    <t>81-129-2</t>
  </si>
  <si>
    <t>MTX 25mg/mL</t>
  </si>
  <si>
    <t>2.8°C</t>
  </si>
  <si>
    <t>Pfizer</t>
  </si>
  <si>
    <t>C0229200</t>
  </si>
  <si>
    <t>F00000075</t>
  </si>
  <si>
    <t>HCL 5N</t>
  </si>
  <si>
    <t>Merck</t>
  </si>
  <si>
    <t>Dissolution : 5   min</t>
  </si>
  <si>
    <r>
      <t xml:space="preserve">Ajouter le composé :  </t>
    </r>
    <r>
      <rPr>
        <b/>
        <sz val="11"/>
        <color theme="1"/>
        <rFont val="Calibri"/>
        <family val="2"/>
        <scheme val="minor"/>
      </rPr>
      <t>Ex-Cyte</t>
    </r>
  </si>
  <si>
    <r>
      <t xml:space="preserve">Ajouter le composé :  </t>
    </r>
    <r>
      <rPr>
        <b/>
        <sz val="11"/>
        <color theme="1"/>
        <rFont val="Calibri"/>
        <family val="2"/>
        <scheme val="minor"/>
      </rPr>
      <t>MTX 25mg/mL</t>
    </r>
  </si>
  <si>
    <t>Mesurer le PH</t>
  </si>
  <si>
    <t>Ajouter le composé :  HCL 5N</t>
  </si>
  <si>
    <t>Contrôler le poids final</t>
  </si>
  <si>
    <t>Mesurer le pH et l'osmolalité</t>
  </si>
  <si>
    <t>Effectuer la filtration</t>
  </si>
  <si>
    <t>Etiquette de la solution finale (Préparation 1) :</t>
  </si>
  <si>
    <r>
      <t xml:space="preserve">Type de container 
ou pipette utilisée : </t>
    </r>
    <r>
      <rPr>
        <b/>
        <sz val="11"/>
        <color theme="1"/>
        <rFont val="Calibri"/>
        <family val="2"/>
        <scheme val="minor"/>
      </rPr>
      <t xml:space="preserve">____________
</t>
    </r>
    <r>
      <rPr>
        <sz val="11"/>
        <color theme="1"/>
        <rFont val="Calibri"/>
        <family val="2"/>
        <scheme val="minor"/>
      </rPr>
      <t xml:space="preserve">Quantité ajouté :     </t>
    </r>
    <r>
      <rPr>
        <b/>
        <sz val="11"/>
        <color theme="1"/>
        <rFont val="Calibri"/>
        <family val="2"/>
        <scheme val="minor"/>
      </rPr>
      <t xml:space="preserve">____________
</t>
    </r>
    <r>
      <rPr>
        <sz val="11"/>
        <color theme="1"/>
        <rFont val="Calibri"/>
        <family val="2"/>
        <scheme val="minor"/>
      </rPr>
      <t xml:space="preserve">Code item ou
n° catalogue :           </t>
    </r>
    <r>
      <rPr>
        <b/>
        <sz val="11"/>
        <color theme="1"/>
        <rFont val="Calibri"/>
        <family val="2"/>
        <scheme val="minor"/>
      </rPr>
      <t>____________</t>
    </r>
    <r>
      <rPr>
        <sz val="11"/>
        <color theme="1"/>
        <rFont val="Calibri"/>
        <family val="2"/>
        <scheme val="minor"/>
      </rPr>
      <t xml:space="preserve">
N° lot:                        </t>
    </r>
    <r>
      <rPr>
        <b/>
        <sz val="11"/>
        <color theme="1"/>
        <rFont val="Calibri"/>
        <family val="2"/>
        <scheme val="minor"/>
      </rPr>
      <t xml:space="preserve">____________
</t>
    </r>
    <r>
      <rPr>
        <sz val="11"/>
        <color theme="1"/>
        <rFont val="Calibri"/>
        <family val="2"/>
        <scheme val="minor"/>
      </rPr>
      <t xml:space="preserve"> VISA : </t>
    </r>
    <r>
      <rPr>
        <b/>
        <sz val="11"/>
        <color theme="1"/>
        <rFont val="Calibri"/>
        <family val="2"/>
        <scheme val="minor"/>
      </rPr>
      <t>_____</t>
    </r>
    <r>
      <rPr>
        <sz val="11"/>
        <color theme="1"/>
        <rFont val="Calibri"/>
        <family val="2"/>
        <scheme val="minor"/>
      </rPr>
      <t xml:space="preserve">Date : </t>
    </r>
    <r>
      <rPr>
        <b/>
        <sz val="11"/>
        <color theme="1"/>
        <rFont val="Calibri"/>
        <family val="2"/>
        <scheme val="minor"/>
      </rPr>
      <t>____________</t>
    </r>
    <r>
      <rPr>
        <sz val="11"/>
        <color theme="1"/>
        <rFont val="Calibri"/>
        <family val="2"/>
        <scheme val="minor"/>
      </rPr>
      <t xml:space="preserve">                     </t>
    </r>
  </si>
  <si>
    <t>HCL 5N (Préparation n°1)</t>
  </si>
  <si>
    <t>Contrôle/Ajustement final du pH et de l'osmolalité:</t>
  </si>
  <si>
    <t>Valeurs finales cibles : (valeurs indicatives)</t>
  </si>
  <si>
    <t>pH</t>
  </si>
  <si>
    <t>Val. Indic</t>
  </si>
  <si>
    <t>Min</t>
  </si>
  <si>
    <t>Max</t>
  </si>
  <si>
    <t>Osmolalité [mOsm/kg]</t>
  </si>
  <si>
    <t>Tickets osmolalité finale x2 (Préparation 1)</t>
  </si>
  <si>
    <t>Ticket pH final (Préparation 1)</t>
  </si>
  <si>
    <t>Filtration en Stericup ou Steriflip:</t>
  </si>
  <si>
    <t>Volume</t>
  </si>
  <si>
    <t>Type</t>
  </si>
  <si>
    <t>Porosité</t>
  </si>
  <si>
    <t>Media filtrant</t>
  </si>
  <si>
    <t>&gt;0 - 45mL</t>
  </si>
  <si>
    <t>Steriflip</t>
  </si>
  <si>
    <t>0.22 um</t>
  </si>
  <si>
    <t>PES</t>
  </si>
  <si>
    <t>&gt;250 - 500mL</t>
  </si>
  <si>
    <t>Stericup 500</t>
  </si>
  <si>
    <t>&gt;500mL</t>
  </si>
  <si>
    <t>Stericup 1000</t>
  </si>
  <si>
    <t>Filtration en sacs ou en RB:</t>
  </si>
  <si>
    <t>Pre-filtre</t>
  </si>
  <si>
    <t>Filtre</t>
  </si>
  <si>
    <t>Media Filtrant</t>
  </si>
  <si>
    <t>&gt;1 - 25L</t>
  </si>
  <si>
    <t>Millipak 200</t>
  </si>
  <si>
    <t>0.1 um</t>
  </si>
  <si>
    <t>Durapore PVDF</t>
  </si>
  <si>
    <t>&gt;25 - 50L</t>
  </si>
  <si>
    <t>2x Millipak 200</t>
  </si>
  <si>
    <t>&gt;50 - 150L</t>
  </si>
  <si>
    <t>Millipore 10'</t>
  </si>
  <si>
    <t>&gt;150 - 500L</t>
  </si>
  <si>
    <t>&gt;500 - 1500L</t>
  </si>
  <si>
    <t>Multimedia 30'</t>
  </si>
  <si>
    <t>Milligard/Durapore PVDF</t>
  </si>
  <si>
    <t>&gt;1500L</t>
  </si>
  <si>
    <t>2x Multimedia 30'</t>
  </si>
  <si>
    <t>Filtration en :</t>
  </si>
  <si>
    <t>Etiquette de stérilisation
si autoclavage:</t>
  </si>
  <si>
    <t>Tickets des filtres utilisés 
(noter n°lot et n°catalogue si pas de ticket:)</t>
  </si>
  <si>
    <t>Préparation n°1:</t>
  </si>
  <si>
    <t>Saisie informatique des données et rangement de la zone mediaprep :</t>
  </si>
  <si>
    <t xml:space="preserve">Discoverant : </t>
  </si>
  <si>
    <t>Tous les champs en gras sont complétés</t>
  </si>
  <si>
    <t>Tous les composés ont bien été saisis</t>
  </si>
  <si>
    <t>Faire Save pour vérifier les champs apparaissant en jaune et qui contiennent donc des erreurs</t>
  </si>
  <si>
    <t>Imprimer le Batch Record électronique</t>
  </si>
  <si>
    <t>Soumettre le Batch Record électronique</t>
  </si>
  <si>
    <t>Zone de travail :</t>
  </si>
  <si>
    <t>Remplir tous les logbooks des appareils qui ont été utilisés (UF, Osmomètre etc)</t>
  </si>
  <si>
    <t>Documents revus, datés, signés et transmis au responsable de projet</t>
  </si>
  <si>
    <t xml:space="preserve">Matières premières rangées dans le local adéquat à la température adéquate </t>
  </si>
  <si>
    <t>Nettoyage des surfaces de travail</t>
  </si>
  <si>
    <t>Matériels de filtration rinçés à la RO et sprayés à l'Ethanol</t>
  </si>
  <si>
    <t xml:space="preserve">Tuyaux avec cloches suspendus </t>
  </si>
  <si>
    <t>Matériels divers rangés dans leurs emplacements prédéfinis</t>
  </si>
  <si>
    <t>Matériels (béchers, nalgènes) donnés au service support pour nettoyage</t>
  </si>
  <si>
    <t>Si cuve 1000 L ou 3000 L utilisée, faire 3 rinçages RO</t>
  </si>
  <si>
    <t>Si cuve Naue utilisée, faire 3 rinçages RO</t>
  </si>
  <si>
    <t>Fermer tous les points d'eau (clefs sur O) + débrancher vanne et tuyau</t>
  </si>
  <si>
    <t>Stockage de la solution :</t>
  </si>
  <si>
    <t>60 jours à 2-8°C (Protégé de la lumière)</t>
  </si>
  <si>
    <t>n/a</t>
  </si>
  <si>
    <t>Remarques:</t>
  </si>
  <si>
    <r>
      <rPr>
        <sz val="9"/>
        <color theme="1"/>
        <rFont val="Calibri"/>
        <family val="2"/>
        <scheme val="minor"/>
      </rPr>
      <t>Remarques responsable (évènements inattendus, modifications du protocole) si applicable.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0"/>
        <color theme="1"/>
        <rFont val="Calibri"/>
        <family val="2"/>
        <scheme val="minor"/>
      </rPr>
      <t>Contrôle opérateur (Date,Visa) :</t>
    </r>
  </si>
  <si>
    <t>C225 Production medium</t>
  </si>
  <si>
    <t>C225 expansion medium</t>
  </si>
  <si>
    <t>Stock</t>
  </si>
  <si>
    <t>-20°C</t>
  </si>
  <si>
    <t xml:space="preserve">Merck Serono </t>
  </si>
  <si>
    <t>Mediaprep</t>
  </si>
  <si>
    <t>Hydrocortisone 10mM</t>
  </si>
  <si>
    <r>
      <t xml:space="preserve">Ajouter le composé : </t>
    </r>
    <r>
      <rPr>
        <b/>
        <sz val="11"/>
        <color theme="1"/>
        <rFont val="Calibri"/>
        <family val="2"/>
        <scheme val="minor"/>
      </rPr>
      <t>Hydrocortisone 10mM</t>
    </r>
  </si>
  <si>
    <t>C225 Expansion medium (Préparation n°1)</t>
  </si>
  <si>
    <t>Hydrocortisone 10mM (Préparation 1)</t>
  </si>
  <si>
    <r>
      <t xml:space="preserve">Ajouter le composé :    </t>
    </r>
    <r>
      <rPr>
        <b/>
        <sz val="11"/>
        <color theme="1"/>
        <rFont val="Calibri"/>
        <family val="2"/>
        <scheme val="minor"/>
      </rPr>
      <t>C225 Expansion medium</t>
    </r>
  </si>
  <si>
    <t>Nombre de split:</t>
  </si>
  <si>
    <t>Aucune matière première périmée</t>
  </si>
  <si>
    <t>NB : Ensuite on split cette solution par le nombre de préparation que nous avons besoin.</t>
  </si>
  <si>
    <t>Quantité préparée pour un split :</t>
  </si>
  <si>
    <t>Densité à RT :</t>
  </si>
  <si>
    <r>
      <t xml:space="preserve">Ajouter le </t>
    </r>
    <r>
      <rPr>
        <b/>
        <sz val="11"/>
        <color theme="1"/>
        <rFont val="Calibri"/>
        <family val="2"/>
        <scheme val="minor"/>
      </rPr>
      <t>split</t>
    </r>
    <r>
      <rPr>
        <sz val="11"/>
        <color theme="1"/>
        <rFont val="Calibri"/>
        <family val="2"/>
        <scheme val="minor"/>
      </rPr>
      <t>:</t>
    </r>
  </si>
  <si>
    <t>Etiquette de la solution finale (Préparation n°1)</t>
  </si>
  <si>
    <t>Mesure pH (Préparation n°1)</t>
  </si>
  <si>
    <t>PESEE FINALE (Préparation n°1)</t>
  </si>
  <si>
    <t>Indic.</t>
  </si>
  <si>
    <t>Ticket pH final (Préparation n°1)</t>
  </si>
  <si>
    <r>
      <t xml:space="preserve">Type de container 
ou pipette utilisée : </t>
    </r>
    <r>
      <rPr>
        <b/>
        <sz val="10"/>
        <color theme="1"/>
        <rFont val="Calibri"/>
        <family val="2"/>
        <scheme val="minor"/>
      </rPr>
      <t xml:space="preserve">____________
</t>
    </r>
    <r>
      <rPr>
        <sz val="10"/>
        <color theme="1"/>
        <rFont val="Calibri"/>
        <family val="2"/>
        <scheme val="minor"/>
      </rPr>
      <t xml:space="preserve">Quantité ajouté :     </t>
    </r>
    <r>
      <rPr>
        <b/>
        <sz val="10"/>
        <color theme="1"/>
        <rFont val="Calibri"/>
        <family val="2"/>
        <scheme val="minor"/>
      </rPr>
      <t xml:space="preserve">____________
</t>
    </r>
    <r>
      <rPr>
        <sz val="10"/>
        <color theme="1"/>
        <rFont val="Calibri"/>
        <family val="2"/>
        <scheme val="minor"/>
      </rPr>
      <t xml:space="preserve">Code item ou
n° catalogue :           </t>
    </r>
    <r>
      <rPr>
        <b/>
        <sz val="10"/>
        <color theme="1"/>
        <rFont val="Calibri"/>
        <family val="2"/>
        <scheme val="minor"/>
      </rPr>
      <t>____________</t>
    </r>
    <r>
      <rPr>
        <sz val="10"/>
        <color theme="1"/>
        <rFont val="Calibri"/>
        <family val="2"/>
        <scheme val="minor"/>
      </rPr>
      <t xml:space="preserve">
N° lot:                        </t>
    </r>
    <r>
      <rPr>
        <b/>
        <sz val="10"/>
        <color theme="1"/>
        <rFont val="Calibri"/>
        <family val="2"/>
        <scheme val="minor"/>
      </rPr>
      <t xml:space="preserve">____________
</t>
    </r>
    <r>
      <rPr>
        <sz val="10"/>
        <color theme="1"/>
        <rFont val="Calibri"/>
        <family val="2"/>
        <scheme val="minor"/>
      </rPr>
      <t xml:space="preserve"> VISA : </t>
    </r>
    <r>
      <rPr>
        <b/>
        <sz val="10"/>
        <color theme="1"/>
        <rFont val="Calibri"/>
        <family val="2"/>
        <scheme val="minor"/>
      </rPr>
      <t>_____</t>
    </r>
    <r>
      <rPr>
        <sz val="10"/>
        <color theme="1"/>
        <rFont val="Calibri"/>
        <family val="2"/>
        <scheme val="minor"/>
      </rPr>
      <t xml:space="preserve">Date : </t>
    </r>
    <r>
      <rPr>
        <b/>
        <sz val="10"/>
        <color theme="1"/>
        <rFont val="Calibri"/>
        <family val="2"/>
        <scheme val="minor"/>
      </rPr>
      <t>____________</t>
    </r>
    <r>
      <rPr>
        <sz val="10"/>
        <color theme="1"/>
        <rFont val="Calibri"/>
        <family val="2"/>
        <scheme val="minor"/>
      </rPr>
      <t xml:space="preserve">                     </t>
    </r>
  </si>
  <si>
    <t>(Préparation n°1)</t>
  </si>
  <si>
    <t>Ajouter le composé : Hypep 1510 ou ProYield Soy SE50MAF</t>
  </si>
  <si>
    <r>
      <rPr>
        <sz val="11"/>
        <color theme="1"/>
        <rFont val="Calibri"/>
        <family val="2"/>
        <scheme val="minor"/>
      </rPr>
      <t>Dissolution :</t>
    </r>
    <r>
      <rPr>
        <b/>
        <sz val="11"/>
        <color theme="1"/>
        <rFont val="Calibri"/>
        <family val="2"/>
        <scheme val="minor"/>
      </rPr>
      <t xml:space="preserve"> 5   min</t>
    </r>
  </si>
  <si>
    <t>Peptone</t>
  </si>
  <si>
    <t>S0102000</t>
  </si>
  <si>
    <t xml:space="preserve">Ex-Cyte </t>
  </si>
  <si>
    <t xml:space="preserve">S0208500
</t>
  </si>
  <si>
    <r>
      <t xml:space="preserve">Ajouter le composé :  </t>
    </r>
    <r>
      <rPr>
        <b/>
        <sz val="11"/>
        <color theme="1"/>
        <rFont val="Calibri"/>
        <family val="2"/>
        <scheme val="minor"/>
      </rPr>
      <t>GM Basal 2</t>
    </r>
  </si>
  <si>
    <t>Ajouter le composé :  Ex-Cyte</t>
  </si>
  <si>
    <t>NB : Ne pas oublier de préciser vos lots de Fe Chelate B sur l'étiquette de la solution finale</t>
  </si>
  <si>
    <t xml:space="preserve">Etiquette de la solution finale (Préparation 1)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</si>
</sst>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Arial"/>
      <family val="2"/>
    </font>
    <font>
      <sz val="9.5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sz val="8"/>
      <color rgb="FF000000"/>
      <name val="Segoe UI"/>
      <family val="2"/>
    </font>
    <font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lightGray">
        <bgColor theme="8" tint="0.79995117038483843"/>
      </patternFill>
    </fill>
    <fill>
      <patternFill patternType="lightGray">
        <bgColor theme="8" tint="0.79992065187536243"/>
      </patternFill>
    </fill>
  </fills>
  <borders count="5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theme="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theme="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medium">
        <color theme="4"/>
      </left>
      <right/>
      <top/>
      <bottom style="medium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4">
    <xf numFmtId="0" fontId="0" fillId="0" borderId="0" xfId="0"/>
    <xf numFmtId="0" fontId="3" fillId="2" borderId="0" xfId="0" applyFont="1" applyFill="1"/>
    <xf numFmtId="0" fontId="0" fillId="2" borderId="0" xfId="0" applyFill="1"/>
    <xf numFmtId="0" fontId="0" fillId="0" borderId="2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0" fillId="0" borderId="12" xfId="0" applyBorder="1"/>
    <xf numFmtId="0" fontId="13" fillId="0" borderId="6" xfId="0" applyFont="1" applyBorder="1"/>
    <xf numFmtId="0" fontId="0" fillId="6" borderId="6" xfId="0" applyFill="1" applyBorder="1"/>
    <xf numFmtId="0" fontId="0" fillId="7" borderId="6" xfId="0" applyFill="1" applyBorder="1"/>
    <xf numFmtId="43" fontId="14" fillId="4" borderId="6" xfId="1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/>
    </xf>
    <xf numFmtId="0" fontId="0" fillId="0" borderId="14" xfId="0" applyBorder="1"/>
    <xf numFmtId="0" fontId="0" fillId="0" borderId="4" xfId="0" applyBorder="1"/>
    <xf numFmtId="0" fontId="0" fillId="7" borderId="4" xfId="0" applyFill="1" applyBorder="1"/>
    <xf numFmtId="0" fontId="4" fillId="5" borderId="4" xfId="0" applyFont="1" applyFill="1" applyBorder="1" applyAlignment="1">
      <alignment horizontal="center"/>
    </xf>
    <xf numFmtId="0" fontId="14" fillId="4" borderId="15" xfId="0" applyFont="1" applyFill="1" applyBorder="1" applyAlignment="1">
      <alignment horizontal="center" vertical="center"/>
    </xf>
    <xf numFmtId="0" fontId="4" fillId="0" borderId="16" xfId="0" applyFont="1" applyBorder="1"/>
    <xf numFmtId="43" fontId="4" fillId="0" borderId="5" xfId="0" applyNumberFormat="1" applyFont="1" applyBorder="1"/>
    <xf numFmtId="0" fontId="4" fillId="5" borderId="17" xfId="0" applyFont="1" applyFill="1" applyBorder="1" applyAlignment="1">
      <alignment horizontal="center"/>
    </xf>
    <xf numFmtId="0" fontId="17" fillId="0" borderId="0" xfId="0" applyFont="1"/>
    <xf numFmtId="0" fontId="10" fillId="2" borderId="0" xfId="0" applyFont="1" applyFill="1"/>
    <xf numFmtId="0" fontId="3" fillId="0" borderId="0" xfId="0" applyFont="1"/>
    <xf numFmtId="0" fontId="4" fillId="0" borderId="1" xfId="0" applyFont="1" applyBorder="1"/>
    <xf numFmtId="0" fontId="4" fillId="0" borderId="20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11" xfId="0" applyBorder="1" applyAlignment="1">
      <alignment vertical="center"/>
    </xf>
    <xf numFmtId="0" fontId="11" fillId="0" borderId="4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2" fontId="0" fillId="0" borderId="4" xfId="0" applyNumberFormat="1" applyBorder="1" applyAlignment="1">
      <alignment horizontal="center"/>
    </xf>
    <xf numFmtId="2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19" fillId="0" borderId="4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4" fillId="0" borderId="4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43" fontId="14" fillId="4" borderId="1" xfId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0" fontId="17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4" fillId="0" borderId="4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2" fontId="12" fillId="5" borderId="6" xfId="0" applyNumberFormat="1" applyFont="1" applyFill="1" applyBorder="1" applyAlignment="1">
      <alignment horizontal="center" vertical="center" wrapText="1"/>
    </xf>
    <xf numFmtId="2" fontId="4" fillId="5" borderId="4" xfId="0" applyNumberFormat="1" applyFont="1" applyFill="1" applyBorder="1" applyAlignment="1">
      <alignment horizontal="center"/>
    </xf>
    <xf numFmtId="0" fontId="4" fillId="0" borderId="35" xfId="0" applyFont="1" applyBorder="1"/>
    <xf numFmtId="0" fontId="10" fillId="0" borderId="0" xfId="0" applyFont="1"/>
    <xf numFmtId="0" fontId="4" fillId="0" borderId="0" xfId="0" applyFont="1" applyAlignment="1">
      <alignment wrapText="1"/>
    </xf>
    <xf numFmtId="0" fontId="0" fillId="0" borderId="34" xfId="0" applyBorder="1" applyAlignment="1">
      <alignment horizontal="left"/>
    </xf>
    <xf numFmtId="0" fontId="0" fillId="0" borderId="34" xfId="0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0" borderId="40" xfId="0" applyBorder="1"/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0" fillId="0" borderId="21" xfId="0" applyBorder="1" applyAlignment="1">
      <alignment vertical="top" wrapText="1"/>
    </xf>
    <xf numFmtId="0" fontId="0" fillId="0" borderId="21" xfId="0" applyBorder="1" applyAlignment="1">
      <alignment horizontal="center" vertical="top" wrapText="1"/>
    </xf>
    <xf numFmtId="0" fontId="0" fillId="7" borderId="21" xfId="0" applyFill="1" applyBorder="1"/>
    <xf numFmtId="0" fontId="4" fillId="5" borderId="21" xfId="0" applyFont="1" applyFill="1" applyBorder="1" applyAlignment="1">
      <alignment horizontal="center" vertical="center"/>
    </xf>
    <xf numFmtId="0" fontId="14" fillId="4" borderId="41" xfId="0" applyFont="1" applyFill="1" applyBorder="1" applyAlignment="1">
      <alignment horizontal="center" vertical="center"/>
    </xf>
    <xf numFmtId="0" fontId="0" fillId="0" borderId="15" xfId="0" applyBorder="1"/>
    <xf numFmtId="0" fontId="0" fillId="0" borderId="31" xfId="0" applyBorder="1"/>
    <xf numFmtId="43" fontId="4" fillId="0" borderId="36" xfId="0" applyNumberFormat="1" applyFont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0" borderId="33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2" fontId="17" fillId="0" borderId="1" xfId="0" applyNumberFormat="1" applyFont="1" applyBorder="1" applyAlignment="1">
      <alignment horizontal="center" vertical="center"/>
    </xf>
    <xf numFmtId="1" fontId="17" fillId="0" borderId="1" xfId="0" applyNumberFormat="1" applyFont="1" applyBorder="1" applyAlignment="1">
      <alignment horizontal="center" vertical="center"/>
    </xf>
    <xf numFmtId="0" fontId="22" fillId="0" borderId="0" xfId="0" applyFont="1"/>
    <xf numFmtId="0" fontId="17" fillId="0" borderId="4" xfId="0" applyFont="1" applyBorder="1" applyAlignment="1">
      <alignment horizontal="left" vertical="center"/>
    </xf>
    <xf numFmtId="0" fontId="22" fillId="0" borderId="4" xfId="0" applyFont="1" applyBorder="1" applyAlignment="1">
      <alignment horizontal="left"/>
    </xf>
    <xf numFmtId="0" fontId="17" fillId="0" borderId="4" xfId="0" applyFont="1" applyBorder="1" applyAlignment="1">
      <alignment vertical="center"/>
    </xf>
    <xf numFmtId="0" fontId="22" fillId="0" borderId="4" xfId="0" applyFont="1" applyBorder="1" applyAlignment="1">
      <alignment vertical="center"/>
    </xf>
    <xf numFmtId="2" fontId="4" fillId="5" borderId="37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19" fillId="0" borderId="30" xfId="0" applyFont="1" applyBorder="1"/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19" fillId="0" borderId="3" xfId="0" applyFont="1" applyBorder="1"/>
    <xf numFmtId="0" fontId="0" fillId="7" borderId="3" xfId="0" applyFill="1" applyBorder="1"/>
    <xf numFmtId="0" fontId="0" fillId="0" borderId="3" xfId="0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14" fillId="4" borderId="31" xfId="0" applyFont="1" applyFill="1" applyBorder="1" applyAlignment="1">
      <alignment horizontal="center" vertical="center"/>
    </xf>
    <xf numFmtId="43" fontId="4" fillId="0" borderId="36" xfId="0" applyNumberFormat="1" applyFont="1" applyBorder="1"/>
    <xf numFmtId="0" fontId="4" fillId="5" borderId="37" xfId="0" applyFont="1" applyFill="1" applyBorder="1" applyAlignment="1">
      <alignment horizontal="center"/>
    </xf>
    <xf numFmtId="0" fontId="4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2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22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4" fillId="0" borderId="4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center"/>
    </xf>
    <xf numFmtId="0" fontId="4" fillId="0" borderId="1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 vertical="center"/>
    </xf>
    <xf numFmtId="0" fontId="0" fillId="3" borderId="1" xfId="0" applyFill="1" applyBorder="1" applyAlignment="1">
      <alignment horizontal="center"/>
    </xf>
    <xf numFmtId="0" fontId="4" fillId="0" borderId="25" xfId="0" applyFont="1" applyBorder="1" applyAlignment="1">
      <alignment horizontal="left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16" fillId="0" borderId="27" xfId="0" applyFont="1" applyBorder="1" applyAlignment="1">
      <alignment horizontal="left" vertical="center"/>
    </xf>
    <xf numFmtId="0" fontId="17" fillId="0" borderId="10" xfId="0" applyFont="1" applyBorder="1" applyAlignment="1">
      <alignment horizontal="left" vertical="center"/>
    </xf>
    <xf numFmtId="0" fontId="17" fillId="0" borderId="11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43" fontId="14" fillId="4" borderId="18" xfId="1" applyFont="1" applyFill="1" applyBorder="1" applyAlignment="1">
      <alignment horizontal="center" vertical="center" wrapText="1"/>
    </xf>
    <xf numFmtId="43" fontId="14" fillId="4" borderId="19" xfId="1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vertical="center" wrapText="1"/>
    </xf>
    <xf numFmtId="0" fontId="12" fillId="5" borderId="19" xfId="0" applyFont="1" applyFill="1" applyBorder="1" applyAlignment="1">
      <alignment horizontal="center" vertical="center" wrapText="1"/>
    </xf>
    <xf numFmtId="0" fontId="17" fillId="0" borderId="22" xfId="0" applyFont="1" applyBorder="1" applyAlignment="1">
      <alignment horizontal="left" vertical="center"/>
    </xf>
    <xf numFmtId="0" fontId="17" fillId="0" borderId="24" xfId="0" applyFont="1" applyBorder="1" applyAlignment="1">
      <alignment horizontal="left" vertical="center"/>
    </xf>
    <xf numFmtId="0" fontId="17" fillId="0" borderId="26" xfId="0" applyFont="1" applyBorder="1" applyAlignment="1">
      <alignment horizontal="left" vertical="center"/>
    </xf>
    <xf numFmtId="0" fontId="17" fillId="0" borderId="28" xfId="0" applyFont="1" applyBorder="1" applyAlignment="1">
      <alignment horizontal="left" vertical="center"/>
    </xf>
    <xf numFmtId="0" fontId="17" fillId="0" borderId="20" xfId="0" applyFont="1" applyBorder="1" applyAlignment="1">
      <alignment horizontal="left" vertical="center"/>
    </xf>
    <xf numFmtId="0" fontId="22" fillId="0" borderId="10" xfId="0" applyFont="1" applyBorder="1" applyAlignment="1">
      <alignment horizontal="left" vertical="center"/>
    </xf>
    <xf numFmtId="0" fontId="22" fillId="0" borderId="11" xfId="0" applyFont="1" applyBorder="1" applyAlignment="1">
      <alignment horizontal="left" vertical="center"/>
    </xf>
    <xf numFmtId="0" fontId="22" fillId="0" borderId="10" xfId="0" applyFont="1" applyBorder="1" applyAlignment="1">
      <alignment horizontal="left"/>
    </xf>
    <xf numFmtId="0" fontId="22" fillId="0" borderId="11" xfId="0" applyFont="1" applyBorder="1" applyAlignment="1">
      <alignment horizontal="left"/>
    </xf>
    <xf numFmtId="0" fontId="17" fillId="0" borderId="18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0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0" fillId="0" borderId="22" xfId="0" applyBorder="1" applyAlignment="1">
      <alignment horizontal="left" vertical="top" wrapText="1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28" xfId="0" applyBorder="1" applyAlignment="1">
      <alignment horizontal="left" vertical="top"/>
    </xf>
    <xf numFmtId="0" fontId="4" fillId="0" borderId="22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0" fontId="4" fillId="0" borderId="25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26" xfId="0" applyFont="1" applyBorder="1" applyAlignment="1">
      <alignment horizontal="center" wrapText="1"/>
    </xf>
    <xf numFmtId="0" fontId="4" fillId="0" borderId="27" xfId="0" applyFont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4" fillId="0" borderId="0" xfId="0" applyFont="1" applyAlignment="1">
      <alignment horizontal="left"/>
    </xf>
    <xf numFmtId="0" fontId="16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5" fillId="0" borderId="0" xfId="0" applyFont="1" applyAlignment="1">
      <alignment horizontal="left"/>
    </xf>
    <xf numFmtId="43" fontId="14" fillId="4" borderId="32" xfId="1" applyFont="1" applyFill="1" applyBorder="1" applyAlignment="1">
      <alignment horizontal="center" vertical="center" wrapText="1"/>
    </xf>
    <xf numFmtId="43" fontId="14" fillId="4" borderId="33" xfId="1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30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18" xfId="0" applyFont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0" fontId="13" fillId="0" borderId="22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center" wrapText="1"/>
    </xf>
    <xf numFmtId="0" fontId="13" fillId="0" borderId="24" xfId="0" applyFont="1" applyBorder="1" applyAlignment="1">
      <alignment horizontal="left" vertical="center" wrapText="1"/>
    </xf>
    <xf numFmtId="0" fontId="13" fillId="0" borderId="25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26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28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/>
    </xf>
    <xf numFmtId="0" fontId="11" fillId="0" borderId="20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/>
    </xf>
    <xf numFmtId="0" fontId="4" fillId="0" borderId="20" xfId="0" applyFont="1" applyBorder="1" applyAlignment="1">
      <alignment horizontal="left"/>
    </xf>
    <xf numFmtId="0" fontId="16" fillId="0" borderId="0" xfId="0" applyFont="1" applyAlignment="1">
      <alignment horizontal="left" vertical="center" wrapText="1"/>
    </xf>
    <xf numFmtId="0" fontId="16" fillId="0" borderId="27" xfId="0" applyFont="1" applyBorder="1" applyAlignment="1">
      <alignment horizontal="left" vertical="center" wrapText="1"/>
    </xf>
    <xf numFmtId="0" fontId="0" fillId="0" borderId="0" xfId="0" applyAlignment="1">
      <alignment horizontal="center" vertical="top" wrapText="1"/>
    </xf>
    <xf numFmtId="0" fontId="17" fillId="0" borderId="0" xfId="0" applyFont="1" applyAlignment="1">
      <alignment horizontal="left" vertical="center"/>
    </xf>
    <xf numFmtId="0" fontId="23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19" fillId="0" borderId="22" xfId="0" applyFont="1" applyBorder="1" applyAlignment="1">
      <alignment horizontal="left" vertical="top" wrapText="1"/>
    </xf>
    <xf numFmtId="0" fontId="19" fillId="0" borderId="23" xfId="0" applyFont="1" applyBorder="1" applyAlignment="1">
      <alignment horizontal="left" vertical="top"/>
    </xf>
    <xf numFmtId="0" fontId="19" fillId="0" borderId="24" xfId="0" applyFont="1" applyBorder="1" applyAlignment="1">
      <alignment horizontal="left" vertical="top"/>
    </xf>
    <xf numFmtId="0" fontId="19" fillId="0" borderId="25" xfId="0" applyFont="1" applyBorder="1" applyAlignment="1">
      <alignment horizontal="left" vertical="top"/>
    </xf>
    <xf numFmtId="0" fontId="19" fillId="0" borderId="0" xfId="0" applyFont="1" applyAlignment="1">
      <alignment horizontal="left" vertical="top"/>
    </xf>
    <xf numFmtId="0" fontId="19" fillId="0" borderId="9" xfId="0" applyFont="1" applyBorder="1" applyAlignment="1">
      <alignment horizontal="left" vertical="top"/>
    </xf>
    <xf numFmtId="0" fontId="19" fillId="0" borderId="26" xfId="0" applyFont="1" applyBorder="1" applyAlignment="1">
      <alignment horizontal="left" vertical="top"/>
    </xf>
    <xf numFmtId="0" fontId="19" fillId="0" borderId="27" xfId="0" applyFont="1" applyBorder="1" applyAlignment="1">
      <alignment horizontal="left" vertical="top"/>
    </xf>
    <xf numFmtId="0" fontId="19" fillId="0" borderId="28" xfId="0" applyFont="1" applyBorder="1" applyAlignment="1">
      <alignment horizontal="left" vertical="top"/>
    </xf>
    <xf numFmtId="0" fontId="22" fillId="0" borderId="4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17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10"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noThreeD="1"/>
</file>

<file path=xl/ctrlProps/ctrlProp2.xml><?xml version="1.0" encoding="utf-8"?>
<formControlPr xmlns="http://schemas.microsoft.com/office/spreadsheetml/2009/9/main" objectType="CheckBox" noThreeD="1"/>
</file>

<file path=xl/ctrlProps/ctrlProp3.xml><?xml version="1.0" encoding="utf-8"?>
<formControlPr xmlns="http://schemas.microsoft.com/office/spreadsheetml/2009/9/main" objectType="CheckBox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noThreeD="1"/>
</file>

<file path=xl/ctrlProps/ctrlProp12.xml><?xml version="1.0" encoding="utf-8"?>
<formControlPr xmlns="http://schemas.microsoft.com/office/spreadsheetml/2009/9/main" objectType="CheckBox" noThreeD="1"/>
</file>

<file path=xl/ctrlProps/ctrlProp13.xml><?xml version="1.0" encoding="utf-8"?>
<formControlPr xmlns="http://schemas.microsoft.com/office/spreadsheetml/2009/9/main" objectType="CheckBox" noThreeD="1"/>
</file>

<file path=xl/ctrlProps/ctrlProp14.xml><?xml version="1.0" encoding="utf-8"?>
<formControlPr xmlns="http://schemas.microsoft.com/office/spreadsheetml/2009/9/main" objectType="CheckBox" noThreeD="1"/>
</file>

<file path=xl/ctrlProps/ctrlProp15.xml><?xml version="1.0" encoding="utf-8"?>
<formControlPr xmlns="http://schemas.microsoft.com/office/spreadsheetml/2009/9/main" objectType="CheckBox" noThreeD="1"/>
</file>

<file path=xl/ctrlProps/ctrlProp16.xml><?xml version="1.0" encoding="utf-8"?>
<formControlPr xmlns="http://schemas.microsoft.com/office/spreadsheetml/2009/9/main" objectType="CheckBox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noThreeD="1"/>
</file>

<file path=xl/ctrlProps/ctrlProp20.xml><?xml version="1.0" encoding="utf-8"?>
<formControlPr xmlns="http://schemas.microsoft.com/office/spreadsheetml/2009/9/main" objectType="CheckBox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noThreeD="1"/>
</file>

<file path=xl/ctrlProps/ctrlProp25.xml><?xml version="1.0" encoding="utf-8"?>
<formControlPr xmlns="http://schemas.microsoft.com/office/spreadsheetml/2009/9/main" objectType="CheckBox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http://deda1w0535:18080/barcode/datamatrix?Data=NDU~009MTS%20Erbitux~009~009C225%20Expansion%20medium~009~009~00914~009~009~009~009WFI%2030-35~176C~009~00913776~009~009~009~009GM%20Basal%202~009~009261.38~009~009~009~009NaHCO3~009~00949.7~009~009~009~009Hypep%201510~009~00917.5~009~009~009~009Fe%20Chelate%20B~009~00928~009~009~009~009Ex-Cyte~009~00970.14~009~009~009~009MTX%2025mg/mL~009~0091.26~009~009~009~009Mesure%20pH~009~009~009~009~009~009HCl%205N~009~0094.9~009~009~009~009~0097.15~0096.9~0097.4~009~009~009360~009320~009400&amp;LeftMargin=0&amp;RightMargin=0&amp;TopMargin=0&amp;BottomMargin=0&amp;ModuleSize=50&amp;ProcessTilde=t&amp;DataMode=2" TargetMode="External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http://deda1w0535:18080/barcode/datamatrix?Data=NDU~009MTS%20Erbitux~009~009C225%20Expansion%20medium~009~009~00914~009~009~009~009WFI%2030-35~176C~009~00913776~009~009~009~009GM%20Basal%202~009~009261.38~009~009~009~009NaHCO3~009~00949.7~009~009~009~009Hypep%201510~009~00917.5~009~009~009~009Fe%20Chelate%20B~009~00928~009~009~009~009Ex-Cyte~009~00970.14~009~009~009~009MTX%2025mg/mL~009~0091.26~009~009~009~009Mesure%20pH~009~009~009~009~009~009HCl%205N~009~0094.9~009~009~009~009~0097.15~0096.9~0097.4~009~009~009360~009320~009400&amp;LeftMargin=0&amp;RightMargin=0&amp;TopMargin=0&amp;BottomMargin=0&amp;ModuleSize=50&amp;ProcessTilde=t&amp;DataMode=2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222250</xdr:colOff>
          <xdr:row>360</xdr:row>
          <xdr:rowOff>57150</xdr:rowOff>
        </xdr:from>
        <xdr:to>
          <xdr:col>4</xdr:col>
          <xdr:colOff>508000</xdr:colOff>
          <xdr:row>361</xdr:row>
          <xdr:rowOff>88900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4</xdr:col>
      <xdr:colOff>120650</xdr:colOff>
      <xdr:row>22</xdr:row>
      <xdr:rowOff>0</xdr:rowOff>
    </xdr:from>
    <xdr:to>
      <xdr:col>5</xdr:col>
      <xdr:colOff>69850</xdr:colOff>
      <xdr:row>22</xdr:row>
      <xdr:rowOff>57150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1663700" y="4502150"/>
          <a:ext cx="666750" cy="57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Friesland Campina</a:t>
          </a:r>
        </a:p>
      </xdr:txBody>
    </xdr:sp>
    <xdr:clientData/>
  </xdr:twoCellAnchor>
  <xdr:twoCellAnchor>
    <xdr:from>
      <xdr:col>4</xdr:col>
      <xdr:colOff>120650</xdr:colOff>
      <xdr:row>21</xdr:row>
      <xdr:rowOff>0</xdr:rowOff>
    </xdr:from>
    <xdr:to>
      <xdr:col>5</xdr:col>
      <xdr:colOff>69850</xdr:colOff>
      <xdr:row>21</xdr:row>
      <xdr:rowOff>57150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1663700" y="4318000"/>
          <a:ext cx="666750" cy="57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Friesland Campina</a:t>
          </a:r>
        </a:p>
      </xdr:txBody>
    </xdr:sp>
    <xdr:clientData/>
  </xdr:twoCellAnchor>
  <xdr:twoCellAnchor editAs="oneCell">
    <xdr:from>
      <xdr:col>4</xdr:col>
      <xdr:colOff>666750</xdr:colOff>
      <xdr:row>76</xdr:row>
      <xdr:rowOff>44450</xdr:rowOff>
    </xdr:from>
    <xdr:to>
      <xdr:col>7</xdr:col>
      <xdr:colOff>135726</xdr:colOff>
      <xdr:row>84</xdr:row>
      <xdr:rowOff>158750</xdr:rowOff>
    </xdr:to>
    <xdr:pic>
      <xdr:nvPicPr>
        <xdr:cNvPr id="84" name="BarcodeDataMatrix$Q$116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2209800" y="14890750"/>
          <a:ext cx="1469226" cy="158750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666750</xdr:colOff>
      <xdr:row>76</xdr:row>
      <xdr:rowOff>44450</xdr:rowOff>
    </xdr:from>
    <xdr:to>
      <xdr:col>7</xdr:col>
      <xdr:colOff>135726</xdr:colOff>
      <xdr:row>84</xdr:row>
      <xdr:rowOff>158750</xdr:rowOff>
    </xdr:to>
    <xdr:pic>
      <xdr:nvPicPr>
        <xdr:cNvPr id="85" name="BarcodeDataMatrix$Q$116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2209800" y="14890750"/>
          <a:ext cx="1469226" cy="1587500"/>
        </a:xfrm>
        <a:prstGeom prst="rect">
          <a:avLst/>
        </a:prstGeom>
      </xdr:spPr>
    </xdr:pic>
    <xdr:clientData/>
  </xdr:twoCellAnchor>
  <xdr:twoCellAnchor>
    <xdr:from>
      <xdr:col>4</xdr:col>
      <xdr:colOff>184150</xdr:colOff>
      <xdr:row>158</xdr:row>
      <xdr:rowOff>533400</xdr:rowOff>
    </xdr:from>
    <xdr:to>
      <xdr:col>4</xdr:col>
      <xdr:colOff>635000</xdr:colOff>
      <xdr:row>159</xdr:row>
      <xdr:rowOff>0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1727200" y="30333950"/>
          <a:ext cx="450850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Kerry</a:t>
          </a:r>
        </a:p>
      </xdr:txBody>
    </xdr:sp>
    <xdr:clientData/>
  </xdr:twoCellAnchor>
  <xdr:oneCellAnchor>
    <xdr:from>
      <xdr:col>5</xdr:col>
      <xdr:colOff>228600</xdr:colOff>
      <xdr:row>232</xdr:row>
      <xdr:rowOff>31750</xdr:rowOff>
    </xdr:from>
    <xdr:ext cx="315631" cy="313625"/>
    <xdr:pic>
      <xdr:nvPicPr>
        <xdr:cNvPr id="87" name="Picto_Irr_BR" descr="http://www.vsig.ch/fileadmin/vsig/dokumente/Sonstiges/GHS_Symbole.png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66622" t="66954"/>
        <a:stretch>
          <a:fillRect/>
        </a:stretch>
      </xdr:blipFill>
      <xdr:spPr bwMode="auto">
        <a:xfrm>
          <a:off x="2489200" y="44208700"/>
          <a:ext cx="315631" cy="313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234950</xdr:colOff>
      <xdr:row>134</xdr:row>
      <xdr:rowOff>25400</xdr:rowOff>
    </xdr:from>
    <xdr:ext cx="260394" cy="269175"/>
    <xdr:pic>
      <xdr:nvPicPr>
        <xdr:cNvPr id="88" name="Picto_Mut_BR" descr="http://www.vsig.ch/fileadmin/vsig/dokumente/Sonstiges/GHS_Symbole.png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34106" t="34335" r="33135" b="32686"/>
        <a:stretch>
          <a:fillRect/>
        </a:stretch>
      </xdr:blipFill>
      <xdr:spPr bwMode="auto">
        <a:xfrm>
          <a:off x="5581650" y="25565100"/>
          <a:ext cx="260394" cy="26917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209550</xdr:colOff>
      <xdr:row>136</xdr:row>
      <xdr:rowOff>25400</xdr:rowOff>
    </xdr:from>
    <xdr:ext cx="304183" cy="313625"/>
    <xdr:pic>
      <xdr:nvPicPr>
        <xdr:cNvPr id="89" name="Picto_Env_BR" descr="http://www.vsig.ch/fileadmin/vsig/dokumente/Sonstiges/GHS_Symbole.png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67159" t="34630" b="32391"/>
        <a:stretch>
          <a:fillRect/>
        </a:stretch>
      </xdr:blipFill>
      <xdr:spPr bwMode="auto">
        <a:xfrm>
          <a:off x="5556250" y="25933400"/>
          <a:ext cx="304183" cy="313625"/>
        </a:xfrm>
        <a:prstGeom prst="rect">
          <a:avLst/>
        </a:prstGeom>
        <a:noFill/>
      </xdr:spPr>
    </xdr:pic>
    <xdr:clientData/>
  </xdr:oneCellAnchor>
  <xdr:twoCellAnchor>
    <xdr:from>
      <xdr:col>4</xdr:col>
      <xdr:colOff>184150</xdr:colOff>
      <xdr:row>159</xdr:row>
      <xdr:rowOff>533400</xdr:rowOff>
    </xdr:from>
    <xdr:to>
      <xdr:col>4</xdr:col>
      <xdr:colOff>635000</xdr:colOff>
      <xdr:row>160</xdr:row>
      <xdr:rowOff>0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1727200" y="30867350"/>
          <a:ext cx="450850" cy="25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Kerry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254000</xdr:colOff>
          <xdr:row>167</xdr:row>
          <xdr:rowOff>76200</xdr:rowOff>
        </xdr:from>
        <xdr:to>
          <xdr:col>4</xdr:col>
          <xdr:colOff>539750</xdr:colOff>
          <xdr:row>168</xdr:row>
          <xdr:rowOff>114300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4</xdr:col>
      <xdr:colOff>171450</xdr:colOff>
      <xdr:row>159</xdr:row>
      <xdr:rowOff>514350</xdr:rowOff>
    </xdr:from>
    <xdr:to>
      <xdr:col>4</xdr:col>
      <xdr:colOff>622300</xdr:colOff>
      <xdr:row>160</xdr:row>
      <xdr:rowOff>0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1714500" y="30848300"/>
          <a:ext cx="450850" cy="44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Kerry</a:t>
          </a:r>
        </a:p>
      </xdr:txBody>
    </xdr:sp>
    <xdr:clientData/>
  </xdr:twoCellAnchor>
  <xdr:twoCellAnchor>
    <xdr:from>
      <xdr:col>4</xdr:col>
      <xdr:colOff>152400</xdr:colOff>
      <xdr:row>161</xdr:row>
      <xdr:rowOff>0</xdr:rowOff>
    </xdr:from>
    <xdr:to>
      <xdr:col>5</xdr:col>
      <xdr:colOff>101600</xdr:colOff>
      <xdr:row>161</xdr:row>
      <xdr:rowOff>19050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1695450" y="31445200"/>
          <a:ext cx="666750" cy="19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Friesland Campina</a:t>
          </a:r>
        </a:p>
      </xdr:txBody>
    </xdr:sp>
    <xdr:clientData/>
  </xdr:twoCellAnchor>
  <xdr:twoCellAnchor>
    <xdr:from>
      <xdr:col>4</xdr:col>
      <xdr:colOff>120650</xdr:colOff>
      <xdr:row>160</xdr:row>
      <xdr:rowOff>0</xdr:rowOff>
    </xdr:from>
    <xdr:to>
      <xdr:col>5</xdr:col>
      <xdr:colOff>69850</xdr:colOff>
      <xdr:row>160</xdr:row>
      <xdr:rowOff>57150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1663700" y="30892750"/>
          <a:ext cx="666750" cy="57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Friesland Campina</a:t>
          </a:r>
        </a:p>
      </xdr:txBody>
    </xdr:sp>
    <xdr:clientData/>
  </xdr:twoCellAnchor>
  <xdr:oneCellAnchor>
    <xdr:from>
      <xdr:col>10</xdr:col>
      <xdr:colOff>196850</xdr:colOff>
      <xdr:row>128</xdr:row>
      <xdr:rowOff>0</xdr:rowOff>
    </xdr:from>
    <xdr:ext cx="314171" cy="315078"/>
    <xdr:pic>
      <xdr:nvPicPr>
        <xdr:cNvPr id="95" name="Picto_Tox_BR" descr="http://www.vsig.ch/fileadmin/vsig/dokumente/Sonstiges/GHS_Symbole.png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 l="33943" t="67454" r="33159"/>
        <a:stretch>
          <a:fillRect/>
        </a:stretch>
      </xdr:blipFill>
      <xdr:spPr bwMode="auto">
        <a:xfrm>
          <a:off x="5543550" y="24434800"/>
          <a:ext cx="314171" cy="315078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190500</xdr:colOff>
      <xdr:row>130</xdr:row>
      <xdr:rowOff>12700</xdr:rowOff>
    </xdr:from>
    <xdr:ext cx="315631" cy="313625"/>
    <xdr:pic>
      <xdr:nvPicPr>
        <xdr:cNvPr id="96" name="Picto_Irr_BR" descr="http://www.vsig.ch/fileadmin/vsig/dokumente/Sonstiges/GHS_Symbole.pn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66622" t="66954"/>
        <a:stretch>
          <a:fillRect/>
        </a:stretch>
      </xdr:blipFill>
      <xdr:spPr bwMode="auto">
        <a:xfrm>
          <a:off x="5537200" y="24815800"/>
          <a:ext cx="315631" cy="313625"/>
        </a:xfrm>
        <a:prstGeom prst="rect">
          <a:avLst/>
        </a:prstGeom>
        <a:noFill/>
      </xdr:spPr>
    </xdr:pic>
    <xdr:clientData/>
  </xdr:oneCellAnchor>
  <xdr:twoCellAnchor>
    <xdr:from>
      <xdr:col>4</xdr:col>
      <xdr:colOff>184150</xdr:colOff>
      <xdr:row>159</xdr:row>
      <xdr:rowOff>533400</xdr:rowOff>
    </xdr:from>
    <xdr:to>
      <xdr:col>4</xdr:col>
      <xdr:colOff>635000</xdr:colOff>
      <xdr:row>160</xdr:row>
      <xdr:rowOff>0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1727200" y="30867350"/>
          <a:ext cx="450850" cy="25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Kerry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254000</xdr:colOff>
          <xdr:row>167</xdr:row>
          <xdr:rowOff>76200</xdr:rowOff>
        </xdr:from>
        <xdr:to>
          <xdr:col>4</xdr:col>
          <xdr:colOff>539750</xdr:colOff>
          <xdr:row>168</xdr:row>
          <xdr:rowOff>114300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oneCellAnchor>
    <xdr:from>
      <xdr:col>5</xdr:col>
      <xdr:colOff>209550</xdr:colOff>
      <xdr:row>227</xdr:row>
      <xdr:rowOff>117475</xdr:rowOff>
    </xdr:from>
    <xdr:ext cx="303394" cy="310450"/>
    <xdr:pic>
      <xdr:nvPicPr>
        <xdr:cNvPr id="104" name="Picto_Cor_BR" descr="http://www.vsig.ch/fileadmin/vsig/dokumente/Sonstiges/GHS_Symbole.pn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 r="66774" b="66551"/>
        <a:stretch>
          <a:fillRect/>
        </a:stretch>
      </xdr:blipFill>
      <xdr:spPr bwMode="auto">
        <a:xfrm>
          <a:off x="2470150" y="43373675"/>
          <a:ext cx="303394" cy="310450"/>
        </a:xfrm>
        <a:prstGeom prst="rect">
          <a:avLst/>
        </a:prstGeom>
        <a:noFill/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278</xdr:row>
          <xdr:rowOff>152400</xdr:rowOff>
        </xdr:from>
        <xdr:to>
          <xdr:col>2</xdr:col>
          <xdr:colOff>266700</xdr:colOff>
          <xdr:row>280</xdr:row>
          <xdr:rowOff>6350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SacCheck Box 31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279</xdr:row>
          <xdr:rowOff>152400</xdr:rowOff>
        </xdr:from>
        <xdr:to>
          <xdr:col>2</xdr:col>
          <xdr:colOff>266700</xdr:colOff>
          <xdr:row>281</xdr:row>
          <xdr:rowOff>6350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RBSacCheck Box 31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280</xdr:row>
          <xdr:rowOff>152400</xdr:rowOff>
        </xdr:from>
        <xdr:to>
          <xdr:col>3</xdr:col>
          <xdr:colOff>254000</xdr:colOff>
          <xdr:row>281</xdr:row>
          <xdr:rowOff>152400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Stericup/Steriflip</a:t>
              </a:r>
            </a:p>
          </xdr:txBody>
        </xdr:sp>
        <xdr:clientData/>
      </xdr:twoCellAnchor>
    </mc:Choice>
    <mc:Fallback/>
  </mc:AlternateContent>
  <xdr:oneCellAnchor>
    <xdr:from>
      <xdr:col>5</xdr:col>
      <xdr:colOff>482599</xdr:colOff>
      <xdr:row>384</xdr:row>
      <xdr:rowOff>7724</xdr:rowOff>
    </xdr:from>
    <xdr:ext cx="933291" cy="899560"/>
    <xdr:pic>
      <xdr:nvPicPr>
        <xdr:cNvPr id="113" name="BarcodeDataMatrix$Q$11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2736849" y="72124674"/>
          <a:ext cx="933291" cy="89956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222250</xdr:colOff>
          <xdr:row>360</xdr:row>
          <xdr:rowOff>57150</xdr:rowOff>
        </xdr:from>
        <xdr:to>
          <xdr:col>4</xdr:col>
          <xdr:colOff>508000</xdr:colOff>
          <xdr:row>361</xdr:row>
          <xdr:rowOff>95250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479</xdr:row>
          <xdr:rowOff>152400</xdr:rowOff>
        </xdr:from>
        <xdr:to>
          <xdr:col>2</xdr:col>
          <xdr:colOff>266700</xdr:colOff>
          <xdr:row>481</xdr:row>
          <xdr:rowOff>6350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SacCheck Box 31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480</xdr:row>
          <xdr:rowOff>152400</xdr:rowOff>
        </xdr:from>
        <xdr:to>
          <xdr:col>2</xdr:col>
          <xdr:colOff>266700</xdr:colOff>
          <xdr:row>482</xdr:row>
          <xdr:rowOff>6350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RBSacCheck Box 31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481</xdr:row>
          <xdr:rowOff>177800</xdr:rowOff>
        </xdr:from>
        <xdr:to>
          <xdr:col>3</xdr:col>
          <xdr:colOff>260350</xdr:colOff>
          <xdr:row>482</xdr:row>
          <xdr:rowOff>177800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Stericup/Steriflip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25</xdr:row>
          <xdr:rowOff>57150</xdr:rowOff>
        </xdr:from>
        <xdr:to>
          <xdr:col>4</xdr:col>
          <xdr:colOff>533400</xdr:colOff>
          <xdr:row>26</xdr:row>
          <xdr:rowOff>95250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4</xdr:col>
      <xdr:colOff>120650</xdr:colOff>
      <xdr:row>22</xdr:row>
      <xdr:rowOff>0</xdr:rowOff>
    </xdr:from>
    <xdr:to>
      <xdr:col>5</xdr:col>
      <xdr:colOff>69850</xdr:colOff>
      <xdr:row>22</xdr:row>
      <xdr:rowOff>57150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1663700" y="4870450"/>
          <a:ext cx="666750" cy="57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Friesland Campina</a:t>
          </a:r>
        </a:p>
      </xdr:txBody>
    </xdr:sp>
    <xdr:clientData/>
  </xdr:twoCellAnchor>
  <xdr:twoCellAnchor>
    <xdr:from>
      <xdr:col>2</xdr:col>
      <xdr:colOff>152400</xdr:colOff>
      <xdr:row>21</xdr:row>
      <xdr:rowOff>152400</xdr:rowOff>
    </xdr:from>
    <xdr:to>
      <xdr:col>3</xdr:col>
      <xdr:colOff>120650</xdr:colOff>
      <xdr:row>22</xdr:row>
      <xdr:rowOff>6350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520700" y="4470400"/>
          <a:ext cx="749300" cy="406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ProYield Soy SE50MAF</a:t>
          </a:r>
        </a:p>
      </xdr:txBody>
    </xdr:sp>
    <xdr:clientData/>
  </xdr:twoCellAnchor>
  <xdr:twoCellAnchor>
    <xdr:from>
      <xdr:col>4</xdr:col>
      <xdr:colOff>152400</xdr:colOff>
      <xdr:row>21</xdr:row>
      <xdr:rowOff>158750</xdr:rowOff>
    </xdr:from>
    <xdr:to>
      <xdr:col>5</xdr:col>
      <xdr:colOff>101600</xdr:colOff>
      <xdr:row>22</xdr:row>
      <xdr:rowOff>19050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1695450" y="4476750"/>
          <a:ext cx="666750" cy="412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Friesland Campina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25</xdr:row>
          <xdr:rowOff>57150</xdr:rowOff>
        </xdr:from>
        <xdr:to>
          <xdr:col>4</xdr:col>
          <xdr:colOff>533400</xdr:colOff>
          <xdr:row>26</xdr:row>
          <xdr:rowOff>95250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2</xdr:col>
      <xdr:colOff>133350</xdr:colOff>
      <xdr:row>19</xdr:row>
      <xdr:rowOff>165100</xdr:rowOff>
    </xdr:from>
    <xdr:to>
      <xdr:col>3</xdr:col>
      <xdr:colOff>241300</xdr:colOff>
      <xdr:row>20</xdr:row>
      <xdr:rowOff>0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501650" y="4114800"/>
          <a:ext cx="889000" cy="19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800"/>
            <a:t>Hypep 1510</a:t>
          </a:r>
        </a:p>
      </xdr:txBody>
    </xdr:sp>
    <xdr:clientData/>
  </xdr:twoCellAnchor>
  <xdr:twoCellAnchor>
    <xdr:from>
      <xdr:col>4</xdr:col>
      <xdr:colOff>139700</xdr:colOff>
      <xdr:row>19</xdr:row>
      <xdr:rowOff>165100</xdr:rowOff>
    </xdr:from>
    <xdr:to>
      <xdr:col>4</xdr:col>
      <xdr:colOff>590550</xdr:colOff>
      <xdr:row>20</xdr:row>
      <xdr:rowOff>0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1682750" y="4114800"/>
          <a:ext cx="450850" cy="19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Kerry</a:t>
          </a:r>
        </a:p>
      </xdr:txBody>
    </xdr:sp>
    <xdr:clientData/>
  </xdr:twoCellAnchor>
  <xdr:twoCellAnchor>
    <xdr:from>
      <xdr:col>2</xdr:col>
      <xdr:colOff>133350</xdr:colOff>
      <xdr:row>20</xdr:row>
      <xdr:rowOff>165100</xdr:rowOff>
    </xdr:from>
    <xdr:to>
      <xdr:col>3</xdr:col>
      <xdr:colOff>241300</xdr:colOff>
      <xdr:row>21</xdr:row>
      <xdr:rowOff>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501650" y="4298950"/>
          <a:ext cx="889000" cy="19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800"/>
            <a:t>Hypep 1510</a:t>
          </a:r>
        </a:p>
      </xdr:txBody>
    </xdr:sp>
    <xdr:clientData/>
  </xdr:twoCellAnchor>
  <xdr:twoCellAnchor>
    <xdr:from>
      <xdr:col>4</xdr:col>
      <xdr:colOff>139700</xdr:colOff>
      <xdr:row>20</xdr:row>
      <xdr:rowOff>165100</xdr:rowOff>
    </xdr:from>
    <xdr:to>
      <xdr:col>4</xdr:col>
      <xdr:colOff>590550</xdr:colOff>
      <xdr:row>21</xdr:row>
      <xdr:rowOff>0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682750" y="4298950"/>
          <a:ext cx="450850" cy="19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Kerry</a:t>
          </a:r>
        </a:p>
      </xdr:txBody>
    </xdr:sp>
    <xdr:clientData/>
  </xdr:twoCellAnchor>
  <xdr:twoCellAnchor>
    <xdr:from>
      <xdr:col>4</xdr:col>
      <xdr:colOff>120650</xdr:colOff>
      <xdr:row>22</xdr:row>
      <xdr:rowOff>0</xdr:rowOff>
    </xdr:from>
    <xdr:to>
      <xdr:col>5</xdr:col>
      <xdr:colOff>69850</xdr:colOff>
      <xdr:row>22</xdr:row>
      <xdr:rowOff>57150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663700" y="4870450"/>
          <a:ext cx="666750" cy="57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Friesland Campina</a:t>
          </a:r>
        </a:p>
      </xdr:txBody>
    </xdr:sp>
    <xdr:clientData/>
  </xdr:twoCellAnchor>
  <xdr:twoCellAnchor>
    <xdr:from>
      <xdr:col>2</xdr:col>
      <xdr:colOff>139700</xdr:colOff>
      <xdr:row>20</xdr:row>
      <xdr:rowOff>546100</xdr:rowOff>
    </xdr:from>
    <xdr:to>
      <xdr:col>3</xdr:col>
      <xdr:colOff>247650</xdr:colOff>
      <xdr:row>22</xdr:row>
      <xdr:rowOff>120650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508000" y="4318000"/>
          <a:ext cx="889000" cy="673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800"/>
            <a:t>Hypep 1510</a:t>
          </a:r>
        </a:p>
      </xdr:txBody>
    </xdr:sp>
    <xdr:clientData/>
  </xdr:twoCellAnchor>
  <xdr:twoCellAnchor>
    <xdr:from>
      <xdr:col>2</xdr:col>
      <xdr:colOff>152400</xdr:colOff>
      <xdr:row>21</xdr:row>
      <xdr:rowOff>152400</xdr:rowOff>
    </xdr:from>
    <xdr:to>
      <xdr:col>3</xdr:col>
      <xdr:colOff>120650</xdr:colOff>
      <xdr:row>22</xdr:row>
      <xdr:rowOff>6350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520700" y="4470400"/>
          <a:ext cx="749300" cy="406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ProYield Soy SE50MAF</a:t>
          </a:r>
        </a:p>
      </xdr:txBody>
    </xdr:sp>
    <xdr:clientData/>
  </xdr:twoCellAnchor>
  <xdr:twoCellAnchor>
    <xdr:from>
      <xdr:col>4</xdr:col>
      <xdr:colOff>171450</xdr:colOff>
      <xdr:row>20</xdr:row>
      <xdr:rowOff>514350</xdr:rowOff>
    </xdr:from>
    <xdr:to>
      <xdr:col>4</xdr:col>
      <xdr:colOff>622300</xdr:colOff>
      <xdr:row>21</xdr:row>
      <xdr:rowOff>241300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1714500" y="4318000"/>
          <a:ext cx="450850" cy="241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Kerry</a:t>
          </a:r>
        </a:p>
      </xdr:txBody>
    </xdr:sp>
    <xdr:clientData/>
  </xdr:twoCellAnchor>
  <xdr:twoCellAnchor>
    <xdr:from>
      <xdr:col>4</xdr:col>
      <xdr:colOff>152400</xdr:colOff>
      <xdr:row>21</xdr:row>
      <xdr:rowOff>158750</xdr:rowOff>
    </xdr:from>
    <xdr:to>
      <xdr:col>5</xdr:col>
      <xdr:colOff>101600</xdr:colOff>
      <xdr:row>22</xdr:row>
      <xdr:rowOff>19050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1695450" y="4476750"/>
          <a:ext cx="666750" cy="412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Friesland Campina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20</xdr:row>
          <xdr:rowOff>19050</xdr:rowOff>
        </xdr:from>
        <xdr:to>
          <xdr:col>2</xdr:col>
          <xdr:colOff>228600</xdr:colOff>
          <xdr:row>21</xdr:row>
          <xdr:rowOff>387350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20</xdr:row>
          <xdr:rowOff>177800</xdr:rowOff>
        </xdr:from>
        <xdr:to>
          <xdr:col>2</xdr:col>
          <xdr:colOff>234950</xdr:colOff>
          <xdr:row>22</xdr:row>
          <xdr:rowOff>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50800</xdr:colOff>
          <xdr:row>21</xdr:row>
          <xdr:rowOff>12700</xdr:rowOff>
        </xdr:from>
        <xdr:to>
          <xdr:col>4</xdr:col>
          <xdr:colOff>266700</xdr:colOff>
          <xdr:row>22</xdr:row>
          <xdr:rowOff>6350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44450</xdr:colOff>
          <xdr:row>20</xdr:row>
          <xdr:rowOff>63500</xdr:rowOff>
        </xdr:from>
        <xdr:to>
          <xdr:col>4</xdr:col>
          <xdr:colOff>228600</xdr:colOff>
          <xdr:row>21</xdr:row>
          <xdr:rowOff>342900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31750</xdr:colOff>
          <xdr:row>114</xdr:row>
          <xdr:rowOff>31750</xdr:rowOff>
        </xdr:from>
        <xdr:to>
          <xdr:col>8</xdr:col>
          <xdr:colOff>431800</xdr:colOff>
          <xdr:row>115</xdr:row>
          <xdr:rowOff>101600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Hypep 1510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355600</xdr:colOff>
          <xdr:row>114</xdr:row>
          <xdr:rowOff>25400</xdr:rowOff>
        </xdr:from>
        <xdr:to>
          <xdr:col>10</xdr:col>
          <xdr:colOff>196850</xdr:colOff>
          <xdr:row>115</xdr:row>
          <xdr:rowOff>95250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ProYield Soy SE50MAF</a:t>
              </a:r>
            </a:p>
          </xdr:txBody>
        </xdr:sp>
        <xdr:clientData/>
      </xdr:twoCellAnchor>
    </mc:Choice>
    <mc:Fallback/>
  </mc:AlternateContent>
  <xdr:twoCellAnchor>
    <xdr:from>
      <xdr:col>4</xdr:col>
      <xdr:colOff>120650</xdr:colOff>
      <xdr:row>160</xdr:row>
      <xdr:rowOff>0</xdr:rowOff>
    </xdr:from>
    <xdr:to>
      <xdr:col>5</xdr:col>
      <xdr:colOff>69850</xdr:colOff>
      <xdr:row>160</xdr:row>
      <xdr:rowOff>57150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1663700" y="30886400"/>
          <a:ext cx="666750" cy="57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Friesland Campina</a:t>
          </a:r>
        </a:p>
      </xdr:txBody>
    </xdr:sp>
    <xdr:clientData/>
  </xdr:twoCellAnchor>
  <xdr:oneCellAnchor>
    <xdr:from>
      <xdr:col>5</xdr:col>
      <xdr:colOff>228600</xdr:colOff>
      <xdr:row>219</xdr:row>
      <xdr:rowOff>31750</xdr:rowOff>
    </xdr:from>
    <xdr:ext cx="315631" cy="313625"/>
    <xdr:pic>
      <xdr:nvPicPr>
        <xdr:cNvPr id="60" name="Picto_Irr_BR" descr="http://www.vsig.ch/fileadmin/vsig/dokumente/Sonstiges/GHS_Symbole.pn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66622" t="66954"/>
        <a:stretch>
          <a:fillRect/>
        </a:stretch>
      </xdr:blipFill>
      <xdr:spPr bwMode="auto">
        <a:xfrm>
          <a:off x="2482850" y="44278550"/>
          <a:ext cx="315631" cy="3136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214</xdr:row>
      <xdr:rowOff>117475</xdr:rowOff>
    </xdr:from>
    <xdr:ext cx="303394" cy="310450"/>
    <xdr:pic>
      <xdr:nvPicPr>
        <xdr:cNvPr id="61" name="Picto_Cor_BR" descr="http://www.vsig.ch/fileadmin/vsig/dokumente/Sonstiges/GHS_Symbole.png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 r="66774" b="66551"/>
        <a:stretch>
          <a:fillRect/>
        </a:stretch>
      </xdr:blipFill>
      <xdr:spPr bwMode="auto">
        <a:xfrm>
          <a:off x="2463800" y="43443525"/>
          <a:ext cx="303394" cy="310450"/>
        </a:xfrm>
        <a:prstGeom prst="rect">
          <a:avLst/>
        </a:prstGeom>
        <a:noFill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222250</xdr:colOff>
          <xdr:row>18</xdr:row>
          <xdr:rowOff>57150</xdr:rowOff>
        </xdr:from>
        <xdr:to>
          <xdr:col>4</xdr:col>
          <xdr:colOff>508000</xdr:colOff>
          <xdr:row>19</xdr:row>
          <xdr:rowOff>88900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oneCellAnchor>
    <xdr:from>
      <xdr:col>5</xdr:col>
      <xdr:colOff>482599</xdr:colOff>
      <xdr:row>42</xdr:row>
      <xdr:rowOff>7724</xdr:rowOff>
    </xdr:from>
    <xdr:ext cx="933291" cy="899560"/>
    <xdr:pic>
      <xdr:nvPicPr>
        <xdr:cNvPr id="24" name="BarcodeDataMatrix$Q$116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2736849" y="72245324"/>
          <a:ext cx="933291" cy="89956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222250</xdr:colOff>
          <xdr:row>18</xdr:row>
          <xdr:rowOff>57150</xdr:rowOff>
        </xdr:from>
        <xdr:to>
          <xdr:col>4</xdr:col>
          <xdr:colOff>508000</xdr:colOff>
          <xdr:row>19</xdr:row>
          <xdr:rowOff>95250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336</xdr:row>
          <xdr:rowOff>152400</xdr:rowOff>
        </xdr:from>
        <xdr:to>
          <xdr:col>2</xdr:col>
          <xdr:colOff>266700</xdr:colOff>
          <xdr:row>338</xdr:row>
          <xdr:rowOff>6350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SacCheck Box 31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337</xdr:row>
          <xdr:rowOff>152400</xdr:rowOff>
        </xdr:from>
        <xdr:to>
          <xdr:col>2</xdr:col>
          <xdr:colOff>266700</xdr:colOff>
          <xdr:row>339</xdr:row>
          <xdr:rowOff>6350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RBSacCheck Box 31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338</xdr:row>
          <xdr:rowOff>177800</xdr:rowOff>
        </xdr:from>
        <xdr:to>
          <xdr:col>3</xdr:col>
          <xdr:colOff>260350</xdr:colOff>
          <xdr:row>339</xdr:row>
          <xdr:rowOff>177800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Stericup/Steriflip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222250</xdr:colOff>
          <xdr:row>18</xdr:row>
          <xdr:rowOff>57150</xdr:rowOff>
        </xdr:from>
        <xdr:to>
          <xdr:col>4</xdr:col>
          <xdr:colOff>508000</xdr:colOff>
          <xdr:row>19</xdr:row>
          <xdr:rowOff>88900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oneCellAnchor>
    <xdr:from>
      <xdr:col>5</xdr:col>
      <xdr:colOff>482599</xdr:colOff>
      <xdr:row>42</xdr:row>
      <xdr:rowOff>7724</xdr:rowOff>
    </xdr:from>
    <xdr:ext cx="933291" cy="899560"/>
    <xdr:pic>
      <xdr:nvPicPr>
        <xdr:cNvPr id="53" name="BarcodeDataMatrix$Q$11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2736849" y="72245324"/>
          <a:ext cx="933291" cy="89956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222250</xdr:colOff>
          <xdr:row>18</xdr:row>
          <xdr:rowOff>57150</xdr:rowOff>
        </xdr:from>
        <xdr:to>
          <xdr:col>4</xdr:col>
          <xdr:colOff>508000</xdr:colOff>
          <xdr:row>19</xdr:row>
          <xdr:rowOff>95250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236</xdr:row>
          <xdr:rowOff>152400</xdr:rowOff>
        </xdr:from>
        <xdr:to>
          <xdr:col>2</xdr:col>
          <xdr:colOff>266700</xdr:colOff>
          <xdr:row>238</xdr:row>
          <xdr:rowOff>6350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SacCheck Box 31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237</xdr:row>
          <xdr:rowOff>152400</xdr:rowOff>
        </xdr:from>
        <xdr:to>
          <xdr:col>2</xdr:col>
          <xdr:colOff>266700</xdr:colOff>
          <xdr:row>239</xdr:row>
          <xdr:rowOff>6350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RBSacCheck Box 31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238</xdr:row>
          <xdr:rowOff>177800</xdr:rowOff>
        </xdr:from>
        <xdr:to>
          <xdr:col>3</xdr:col>
          <xdr:colOff>260350</xdr:colOff>
          <xdr:row>239</xdr:row>
          <xdr:rowOff>177800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Stericup/Steriflip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63500</xdr:colOff>
          <xdr:row>136</xdr:row>
          <xdr:rowOff>152400</xdr:rowOff>
        </xdr:from>
        <xdr:ext cx="203200" cy="222250"/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ADA2A467-004B-4E2E-88A9-6CA860405A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SacCheck Box 31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63500</xdr:colOff>
          <xdr:row>137</xdr:row>
          <xdr:rowOff>152400</xdr:rowOff>
        </xdr:from>
        <xdr:ext cx="203200" cy="222250"/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D6CA3243-2B34-4D4E-9924-78FBEFF512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RBSacCheck Box 31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63500</xdr:colOff>
          <xdr:row>138</xdr:row>
          <xdr:rowOff>177800</xdr:rowOff>
        </xdr:from>
        <xdr:ext cx="971550" cy="184150"/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8D55AA10-9CD2-4A12-A57D-DE68C8F7C9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Stericup/Steriflip</a:t>
              </a:r>
            </a:p>
          </xdr:txBody>
        </xdr:sp>
        <xdr:clientData/>
      </xdr:one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essica Melo" id="{3517251D-9E4D-42B7-86C0-237CC5A02AE9}" userId="S::M280399@eu.merckgroup.com::4010c104-ab28-402c-bb8a-3acd066fd302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6" dT="2020-03-13T09:00:01.10" personId="{3517251D-9E4D-42B7-86C0-237CC5A02AE9}" id="{5605687C-F3FF-43A4-AC21-EFFC63ADC77A}">
    <text>Saisir uniquement les 3 derniers chiffres 
Ex: 005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microsoft.com/office/2017/10/relationships/threadedComment" Target="../threadedComments/threadedComment1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13" Type="http://schemas.openxmlformats.org/officeDocument/2006/relationships/ctrlProp" Target="../ctrlProps/ctrlProp28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22.xml"/><Relationship Id="rId12" Type="http://schemas.openxmlformats.org/officeDocument/2006/relationships/ctrlProp" Target="../ctrlProps/ctrlProp27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3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1.xml"/><Relationship Id="rId11" Type="http://schemas.openxmlformats.org/officeDocument/2006/relationships/ctrlProp" Target="../ctrlProps/ctrlProp26.xml"/><Relationship Id="rId5" Type="http://schemas.openxmlformats.org/officeDocument/2006/relationships/ctrlProp" Target="../ctrlProps/ctrlProp20.xml"/><Relationship Id="rId15" Type="http://schemas.openxmlformats.org/officeDocument/2006/relationships/ctrlProp" Target="../ctrlProps/ctrlProp30.xml"/><Relationship Id="rId10" Type="http://schemas.openxmlformats.org/officeDocument/2006/relationships/ctrlProp" Target="../ctrlProps/ctrlProp25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Relationship Id="rId14" Type="http://schemas.openxmlformats.org/officeDocument/2006/relationships/ctrlProp" Target="../ctrlProps/ctrlProp2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0BDA7-5D61-45D4-9F4A-A89E1A37A8B5}">
  <sheetPr codeName="Feuil1"/>
  <dimension ref="A1:M542"/>
  <sheetViews>
    <sheetView showWhiteSpace="0" view="pageLayout" topLeftCell="A226" zoomScaleNormal="100" workbookViewId="0">
      <selection activeCell="H11" sqref="H11:I11"/>
    </sheetView>
  </sheetViews>
  <sheetFormatPr defaultColWidth="9.1796875" defaultRowHeight="14.5" x14ac:dyDescent="0.35"/>
  <cols>
    <col min="1" max="2" width="2.54296875" customWidth="1"/>
    <col min="3" max="3" width="10.81640625" customWidth="1"/>
    <col min="4" max="4" width="5.453125" customWidth="1"/>
    <col min="5" max="5" width="10" customWidth="1"/>
    <col min="6" max="6" width="8.7265625" customWidth="1"/>
    <col min="9" max="9" width="8.90625" customWidth="1"/>
    <col min="10" max="10" width="8.1796875" customWidth="1"/>
    <col min="11" max="11" width="7.453125" customWidth="1"/>
    <col min="12" max="12" width="1.54296875" customWidth="1"/>
    <col min="13" max="13" width="2.54296875" customWidth="1"/>
  </cols>
  <sheetData>
    <row r="1" spans="1:13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5" thickBot="1" x14ac:dyDescent="0.4">
      <c r="A2" s="1"/>
      <c r="M2" s="2"/>
    </row>
    <row r="3" spans="1:13" ht="15" thickBot="1" x14ac:dyDescent="0.4">
      <c r="A3" s="1"/>
      <c r="C3" s="227" t="s">
        <v>0</v>
      </c>
      <c r="D3" s="240" t="s">
        <v>1</v>
      </c>
      <c r="E3" s="240"/>
      <c r="F3" s="240"/>
      <c r="H3" s="241" t="s">
        <v>2</v>
      </c>
      <c r="I3" s="242" t="str">
        <f>IF(ISNUMBER(J11),CONCATENATE("VA",J12,RIGHT(YEAR(J11),2)," ",J16),CONCATENATE("VA",J12))</f>
        <v>VA1710</v>
      </c>
      <c r="J3" s="243"/>
      <c r="K3" s="243"/>
      <c r="M3" s="2"/>
    </row>
    <row r="4" spans="1:13" ht="15" thickBot="1" x14ac:dyDescent="0.4">
      <c r="A4" s="1"/>
      <c r="C4" s="227"/>
      <c r="D4" s="240"/>
      <c r="E4" s="240"/>
      <c r="F4" s="240"/>
      <c r="H4" s="241"/>
      <c r="I4" s="243"/>
      <c r="J4" s="243"/>
      <c r="K4" s="243"/>
      <c r="M4" s="2"/>
    </row>
    <row r="5" spans="1:13" ht="15" thickBot="1" x14ac:dyDescent="0.4">
      <c r="A5" s="1"/>
      <c r="C5" s="227"/>
      <c r="D5" s="240"/>
      <c r="E5" s="240"/>
      <c r="F5" s="240"/>
      <c r="H5" s="241"/>
      <c r="I5" s="243"/>
      <c r="J5" s="243"/>
      <c r="K5" s="243"/>
      <c r="M5" s="2"/>
    </row>
    <row r="6" spans="1:13" ht="15" thickBot="1" x14ac:dyDescent="0.4">
      <c r="A6" s="1"/>
      <c r="C6" s="227" t="s">
        <v>3</v>
      </c>
      <c r="D6" s="228" t="s">
        <v>4</v>
      </c>
      <c r="E6" s="229"/>
      <c r="F6" s="230" t="s">
        <v>5</v>
      </c>
      <c r="H6" s="227" t="s">
        <v>6</v>
      </c>
      <c r="I6" s="231" t="s">
        <v>7</v>
      </c>
      <c r="J6" s="231"/>
      <c r="K6" s="231"/>
      <c r="M6" s="2"/>
    </row>
    <row r="7" spans="1:13" ht="15" thickBot="1" x14ac:dyDescent="0.4">
      <c r="A7" s="1"/>
      <c r="C7" s="227"/>
      <c r="D7" s="229"/>
      <c r="E7" s="229"/>
      <c r="F7" s="230"/>
      <c r="H7" s="227"/>
      <c r="I7" s="231"/>
      <c r="J7" s="231"/>
      <c r="K7" s="231"/>
      <c r="M7" s="2"/>
    </row>
    <row r="8" spans="1:13" ht="15" thickBot="1" x14ac:dyDescent="0.4">
      <c r="A8" s="1"/>
      <c r="C8" s="227"/>
      <c r="D8" s="229"/>
      <c r="E8" s="229"/>
      <c r="F8" s="230"/>
      <c r="H8" s="227"/>
      <c r="I8" s="231"/>
      <c r="J8" s="231"/>
      <c r="K8" s="231"/>
      <c r="M8" s="2"/>
    </row>
    <row r="9" spans="1:13" x14ac:dyDescent="0.35">
      <c r="A9" s="1"/>
      <c r="M9" s="2"/>
    </row>
    <row r="10" spans="1:13" ht="15" thickBot="1" x14ac:dyDescent="0.4">
      <c r="A10" s="1"/>
      <c r="M10" s="2"/>
    </row>
    <row r="11" spans="1:13" ht="15" thickBot="1" x14ac:dyDescent="0.4">
      <c r="A11" s="1"/>
      <c r="C11" s="225" t="s">
        <v>8</v>
      </c>
      <c r="D11" s="225"/>
      <c r="E11" s="3"/>
      <c r="F11" s="4" t="s">
        <v>9</v>
      </c>
      <c r="H11" s="234" t="s">
        <v>10</v>
      </c>
      <c r="I11" s="235"/>
      <c r="J11" s="236"/>
      <c r="K11" s="237"/>
      <c r="M11" s="2"/>
    </row>
    <row r="12" spans="1:13" ht="15" thickBot="1" x14ac:dyDescent="0.4">
      <c r="A12" s="1"/>
      <c r="E12" s="5">
        <f>E11*E13</f>
        <v>0</v>
      </c>
      <c r="F12" s="6" t="s">
        <v>11</v>
      </c>
      <c r="H12" s="234" t="s">
        <v>12</v>
      </c>
      <c r="I12" s="235"/>
      <c r="J12" s="194">
        <v>1710</v>
      </c>
      <c r="K12" s="194"/>
      <c r="M12" s="2"/>
    </row>
    <row r="13" spans="1:13" ht="15" thickBot="1" x14ac:dyDescent="0.4">
      <c r="A13" s="1"/>
      <c r="C13" s="225" t="s">
        <v>13</v>
      </c>
      <c r="D13" s="225"/>
      <c r="E13" s="5">
        <v>1.0149999999999999</v>
      </c>
      <c r="F13" s="7" t="s">
        <v>14</v>
      </c>
      <c r="M13" s="2"/>
    </row>
    <row r="14" spans="1:13" x14ac:dyDescent="0.35">
      <c r="A14" s="1"/>
      <c r="M14" s="2"/>
    </row>
    <row r="15" spans="1:13" x14ac:dyDescent="0.35">
      <c r="A15" s="1"/>
      <c r="C15" s="225" t="s">
        <v>15</v>
      </c>
      <c r="D15" s="225"/>
      <c r="E15" s="8"/>
      <c r="F15" s="9"/>
      <c r="H15" s="238" t="s">
        <v>16</v>
      </c>
      <c r="I15" s="238"/>
      <c r="J15" s="96"/>
      <c r="K15" s="96"/>
      <c r="M15" s="2"/>
    </row>
    <row r="16" spans="1:13" x14ac:dyDescent="0.35">
      <c r="A16" s="1"/>
      <c r="H16" s="225" t="s">
        <v>17</v>
      </c>
      <c r="I16" s="239"/>
      <c r="J16" s="232"/>
      <c r="K16" s="233"/>
      <c r="M16" s="2"/>
    </row>
    <row r="17" spans="1:13" ht="15" thickBot="1" x14ac:dyDescent="0.4">
      <c r="A17" s="1"/>
      <c r="M17" s="2"/>
    </row>
    <row r="18" spans="1:13" ht="29.5" thickBot="1" x14ac:dyDescent="0.4">
      <c r="A18" s="10"/>
      <c r="B18" s="97"/>
      <c r="C18" s="100" t="s">
        <v>18</v>
      </c>
      <c r="D18" s="100" t="s">
        <v>19</v>
      </c>
      <c r="E18" s="100" t="s">
        <v>20</v>
      </c>
      <c r="F18" s="101" t="s">
        <v>21</v>
      </c>
      <c r="G18" s="101" t="s">
        <v>22</v>
      </c>
      <c r="H18" s="101" t="s">
        <v>23</v>
      </c>
      <c r="I18" s="11" t="s">
        <v>24</v>
      </c>
      <c r="J18" s="12" t="s">
        <v>25</v>
      </c>
      <c r="K18" s="11" t="s">
        <v>26</v>
      </c>
      <c r="M18" s="13"/>
    </row>
    <row r="19" spans="1:13" ht="25" customHeight="1" x14ac:dyDescent="0.35">
      <c r="A19" s="1"/>
      <c r="C19" s="14" t="s">
        <v>27</v>
      </c>
      <c r="D19" s="61" t="s">
        <v>28</v>
      </c>
      <c r="E19" s="15" t="s">
        <v>29</v>
      </c>
      <c r="F19" s="16"/>
      <c r="G19" s="16"/>
      <c r="H19" s="17"/>
      <c r="I19" s="18">
        <v>984</v>
      </c>
      <c r="J19" s="62" t="str">
        <f>IF(AND(ISNUMBER(I19),ISNUMBER($E$11)),IF($E$11*I19&lt;1,ROUND($E$11*I19,3),ROUND($E$11*I19,2)),"")</f>
        <v/>
      </c>
      <c r="K19" s="19" t="s">
        <v>30</v>
      </c>
      <c r="M19" s="2"/>
    </row>
    <row r="20" spans="1:13" x14ac:dyDescent="0.35">
      <c r="A20" s="1"/>
      <c r="C20" s="20" t="s">
        <v>31</v>
      </c>
      <c r="D20" s="102" t="s">
        <v>32</v>
      </c>
      <c r="E20" s="21" t="s">
        <v>33</v>
      </c>
      <c r="F20" s="21" t="s">
        <v>187</v>
      </c>
      <c r="G20" s="21" t="s">
        <v>34</v>
      </c>
      <c r="H20" s="22"/>
      <c r="I20" s="99">
        <v>18.670000000000002</v>
      </c>
      <c r="J20" s="23" t="str">
        <f>IF(AND(ISNUMBER(I20),ISNUMBER($E$11)),IF($E$11*I20&lt;1,ROUND($E$11*I20,3),ROUND($E$11*I20,2)),"")</f>
        <v/>
      </c>
      <c r="K20" s="24" t="s">
        <v>30</v>
      </c>
      <c r="M20" s="2"/>
    </row>
    <row r="21" spans="1:13" x14ac:dyDescent="0.35">
      <c r="A21" s="1"/>
      <c r="C21" s="20" t="s">
        <v>35</v>
      </c>
      <c r="D21" s="102" t="s">
        <v>36</v>
      </c>
      <c r="E21" s="21" t="s">
        <v>37</v>
      </c>
      <c r="F21" s="21" t="s">
        <v>38</v>
      </c>
      <c r="G21" s="21">
        <v>106323</v>
      </c>
      <c r="H21" s="22"/>
      <c r="I21" s="99">
        <v>3.55</v>
      </c>
      <c r="J21" s="23" t="str">
        <f t="shared" ref="J21:J24" si="0">IF(AND(ISNUMBER(I21),ISNUMBER($E$11)),IF($E$11*I21&lt;1,ROUND($E$11*I21,3),ROUND($E$11*I21,2)),"")</f>
        <v/>
      </c>
      <c r="K21" s="24" t="s">
        <v>30</v>
      </c>
      <c r="M21" s="2"/>
    </row>
    <row r="22" spans="1:13" ht="43.5" x14ac:dyDescent="0.35">
      <c r="A22" s="1"/>
      <c r="C22" s="71"/>
      <c r="D22" s="72" t="s">
        <v>36</v>
      </c>
      <c r="E22" s="73"/>
      <c r="F22" s="74" t="s">
        <v>39</v>
      </c>
      <c r="G22" s="75" t="s">
        <v>40</v>
      </c>
      <c r="H22" s="76"/>
      <c r="I22" s="72">
        <v>1.25</v>
      </c>
      <c r="J22" s="77" t="str">
        <f>IF(AND(ISNUMBER(I22),ISNUMBER($E$11)),IF($E$11*I22&lt;1,ROUND($E$11*I22,3),ROUND($E$11*I22,2)),"")</f>
        <v/>
      </c>
      <c r="K22" s="78" t="s">
        <v>30</v>
      </c>
      <c r="M22" s="2"/>
    </row>
    <row r="23" spans="1:13" ht="14.5" customHeight="1" x14ac:dyDescent="0.35">
      <c r="A23" s="1"/>
      <c r="C23" s="20" t="s">
        <v>69</v>
      </c>
      <c r="D23" s="102" t="s">
        <v>32</v>
      </c>
      <c r="E23" s="21" t="s">
        <v>70</v>
      </c>
      <c r="F23" s="21" t="s">
        <v>185</v>
      </c>
      <c r="G23" s="21" t="s">
        <v>71</v>
      </c>
      <c r="H23" s="22"/>
      <c r="I23" s="99">
        <v>5.01</v>
      </c>
      <c r="J23" s="23" t="str">
        <f>IF(AND(ISNUMBER(I23),ISNUMBER($E$11)),IF($E$11*I23&lt;1,ROUND($E$11*I23,3),ROUND($E$11*I23,2)),"")</f>
        <v/>
      </c>
      <c r="K23" s="24" t="s">
        <v>30</v>
      </c>
      <c r="M23" s="2"/>
    </row>
    <row r="24" spans="1:13" ht="31" customHeight="1" thickBot="1" x14ac:dyDescent="0.4">
      <c r="A24" s="1"/>
      <c r="C24" s="104" t="s">
        <v>72</v>
      </c>
      <c r="D24" s="105" t="s">
        <v>73</v>
      </c>
      <c r="E24" s="106" t="s">
        <v>74</v>
      </c>
      <c r="F24" s="106" t="s">
        <v>75</v>
      </c>
      <c r="G24" s="107" t="s">
        <v>76</v>
      </c>
      <c r="H24" s="108"/>
      <c r="I24" s="109">
        <v>0.09</v>
      </c>
      <c r="J24" s="110" t="str">
        <f t="shared" si="0"/>
        <v/>
      </c>
      <c r="K24" s="111" t="s">
        <v>68</v>
      </c>
      <c r="M24" s="2"/>
    </row>
    <row r="25" spans="1:13" ht="14.5" customHeight="1" thickBot="1" x14ac:dyDescent="0.4">
      <c r="A25" s="1"/>
      <c r="H25" s="64" t="s">
        <v>41</v>
      </c>
      <c r="I25" s="112">
        <f>SUM(I19:I24)</f>
        <v>1012.5699999999999</v>
      </c>
      <c r="J25" s="113">
        <f>SUM(J19:J24)</f>
        <v>0</v>
      </c>
      <c r="M25" s="2"/>
    </row>
    <row r="26" spans="1:13" ht="14.5" customHeight="1" x14ac:dyDescent="0.35">
      <c r="A26" s="1"/>
      <c r="C26" s="162" t="s">
        <v>170</v>
      </c>
      <c r="D26" s="162"/>
      <c r="E26" s="244"/>
      <c r="M26" s="2"/>
    </row>
    <row r="27" spans="1:13" ht="14.5" customHeight="1" thickBot="1" x14ac:dyDescent="0.4">
      <c r="A27" s="1"/>
      <c r="C27" s="163"/>
      <c r="D27" s="163"/>
      <c r="E27" s="245"/>
      <c r="M27" s="2"/>
    </row>
    <row r="28" spans="1:13" ht="14.5" customHeight="1" x14ac:dyDescent="0.35">
      <c r="A28" s="1"/>
      <c r="M28" s="2"/>
    </row>
    <row r="29" spans="1:13" x14ac:dyDescent="0.35">
      <c r="A29" s="1"/>
      <c r="C29" s="246" t="s">
        <v>42</v>
      </c>
      <c r="D29" s="246"/>
      <c r="E29" s="246"/>
      <c r="F29" s="246"/>
      <c r="G29" s="246"/>
      <c r="H29" s="246"/>
      <c r="I29" s="246"/>
      <c r="J29" s="246"/>
      <c r="K29" s="246"/>
      <c r="M29" s="2"/>
    </row>
    <row r="30" spans="1:13" ht="14.5" customHeight="1" x14ac:dyDescent="0.35">
      <c r="A30" s="1"/>
      <c r="M30" s="2"/>
    </row>
    <row r="31" spans="1:13" x14ac:dyDescent="0.35">
      <c r="A31" s="1"/>
      <c r="C31" s="271" t="s">
        <v>43</v>
      </c>
      <c r="D31" s="271"/>
      <c r="E31" s="271"/>
      <c r="F31" s="271"/>
      <c r="G31" s="271"/>
      <c r="H31" s="271"/>
      <c r="I31" s="271"/>
      <c r="J31" s="271"/>
      <c r="K31" s="271"/>
      <c r="M31" s="2"/>
    </row>
    <row r="32" spans="1:13" x14ac:dyDescent="0.35">
      <c r="A32" s="1"/>
      <c r="C32" s="271"/>
      <c r="D32" s="271"/>
      <c r="E32" s="271"/>
      <c r="F32" s="271"/>
      <c r="G32" s="271"/>
      <c r="H32" s="271"/>
      <c r="I32" s="271"/>
      <c r="J32" s="271"/>
      <c r="K32" s="271"/>
      <c r="M32" s="2"/>
    </row>
    <row r="33" spans="1:13" x14ac:dyDescent="0.35">
      <c r="A33" s="1"/>
      <c r="C33" s="271"/>
      <c r="D33" s="271"/>
      <c r="E33" s="271"/>
      <c r="F33" s="271"/>
      <c r="G33" s="271"/>
      <c r="H33" s="271"/>
      <c r="I33" s="271"/>
      <c r="J33" s="271"/>
      <c r="K33" s="271"/>
      <c r="M33" s="2"/>
    </row>
    <row r="34" spans="1:13" ht="14.5" customHeight="1" x14ac:dyDescent="0.35">
      <c r="A34" s="1"/>
      <c r="B34" s="28"/>
      <c r="C34" s="289" t="s">
        <v>44</v>
      </c>
      <c r="D34" s="289"/>
      <c r="E34" s="289"/>
      <c r="F34" s="289"/>
      <c r="G34" s="289"/>
      <c r="H34" s="289"/>
      <c r="I34" s="289"/>
      <c r="J34" s="289"/>
      <c r="K34" s="289"/>
      <c r="L34" s="289"/>
      <c r="M34" s="2"/>
    </row>
    <row r="35" spans="1:13" ht="14.5" customHeight="1" x14ac:dyDescent="0.35">
      <c r="A35" s="1"/>
      <c r="C35" s="276" t="s">
        <v>45</v>
      </c>
      <c r="D35" s="276"/>
      <c r="E35" s="276"/>
      <c r="F35" s="276"/>
      <c r="G35" s="276"/>
      <c r="H35" s="276"/>
      <c r="I35" s="276"/>
      <c r="J35" s="276"/>
      <c r="K35" s="276"/>
      <c r="M35" s="2"/>
    </row>
    <row r="36" spans="1:13" x14ac:dyDescent="0.35">
      <c r="A36" s="1"/>
      <c r="C36" s="276"/>
      <c r="D36" s="276"/>
      <c r="E36" s="276"/>
      <c r="F36" s="276"/>
      <c r="G36" s="276"/>
      <c r="H36" s="276"/>
      <c r="I36" s="276"/>
      <c r="J36" s="276"/>
      <c r="K36" s="276"/>
      <c r="M36" s="2"/>
    </row>
    <row r="37" spans="1:13" ht="14.5" customHeight="1" x14ac:dyDescent="0.35">
      <c r="A37" s="1"/>
      <c r="C37" s="276"/>
      <c r="D37" s="276"/>
      <c r="E37" s="276"/>
      <c r="F37" s="276"/>
      <c r="G37" s="276"/>
      <c r="H37" s="276"/>
      <c r="I37" s="276"/>
      <c r="J37" s="276"/>
      <c r="K37" s="276"/>
      <c r="M37" s="2"/>
    </row>
    <row r="38" spans="1:13" x14ac:dyDescent="0.35">
      <c r="A38" s="1"/>
      <c r="C38" s="276" t="s">
        <v>46</v>
      </c>
      <c r="D38" s="290"/>
      <c r="E38" s="290"/>
      <c r="F38" s="290"/>
      <c r="G38" s="290"/>
      <c r="H38" s="290"/>
      <c r="I38" s="290"/>
      <c r="J38" s="290"/>
      <c r="K38" s="290"/>
      <c r="M38" s="2"/>
    </row>
    <row r="39" spans="1:13" ht="14.5" customHeight="1" x14ac:dyDescent="0.35">
      <c r="A39" s="1"/>
      <c r="C39" s="290"/>
      <c r="D39" s="290"/>
      <c r="E39" s="290"/>
      <c r="F39" s="290"/>
      <c r="G39" s="290"/>
      <c r="H39" s="290"/>
      <c r="I39" s="290"/>
      <c r="J39" s="290"/>
      <c r="K39" s="290"/>
      <c r="M39" s="2"/>
    </row>
    <row r="40" spans="1:13" x14ac:dyDescent="0.35">
      <c r="A40" s="1"/>
      <c r="C40" s="290"/>
      <c r="D40" s="290"/>
      <c r="E40" s="290"/>
      <c r="F40" s="290"/>
      <c r="G40" s="290"/>
      <c r="H40" s="290"/>
      <c r="I40" s="290"/>
      <c r="J40" s="290"/>
      <c r="K40" s="290"/>
      <c r="M40" s="2"/>
    </row>
    <row r="41" spans="1:13" x14ac:dyDescent="0.35">
      <c r="A41" s="1"/>
      <c r="C41" s="290"/>
      <c r="D41" s="290"/>
      <c r="E41" s="290"/>
      <c r="F41" s="290"/>
      <c r="G41" s="290"/>
      <c r="H41" s="290"/>
      <c r="I41" s="290"/>
      <c r="J41" s="290"/>
      <c r="K41" s="290"/>
      <c r="M41" s="2"/>
    </row>
    <row r="42" spans="1:13" x14ac:dyDescent="0.35">
      <c r="A42" s="1"/>
      <c r="M42" s="2"/>
    </row>
    <row r="43" spans="1:13" x14ac:dyDescent="0.35">
      <c r="A43" s="1"/>
      <c r="C43" s="194" t="s">
        <v>47</v>
      </c>
      <c r="D43" s="194"/>
      <c r="E43" s="194"/>
      <c r="F43" s="194"/>
      <c r="G43" s="131"/>
      <c r="H43" s="131"/>
      <c r="I43" s="131"/>
      <c r="M43" s="2"/>
    </row>
    <row r="44" spans="1:13" x14ac:dyDescent="0.35">
      <c r="A44" s="1"/>
      <c r="B44" s="30"/>
      <c r="C44" s="291"/>
      <c r="D44" s="291"/>
      <c r="E44" s="291"/>
      <c r="F44" s="291"/>
      <c r="G44" s="30"/>
      <c r="H44" s="30"/>
      <c r="I44" s="30"/>
      <c r="J44" s="30"/>
      <c r="K44" s="30"/>
      <c r="L44" s="30"/>
      <c r="M44" s="1"/>
    </row>
    <row r="45" spans="1:13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ht="15" thickBot="1" x14ac:dyDescent="0.4">
      <c r="A47" s="1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1"/>
    </row>
    <row r="48" spans="1:13" ht="15" thickBot="1" x14ac:dyDescent="0.4">
      <c r="A48" s="1"/>
      <c r="C48" s="31" t="s">
        <v>6</v>
      </c>
      <c r="D48" s="143" t="str">
        <f>$I$6</f>
        <v>C225 Expansion Medium</v>
      </c>
      <c r="E48" s="143"/>
      <c r="F48" s="143"/>
      <c r="H48" s="31" t="s">
        <v>2</v>
      </c>
      <c r="I48" s="143" t="str">
        <f>$I$3</f>
        <v>VA1710</v>
      </c>
      <c r="J48" s="143"/>
      <c r="K48" s="143"/>
      <c r="M48" s="2"/>
    </row>
    <row r="49" spans="1:13" x14ac:dyDescent="0.35">
      <c r="A49" s="1"/>
      <c r="M49" s="2"/>
    </row>
    <row r="50" spans="1:13" x14ac:dyDescent="0.35">
      <c r="A50" s="1"/>
      <c r="C50" s="238" t="s">
        <v>48</v>
      </c>
      <c r="D50" s="238"/>
      <c r="E50" s="238"/>
      <c r="K50" s="103" t="s">
        <v>49</v>
      </c>
      <c r="M50" s="2"/>
    </row>
    <row r="51" spans="1:13" ht="14.5" customHeight="1" x14ac:dyDescent="0.35">
      <c r="A51" s="1"/>
      <c r="C51" s="157" t="s">
        <v>50</v>
      </c>
      <c r="D51" s="158"/>
      <c r="E51" s="158"/>
      <c r="F51" s="158"/>
      <c r="G51" s="158"/>
      <c r="H51" s="32" t="str">
        <f>CONCATENATE(J19," ",K19)</f>
        <v xml:space="preserve"> [g]</v>
      </c>
      <c r="I51" s="33"/>
      <c r="J51" s="33"/>
      <c r="K51" s="34"/>
      <c r="M51" s="2"/>
    </row>
    <row r="52" spans="1:13" ht="14.5" customHeight="1" x14ac:dyDescent="0.35">
      <c r="A52" s="1"/>
      <c r="C52" s="292" t="s">
        <v>51</v>
      </c>
      <c r="D52" s="292"/>
      <c r="E52" s="292"/>
      <c r="F52" s="292"/>
      <c r="G52" s="292"/>
      <c r="H52" s="292"/>
      <c r="I52" s="292"/>
      <c r="J52" s="292"/>
      <c r="K52" s="292"/>
      <c r="M52" s="2"/>
    </row>
    <row r="53" spans="1:13" ht="14.5" customHeight="1" x14ac:dyDescent="0.35">
      <c r="A53" s="1"/>
      <c r="C53" s="293"/>
      <c r="D53" s="293"/>
      <c r="E53" s="293"/>
      <c r="F53" s="293"/>
      <c r="G53" s="293"/>
      <c r="H53" s="293"/>
      <c r="I53" s="293"/>
      <c r="J53" s="293"/>
      <c r="K53" s="293"/>
      <c r="M53" s="2"/>
    </row>
    <row r="54" spans="1:13" x14ac:dyDescent="0.35">
      <c r="A54" s="1"/>
      <c r="C54" s="293"/>
      <c r="D54" s="293"/>
      <c r="E54" s="293"/>
      <c r="F54" s="293"/>
      <c r="G54" s="293"/>
      <c r="H54" s="293"/>
      <c r="I54" s="293"/>
      <c r="J54" s="293"/>
      <c r="K54" s="293"/>
      <c r="M54" s="2"/>
    </row>
    <row r="55" spans="1:13" x14ac:dyDescent="0.35">
      <c r="A55" s="1"/>
      <c r="C55" s="293"/>
      <c r="D55" s="293"/>
      <c r="E55" s="293"/>
      <c r="F55" s="293"/>
      <c r="G55" s="293"/>
      <c r="H55" s="293"/>
      <c r="I55" s="293"/>
      <c r="J55" s="293"/>
      <c r="K55" s="293"/>
      <c r="M55" s="2"/>
    </row>
    <row r="56" spans="1:13" x14ac:dyDescent="0.35">
      <c r="A56" s="1"/>
      <c r="C56" s="293"/>
      <c r="D56" s="293"/>
      <c r="E56" s="293"/>
      <c r="F56" s="293"/>
      <c r="G56" s="293"/>
      <c r="H56" s="293"/>
      <c r="I56" s="293"/>
      <c r="J56" s="293"/>
      <c r="K56" s="293"/>
      <c r="M56" s="2"/>
    </row>
    <row r="57" spans="1:13" x14ac:dyDescent="0.35">
      <c r="A57" s="1"/>
      <c r="C57" s="141" t="s">
        <v>52</v>
      </c>
      <c r="D57" s="141"/>
      <c r="E57" s="141"/>
      <c r="F57" s="141"/>
      <c r="G57" s="141"/>
      <c r="H57" s="141"/>
      <c r="I57" s="141"/>
      <c r="J57" s="35" t="s">
        <v>53</v>
      </c>
      <c r="K57" s="21"/>
      <c r="M57" s="2"/>
    </row>
    <row r="58" spans="1:13" x14ac:dyDescent="0.35">
      <c r="A58" s="1"/>
      <c r="C58" s="142" t="s">
        <v>188</v>
      </c>
      <c r="D58" s="142"/>
      <c r="E58" s="142"/>
      <c r="F58" s="142"/>
      <c r="G58" s="142"/>
      <c r="H58" s="95" t="str">
        <f>CONCATENATE(J20," ",K20)</f>
        <v xml:space="preserve"> [g]</v>
      </c>
      <c r="I58" s="131" t="s">
        <v>55</v>
      </c>
      <c r="J58" s="131"/>
      <c r="K58" s="21"/>
      <c r="M58" s="2"/>
    </row>
    <row r="59" spans="1:13" x14ac:dyDescent="0.35">
      <c r="A59" s="1"/>
      <c r="C59" s="142" t="s">
        <v>54</v>
      </c>
      <c r="D59" s="142"/>
      <c r="E59" s="142"/>
      <c r="F59" s="142"/>
      <c r="G59" s="142"/>
      <c r="H59" s="95" t="str">
        <f>CONCATENATE(J21," ",K21)</f>
        <v xml:space="preserve"> [g]</v>
      </c>
      <c r="I59" s="131" t="s">
        <v>56</v>
      </c>
      <c r="J59" s="131"/>
      <c r="K59" s="21"/>
      <c r="M59" s="2"/>
    </row>
    <row r="60" spans="1:13" x14ac:dyDescent="0.35">
      <c r="A60" s="1"/>
      <c r="C60" s="193" t="s">
        <v>182</v>
      </c>
      <c r="D60" s="193"/>
      <c r="E60" s="193"/>
      <c r="F60" s="193"/>
      <c r="G60" s="193"/>
      <c r="H60" s="95" t="str">
        <f>CONCATENATE(J22," ",K22)</f>
        <v xml:space="preserve"> [g]</v>
      </c>
      <c r="I60" s="194" t="s">
        <v>183</v>
      </c>
      <c r="J60" s="194"/>
      <c r="K60" s="21"/>
      <c r="M60" s="2"/>
    </row>
    <row r="61" spans="1:13" x14ac:dyDescent="0.35">
      <c r="A61" s="1"/>
      <c r="C61" s="134" t="s">
        <v>189</v>
      </c>
      <c r="D61" s="134"/>
      <c r="E61" s="134"/>
      <c r="F61" s="134"/>
      <c r="G61" s="134"/>
      <c r="H61" s="95" t="str">
        <f>CONCATENATE(J23," ",K23)</f>
        <v xml:space="preserve"> [g]</v>
      </c>
      <c r="I61" s="131" t="s">
        <v>55</v>
      </c>
      <c r="J61" s="131"/>
      <c r="K61" s="21"/>
      <c r="M61" s="2"/>
    </row>
    <row r="62" spans="1:13" ht="14.5" customHeight="1" x14ac:dyDescent="0.35">
      <c r="A62" s="1"/>
      <c r="C62" s="142" t="s">
        <v>81</v>
      </c>
      <c r="D62" s="142"/>
      <c r="E62" s="142"/>
      <c r="F62" s="142"/>
      <c r="G62" s="142"/>
      <c r="H62" s="95" t="str">
        <f>CONCATENATE(J24," ",K24)</f>
        <v xml:space="preserve"> [mL]</v>
      </c>
      <c r="I62" s="131" t="s">
        <v>55</v>
      </c>
      <c r="J62" s="131"/>
      <c r="K62" s="21"/>
      <c r="M62" s="2"/>
    </row>
    <row r="63" spans="1:13" x14ac:dyDescent="0.35">
      <c r="A63" s="1"/>
      <c r="M63" s="2"/>
    </row>
    <row r="64" spans="1:13" x14ac:dyDescent="0.35">
      <c r="A64" s="1"/>
      <c r="M64" s="2"/>
    </row>
    <row r="65" spans="1:13" x14ac:dyDescent="0.35">
      <c r="A65" s="1"/>
      <c r="M65" s="2"/>
    </row>
    <row r="66" spans="1:13" ht="14.5" customHeight="1" x14ac:dyDescent="0.35">
      <c r="A66" s="1"/>
      <c r="C66" s="191" t="s">
        <v>57</v>
      </c>
      <c r="D66" s="191"/>
      <c r="E66" s="191"/>
      <c r="F66" s="191"/>
      <c r="G66" s="191"/>
      <c r="H66" s="191"/>
      <c r="I66" s="191"/>
      <c r="J66" s="191"/>
      <c r="K66" s="191"/>
      <c r="M66" s="2"/>
    </row>
    <row r="67" spans="1:13" x14ac:dyDescent="0.35">
      <c r="A67" s="1"/>
      <c r="C67" s="191"/>
      <c r="D67" s="191"/>
      <c r="E67" s="191"/>
      <c r="F67" s="191"/>
      <c r="G67" s="191"/>
      <c r="H67" s="191"/>
      <c r="I67" s="191"/>
      <c r="J67" s="191"/>
      <c r="K67" s="191"/>
      <c r="M67" s="2"/>
    </row>
    <row r="68" spans="1:13" x14ac:dyDescent="0.35">
      <c r="A68" s="1"/>
      <c r="C68" s="191"/>
      <c r="D68" s="191"/>
      <c r="E68" s="191"/>
      <c r="F68" s="191"/>
      <c r="G68" s="191"/>
      <c r="H68" s="191"/>
      <c r="I68" s="191"/>
      <c r="J68" s="191"/>
      <c r="K68" s="191"/>
      <c r="M68" s="2"/>
    </row>
    <row r="69" spans="1:13" x14ac:dyDescent="0.35">
      <c r="A69" s="1"/>
      <c r="C69" s="191"/>
      <c r="D69" s="191"/>
      <c r="E69" s="191"/>
      <c r="F69" s="191"/>
      <c r="G69" s="191"/>
      <c r="H69" s="191"/>
      <c r="I69" s="191"/>
      <c r="J69" s="191"/>
      <c r="K69" s="191"/>
      <c r="M69" s="2"/>
    </row>
    <row r="70" spans="1:13" x14ac:dyDescent="0.35">
      <c r="A70" s="1"/>
      <c r="M70" s="2"/>
    </row>
    <row r="71" spans="1:13" ht="14.5" customHeight="1" x14ac:dyDescent="0.35">
      <c r="A71" s="1"/>
      <c r="C71" s="192" t="s">
        <v>58</v>
      </c>
      <c r="D71" s="192"/>
      <c r="E71" s="192"/>
      <c r="F71" s="192"/>
      <c r="G71" s="192"/>
      <c r="H71" s="192"/>
      <c r="I71" s="192"/>
      <c r="J71" s="192"/>
      <c r="K71" s="192"/>
      <c r="M71" s="2"/>
    </row>
    <row r="72" spans="1:13" x14ac:dyDescent="0.35">
      <c r="A72" s="1"/>
      <c r="C72" s="192"/>
      <c r="D72" s="192"/>
      <c r="E72" s="192"/>
      <c r="F72" s="192"/>
      <c r="G72" s="192"/>
      <c r="H72" s="192"/>
      <c r="I72" s="192"/>
      <c r="J72" s="192"/>
      <c r="K72" s="192"/>
      <c r="M72" s="2"/>
    </row>
    <row r="73" spans="1:13" x14ac:dyDescent="0.35">
      <c r="A73" s="1"/>
      <c r="M73" s="2"/>
    </row>
    <row r="74" spans="1:13" x14ac:dyDescent="0.35">
      <c r="A74" s="1"/>
      <c r="M74" s="2"/>
    </row>
    <row r="75" spans="1:13" x14ac:dyDescent="0.35">
      <c r="A75" s="1"/>
      <c r="M75" s="2"/>
    </row>
    <row r="76" spans="1:13" x14ac:dyDescent="0.35">
      <c r="A76" s="1"/>
      <c r="M76" s="2"/>
    </row>
    <row r="77" spans="1:13" x14ac:dyDescent="0.35">
      <c r="A77" s="1"/>
      <c r="M77" s="2"/>
    </row>
    <row r="78" spans="1:13" x14ac:dyDescent="0.35">
      <c r="A78" s="1"/>
      <c r="M78" s="2"/>
    </row>
    <row r="79" spans="1:13" x14ac:dyDescent="0.35">
      <c r="A79" s="1"/>
      <c r="M79" s="2"/>
    </row>
    <row r="80" spans="1:13" x14ac:dyDescent="0.35">
      <c r="A80" s="1"/>
      <c r="M80" s="2"/>
    </row>
    <row r="81" spans="1:13" x14ac:dyDescent="0.35">
      <c r="A81" s="1"/>
      <c r="M81" s="2"/>
    </row>
    <row r="82" spans="1:13" x14ac:dyDescent="0.35">
      <c r="A82" s="1"/>
      <c r="M82" s="2"/>
    </row>
    <row r="83" spans="1:13" x14ac:dyDescent="0.35">
      <c r="A83" s="1"/>
      <c r="M83" s="2"/>
    </row>
    <row r="84" spans="1:13" x14ac:dyDescent="0.35">
      <c r="A84" s="1"/>
      <c r="M84" s="2"/>
    </row>
    <row r="85" spans="1:13" x14ac:dyDescent="0.35">
      <c r="A85" s="1"/>
      <c r="M85" s="2"/>
    </row>
    <row r="86" spans="1:13" x14ac:dyDescent="0.35">
      <c r="A86" s="1"/>
      <c r="M86" s="2"/>
    </row>
    <row r="87" spans="1:13" x14ac:dyDescent="0.35">
      <c r="A87" s="1"/>
      <c r="M87" s="2"/>
    </row>
    <row r="88" spans="1:13" x14ac:dyDescent="0.35">
      <c r="A88" s="1"/>
      <c r="M88" s="2"/>
    </row>
    <row r="89" spans="1:13" x14ac:dyDescent="0.35">
      <c r="A89" s="1"/>
      <c r="M89" s="2"/>
    </row>
    <row r="90" spans="1:13" x14ac:dyDescent="0.35">
      <c r="A90" s="1"/>
      <c r="M90" s="2"/>
    </row>
    <row r="91" spans="1:13" x14ac:dyDescent="0.35">
      <c r="A91" s="1"/>
      <c r="M91" s="2"/>
    </row>
    <row r="92" spans="1:13" x14ac:dyDescent="0.35">
      <c r="A92" s="1"/>
      <c r="M92" s="2"/>
    </row>
    <row r="93" spans="1:13" x14ac:dyDescent="0.35">
      <c r="A93" s="1"/>
      <c r="C93" s="194" t="s">
        <v>59</v>
      </c>
      <c r="D93" s="131"/>
      <c r="E93" s="131"/>
      <c r="F93" s="131"/>
      <c r="G93" s="131"/>
      <c r="H93" s="131"/>
      <c r="I93" s="131"/>
      <c r="M93" s="2"/>
    </row>
    <row r="94" spans="1:13" x14ac:dyDescent="0.35">
      <c r="A94" s="29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29"/>
    </row>
    <row r="95" spans="1:13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1:13" ht="14.5" customHeight="1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14.5" customHeight="1" thickBot="1" x14ac:dyDescent="0.4">
      <c r="A97" s="2"/>
      <c r="M97" s="2"/>
    </row>
    <row r="98" spans="1:13" ht="14.5" customHeight="1" thickBot="1" x14ac:dyDescent="0.4">
      <c r="A98" s="2"/>
      <c r="C98" s="31" t="s">
        <v>6</v>
      </c>
      <c r="D98" s="143" t="str">
        <f>$I$6</f>
        <v>C225 Expansion Medium</v>
      </c>
      <c r="E98" s="143"/>
      <c r="F98" s="143"/>
      <c r="H98" s="31" t="s">
        <v>2</v>
      </c>
      <c r="I98" s="143" t="str">
        <f>$I$3</f>
        <v>VA1710</v>
      </c>
      <c r="J98" s="143"/>
      <c r="K98" s="143"/>
      <c r="M98" s="2"/>
    </row>
    <row r="99" spans="1:13" ht="14.5" customHeight="1" x14ac:dyDescent="0.35">
      <c r="A99" s="2"/>
      <c r="M99" s="2"/>
    </row>
    <row r="100" spans="1:13" ht="14.5" customHeight="1" x14ac:dyDescent="0.35">
      <c r="A100" s="2"/>
      <c r="C100" s="129" t="s">
        <v>60</v>
      </c>
      <c r="D100" s="129"/>
      <c r="E100" s="129"/>
      <c r="F100" s="129"/>
      <c r="G100" s="129"/>
      <c r="H100" s="129"/>
      <c r="I100" s="129"/>
      <c r="J100" s="129"/>
      <c r="K100" s="129"/>
      <c r="M100" s="2"/>
    </row>
    <row r="101" spans="1:13" ht="14.5" customHeight="1" x14ac:dyDescent="0.35">
      <c r="A101" s="2"/>
      <c r="C101" s="149" t="s">
        <v>61</v>
      </c>
      <c r="D101" s="249"/>
      <c r="E101" s="249"/>
      <c r="F101" s="150"/>
      <c r="G101" s="36"/>
      <c r="H101" s="149" t="s">
        <v>31</v>
      </c>
      <c r="I101" s="249"/>
      <c r="J101" s="249"/>
      <c r="K101" s="150"/>
      <c r="M101" s="2"/>
    </row>
    <row r="102" spans="1:13" ht="14.5" customHeight="1" x14ac:dyDescent="0.35">
      <c r="A102" s="2"/>
      <c r="C102" s="195"/>
      <c r="D102" s="196"/>
      <c r="E102" s="196"/>
      <c r="F102" s="197"/>
      <c r="H102" s="195"/>
      <c r="I102" s="196"/>
      <c r="J102" s="196"/>
      <c r="K102" s="197"/>
      <c r="M102" s="2"/>
    </row>
    <row r="103" spans="1:13" ht="14.5" customHeight="1" x14ac:dyDescent="0.35">
      <c r="A103" s="2"/>
      <c r="C103" s="198"/>
      <c r="D103" s="186"/>
      <c r="E103" s="186"/>
      <c r="F103" s="199"/>
      <c r="H103" s="198"/>
      <c r="I103" s="186"/>
      <c r="J103" s="186"/>
      <c r="K103" s="199"/>
      <c r="M103" s="2"/>
    </row>
    <row r="104" spans="1:13" ht="14.5" customHeight="1" x14ac:dyDescent="0.35">
      <c r="A104" s="2"/>
      <c r="C104" s="198"/>
      <c r="D104" s="186"/>
      <c r="E104" s="186"/>
      <c r="F104" s="199"/>
      <c r="H104" s="198"/>
      <c r="I104" s="186"/>
      <c r="J104" s="186"/>
      <c r="K104" s="199"/>
      <c r="M104" s="2"/>
    </row>
    <row r="105" spans="1:13" ht="14.5" customHeight="1" x14ac:dyDescent="0.35">
      <c r="A105" s="2"/>
      <c r="C105" s="198"/>
      <c r="D105" s="186"/>
      <c r="E105" s="186"/>
      <c r="F105" s="199"/>
      <c r="H105" s="198"/>
      <c r="I105" s="186"/>
      <c r="J105" s="186"/>
      <c r="K105" s="199"/>
      <c r="M105" s="2"/>
    </row>
    <row r="106" spans="1:13" ht="14.5" customHeight="1" x14ac:dyDescent="0.35">
      <c r="A106" s="2"/>
      <c r="C106" s="198"/>
      <c r="D106" s="186"/>
      <c r="E106" s="186"/>
      <c r="F106" s="199"/>
      <c r="H106" s="198"/>
      <c r="I106" s="186"/>
      <c r="J106" s="186"/>
      <c r="K106" s="199"/>
      <c r="M106" s="2"/>
    </row>
    <row r="107" spans="1:13" ht="14.5" customHeight="1" x14ac:dyDescent="0.35">
      <c r="A107" s="2"/>
      <c r="C107" s="198"/>
      <c r="D107" s="186"/>
      <c r="E107" s="186"/>
      <c r="F107" s="199"/>
      <c r="H107" s="198"/>
      <c r="I107" s="186"/>
      <c r="J107" s="186"/>
      <c r="K107" s="199"/>
      <c r="M107" s="2"/>
    </row>
    <row r="108" spans="1:13" ht="14.5" customHeight="1" x14ac:dyDescent="0.35">
      <c r="A108" s="2"/>
      <c r="C108" s="198"/>
      <c r="D108" s="186"/>
      <c r="E108" s="186"/>
      <c r="F108" s="199"/>
      <c r="H108" s="198"/>
      <c r="I108" s="186"/>
      <c r="J108" s="186"/>
      <c r="K108" s="199"/>
      <c r="M108" s="2"/>
    </row>
    <row r="109" spans="1:13" ht="14.5" customHeight="1" x14ac:dyDescent="0.35">
      <c r="A109" s="2"/>
      <c r="C109" s="198"/>
      <c r="D109" s="186"/>
      <c r="E109" s="186"/>
      <c r="F109" s="199"/>
      <c r="H109" s="198"/>
      <c r="I109" s="186"/>
      <c r="J109" s="186"/>
      <c r="K109" s="199"/>
      <c r="M109" s="2"/>
    </row>
    <row r="110" spans="1:13" ht="14.5" customHeight="1" x14ac:dyDescent="0.35">
      <c r="A110" s="2"/>
      <c r="C110" s="198"/>
      <c r="D110" s="186"/>
      <c r="E110" s="186"/>
      <c r="F110" s="199"/>
      <c r="H110" s="198"/>
      <c r="I110" s="186"/>
      <c r="J110" s="186"/>
      <c r="K110" s="199"/>
      <c r="M110" s="2"/>
    </row>
    <row r="111" spans="1:13" ht="14.5" customHeight="1" x14ac:dyDescent="0.35">
      <c r="A111" s="2"/>
      <c r="C111" s="198"/>
      <c r="D111" s="186"/>
      <c r="E111" s="186"/>
      <c r="F111" s="199"/>
      <c r="H111" s="198"/>
      <c r="I111" s="186"/>
      <c r="J111" s="186"/>
      <c r="K111" s="199"/>
      <c r="M111" s="2"/>
    </row>
    <row r="112" spans="1:13" ht="14.5" customHeight="1" x14ac:dyDescent="0.35">
      <c r="A112" s="2"/>
      <c r="C112" s="200"/>
      <c r="D112" s="201"/>
      <c r="E112" s="201"/>
      <c r="F112" s="202"/>
      <c r="H112" s="200"/>
      <c r="I112" s="201"/>
      <c r="J112" s="201"/>
      <c r="K112" s="202"/>
      <c r="M112" s="2"/>
    </row>
    <row r="113" spans="1:13" ht="14.5" customHeight="1" x14ac:dyDescent="0.35">
      <c r="A113" s="2"/>
      <c r="M113" s="2"/>
    </row>
    <row r="114" spans="1:13" ht="14.5" customHeight="1" x14ac:dyDescent="0.35">
      <c r="A114" s="2"/>
      <c r="C114" s="149" t="s">
        <v>35</v>
      </c>
      <c r="D114" s="249"/>
      <c r="E114" s="249"/>
      <c r="F114" s="150"/>
      <c r="H114" s="149" t="s">
        <v>184</v>
      </c>
      <c r="I114" s="249"/>
      <c r="J114" s="249"/>
      <c r="K114" s="150"/>
      <c r="M114" s="2"/>
    </row>
    <row r="115" spans="1:13" ht="14.5" customHeight="1" x14ac:dyDescent="0.35">
      <c r="A115" s="2"/>
      <c r="C115" s="195"/>
      <c r="D115" s="196"/>
      <c r="E115" s="196"/>
      <c r="F115" s="197"/>
      <c r="H115" s="195"/>
      <c r="I115" s="196"/>
      <c r="J115" s="196"/>
      <c r="K115" s="197"/>
      <c r="M115" s="2"/>
    </row>
    <row r="116" spans="1:13" ht="14.5" customHeight="1" x14ac:dyDescent="0.35">
      <c r="A116" s="2"/>
      <c r="C116" s="198"/>
      <c r="D116" s="186"/>
      <c r="E116" s="186"/>
      <c r="F116" s="199"/>
      <c r="H116" s="198"/>
      <c r="I116" s="186"/>
      <c r="J116" s="186"/>
      <c r="K116" s="199"/>
      <c r="M116" s="2"/>
    </row>
    <row r="117" spans="1:13" ht="14.5" customHeight="1" x14ac:dyDescent="0.35">
      <c r="A117" s="2"/>
      <c r="C117" s="198"/>
      <c r="D117" s="186"/>
      <c r="E117" s="186"/>
      <c r="F117" s="199"/>
      <c r="H117" s="198"/>
      <c r="I117" s="186"/>
      <c r="J117" s="186"/>
      <c r="K117" s="199"/>
      <c r="M117" s="2"/>
    </row>
    <row r="118" spans="1:13" ht="14.5" customHeight="1" x14ac:dyDescent="0.35">
      <c r="A118" s="2"/>
      <c r="C118" s="198"/>
      <c r="D118" s="186"/>
      <c r="E118" s="186"/>
      <c r="F118" s="199"/>
      <c r="H118" s="198"/>
      <c r="I118" s="186"/>
      <c r="J118" s="186"/>
      <c r="K118" s="199"/>
      <c r="M118" s="2"/>
    </row>
    <row r="119" spans="1:13" ht="14.5" customHeight="1" x14ac:dyDescent="0.35">
      <c r="A119" s="2"/>
      <c r="C119" s="198"/>
      <c r="D119" s="186"/>
      <c r="E119" s="186"/>
      <c r="F119" s="199"/>
      <c r="H119" s="198"/>
      <c r="I119" s="186"/>
      <c r="J119" s="186"/>
      <c r="K119" s="199"/>
      <c r="M119" s="2"/>
    </row>
    <row r="120" spans="1:13" ht="14.5" customHeight="1" x14ac:dyDescent="0.35">
      <c r="A120" s="2"/>
      <c r="C120" s="198"/>
      <c r="D120" s="186"/>
      <c r="E120" s="186"/>
      <c r="F120" s="199"/>
      <c r="H120" s="198"/>
      <c r="I120" s="186"/>
      <c r="J120" s="186"/>
      <c r="K120" s="199"/>
      <c r="M120" s="2"/>
    </row>
    <row r="121" spans="1:13" ht="14.5" customHeight="1" x14ac:dyDescent="0.35">
      <c r="A121" s="2"/>
      <c r="C121" s="198"/>
      <c r="D121" s="186"/>
      <c r="E121" s="186"/>
      <c r="F121" s="199"/>
      <c r="H121" s="198"/>
      <c r="I121" s="186"/>
      <c r="J121" s="186"/>
      <c r="K121" s="199"/>
      <c r="M121" s="2"/>
    </row>
    <row r="122" spans="1:13" ht="14.5" customHeight="1" x14ac:dyDescent="0.35">
      <c r="A122" s="2"/>
      <c r="C122" s="198"/>
      <c r="D122" s="186"/>
      <c r="E122" s="186"/>
      <c r="F122" s="199"/>
      <c r="H122" s="198"/>
      <c r="I122" s="186"/>
      <c r="J122" s="186"/>
      <c r="K122" s="199"/>
      <c r="M122" s="2"/>
    </row>
    <row r="123" spans="1:13" ht="14.5" customHeight="1" x14ac:dyDescent="0.35">
      <c r="A123" s="2"/>
      <c r="C123" s="198"/>
      <c r="D123" s="186"/>
      <c r="E123" s="186"/>
      <c r="F123" s="199"/>
      <c r="H123" s="198"/>
      <c r="I123" s="186"/>
      <c r="J123" s="186"/>
      <c r="K123" s="199"/>
      <c r="M123" s="2"/>
    </row>
    <row r="124" spans="1:13" ht="14.5" customHeight="1" x14ac:dyDescent="0.35">
      <c r="A124" s="2"/>
      <c r="C124" s="198"/>
      <c r="D124" s="186"/>
      <c r="E124" s="186"/>
      <c r="F124" s="199"/>
      <c r="H124" s="198"/>
      <c r="I124" s="186"/>
      <c r="J124" s="186"/>
      <c r="K124" s="199"/>
      <c r="M124" s="2"/>
    </row>
    <row r="125" spans="1:13" ht="14.5" customHeight="1" x14ac:dyDescent="0.35">
      <c r="A125" s="2"/>
      <c r="C125" s="200"/>
      <c r="D125" s="201"/>
      <c r="E125" s="201"/>
      <c r="F125" s="202"/>
      <c r="H125" s="200"/>
      <c r="I125" s="201"/>
      <c r="J125" s="201"/>
      <c r="K125" s="202"/>
      <c r="M125" s="2"/>
    </row>
    <row r="126" spans="1:13" ht="14.5" customHeight="1" x14ac:dyDescent="0.35">
      <c r="A126" s="2"/>
      <c r="M126" s="2"/>
    </row>
    <row r="127" spans="1:13" ht="14.5" customHeight="1" x14ac:dyDescent="0.35">
      <c r="A127" s="2"/>
      <c r="C127" s="134" t="s">
        <v>186</v>
      </c>
      <c r="D127" s="134"/>
      <c r="E127" s="134"/>
      <c r="F127" s="134"/>
      <c r="H127" s="134" t="s">
        <v>72</v>
      </c>
      <c r="I127" s="134"/>
      <c r="J127" s="134"/>
      <c r="K127" s="134"/>
      <c r="M127" s="2"/>
    </row>
    <row r="128" spans="1:13" ht="14.5" customHeight="1" x14ac:dyDescent="0.35">
      <c r="A128" s="2"/>
      <c r="C128" s="195"/>
      <c r="D128" s="196"/>
      <c r="E128" s="196"/>
      <c r="F128" s="197"/>
      <c r="H128" s="205" t="s">
        <v>88</v>
      </c>
      <c r="I128" s="206"/>
      <c r="J128" s="206"/>
      <c r="K128" s="207"/>
      <c r="M128" s="2"/>
    </row>
    <row r="129" spans="1:13" ht="14.5" customHeight="1" x14ac:dyDescent="0.35">
      <c r="A129" s="2"/>
      <c r="C129" s="198"/>
      <c r="D129" s="186"/>
      <c r="E129" s="186"/>
      <c r="F129" s="199"/>
      <c r="H129" s="208"/>
      <c r="I129" s="209"/>
      <c r="J129" s="209"/>
      <c r="K129" s="210"/>
      <c r="M129" s="2"/>
    </row>
    <row r="130" spans="1:13" ht="14.5" customHeight="1" x14ac:dyDescent="0.35">
      <c r="A130" s="2"/>
      <c r="C130" s="198"/>
      <c r="D130" s="186"/>
      <c r="E130" s="186"/>
      <c r="F130" s="199"/>
      <c r="H130" s="208"/>
      <c r="I130" s="209"/>
      <c r="J130" s="209"/>
      <c r="K130" s="210"/>
      <c r="M130" s="2"/>
    </row>
    <row r="131" spans="1:13" ht="14.5" customHeight="1" x14ac:dyDescent="0.35">
      <c r="A131" s="2"/>
      <c r="C131" s="198"/>
      <c r="D131" s="186"/>
      <c r="E131" s="186"/>
      <c r="F131" s="199"/>
      <c r="H131" s="208"/>
      <c r="I131" s="209"/>
      <c r="J131" s="209"/>
      <c r="K131" s="210"/>
      <c r="M131" s="2"/>
    </row>
    <row r="132" spans="1:13" ht="14.5" customHeight="1" x14ac:dyDescent="0.35">
      <c r="A132" s="2"/>
      <c r="C132" s="198"/>
      <c r="D132" s="186"/>
      <c r="E132" s="186"/>
      <c r="F132" s="199"/>
      <c r="H132" s="208"/>
      <c r="I132" s="209"/>
      <c r="J132" s="209"/>
      <c r="K132" s="210"/>
      <c r="M132" s="2"/>
    </row>
    <row r="133" spans="1:13" ht="14.5" customHeight="1" x14ac:dyDescent="0.35">
      <c r="A133" s="2"/>
      <c r="C133" s="198"/>
      <c r="D133" s="186"/>
      <c r="E133" s="186"/>
      <c r="F133" s="199"/>
      <c r="H133" s="208"/>
      <c r="I133" s="209"/>
      <c r="J133" s="209"/>
      <c r="K133" s="210"/>
      <c r="M133" s="2"/>
    </row>
    <row r="134" spans="1:13" ht="14.5" customHeight="1" x14ac:dyDescent="0.35">
      <c r="A134" s="2"/>
      <c r="C134" s="198"/>
      <c r="D134" s="186"/>
      <c r="E134" s="186"/>
      <c r="F134" s="199"/>
      <c r="H134" s="208"/>
      <c r="I134" s="209"/>
      <c r="J134" s="209"/>
      <c r="K134" s="210"/>
      <c r="M134" s="2"/>
    </row>
    <row r="135" spans="1:13" ht="14.5" customHeight="1" x14ac:dyDescent="0.35">
      <c r="A135" s="2"/>
      <c r="C135" s="198"/>
      <c r="D135" s="186"/>
      <c r="E135" s="186"/>
      <c r="F135" s="199"/>
      <c r="H135" s="208"/>
      <c r="I135" s="209"/>
      <c r="J135" s="209"/>
      <c r="K135" s="210"/>
      <c r="M135" s="2"/>
    </row>
    <row r="136" spans="1:13" ht="14.5" customHeight="1" x14ac:dyDescent="0.35">
      <c r="A136" s="2"/>
      <c r="C136" s="198"/>
      <c r="D136" s="186"/>
      <c r="E136" s="186"/>
      <c r="F136" s="199"/>
      <c r="H136" s="208"/>
      <c r="I136" s="209"/>
      <c r="J136" s="209"/>
      <c r="K136" s="210"/>
      <c r="M136" s="2"/>
    </row>
    <row r="137" spans="1:13" ht="14.5" customHeight="1" x14ac:dyDescent="0.35">
      <c r="A137" s="2"/>
      <c r="C137" s="198"/>
      <c r="D137" s="186"/>
      <c r="E137" s="186"/>
      <c r="F137" s="199"/>
      <c r="H137" s="208"/>
      <c r="I137" s="209"/>
      <c r="J137" s="209"/>
      <c r="K137" s="210"/>
      <c r="M137" s="2"/>
    </row>
    <row r="138" spans="1:13" ht="14.5" customHeight="1" x14ac:dyDescent="0.35">
      <c r="A138" s="2"/>
      <c r="C138" s="200"/>
      <c r="D138" s="201"/>
      <c r="E138" s="201"/>
      <c r="F138" s="202"/>
      <c r="H138" s="211"/>
      <c r="I138" s="212"/>
      <c r="J138" s="212"/>
      <c r="K138" s="213"/>
      <c r="M138" s="2"/>
    </row>
    <row r="139" spans="1:13" ht="14.5" customHeight="1" x14ac:dyDescent="0.35">
      <c r="A139" s="2"/>
      <c r="M139" s="2"/>
    </row>
    <row r="140" spans="1:13" ht="14.5" customHeight="1" x14ac:dyDescent="0.35">
      <c r="A140" s="2"/>
      <c r="M140" s="2"/>
    </row>
    <row r="141" spans="1:13" ht="14.5" customHeight="1" x14ac:dyDescent="0.35">
      <c r="A141" s="2"/>
      <c r="M141" s="2"/>
    </row>
    <row r="142" spans="1:13" ht="14.5" customHeight="1" x14ac:dyDescent="0.35">
      <c r="A142" s="2"/>
      <c r="M142" s="2"/>
    </row>
    <row r="143" spans="1:13" ht="14.5" customHeight="1" x14ac:dyDescent="0.35">
      <c r="A143" s="2"/>
      <c r="C143" s="194" t="s">
        <v>59</v>
      </c>
      <c r="D143" s="131"/>
      <c r="E143" s="131"/>
      <c r="F143" s="131"/>
      <c r="G143" s="131"/>
      <c r="H143" s="131"/>
      <c r="I143" s="131"/>
      <c r="M143" s="2"/>
    </row>
    <row r="144" spans="1:13" ht="14.5" customHeight="1" x14ac:dyDescent="0.35">
      <c r="A144" s="2"/>
      <c r="M144" s="2"/>
    </row>
    <row r="145" spans="1:13" ht="14.5" customHeight="1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14.5" customHeight="1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14.5" customHeight="1" thickBot="1" x14ac:dyDescent="0.4">
      <c r="A147" s="2"/>
      <c r="M147" s="2"/>
    </row>
    <row r="148" spans="1:13" ht="14.5" customHeight="1" thickBot="1" x14ac:dyDescent="0.4">
      <c r="A148" s="2"/>
      <c r="C148" s="31" t="s">
        <v>6</v>
      </c>
      <c r="D148" s="143" t="str">
        <f>$I$6</f>
        <v>C225 Expansion Medium</v>
      </c>
      <c r="E148" s="143"/>
      <c r="F148" s="143"/>
      <c r="H148" s="31" t="s">
        <v>2</v>
      </c>
      <c r="I148" s="143" t="str">
        <f>$I$3</f>
        <v>VA1710</v>
      </c>
      <c r="J148" s="143"/>
      <c r="K148" s="143"/>
      <c r="M148" s="2"/>
    </row>
    <row r="149" spans="1:13" ht="14.5" customHeight="1" x14ac:dyDescent="0.35">
      <c r="A149" s="2"/>
      <c r="M149" s="2"/>
    </row>
    <row r="150" spans="1:13" ht="14.5" customHeight="1" x14ac:dyDescent="0.35">
      <c r="A150" s="2"/>
      <c r="C150" s="214" t="s">
        <v>171</v>
      </c>
      <c r="D150" s="215"/>
      <c r="E150" s="215"/>
      <c r="F150" s="216"/>
      <c r="M150" s="2"/>
    </row>
    <row r="151" spans="1:13" ht="14.5" customHeight="1" x14ac:dyDescent="0.35">
      <c r="A151" s="2"/>
      <c r="C151" s="217"/>
      <c r="D151" s="218"/>
      <c r="E151" s="218"/>
      <c r="F151" s="219"/>
      <c r="M151" s="2"/>
    </row>
    <row r="152" spans="1:13" ht="14.5" customHeight="1" x14ac:dyDescent="0.35">
      <c r="A152" s="2"/>
      <c r="C152" s="220"/>
      <c r="D152" s="221"/>
      <c r="E152" s="221"/>
      <c r="F152" s="222"/>
      <c r="M152" s="2"/>
    </row>
    <row r="153" spans="1:13" ht="14.5" customHeight="1" thickBot="1" x14ac:dyDescent="0.4">
      <c r="A153" s="2"/>
      <c r="D153" s="66"/>
      <c r="E153" s="66"/>
      <c r="F153" s="66"/>
      <c r="M153" s="2"/>
    </row>
    <row r="154" spans="1:13" ht="14.5" customHeight="1" thickBot="1" x14ac:dyDescent="0.4">
      <c r="A154" s="2"/>
      <c r="C154" s="223" t="s">
        <v>169</v>
      </c>
      <c r="D154" s="223"/>
      <c r="E154" s="67">
        <v>1</v>
      </c>
      <c r="M154" s="2"/>
    </row>
    <row r="155" spans="1:13" ht="14.5" customHeight="1" thickBot="1" x14ac:dyDescent="0.4">
      <c r="A155" s="2"/>
      <c r="M155" s="2"/>
    </row>
    <row r="156" spans="1:13" ht="26" customHeight="1" thickBot="1" x14ac:dyDescent="0.4">
      <c r="A156" s="2"/>
      <c r="C156" s="224" t="s">
        <v>172</v>
      </c>
      <c r="D156" s="224"/>
      <c r="E156" s="68"/>
      <c r="F156" s="69" t="s">
        <v>9</v>
      </c>
      <c r="M156" s="2"/>
    </row>
    <row r="157" spans="1:13" ht="14.5" customHeight="1" thickBot="1" x14ac:dyDescent="0.4">
      <c r="A157" s="2"/>
      <c r="E157" s="70">
        <f>E156*E158</f>
        <v>0</v>
      </c>
      <c r="F157" s="6" t="s">
        <v>11</v>
      </c>
      <c r="M157" s="2"/>
    </row>
    <row r="158" spans="1:13" ht="14.5" customHeight="1" thickBot="1" x14ac:dyDescent="0.4">
      <c r="A158" s="2"/>
      <c r="C158" s="225" t="s">
        <v>173</v>
      </c>
      <c r="D158" s="226"/>
      <c r="E158" s="5">
        <v>1.0149999999999999</v>
      </c>
      <c r="F158" s="7" t="s">
        <v>14</v>
      </c>
      <c r="M158" s="2"/>
    </row>
    <row r="159" spans="1:13" ht="14.5" customHeight="1" thickBot="1" x14ac:dyDescent="0.4">
      <c r="A159" s="2"/>
      <c r="M159" s="2"/>
    </row>
    <row r="160" spans="1:13" ht="44.5" customHeight="1" thickBot="1" x14ac:dyDescent="0.4">
      <c r="A160" s="2"/>
      <c r="C160" s="50" t="s">
        <v>18</v>
      </c>
      <c r="D160" s="50" t="s">
        <v>19</v>
      </c>
      <c r="E160" s="50" t="s">
        <v>20</v>
      </c>
      <c r="F160" s="59" t="s">
        <v>21</v>
      </c>
      <c r="G160" s="59" t="s">
        <v>22</v>
      </c>
      <c r="H160" s="59" t="s">
        <v>23</v>
      </c>
      <c r="I160" s="11" t="s">
        <v>24</v>
      </c>
      <c r="J160" s="12" t="s">
        <v>25</v>
      </c>
      <c r="K160" s="11" t="s">
        <v>26</v>
      </c>
      <c r="M160" s="2"/>
    </row>
    <row r="161" spans="1:13" ht="15" customHeight="1" x14ac:dyDescent="0.35">
      <c r="A161" s="2"/>
      <c r="C161" s="20" t="s">
        <v>64</v>
      </c>
      <c r="D161" s="102" t="s">
        <v>32</v>
      </c>
      <c r="E161" s="21" t="s">
        <v>65</v>
      </c>
      <c r="F161" s="21" t="s">
        <v>66</v>
      </c>
      <c r="G161" s="21" t="s">
        <v>67</v>
      </c>
      <c r="H161" s="22"/>
      <c r="I161" s="37">
        <v>2</v>
      </c>
      <c r="J161" s="63" t="str">
        <f>IF(AND(ISNUMBER(I161),ISNUMBER($E$156)),IF($E$156*I161&lt;1,ROUND($E$156*I161,3),ROUND($E$156*I161,2)),"")</f>
        <v/>
      </c>
      <c r="K161" s="19" t="s">
        <v>30</v>
      </c>
      <c r="M161" s="2"/>
    </row>
    <row r="162" spans="1:13" ht="14.5" customHeight="1" x14ac:dyDescent="0.35">
      <c r="A162" s="2"/>
      <c r="C162" s="250" t="s">
        <v>82</v>
      </c>
      <c r="D162" s="251"/>
      <c r="E162" s="251"/>
      <c r="F162" s="251"/>
      <c r="G162" s="251"/>
      <c r="H162" s="251"/>
      <c r="I162" s="251"/>
      <c r="J162" s="251"/>
      <c r="K162" s="79"/>
      <c r="M162" s="2"/>
    </row>
    <row r="163" spans="1:13" ht="14.5" customHeight="1" x14ac:dyDescent="0.35">
      <c r="A163" s="2"/>
      <c r="C163" s="20" t="s">
        <v>77</v>
      </c>
      <c r="D163" s="21" t="s">
        <v>36</v>
      </c>
      <c r="E163" s="21" t="s">
        <v>78</v>
      </c>
      <c r="F163" s="21" t="s">
        <v>78</v>
      </c>
      <c r="G163" s="21">
        <v>480791</v>
      </c>
      <c r="H163" s="22"/>
      <c r="I163" s="53">
        <v>0.35</v>
      </c>
      <c r="J163" s="23" t="str">
        <f>IF(AND(ISNUMBER(I163),ISNUMBER($E$156)),IF($E$156*I163&lt;1,ROUND($E$156*I163,3),ROUND($E$156*I163,2)),"")</f>
        <v/>
      </c>
      <c r="K163" s="24" t="s">
        <v>68</v>
      </c>
      <c r="M163" s="2"/>
    </row>
    <row r="164" spans="1:13" ht="14.5" customHeight="1" x14ac:dyDescent="0.35">
      <c r="A164" s="2"/>
      <c r="C164" s="252" t="s">
        <v>84</v>
      </c>
      <c r="D164" s="134"/>
      <c r="E164" s="134"/>
      <c r="F164" s="134"/>
      <c r="G164" s="134"/>
      <c r="H164" s="134"/>
      <c r="I164" s="134"/>
      <c r="J164" s="134"/>
      <c r="K164" s="79"/>
      <c r="M164" s="2"/>
    </row>
    <row r="165" spans="1:13" ht="14.5" customHeight="1" x14ac:dyDescent="0.35">
      <c r="A165" s="2"/>
      <c r="C165" s="250" t="s">
        <v>85</v>
      </c>
      <c r="D165" s="251"/>
      <c r="E165" s="251"/>
      <c r="F165" s="251"/>
      <c r="G165" s="251"/>
      <c r="H165" s="251"/>
      <c r="I165" s="251"/>
      <c r="J165" s="251"/>
      <c r="K165" s="79"/>
      <c r="M165" s="2"/>
    </row>
    <row r="166" spans="1:13" ht="14.5" customHeight="1" thickBot="1" x14ac:dyDescent="0.4">
      <c r="A166" s="2"/>
      <c r="C166" s="253" t="s">
        <v>86</v>
      </c>
      <c r="D166" s="254"/>
      <c r="E166" s="254"/>
      <c r="F166" s="254"/>
      <c r="G166" s="254"/>
      <c r="H166" s="254"/>
      <c r="I166" s="254"/>
      <c r="J166" s="254"/>
      <c r="K166" s="80"/>
      <c r="M166" s="2"/>
    </row>
    <row r="167" spans="1:13" ht="14.5" customHeight="1" thickBot="1" x14ac:dyDescent="0.4">
      <c r="A167" s="2"/>
      <c r="H167" s="64" t="s">
        <v>41</v>
      </c>
      <c r="I167" s="81">
        <f>SUM(I161:I163)</f>
        <v>2.35</v>
      </c>
      <c r="J167" s="92">
        <f>SUM(J161:J163)</f>
        <v>0</v>
      </c>
      <c r="M167" s="2"/>
    </row>
    <row r="168" spans="1:13" ht="14.5" customHeight="1" x14ac:dyDescent="0.35">
      <c r="A168" s="2"/>
      <c r="C168" s="255" t="s">
        <v>63</v>
      </c>
      <c r="D168" s="255"/>
      <c r="E168" s="244"/>
      <c r="M168" s="2"/>
    </row>
    <row r="169" spans="1:13" ht="14.5" customHeight="1" thickBot="1" x14ac:dyDescent="0.4">
      <c r="A169" s="2"/>
      <c r="C169" s="256"/>
      <c r="D169" s="256"/>
      <c r="E169" s="245"/>
      <c r="M169" s="2"/>
    </row>
    <row r="170" spans="1:13" ht="14.5" customHeight="1" x14ac:dyDescent="0.35">
      <c r="A170" s="2"/>
      <c r="M170" s="2"/>
    </row>
    <row r="171" spans="1:13" ht="14.5" customHeight="1" x14ac:dyDescent="0.35">
      <c r="A171" s="2"/>
      <c r="C171" s="129" t="s">
        <v>48</v>
      </c>
      <c r="D171" s="129"/>
      <c r="E171" s="129"/>
      <c r="K171" s="53" t="s">
        <v>49</v>
      </c>
      <c r="M171" s="2"/>
    </row>
    <row r="172" spans="1:13" ht="14.5" customHeight="1" x14ac:dyDescent="0.35">
      <c r="A172" s="2"/>
      <c r="C172" s="157" t="s">
        <v>174</v>
      </c>
      <c r="D172" s="158"/>
      <c r="E172" s="158"/>
      <c r="F172" s="158"/>
      <c r="G172" s="158"/>
      <c r="H172" s="32" t="str">
        <f>CONCATENATE(J25/E154," ",K161)</f>
        <v>0 [g]</v>
      </c>
      <c r="I172" s="33"/>
      <c r="J172" s="33"/>
      <c r="K172" s="34"/>
      <c r="M172" s="2"/>
    </row>
    <row r="173" spans="1:13" ht="14.5" customHeight="1" x14ac:dyDescent="0.35">
      <c r="A173" s="2"/>
      <c r="C173" s="257" t="s">
        <v>51</v>
      </c>
      <c r="D173" s="258"/>
      <c r="E173" s="258"/>
      <c r="F173" s="258"/>
      <c r="G173" s="258"/>
      <c r="H173" s="258"/>
      <c r="I173" s="258"/>
      <c r="J173" s="258"/>
      <c r="K173" s="259"/>
      <c r="M173" s="2"/>
    </row>
    <row r="174" spans="1:13" ht="14.5" customHeight="1" x14ac:dyDescent="0.35">
      <c r="A174" s="2"/>
      <c r="C174" s="260"/>
      <c r="D174" s="261"/>
      <c r="E174" s="261"/>
      <c r="F174" s="261"/>
      <c r="G174" s="261"/>
      <c r="H174" s="261"/>
      <c r="I174" s="261"/>
      <c r="J174" s="261"/>
      <c r="K174" s="262"/>
      <c r="M174" s="2"/>
    </row>
    <row r="175" spans="1:13" ht="14.5" customHeight="1" x14ac:dyDescent="0.35">
      <c r="A175" s="2"/>
      <c r="C175" s="260"/>
      <c r="D175" s="261"/>
      <c r="E175" s="261"/>
      <c r="F175" s="261"/>
      <c r="G175" s="261"/>
      <c r="H175" s="261"/>
      <c r="I175" s="261"/>
      <c r="J175" s="261"/>
      <c r="K175" s="262"/>
      <c r="M175" s="2"/>
    </row>
    <row r="176" spans="1:13" ht="14.5" customHeight="1" x14ac:dyDescent="0.35">
      <c r="A176" s="2"/>
      <c r="C176" s="260"/>
      <c r="D176" s="261"/>
      <c r="E176" s="261"/>
      <c r="F176" s="261"/>
      <c r="G176" s="261"/>
      <c r="H176" s="261"/>
      <c r="I176" s="261"/>
      <c r="J176" s="261"/>
      <c r="K176" s="262"/>
      <c r="M176" s="2"/>
    </row>
    <row r="177" spans="1:13" ht="14.5" customHeight="1" x14ac:dyDescent="0.35">
      <c r="A177" s="2"/>
      <c r="C177" s="263"/>
      <c r="D177" s="264"/>
      <c r="E177" s="264"/>
      <c r="F177" s="264"/>
      <c r="G177" s="264"/>
      <c r="H177" s="264"/>
      <c r="I177" s="264"/>
      <c r="J177" s="264"/>
      <c r="K177" s="265"/>
      <c r="M177" s="2"/>
    </row>
    <row r="178" spans="1:13" ht="14.5" customHeight="1" x14ac:dyDescent="0.35">
      <c r="A178" s="2"/>
      <c r="C178" s="157" t="s">
        <v>80</v>
      </c>
      <c r="D178" s="158"/>
      <c r="E178" s="158"/>
      <c r="F178" s="158"/>
      <c r="G178" s="158"/>
      <c r="H178" s="32" t="str">
        <f>CONCATENATE(J161," ",K161)</f>
        <v xml:space="preserve"> [g]</v>
      </c>
      <c r="I178" s="139" t="s">
        <v>55</v>
      </c>
      <c r="J178" s="139"/>
      <c r="K178" s="21"/>
      <c r="M178" s="2"/>
    </row>
    <row r="179" spans="1:13" ht="14.5" customHeight="1" x14ac:dyDescent="0.35">
      <c r="A179" s="2"/>
      <c r="C179" s="266" t="s">
        <v>82</v>
      </c>
      <c r="D179" s="267"/>
      <c r="E179" s="267"/>
      <c r="F179" s="267"/>
      <c r="G179" s="267"/>
      <c r="H179" s="267"/>
      <c r="I179" s="267"/>
      <c r="J179" s="268"/>
      <c r="K179" s="21"/>
      <c r="M179" s="2"/>
    </row>
    <row r="180" spans="1:13" ht="14.5" customHeight="1" x14ac:dyDescent="0.35">
      <c r="A180" s="2"/>
      <c r="C180" s="144" t="s">
        <v>83</v>
      </c>
      <c r="D180" s="129"/>
      <c r="E180" s="129"/>
      <c r="F180" s="129"/>
      <c r="G180" s="129"/>
      <c r="H180" s="58" t="str">
        <f>CONCATENATE(J163," ",K163)</f>
        <v xml:space="preserve"> [mL]</v>
      </c>
      <c r="I180" s="225" t="s">
        <v>79</v>
      </c>
      <c r="J180" s="239"/>
      <c r="K180" s="21"/>
      <c r="M180" s="2"/>
    </row>
    <row r="181" spans="1:13" ht="14.5" customHeight="1" x14ac:dyDescent="0.35">
      <c r="A181" s="2"/>
      <c r="C181" s="149" t="s">
        <v>84</v>
      </c>
      <c r="D181" s="249"/>
      <c r="E181" s="249"/>
      <c r="F181" s="249"/>
      <c r="G181" s="249"/>
      <c r="H181" s="249"/>
      <c r="I181" s="249"/>
      <c r="J181" s="150"/>
      <c r="K181" s="21"/>
      <c r="M181" s="2"/>
    </row>
    <row r="182" spans="1:13" ht="14.5" customHeight="1" x14ac:dyDescent="0.35">
      <c r="A182" s="2"/>
      <c r="C182" s="266" t="s">
        <v>85</v>
      </c>
      <c r="D182" s="267"/>
      <c r="E182" s="267"/>
      <c r="F182" s="267"/>
      <c r="G182" s="267"/>
      <c r="H182" s="267"/>
      <c r="I182" s="267"/>
      <c r="J182" s="267"/>
      <c r="K182" s="21"/>
      <c r="M182" s="2"/>
    </row>
    <row r="183" spans="1:13" ht="14.5" customHeight="1" x14ac:dyDescent="0.35">
      <c r="A183" s="2"/>
      <c r="C183" s="269" t="s">
        <v>86</v>
      </c>
      <c r="D183" s="270"/>
      <c r="E183" s="270"/>
      <c r="F183" s="270"/>
      <c r="G183" s="270"/>
      <c r="H183" s="270"/>
      <c r="I183" s="270"/>
      <c r="J183" s="270"/>
      <c r="K183" s="21"/>
      <c r="M183" s="2"/>
    </row>
    <row r="184" spans="1:13" ht="14.5" customHeight="1" x14ac:dyDescent="0.35">
      <c r="A184" s="2"/>
      <c r="M184" s="2"/>
    </row>
    <row r="185" spans="1:13" ht="14.5" customHeight="1" x14ac:dyDescent="0.35">
      <c r="A185" s="2"/>
      <c r="M185" s="2"/>
    </row>
    <row r="186" spans="1:13" ht="14.5" customHeight="1" x14ac:dyDescent="0.35">
      <c r="A186" s="2"/>
      <c r="M186" s="2"/>
    </row>
    <row r="187" spans="1:13" ht="14.5" customHeight="1" x14ac:dyDescent="0.35">
      <c r="A187" s="2"/>
      <c r="M187" s="2"/>
    </row>
    <row r="188" spans="1:13" ht="14.5" customHeight="1" x14ac:dyDescent="0.35">
      <c r="A188" s="2"/>
      <c r="M188" s="2"/>
    </row>
    <row r="189" spans="1:13" ht="14.5" customHeight="1" x14ac:dyDescent="0.35">
      <c r="A189" s="2"/>
      <c r="M189" s="2"/>
    </row>
    <row r="190" spans="1:13" ht="14.5" customHeight="1" x14ac:dyDescent="0.35">
      <c r="A190" s="2"/>
      <c r="C190" s="194" t="s">
        <v>59</v>
      </c>
      <c r="D190" s="131"/>
      <c r="E190" s="131"/>
      <c r="F190" s="131"/>
      <c r="G190" s="131"/>
      <c r="H190" s="131"/>
      <c r="I190" s="131"/>
      <c r="M190" s="2"/>
    </row>
    <row r="191" spans="1:13" ht="14.5" customHeight="1" x14ac:dyDescent="0.35">
      <c r="A191" s="2"/>
      <c r="M191" s="2"/>
    </row>
    <row r="192" spans="1:13" ht="14.5" customHeight="1" x14ac:dyDescent="0.35">
      <c r="A192" s="2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14.5" customHeight="1" x14ac:dyDescent="0.35">
      <c r="A193" s="1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</row>
    <row r="194" spans="1:13" ht="14.5" customHeight="1" thickBot="1" x14ac:dyDescent="0.4">
      <c r="A194" s="1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1"/>
    </row>
    <row r="195" spans="1:13" ht="14.5" customHeight="1" thickBot="1" x14ac:dyDescent="0.4">
      <c r="A195" s="1"/>
      <c r="C195" s="31" t="s">
        <v>6</v>
      </c>
      <c r="D195" s="143" t="str">
        <f>$I$6</f>
        <v>C225 Expansion Medium</v>
      </c>
      <c r="E195" s="143"/>
      <c r="F195" s="143"/>
      <c r="H195" s="31" t="s">
        <v>2</v>
      </c>
      <c r="I195" s="143" t="str">
        <f>$I$3</f>
        <v>VA1710</v>
      </c>
      <c r="J195" s="143"/>
      <c r="K195" s="143"/>
      <c r="M195" s="2"/>
    </row>
    <row r="196" spans="1:13" ht="14.5" customHeight="1" x14ac:dyDescent="0.35">
      <c r="A196" s="1"/>
      <c r="M196" s="1"/>
    </row>
    <row r="197" spans="1:13" ht="14.5" customHeight="1" x14ac:dyDescent="0.35">
      <c r="A197" s="1"/>
      <c r="C197" s="129" t="s">
        <v>190</v>
      </c>
      <c r="D197" s="129"/>
      <c r="E197" s="129"/>
      <c r="F197" s="129"/>
      <c r="G197" s="129"/>
      <c r="H197" s="129"/>
      <c r="I197" s="129"/>
      <c r="J197" s="129"/>
      <c r="K197" s="129"/>
      <c r="M197" s="1"/>
    </row>
    <row r="198" spans="1:13" ht="14.5" customHeight="1" x14ac:dyDescent="0.35">
      <c r="A198" s="1"/>
      <c r="C198" s="129" t="s">
        <v>175</v>
      </c>
      <c r="D198" s="129"/>
      <c r="E198" s="129"/>
      <c r="F198" s="129"/>
      <c r="G198" s="129"/>
      <c r="H198" s="129"/>
      <c r="I198" s="129"/>
      <c r="J198" s="129"/>
      <c r="K198" s="129"/>
      <c r="M198" s="1"/>
    </row>
    <row r="199" spans="1:13" ht="14.5" customHeight="1" x14ac:dyDescent="0.35">
      <c r="A199" s="1"/>
      <c r="C199" s="131"/>
      <c r="D199" s="131"/>
      <c r="E199" s="131"/>
      <c r="F199" s="131"/>
      <c r="G199" s="131"/>
      <c r="H199" s="131"/>
      <c r="I199" s="131"/>
      <c r="J199" s="131"/>
      <c r="K199" s="131"/>
      <c r="M199" s="1"/>
    </row>
    <row r="200" spans="1:13" ht="14.5" customHeight="1" x14ac:dyDescent="0.35">
      <c r="A200" s="1"/>
      <c r="C200" s="131"/>
      <c r="D200" s="131"/>
      <c r="E200" s="131"/>
      <c r="F200" s="131"/>
      <c r="G200" s="131"/>
      <c r="H200" s="131"/>
      <c r="I200" s="131"/>
      <c r="J200" s="131"/>
      <c r="K200" s="131"/>
      <c r="M200" s="1"/>
    </row>
    <row r="201" spans="1:13" ht="14.5" customHeight="1" x14ac:dyDescent="0.35">
      <c r="A201" s="1"/>
      <c r="C201" s="131"/>
      <c r="D201" s="131"/>
      <c r="E201" s="131"/>
      <c r="F201" s="131"/>
      <c r="G201" s="131"/>
      <c r="H201" s="131"/>
      <c r="I201" s="131"/>
      <c r="J201" s="131"/>
      <c r="K201" s="131"/>
      <c r="M201" s="1"/>
    </row>
    <row r="202" spans="1:13" ht="14.5" customHeight="1" x14ac:dyDescent="0.35">
      <c r="A202" s="1"/>
      <c r="C202" s="131"/>
      <c r="D202" s="131"/>
      <c r="E202" s="131"/>
      <c r="F202" s="131"/>
      <c r="G202" s="131"/>
      <c r="H202" s="131"/>
      <c r="I202" s="131"/>
      <c r="J202" s="131"/>
      <c r="K202" s="131"/>
      <c r="M202" s="1"/>
    </row>
    <row r="203" spans="1:13" ht="14.5" customHeight="1" x14ac:dyDescent="0.35">
      <c r="A203" s="1"/>
      <c r="C203" s="131"/>
      <c r="D203" s="131"/>
      <c r="E203" s="131"/>
      <c r="F203" s="131"/>
      <c r="G203" s="131"/>
      <c r="H203" s="131"/>
      <c r="I203" s="131"/>
      <c r="J203" s="131"/>
      <c r="K203" s="131"/>
      <c r="M203" s="1"/>
    </row>
    <row r="204" spans="1:13" ht="14.5" customHeight="1" x14ac:dyDescent="0.35">
      <c r="A204" s="1"/>
      <c r="C204" s="131"/>
      <c r="D204" s="131"/>
      <c r="E204" s="131"/>
      <c r="F204" s="131"/>
      <c r="G204" s="131"/>
      <c r="H204" s="131"/>
      <c r="I204" s="131"/>
      <c r="J204" s="131"/>
      <c r="K204" s="131"/>
      <c r="M204" s="1"/>
    </row>
    <row r="205" spans="1:13" ht="14.5" customHeight="1" x14ac:dyDescent="0.35">
      <c r="A205" s="1"/>
      <c r="C205" s="131"/>
      <c r="D205" s="131"/>
      <c r="E205" s="131"/>
      <c r="F205" s="131"/>
      <c r="G205" s="131"/>
      <c r="H205" s="131"/>
      <c r="I205" s="131"/>
      <c r="J205" s="131"/>
      <c r="K205" s="131"/>
      <c r="M205" s="1"/>
    </row>
    <row r="206" spans="1:13" ht="14.5" customHeight="1" x14ac:dyDescent="0.35">
      <c r="A206" s="1"/>
      <c r="C206" s="131"/>
      <c r="D206" s="131"/>
      <c r="E206" s="131"/>
      <c r="F206" s="131"/>
      <c r="G206" s="131"/>
      <c r="H206" s="131"/>
      <c r="I206" s="131"/>
      <c r="J206" s="131"/>
      <c r="K206" s="131"/>
      <c r="M206" s="1"/>
    </row>
    <row r="207" spans="1:13" ht="14.5" customHeight="1" x14ac:dyDescent="0.35">
      <c r="A207" s="1"/>
      <c r="C207" s="131"/>
      <c r="D207" s="131"/>
      <c r="E207" s="131"/>
      <c r="F207" s="131"/>
      <c r="G207" s="131"/>
      <c r="H207" s="131"/>
      <c r="I207" s="131"/>
      <c r="J207" s="131"/>
      <c r="K207" s="131"/>
      <c r="M207" s="1"/>
    </row>
    <row r="208" spans="1:13" ht="14.5" customHeight="1" x14ac:dyDescent="0.35">
      <c r="A208" s="1"/>
      <c r="C208" s="131"/>
      <c r="D208" s="131"/>
      <c r="E208" s="131"/>
      <c r="F208" s="131"/>
      <c r="G208" s="131"/>
      <c r="H208" s="131"/>
      <c r="I208" s="131"/>
      <c r="J208" s="131"/>
      <c r="K208" s="131"/>
      <c r="M208" s="1"/>
    </row>
    <row r="209" spans="1:13" ht="14.5" customHeight="1" x14ac:dyDescent="0.35">
      <c r="A209" s="1"/>
      <c r="C209" s="131"/>
      <c r="D209" s="131"/>
      <c r="E209" s="131"/>
      <c r="F209" s="131"/>
      <c r="G209" s="131"/>
      <c r="H209" s="131"/>
      <c r="I209" s="131"/>
      <c r="J209" s="131"/>
      <c r="K209" s="131"/>
      <c r="M209" s="1"/>
    </row>
    <row r="210" spans="1:13" ht="14.5" customHeight="1" x14ac:dyDescent="0.35">
      <c r="A210" s="1"/>
      <c r="C210" s="131"/>
      <c r="D210" s="131"/>
      <c r="E210" s="131"/>
      <c r="F210" s="131"/>
      <c r="G210" s="131"/>
      <c r="H210" s="131"/>
      <c r="I210" s="131"/>
      <c r="J210" s="131"/>
      <c r="K210" s="131"/>
      <c r="M210" s="1"/>
    </row>
    <row r="211" spans="1:13" ht="14.5" customHeight="1" x14ac:dyDescent="0.35">
      <c r="A211" s="1"/>
      <c r="C211" s="131"/>
      <c r="D211" s="131"/>
      <c r="E211" s="131"/>
      <c r="F211" s="131"/>
      <c r="G211" s="131"/>
      <c r="H211" s="131"/>
      <c r="I211" s="131"/>
      <c r="J211" s="131"/>
      <c r="K211" s="131"/>
      <c r="M211" s="1"/>
    </row>
    <row r="212" spans="1:13" ht="14.5" customHeight="1" x14ac:dyDescent="0.35">
      <c r="A212" s="1"/>
      <c r="C212" s="131"/>
      <c r="D212" s="131"/>
      <c r="E212" s="131"/>
      <c r="F212" s="131"/>
      <c r="G212" s="131"/>
      <c r="H212" s="131"/>
      <c r="I212" s="131"/>
      <c r="J212" s="131"/>
      <c r="K212" s="131"/>
      <c r="M212" s="1"/>
    </row>
    <row r="213" spans="1:13" ht="14.5" customHeight="1" x14ac:dyDescent="0.35">
      <c r="A213" s="1"/>
      <c r="M213" s="1"/>
    </row>
    <row r="214" spans="1:13" ht="14.5" customHeight="1" x14ac:dyDescent="0.35">
      <c r="A214" s="1"/>
      <c r="C214" s="134" t="s">
        <v>64</v>
      </c>
      <c r="D214" s="134"/>
      <c r="E214" s="134"/>
      <c r="F214" s="134"/>
      <c r="H214" s="134" t="s">
        <v>176</v>
      </c>
      <c r="I214" s="134"/>
      <c r="J214" s="134"/>
      <c r="K214" s="134"/>
      <c r="M214" s="1"/>
    </row>
    <row r="215" spans="1:13" ht="14.5" customHeight="1" x14ac:dyDescent="0.35">
      <c r="A215" s="1"/>
      <c r="C215" s="205" t="s">
        <v>88</v>
      </c>
      <c r="D215" s="206"/>
      <c r="E215" s="206"/>
      <c r="F215" s="207"/>
      <c r="H215" s="195"/>
      <c r="I215" s="196"/>
      <c r="J215" s="196"/>
      <c r="K215" s="197"/>
      <c r="M215" s="1"/>
    </row>
    <row r="216" spans="1:13" ht="14.5" customHeight="1" x14ac:dyDescent="0.35">
      <c r="A216" s="1"/>
      <c r="C216" s="208"/>
      <c r="D216" s="209"/>
      <c r="E216" s="209"/>
      <c r="F216" s="210"/>
      <c r="H216" s="198"/>
      <c r="I216" s="186"/>
      <c r="J216" s="186"/>
      <c r="K216" s="199"/>
      <c r="M216" s="1"/>
    </row>
    <row r="217" spans="1:13" ht="14.5" customHeight="1" x14ac:dyDescent="0.35">
      <c r="A217" s="1"/>
      <c r="C217" s="208"/>
      <c r="D217" s="209"/>
      <c r="E217" s="209"/>
      <c r="F217" s="210"/>
      <c r="H217" s="198"/>
      <c r="I217" s="186"/>
      <c r="J217" s="186"/>
      <c r="K217" s="199"/>
      <c r="M217" s="1"/>
    </row>
    <row r="218" spans="1:13" ht="14.5" customHeight="1" x14ac:dyDescent="0.35">
      <c r="A218" s="1"/>
      <c r="C218" s="208"/>
      <c r="D218" s="209"/>
      <c r="E218" s="209"/>
      <c r="F218" s="210"/>
      <c r="H218" s="198"/>
      <c r="I218" s="186"/>
      <c r="J218" s="186"/>
      <c r="K218" s="199"/>
      <c r="M218" s="1"/>
    </row>
    <row r="219" spans="1:13" ht="14.5" customHeight="1" x14ac:dyDescent="0.35">
      <c r="A219" s="1"/>
      <c r="C219" s="208"/>
      <c r="D219" s="209"/>
      <c r="E219" s="209"/>
      <c r="F219" s="210"/>
      <c r="H219" s="198"/>
      <c r="I219" s="186"/>
      <c r="J219" s="186"/>
      <c r="K219" s="199"/>
      <c r="M219" s="1"/>
    </row>
    <row r="220" spans="1:13" ht="14.5" customHeight="1" x14ac:dyDescent="0.35">
      <c r="A220" s="1"/>
      <c r="C220" s="208"/>
      <c r="D220" s="209"/>
      <c r="E220" s="209"/>
      <c r="F220" s="210"/>
      <c r="H220" s="198"/>
      <c r="I220" s="186"/>
      <c r="J220" s="186"/>
      <c r="K220" s="199"/>
      <c r="M220" s="1"/>
    </row>
    <row r="221" spans="1:13" ht="14.5" customHeight="1" x14ac:dyDescent="0.35">
      <c r="A221" s="1"/>
      <c r="C221" s="208"/>
      <c r="D221" s="209"/>
      <c r="E221" s="209"/>
      <c r="F221" s="210"/>
      <c r="H221" s="198"/>
      <c r="I221" s="186"/>
      <c r="J221" s="186"/>
      <c r="K221" s="199"/>
      <c r="M221" s="1"/>
    </row>
    <row r="222" spans="1:13" ht="14.5" customHeight="1" x14ac:dyDescent="0.35">
      <c r="A222" s="1"/>
      <c r="C222" s="208"/>
      <c r="D222" s="209"/>
      <c r="E222" s="209"/>
      <c r="F222" s="210"/>
      <c r="H222" s="198"/>
      <c r="I222" s="186"/>
      <c r="J222" s="186"/>
      <c r="K222" s="199"/>
      <c r="M222" s="1"/>
    </row>
    <row r="223" spans="1:13" ht="14.5" customHeight="1" x14ac:dyDescent="0.35">
      <c r="A223" s="1"/>
      <c r="C223" s="208"/>
      <c r="D223" s="209"/>
      <c r="E223" s="209"/>
      <c r="F223" s="210"/>
      <c r="H223" s="198"/>
      <c r="I223" s="186"/>
      <c r="J223" s="186"/>
      <c r="K223" s="199"/>
      <c r="M223" s="1"/>
    </row>
    <row r="224" spans="1:13" ht="14.5" customHeight="1" x14ac:dyDescent="0.35">
      <c r="A224" s="1"/>
      <c r="C224" s="208"/>
      <c r="D224" s="209"/>
      <c r="E224" s="209"/>
      <c r="F224" s="210"/>
      <c r="H224" s="198"/>
      <c r="I224" s="186"/>
      <c r="J224" s="186"/>
      <c r="K224" s="199"/>
      <c r="M224" s="1"/>
    </row>
    <row r="225" spans="1:13" ht="14.5" customHeight="1" x14ac:dyDescent="0.35">
      <c r="A225" s="1"/>
      <c r="C225" s="211"/>
      <c r="D225" s="212"/>
      <c r="E225" s="212"/>
      <c r="F225" s="213"/>
      <c r="H225" s="200"/>
      <c r="I225" s="201"/>
      <c r="J225" s="201"/>
      <c r="K225" s="202"/>
      <c r="M225" s="1"/>
    </row>
    <row r="226" spans="1:13" ht="14.5" customHeight="1" x14ac:dyDescent="0.35">
      <c r="A226" s="1"/>
      <c r="M226" s="1"/>
    </row>
    <row r="227" spans="1:13" ht="14.5" customHeight="1" x14ac:dyDescent="0.35">
      <c r="A227" s="1"/>
      <c r="C227" s="134" t="s">
        <v>89</v>
      </c>
      <c r="D227" s="134"/>
      <c r="E227" s="134"/>
      <c r="F227" s="134"/>
      <c r="H227" s="134" t="s">
        <v>177</v>
      </c>
      <c r="I227" s="134"/>
      <c r="J227" s="134"/>
      <c r="K227" s="134"/>
      <c r="M227" s="1"/>
    </row>
    <row r="228" spans="1:13" ht="14.5" customHeight="1" x14ac:dyDescent="0.35">
      <c r="A228" s="1"/>
      <c r="C228" s="205" t="s">
        <v>88</v>
      </c>
      <c r="D228" s="206"/>
      <c r="E228" s="206"/>
      <c r="F228" s="207"/>
      <c r="H228" s="195"/>
      <c r="I228" s="196"/>
      <c r="J228" s="196"/>
      <c r="K228" s="197"/>
      <c r="M228" s="1"/>
    </row>
    <row r="229" spans="1:13" ht="14.5" customHeight="1" x14ac:dyDescent="0.35">
      <c r="A229" s="1"/>
      <c r="C229" s="208"/>
      <c r="D229" s="209"/>
      <c r="E229" s="209"/>
      <c r="F229" s="210"/>
      <c r="H229" s="198"/>
      <c r="I229" s="186"/>
      <c r="J229" s="186"/>
      <c r="K229" s="199"/>
      <c r="M229" s="1"/>
    </row>
    <row r="230" spans="1:13" ht="14.5" customHeight="1" x14ac:dyDescent="0.35">
      <c r="A230" s="1"/>
      <c r="C230" s="208"/>
      <c r="D230" s="209"/>
      <c r="E230" s="209"/>
      <c r="F230" s="210"/>
      <c r="H230" s="198"/>
      <c r="I230" s="186"/>
      <c r="J230" s="186"/>
      <c r="K230" s="199"/>
      <c r="M230" s="1"/>
    </row>
    <row r="231" spans="1:13" ht="14.5" customHeight="1" x14ac:dyDescent="0.35">
      <c r="A231" s="1"/>
      <c r="C231" s="208"/>
      <c r="D231" s="209"/>
      <c r="E231" s="209"/>
      <c r="F231" s="210"/>
      <c r="H231" s="198"/>
      <c r="I231" s="186"/>
      <c r="J231" s="186"/>
      <c r="K231" s="199"/>
      <c r="M231" s="1"/>
    </row>
    <row r="232" spans="1:13" ht="14.5" customHeight="1" x14ac:dyDescent="0.35">
      <c r="A232" s="1"/>
      <c r="C232" s="208"/>
      <c r="D232" s="209"/>
      <c r="E232" s="209"/>
      <c r="F232" s="210"/>
      <c r="H232" s="198"/>
      <c r="I232" s="186"/>
      <c r="J232" s="186"/>
      <c r="K232" s="199"/>
      <c r="M232" s="1"/>
    </row>
    <row r="233" spans="1:13" ht="14.5" customHeight="1" x14ac:dyDescent="0.35">
      <c r="A233" s="1"/>
      <c r="C233" s="208"/>
      <c r="D233" s="209"/>
      <c r="E233" s="209"/>
      <c r="F233" s="210"/>
      <c r="H233" s="198"/>
      <c r="I233" s="186"/>
      <c r="J233" s="186"/>
      <c r="K233" s="199"/>
      <c r="M233" s="1"/>
    </row>
    <row r="234" spans="1:13" ht="14.5" customHeight="1" x14ac:dyDescent="0.35">
      <c r="A234" s="1"/>
      <c r="C234" s="208"/>
      <c r="D234" s="209"/>
      <c r="E234" s="209"/>
      <c r="F234" s="210"/>
      <c r="H234" s="198"/>
      <c r="I234" s="186"/>
      <c r="J234" s="186"/>
      <c r="K234" s="186"/>
      <c r="M234" s="1"/>
    </row>
    <row r="235" spans="1:13" ht="14.5" customHeight="1" x14ac:dyDescent="0.35">
      <c r="A235" s="1"/>
      <c r="C235" s="208"/>
      <c r="D235" s="209"/>
      <c r="E235" s="209"/>
      <c r="F235" s="210"/>
      <c r="H235" s="198"/>
      <c r="I235" s="186"/>
      <c r="J235" s="186"/>
      <c r="K235" s="186"/>
      <c r="M235" s="1"/>
    </row>
    <row r="236" spans="1:13" ht="14.5" customHeight="1" x14ac:dyDescent="0.35">
      <c r="A236" s="1"/>
      <c r="C236" s="208"/>
      <c r="D236" s="209"/>
      <c r="E236" s="209"/>
      <c r="F236" s="210"/>
      <c r="H236" s="198"/>
      <c r="I236" s="186"/>
      <c r="J236" s="186"/>
      <c r="K236" s="199"/>
      <c r="M236" s="1"/>
    </row>
    <row r="237" spans="1:13" ht="14.5" customHeight="1" x14ac:dyDescent="0.35">
      <c r="A237" s="1"/>
      <c r="C237" s="208"/>
      <c r="D237" s="209"/>
      <c r="E237" s="209"/>
      <c r="F237" s="210"/>
      <c r="H237" s="198"/>
      <c r="I237" s="186"/>
      <c r="J237" s="186"/>
      <c r="K237" s="186"/>
      <c r="M237" s="1"/>
    </row>
    <row r="238" spans="1:13" ht="14.5" customHeight="1" x14ac:dyDescent="0.35">
      <c r="A238" s="1"/>
      <c r="C238" s="211"/>
      <c r="D238" s="212"/>
      <c r="E238" s="212"/>
      <c r="F238" s="213"/>
      <c r="H238" s="200"/>
      <c r="I238" s="201"/>
      <c r="J238" s="201"/>
      <c r="K238" s="201"/>
      <c r="M238" s="1"/>
    </row>
    <row r="239" spans="1:13" ht="14.5" customHeight="1" x14ac:dyDescent="0.35">
      <c r="A239" s="1"/>
      <c r="M239" s="1"/>
    </row>
    <row r="240" spans="1:13" ht="14.5" customHeight="1" x14ac:dyDescent="0.35">
      <c r="A240" s="1"/>
      <c r="C240" s="194" t="s">
        <v>59</v>
      </c>
      <c r="D240" s="131"/>
      <c r="E240" s="131"/>
      <c r="F240" s="131"/>
      <c r="G240" s="131"/>
      <c r="H240" s="131"/>
      <c r="I240" s="131"/>
      <c r="M240" s="1"/>
    </row>
    <row r="241" spans="1:13" ht="14.5" customHeight="1" x14ac:dyDescent="0.35">
      <c r="A241" s="1"/>
      <c r="M241" s="1"/>
    </row>
    <row r="242" spans="1:13" ht="14.5" customHeight="1" x14ac:dyDescent="0.35">
      <c r="A242" s="29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</row>
    <row r="243" spans="1:13" ht="14.5" customHeight="1" x14ac:dyDescent="0.35">
      <c r="A243" s="1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</row>
    <row r="244" spans="1:13" ht="14.5" customHeight="1" thickBot="1" x14ac:dyDescent="0.4">
      <c r="A244" s="1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1"/>
    </row>
    <row r="245" spans="1:13" ht="14.5" customHeight="1" thickBot="1" x14ac:dyDescent="0.4">
      <c r="A245" s="1"/>
      <c r="C245" s="31" t="s">
        <v>6</v>
      </c>
      <c r="D245" s="143" t="str">
        <f>$I$6</f>
        <v>C225 Expansion Medium</v>
      </c>
      <c r="E245" s="143"/>
      <c r="F245" s="143"/>
      <c r="H245" s="31" t="s">
        <v>2</v>
      </c>
      <c r="I245" s="143" t="str">
        <f>$I$3</f>
        <v>VA1710</v>
      </c>
      <c r="J245" s="143"/>
      <c r="K245" s="143"/>
      <c r="M245" s="2"/>
    </row>
    <row r="246" spans="1:13" ht="14.5" customHeight="1" x14ac:dyDescent="0.35">
      <c r="A246" s="1"/>
      <c r="M246" s="1"/>
    </row>
    <row r="247" spans="1:13" ht="14.5" customHeight="1" x14ac:dyDescent="0.35">
      <c r="A247" s="1"/>
      <c r="C247" s="82" t="s">
        <v>90</v>
      </c>
      <c r="D247" s="82"/>
      <c r="E247" s="82"/>
      <c r="F247" s="82"/>
      <c r="G247" s="82"/>
      <c r="M247" s="1"/>
    </row>
    <row r="248" spans="1:13" ht="14.5" customHeight="1" thickBot="1" x14ac:dyDescent="0.4">
      <c r="A248" s="1"/>
      <c r="C248" s="49" t="s">
        <v>91</v>
      </c>
      <c r="D248" s="49"/>
      <c r="E248" s="49"/>
      <c r="F248" s="49"/>
      <c r="G248" s="49"/>
      <c r="M248" s="1"/>
    </row>
    <row r="249" spans="1:13" ht="14.5" customHeight="1" thickBot="1" x14ac:dyDescent="0.4">
      <c r="A249" s="1"/>
      <c r="C249" s="177" t="s">
        <v>92</v>
      </c>
      <c r="D249" s="83" t="s">
        <v>178</v>
      </c>
      <c r="E249" s="84" t="s">
        <v>94</v>
      </c>
      <c r="F249" s="84" t="s">
        <v>95</v>
      </c>
      <c r="H249" s="147" t="s">
        <v>96</v>
      </c>
      <c r="I249" s="84" t="s">
        <v>93</v>
      </c>
      <c r="J249" s="84" t="s">
        <v>94</v>
      </c>
      <c r="K249" s="84" t="s">
        <v>95</v>
      </c>
      <c r="M249" s="1"/>
    </row>
    <row r="250" spans="1:13" ht="14.5" customHeight="1" thickBot="1" x14ac:dyDescent="0.4">
      <c r="A250" s="1"/>
      <c r="C250" s="178"/>
      <c r="D250" s="83">
        <v>7.15</v>
      </c>
      <c r="E250" s="85">
        <v>6.9</v>
      </c>
      <c r="F250" s="85">
        <v>7.4</v>
      </c>
      <c r="H250" s="148"/>
      <c r="I250" s="84">
        <v>360</v>
      </c>
      <c r="J250" s="86">
        <v>320</v>
      </c>
      <c r="K250" s="86">
        <v>400</v>
      </c>
      <c r="M250" s="1"/>
    </row>
    <row r="251" spans="1:13" ht="14.5" customHeight="1" thickBot="1" x14ac:dyDescent="0.4">
      <c r="A251" s="1"/>
      <c r="C251" s="87"/>
      <c r="D251" s="87"/>
      <c r="E251" s="87"/>
      <c r="F251" s="87"/>
      <c r="G251" s="87"/>
      <c r="M251" s="1"/>
    </row>
    <row r="252" spans="1:13" ht="14.5" customHeight="1" thickBot="1" x14ac:dyDescent="0.4">
      <c r="A252" s="1"/>
      <c r="C252" s="179" t="s">
        <v>97</v>
      </c>
      <c r="D252" s="180"/>
      <c r="E252" s="180"/>
      <c r="F252" s="181"/>
      <c r="H252" s="179" t="s">
        <v>179</v>
      </c>
      <c r="I252" s="180"/>
      <c r="J252" s="180"/>
      <c r="K252" s="181"/>
      <c r="M252" s="1"/>
    </row>
    <row r="253" spans="1:13" ht="14.5" customHeight="1" x14ac:dyDescent="0.35">
      <c r="A253" s="1"/>
      <c r="C253" s="182"/>
      <c r="D253" s="183"/>
      <c r="E253" s="183"/>
      <c r="F253" s="184"/>
      <c r="H253" s="182"/>
      <c r="I253" s="183"/>
      <c r="J253" s="183"/>
      <c r="K253" s="184"/>
      <c r="M253" s="1"/>
    </row>
    <row r="254" spans="1:13" ht="14.5" customHeight="1" x14ac:dyDescent="0.35">
      <c r="A254" s="1"/>
      <c r="C254" s="185"/>
      <c r="D254" s="186"/>
      <c r="E254" s="186"/>
      <c r="F254" s="187"/>
      <c r="H254" s="185"/>
      <c r="I254" s="186"/>
      <c r="J254" s="186"/>
      <c r="K254" s="187"/>
      <c r="M254" s="1"/>
    </row>
    <row r="255" spans="1:13" ht="14.5" customHeight="1" x14ac:dyDescent="0.35">
      <c r="A255" s="1"/>
      <c r="C255" s="185"/>
      <c r="D255" s="186"/>
      <c r="E255" s="186"/>
      <c r="F255" s="187"/>
      <c r="H255" s="185"/>
      <c r="I255" s="186"/>
      <c r="J255" s="186"/>
      <c r="K255" s="187"/>
      <c r="M255" s="1"/>
    </row>
    <row r="256" spans="1:13" ht="14.5" customHeight="1" x14ac:dyDescent="0.35">
      <c r="A256" s="1"/>
      <c r="C256" s="185"/>
      <c r="D256" s="186"/>
      <c r="E256" s="186"/>
      <c r="F256" s="187"/>
      <c r="H256" s="185"/>
      <c r="I256" s="186"/>
      <c r="J256" s="186"/>
      <c r="K256" s="187"/>
      <c r="M256" s="1"/>
    </row>
    <row r="257" spans="1:13" ht="14.5" customHeight="1" x14ac:dyDescent="0.35">
      <c r="A257" s="1"/>
      <c r="C257" s="185"/>
      <c r="D257" s="186"/>
      <c r="E257" s="186"/>
      <c r="F257" s="187"/>
      <c r="H257" s="185"/>
      <c r="I257" s="186"/>
      <c r="J257" s="186"/>
      <c r="K257" s="187"/>
      <c r="M257" s="1"/>
    </row>
    <row r="258" spans="1:13" ht="14.5" customHeight="1" x14ac:dyDescent="0.35">
      <c r="A258" s="1"/>
      <c r="C258" s="185"/>
      <c r="D258" s="186"/>
      <c r="E258" s="186"/>
      <c r="F258" s="187"/>
      <c r="H258" s="185"/>
      <c r="I258" s="186"/>
      <c r="J258" s="186"/>
      <c r="K258" s="187"/>
      <c r="M258" s="1"/>
    </row>
    <row r="259" spans="1:13" ht="14.5" customHeight="1" x14ac:dyDescent="0.35">
      <c r="A259" s="1"/>
      <c r="C259" s="185"/>
      <c r="D259" s="186"/>
      <c r="E259" s="186"/>
      <c r="F259" s="187"/>
      <c r="H259" s="185"/>
      <c r="I259" s="186"/>
      <c r="J259" s="186"/>
      <c r="K259" s="187"/>
      <c r="M259" s="1"/>
    </row>
    <row r="260" spans="1:13" ht="14.5" customHeight="1" x14ac:dyDescent="0.35">
      <c r="A260" s="1"/>
      <c r="C260" s="185"/>
      <c r="D260" s="186"/>
      <c r="E260" s="186"/>
      <c r="F260" s="187"/>
      <c r="H260" s="185"/>
      <c r="I260" s="186"/>
      <c r="J260" s="186"/>
      <c r="K260" s="187"/>
      <c r="M260" s="1"/>
    </row>
    <row r="261" spans="1:13" ht="14.5" customHeight="1" x14ac:dyDescent="0.35">
      <c r="A261" s="1"/>
      <c r="C261" s="185"/>
      <c r="D261" s="186"/>
      <c r="E261" s="186"/>
      <c r="F261" s="187"/>
      <c r="H261" s="185"/>
      <c r="I261" s="186"/>
      <c r="J261" s="186"/>
      <c r="K261" s="187"/>
      <c r="M261" s="1"/>
    </row>
    <row r="262" spans="1:13" ht="14.5" customHeight="1" x14ac:dyDescent="0.35">
      <c r="A262" s="1"/>
      <c r="C262" s="185"/>
      <c r="D262" s="186"/>
      <c r="E262" s="186"/>
      <c r="F262" s="187"/>
      <c r="H262" s="185"/>
      <c r="I262" s="186"/>
      <c r="J262" s="186"/>
      <c r="K262" s="187"/>
      <c r="M262" s="1"/>
    </row>
    <row r="263" spans="1:13" ht="14.5" customHeight="1" thickBot="1" x14ac:dyDescent="0.4">
      <c r="A263" s="1"/>
      <c r="C263" s="188"/>
      <c r="D263" s="189"/>
      <c r="E263" s="189"/>
      <c r="F263" s="190"/>
      <c r="H263" s="188"/>
      <c r="I263" s="189"/>
      <c r="J263" s="189"/>
      <c r="K263" s="190"/>
      <c r="M263" s="1"/>
    </row>
    <row r="264" spans="1:13" ht="14.5" customHeight="1" x14ac:dyDescent="0.35">
      <c r="A264" s="1"/>
      <c r="C264" s="153" t="s">
        <v>99</v>
      </c>
      <c r="D264" s="153"/>
      <c r="E264" s="153"/>
      <c r="F264" s="153"/>
      <c r="G264" s="87"/>
      <c r="H264" s="87"/>
      <c r="M264" s="1"/>
    </row>
    <row r="265" spans="1:13" ht="14.5" customHeight="1" x14ac:dyDescent="0.35">
      <c r="A265" s="1"/>
      <c r="C265" s="154" t="s">
        <v>100</v>
      </c>
      <c r="D265" s="155"/>
      <c r="E265" s="88" t="s">
        <v>101</v>
      </c>
      <c r="F265" s="88" t="s">
        <v>102</v>
      </c>
      <c r="G265" s="154" t="s">
        <v>103</v>
      </c>
      <c r="H265" s="155"/>
      <c r="M265" s="1"/>
    </row>
    <row r="266" spans="1:13" ht="14.5" customHeight="1" x14ac:dyDescent="0.35">
      <c r="A266" s="1"/>
      <c r="C266" s="175" t="s">
        <v>104</v>
      </c>
      <c r="D266" s="176"/>
      <c r="E266" s="89" t="s">
        <v>105</v>
      </c>
      <c r="F266" s="89" t="s">
        <v>106</v>
      </c>
      <c r="G266" s="175" t="s">
        <v>107</v>
      </c>
      <c r="H266" s="176"/>
      <c r="M266" s="1"/>
    </row>
    <row r="267" spans="1:13" ht="14.5" customHeight="1" x14ac:dyDescent="0.35">
      <c r="A267" s="1"/>
      <c r="C267" s="175" t="s">
        <v>108</v>
      </c>
      <c r="D267" s="176"/>
      <c r="E267" s="89" t="s">
        <v>109</v>
      </c>
      <c r="F267" s="89" t="s">
        <v>106</v>
      </c>
      <c r="G267" s="175" t="s">
        <v>107</v>
      </c>
      <c r="H267" s="176"/>
      <c r="M267" s="1"/>
    </row>
    <row r="268" spans="1:13" ht="14.5" customHeight="1" x14ac:dyDescent="0.35">
      <c r="A268" s="1"/>
      <c r="C268" s="175" t="s">
        <v>110</v>
      </c>
      <c r="D268" s="176"/>
      <c r="E268" s="89" t="s">
        <v>111</v>
      </c>
      <c r="F268" s="89" t="s">
        <v>106</v>
      </c>
      <c r="G268" s="175" t="s">
        <v>107</v>
      </c>
      <c r="H268" s="176"/>
      <c r="M268" s="1"/>
    </row>
    <row r="269" spans="1:13" ht="14.5" customHeight="1" x14ac:dyDescent="0.35">
      <c r="A269" s="1"/>
      <c r="C269" s="153" t="s">
        <v>112</v>
      </c>
      <c r="D269" s="153"/>
      <c r="E269" s="153"/>
      <c r="F269" s="153"/>
      <c r="G269" s="153"/>
      <c r="H269" s="87"/>
      <c r="I269" s="87"/>
      <c r="J269" s="87"/>
      <c r="K269" s="87"/>
      <c r="M269" s="1"/>
    </row>
    <row r="270" spans="1:13" ht="14.5" customHeight="1" x14ac:dyDescent="0.35">
      <c r="A270" s="1"/>
      <c r="C270" s="168" t="s">
        <v>100</v>
      </c>
      <c r="D270" s="169"/>
      <c r="E270" s="154" t="s">
        <v>113</v>
      </c>
      <c r="F270" s="172"/>
      <c r="G270" s="155"/>
      <c r="H270" s="154" t="s">
        <v>114</v>
      </c>
      <c r="I270" s="155"/>
      <c r="J270" s="168" t="s">
        <v>115</v>
      </c>
      <c r="K270" s="169"/>
      <c r="M270" s="1"/>
    </row>
    <row r="271" spans="1:13" ht="14.5" customHeight="1" x14ac:dyDescent="0.35">
      <c r="A271" s="1"/>
      <c r="C271" s="170"/>
      <c r="D271" s="171"/>
      <c r="E271" s="154" t="s">
        <v>101</v>
      </c>
      <c r="F271" s="155"/>
      <c r="G271" s="88" t="s">
        <v>102</v>
      </c>
      <c r="H271" s="90" t="s">
        <v>101</v>
      </c>
      <c r="I271" s="90" t="s">
        <v>102</v>
      </c>
      <c r="J271" s="170"/>
      <c r="K271" s="171"/>
      <c r="M271" s="1"/>
    </row>
    <row r="272" spans="1:13" ht="14.5" customHeight="1" x14ac:dyDescent="0.35">
      <c r="A272" s="1"/>
      <c r="C272" s="173" t="s">
        <v>116</v>
      </c>
      <c r="D272" s="174"/>
      <c r="E272" s="173" t="s">
        <v>117</v>
      </c>
      <c r="F272" s="174"/>
      <c r="G272" s="89" t="s">
        <v>106</v>
      </c>
      <c r="H272" s="91" t="s">
        <v>117</v>
      </c>
      <c r="I272" s="91" t="s">
        <v>118</v>
      </c>
      <c r="J272" s="173" t="s">
        <v>119</v>
      </c>
      <c r="K272" s="174"/>
      <c r="M272" s="1"/>
    </row>
    <row r="273" spans="1:13" ht="14.5" customHeight="1" x14ac:dyDescent="0.35">
      <c r="A273" s="1"/>
      <c r="C273" s="173" t="s">
        <v>120</v>
      </c>
      <c r="D273" s="174"/>
      <c r="E273" s="173" t="s">
        <v>121</v>
      </c>
      <c r="F273" s="174"/>
      <c r="G273" s="89" t="s">
        <v>106</v>
      </c>
      <c r="H273" s="91" t="s">
        <v>117</v>
      </c>
      <c r="I273" s="91" t="s">
        <v>118</v>
      </c>
      <c r="J273" s="173" t="s">
        <v>119</v>
      </c>
      <c r="K273" s="174"/>
      <c r="M273" s="1"/>
    </row>
    <row r="274" spans="1:13" ht="14.5" customHeight="1" x14ac:dyDescent="0.35">
      <c r="A274" s="1"/>
      <c r="C274" s="173" t="s">
        <v>122</v>
      </c>
      <c r="D274" s="174"/>
      <c r="E274" s="173" t="s">
        <v>123</v>
      </c>
      <c r="F274" s="174"/>
      <c r="G274" s="89" t="s">
        <v>106</v>
      </c>
      <c r="H274" s="91" t="s">
        <v>117</v>
      </c>
      <c r="I274" s="91" t="s">
        <v>118</v>
      </c>
      <c r="J274" s="173" t="s">
        <v>119</v>
      </c>
      <c r="K274" s="174"/>
      <c r="M274" s="1"/>
    </row>
    <row r="275" spans="1:13" ht="14.5" customHeight="1" x14ac:dyDescent="0.35">
      <c r="A275" s="1"/>
      <c r="C275" s="173" t="s">
        <v>124</v>
      </c>
      <c r="D275" s="174"/>
      <c r="E275" s="173" t="s">
        <v>123</v>
      </c>
      <c r="F275" s="174"/>
      <c r="G275" s="89" t="s">
        <v>106</v>
      </c>
      <c r="H275" s="56" t="s">
        <v>123</v>
      </c>
      <c r="I275" s="91" t="s">
        <v>118</v>
      </c>
      <c r="J275" s="173" t="s">
        <v>119</v>
      </c>
      <c r="K275" s="174"/>
      <c r="M275" s="1"/>
    </row>
    <row r="276" spans="1:13" ht="14.5" customHeight="1" x14ac:dyDescent="0.35">
      <c r="A276" s="1"/>
      <c r="C276" s="173" t="s">
        <v>125</v>
      </c>
      <c r="D276" s="174"/>
      <c r="E276" s="173" t="s">
        <v>126</v>
      </c>
      <c r="F276" s="174"/>
      <c r="G276" s="89" t="s">
        <v>106</v>
      </c>
      <c r="H276" s="56" t="s">
        <v>123</v>
      </c>
      <c r="I276" s="91" t="s">
        <v>118</v>
      </c>
      <c r="J276" s="173" t="s">
        <v>127</v>
      </c>
      <c r="K276" s="174"/>
      <c r="M276" s="1"/>
    </row>
    <row r="277" spans="1:13" ht="14.5" customHeight="1" x14ac:dyDescent="0.35">
      <c r="A277" s="1"/>
      <c r="C277" s="173" t="s">
        <v>128</v>
      </c>
      <c r="D277" s="174"/>
      <c r="E277" s="173" t="s">
        <v>129</v>
      </c>
      <c r="F277" s="174"/>
      <c r="G277" s="89" t="s">
        <v>106</v>
      </c>
      <c r="H277" s="56" t="s">
        <v>123</v>
      </c>
      <c r="I277" s="91" t="s">
        <v>118</v>
      </c>
      <c r="J277" s="173" t="s">
        <v>127</v>
      </c>
      <c r="K277" s="174"/>
      <c r="M277" s="1"/>
    </row>
    <row r="278" spans="1:13" ht="14.5" customHeight="1" x14ac:dyDescent="0.35">
      <c r="A278" s="1"/>
      <c r="C278" s="129" t="s">
        <v>181</v>
      </c>
      <c r="D278" s="129"/>
      <c r="G278" s="271" t="s">
        <v>132</v>
      </c>
      <c r="H278" s="271"/>
      <c r="I278" s="271"/>
      <c r="J278" s="271"/>
      <c r="M278" s="1"/>
    </row>
    <row r="279" spans="1:13" ht="14.5" customHeight="1" x14ac:dyDescent="0.35">
      <c r="A279" s="1"/>
      <c r="C279" s="129" t="s">
        <v>130</v>
      </c>
      <c r="D279" s="129"/>
      <c r="E279" s="129"/>
      <c r="G279" s="272"/>
      <c r="H279" s="272"/>
      <c r="I279" s="272"/>
      <c r="J279" s="272"/>
      <c r="M279" s="1"/>
    </row>
    <row r="280" spans="1:13" ht="14.5" customHeight="1" x14ac:dyDescent="0.35">
      <c r="A280" s="1"/>
      <c r="G280" s="195"/>
      <c r="H280" s="196"/>
      <c r="I280" s="196"/>
      <c r="J280" s="196"/>
      <c r="K280" s="197"/>
      <c r="M280" s="1"/>
    </row>
    <row r="281" spans="1:13" ht="14.5" customHeight="1" x14ac:dyDescent="0.35">
      <c r="A281" s="1"/>
      <c r="G281" s="198"/>
      <c r="H281" s="186"/>
      <c r="I281" s="186"/>
      <c r="J281" s="186"/>
      <c r="K281" s="199"/>
      <c r="M281" s="1"/>
    </row>
    <row r="282" spans="1:13" ht="14.5" customHeight="1" x14ac:dyDescent="0.35">
      <c r="A282" s="1"/>
      <c r="C282" s="186"/>
      <c r="D282" s="186"/>
      <c r="G282" s="198"/>
      <c r="H282" s="186"/>
      <c r="I282" s="186"/>
      <c r="J282" s="186"/>
      <c r="K282" s="199"/>
      <c r="M282" s="1"/>
    </row>
    <row r="283" spans="1:13" ht="14.5" customHeight="1" x14ac:dyDescent="0.35">
      <c r="A283" s="1"/>
      <c r="C283" s="203" t="s">
        <v>131</v>
      </c>
      <c r="D283" s="203"/>
      <c r="E283" s="203"/>
      <c r="G283" s="198"/>
      <c r="H283" s="186"/>
      <c r="I283" s="186"/>
      <c r="J283" s="186"/>
      <c r="K283" s="199"/>
      <c r="M283" s="1"/>
    </row>
    <row r="284" spans="1:13" ht="14.5" customHeight="1" x14ac:dyDescent="0.35">
      <c r="A284" s="1"/>
      <c r="C284" s="204"/>
      <c r="D284" s="204"/>
      <c r="E284" s="204"/>
      <c r="F284" s="52"/>
      <c r="G284" s="198"/>
      <c r="H284" s="186"/>
      <c r="I284" s="186"/>
      <c r="J284" s="186"/>
      <c r="K284" s="199"/>
      <c r="M284" s="1"/>
    </row>
    <row r="285" spans="1:13" ht="14.5" customHeight="1" x14ac:dyDescent="0.35">
      <c r="A285" s="1"/>
      <c r="C285" s="195"/>
      <c r="D285" s="196"/>
      <c r="E285" s="197"/>
      <c r="G285" s="198"/>
      <c r="H285" s="186"/>
      <c r="I285" s="186"/>
      <c r="J285" s="186"/>
      <c r="K285" s="199"/>
      <c r="M285" s="1"/>
    </row>
    <row r="286" spans="1:13" ht="14.5" customHeight="1" x14ac:dyDescent="0.35">
      <c r="A286" s="1"/>
      <c r="C286" s="198"/>
      <c r="D286" s="186"/>
      <c r="E286" s="199"/>
      <c r="G286" s="198"/>
      <c r="H286" s="186"/>
      <c r="I286" s="186"/>
      <c r="J286" s="186"/>
      <c r="K286" s="199"/>
      <c r="M286" s="1"/>
    </row>
    <row r="287" spans="1:13" ht="14.5" customHeight="1" x14ac:dyDescent="0.35">
      <c r="A287" s="1"/>
      <c r="C287" s="198"/>
      <c r="D287" s="186"/>
      <c r="E287" s="199"/>
      <c r="G287" s="198"/>
      <c r="H287" s="186"/>
      <c r="I287" s="186"/>
      <c r="J287" s="186"/>
      <c r="K287" s="199"/>
      <c r="M287" s="1"/>
    </row>
    <row r="288" spans="1:13" ht="14.5" customHeight="1" x14ac:dyDescent="0.35">
      <c r="A288" s="1"/>
      <c r="C288" s="200"/>
      <c r="D288" s="201"/>
      <c r="E288" s="202"/>
      <c r="G288" s="200"/>
      <c r="H288" s="201"/>
      <c r="I288" s="201"/>
      <c r="J288" s="201"/>
      <c r="K288" s="202"/>
      <c r="M288" s="1"/>
    </row>
    <row r="289" spans="1:13" ht="14.5" customHeight="1" x14ac:dyDescent="0.35">
      <c r="A289" s="1"/>
      <c r="M289" s="1"/>
    </row>
    <row r="290" spans="1:13" ht="14.5" customHeight="1" x14ac:dyDescent="0.35">
      <c r="A290" s="1"/>
      <c r="C290" s="194" t="s">
        <v>59</v>
      </c>
      <c r="D290" s="131"/>
      <c r="E290" s="131"/>
      <c r="F290" s="131"/>
      <c r="G290" s="131"/>
      <c r="H290" s="131"/>
      <c r="I290" s="131"/>
      <c r="M290" s="1"/>
    </row>
    <row r="291" spans="1:13" ht="14.5" customHeight="1" x14ac:dyDescent="0.35">
      <c r="A291" s="2"/>
      <c r="M291" s="2"/>
    </row>
    <row r="292" spans="1:13" ht="14.5" customHeight="1" x14ac:dyDescent="0.35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14.5" customHeight="1" x14ac:dyDescent="0.35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14.5" customHeight="1" thickBot="1" x14ac:dyDescent="0.4">
      <c r="A294" s="1"/>
      <c r="M294" s="2"/>
    </row>
    <row r="295" spans="1:13" ht="14.5" customHeight="1" thickBot="1" x14ac:dyDescent="0.4">
      <c r="A295" s="1"/>
      <c r="C295" s="31" t="s">
        <v>6</v>
      </c>
      <c r="D295" s="143" t="str">
        <f>$I$6</f>
        <v>C225 Expansion Medium</v>
      </c>
      <c r="E295" s="143"/>
      <c r="F295" s="143"/>
      <c r="H295" s="31" t="s">
        <v>2</v>
      </c>
      <c r="I295" s="143" t="str">
        <f>$I$3</f>
        <v>VA1710</v>
      </c>
      <c r="J295" s="143"/>
      <c r="K295" s="143"/>
      <c r="M295" s="2"/>
    </row>
    <row r="296" spans="1:13" ht="14.5" customHeight="1" x14ac:dyDescent="0.35">
      <c r="A296" s="1"/>
      <c r="M296" s="2"/>
    </row>
    <row r="297" spans="1:13" ht="14.5" customHeight="1" x14ac:dyDescent="0.35">
      <c r="A297" s="1"/>
      <c r="C297" s="129" t="s">
        <v>134</v>
      </c>
      <c r="D297" s="129"/>
      <c r="E297" s="129"/>
      <c r="F297" s="129"/>
      <c r="G297" s="129"/>
      <c r="H297" s="129"/>
      <c r="I297" s="129"/>
      <c r="M297" s="2"/>
    </row>
    <row r="298" spans="1:13" ht="14.5" customHeight="1" x14ac:dyDescent="0.35">
      <c r="A298" s="1"/>
      <c r="M298" s="2"/>
    </row>
    <row r="299" spans="1:13" ht="14.5" customHeight="1" x14ac:dyDescent="0.35">
      <c r="A299" s="1"/>
      <c r="C299" s="129" t="s">
        <v>135</v>
      </c>
      <c r="D299" s="129"/>
      <c r="M299" s="2"/>
    </row>
    <row r="300" spans="1:13" ht="14.5" customHeight="1" x14ac:dyDescent="0.35">
      <c r="A300" s="1"/>
      <c r="C300" s="142" t="s">
        <v>136</v>
      </c>
      <c r="D300" s="142"/>
      <c r="E300" s="142"/>
      <c r="F300" s="142"/>
      <c r="G300" s="142"/>
      <c r="H300" s="142"/>
      <c r="I300" s="142"/>
      <c r="J300" s="142"/>
      <c r="K300" s="142"/>
      <c r="M300" s="2"/>
    </row>
    <row r="301" spans="1:13" ht="14.5" customHeight="1" x14ac:dyDescent="0.35">
      <c r="A301" s="1"/>
      <c r="C301" s="142" t="s">
        <v>137</v>
      </c>
      <c r="D301" s="142"/>
      <c r="E301" s="142"/>
      <c r="F301" s="142"/>
      <c r="G301" s="142"/>
      <c r="H301" s="142"/>
      <c r="I301" s="142"/>
      <c r="J301" s="142"/>
      <c r="K301" s="142"/>
      <c r="M301" s="2"/>
    </row>
    <row r="302" spans="1:13" ht="14.5" customHeight="1" x14ac:dyDescent="0.35">
      <c r="A302" s="1"/>
      <c r="C302" s="142" t="s">
        <v>138</v>
      </c>
      <c r="D302" s="142"/>
      <c r="E302" s="142"/>
      <c r="F302" s="142"/>
      <c r="G302" s="142"/>
      <c r="H302" s="142"/>
      <c r="I302" s="142"/>
      <c r="J302" s="142"/>
      <c r="K302" s="142"/>
      <c r="M302" s="2"/>
    </row>
    <row r="303" spans="1:13" ht="14.5" customHeight="1" x14ac:dyDescent="0.35">
      <c r="A303" s="1"/>
      <c r="C303" s="142" t="s">
        <v>139</v>
      </c>
      <c r="D303" s="142"/>
      <c r="E303" s="142"/>
      <c r="F303" s="142"/>
      <c r="G303" s="142"/>
      <c r="H303" s="142"/>
      <c r="I303" s="142"/>
      <c r="J303" s="142"/>
      <c r="K303" s="142"/>
      <c r="M303" s="2"/>
    </row>
    <row r="304" spans="1:13" ht="14.5" customHeight="1" x14ac:dyDescent="0.35">
      <c r="A304" s="1"/>
      <c r="C304" s="142" t="s">
        <v>140</v>
      </c>
      <c r="D304" s="142"/>
      <c r="E304" s="142"/>
      <c r="F304" s="142"/>
      <c r="G304" s="142"/>
      <c r="H304" s="142"/>
      <c r="I304" s="142"/>
      <c r="J304" s="142"/>
      <c r="K304" s="142"/>
      <c r="M304" s="2"/>
    </row>
    <row r="305" spans="1:13" ht="14.5" customHeight="1" x14ac:dyDescent="0.35">
      <c r="A305" s="1"/>
      <c r="M305" s="2"/>
    </row>
    <row r="306" spans="1:13" ht="14.5" customHeight="1" x14ac:dyDescent="0.35">
      <c r="A306" s="1"/>
      <c r="C306" s="129" t="s">
        <v>141</v>
      </c>
      <c r="D306" s="129"/>
      <c r="M306" s="2"/>
    </row>
    <row r="307" spans="1:13" ht="14.5" customHeight="1" x14ac:dyDescent="0.35">
      <c r="A307" s="1"/>
      <c r="C307" s="142" t="s">
        <v>142</v>
      </c>
      <c r="D307" s="142"/>
      <c r="E307" s="142"/>
      <c r="F307" s="142"/>
      <c r="G307" s="142"/>
      <c r="H307" s="142"/>
      <c r="I307" s="142"/>
      <c r="J307" s="142"/>
      <c r="K307" s="142"/>
      <c r="M307" s="2"/>
    </row>
    <row r="308" spans="1:13" ht="14.5" customHeight="1" x14ac:dyDescent="0.35">
      <c r="A308" s="1"/>
      <c r="C308" s="141" t="s">
        <v>143</v>
      </c>
      <c r="D308" s="141"/>
      <c r="E308" s="141"/>
      <c r="F308" s="141"/>
      <c r="G308" s="141"/>
      <c r="H308" s="141"/>
      <c r="I308" s="141"/>
      <c r="J308" s="141"/>
      <c r="K308" s="141"/>
      <c r="M308" s="2"/>
    </row>
    <row r="309" spans="1:13" ht="14.5" customHeight="1" x14ac:dyDescent="0.35">
      <c r="A309" s="1"/>
      <c r="C309" s="141" t="s">
        <v>144</v>
      </c>
      <c r="D309" s="141"/>
      <c r="E309" s="141"/>
      <c r="F309" s="141"/>
      <c r="G309" s="141"/>
      <c r="H309" s="141"/>
      <c r="I309" s="141"/>
      <c r="J309" s="141"/>
      <c r="K309" s="141"/>
      <c r="M309" s="2"/>
    </row>
    <row r="310" spans="1:13" ht="14.5" customHeight="1" x14ac:dyDescent="0.35">
      <c r="A310" s="1"/>
      <c r="C310" s="141" t="s">
        <v>145</v>
      </c>
      <c r="D310" s="141"/>
      <c r="E310" s="141"/>
      <c r="F310" s="141"/>
      <c r="G310" s="141"/>
      <c r="H310" s="141"/>
      <c r="I310" s="141"/>
      <c r="J310" s="141"/>
      <c r="K310" s="141"/>
      <c r="M310" s="2"/>
    </row>
    <row r="311" spans="1:13" ht="14.5" customHeight="1" x14ac:dyDescent="0.35">
      <c r="A311" s="1"/>
      <c r="C311" s="141" t="s">
        <v>146</v>
      </c>
      <c r="D311" s="141"/>
      <c r="E311" s="141"/>
      <c r="F311" s="141"/>
      <c r="G311" s="141"/>
      <c r="H311" s="141"/>
      <c r="I311" s="141"/>
      <c r="J311" s="141"/>
      <c r="K311" s="141"/>
      <c r="M311" s="2"/>
    </row>
    <row r="312" spans="1:13" ht="14.5" customHeight="1" x14ac:dyDescent="0.35">
      <c r="A312" s="1"/>
      <c r="C312" s="141" t="s">
        <v>147</v>
      </c>
      <c r="D312" s="141"/>
      <c r="E312" s="141"/>
      <c r="F312" s="141"/>
      <c r="G312" s="141"/>
      <c r="H312" s="141"/>
      <c r="I312" s="141"/>
      <c r="J312" s="141"/>
      <c r="K312" s="141"/>
      <c r="M312" s="2"/>
    </row>
    <row r="313" spans="1:13" ht="14.5" customHeight="1" x14ac:dyDescent="0.35">
      <c r="A313" s="1"/>
      <c r="C313" s="141" t="s">
        <v>148</v>
      </c>
      <c r="D313" s="141"/>
      <c r="E313" s="141"/>
      <c r="F313" s="141"/>
      <c r="G313" s="141"/>
      <c r="H313" s="141"/>
      <c r="I313" s="141"/>
      <c r="J313" s="141"/>
      <c r="K313" s="141"/>
      <c r="M313" s="2"/>
    </row>
    <row r="314" spans="1:13" ht="14.5" customHeight="1" x14ac:dyDescent="0.35">
      <c r="A314" s="1"/>
      <c r="C314" s="141" t="s">
        <v>149</v>
      </c>
      <c r="D314" s="141"/>
      <c r="E314" s="141"/>
      <c r="F314" s="141"/>
      <c r="G314" s="141"/>
      <c r="H314" s="141"/>
      <c r="I314" s="141"/>
      <c r="J314" s="141"/>
      <c r="K314" s="141"/>
      <c r="M314" s="2"/>
    </row>
    <row r="315" spans="1:13" ht="14.5" customHeight="1" x14ac:dyDescent="0.35">
      <c r="A315" s="1"/>
      <c r="B315" t="s">
        <v>62</v>
      </c>
      <c r="C315" s="141" t="s">
        <v>150</v>
      </c>
      <c r="D315" s="141"/>
      <c r="E315" s="141"/>
      <c r="F315" s="141"/>
      <c r="G315" s="141"/>
      <c r="H315" s="141"/>
      <c r="I315" s="141"/>
      <c r="J315" s="141"/>
      <c r="K315" s="141"/>
      <c r="M315" s="2"/>
    </row>
    <row r="316" spans="1:13" ht="14.5" customHeight="1" x14ac:dyDescent="0.35">
      <c r="A316" s="1"/>
      <c r="C316" s="141" t="s">
        <v>151</v>
      </c>
      <c r="D316" s="141"/>
      <c r="E316" s="141"/>
      <c r="F316" s="141"/>
      <c r="G316" s="141"/>
      <c r="H316" s="141"/>
      <c r="I316" s="141"/>
      <c r="J316" s="141"/>
      <c r="K316" s="141"/>
      <c r="M316" s="2"/>
    </row>
    <row r="317" spans="1:13" ht="14.5" customHeight="1" x14ac:dyDescent="0.35">
      <c r="A317" s="1"/>
      <c r="C317" s="141" t="s">
        <v>152</v>
      </c>
      <c r="D317" s="141"/>
      <c r="E317" s="141"/>
      <c r="F317" s="141"/>
      <c r="G317" s="141"/>
      <c r="H317" s="141"/>
      <c r="I317" s="141"/>
      <c r="J317" s="141"/>
      <c r="K317" s="141"/>
      <c r="M317" s="2"/>
    </row>
    <row r="318" spans="1:13" ht="14.5" customHeight="1" x14ac:dyDescent="0.35">
      <c r="A318" s="1"/>
      <c r="M318" s="2"/>
    </row>
    <row r="319" spans="1:13" ht="14.5" customHeight="1" x14ac:dyDescent="0.35">
      <c r="A319" s="1"/>
      <c r="C319" s="129" t="s">
        <v>153</v>
      </c>
      <c r="D319" s="129"/>
      <c r="E319" s="129"/>
      <c r="F319" s="129"/>
      <c r="M319" s="2"/>
    </row>
    <row r="320" spans="1:13" ht="14.5" customHeight="1" x14ac:dyDescent="0.35">
      <c r="A320" s="1"/>
      <c r="C320" s="134" t="s">
        <v>154</v>
      </c>
      <c r="D320" s="134"/>
      <c r="E320" s="134"/>
      <c r="F320" s="134"/>
      <c r="G320" s="134"/>
      <c r="H320" s="134"/>
      <c r="I320" s="134"/>
      <c r="J320" s="134"/>
      <c r="K320" s="134"/>
      <c r="M320" s="2"/>
    </row>
    <row r="321" spans="1:13" ht="14.5" customHeight="1" x14ac:dyDescent="0.35">
      <c r="A321" s="1"/>
      <c r="C321" s="156" t="s">
        <v>155</v>
      </c>
      <c r="D321" s="156"/>
      <c r="E321" s="156"/>
      <c r="F321" s="156"/>
      <c r="G321" s="156"/>
      <c r="H321" s="156"/>
      <c r="I321" s="156"/>
      <c r="J321" s="156"/>
      <c r="K321" s="156"/>
      <c r="M321" s="2"/>
    </row>
    <row r="322" spans="1:13" ht="14.5" customHeight="1" x14ac:dyDescent="0.35">
      <c r="A322" s="1"/>
      <c r="C322" s="156"/>
      <c r="D322" s="156"/>
      <c r="E322" s="156"/>
      <c r="F322" s="156"/>
      <c r="G322" s="156"/>
      <c r="H322" s="156"/>
      <c r="I322" s="156"/>
      <c r="J322" s="156"/>
      <c r="K322" s="156"/>
      <c r="M322" s="2"/>
    </row>
    <row r="323" spans="1:13" ht="14.5" customHeight="1" x14ac:dyDescent="0.35">
      <c r="A323" s="1"/>
      <c r="C323" s="156"/>
      <c r="D323" s="156"/>
      <c r="E323" s="156"/>
      <c r="F323" s="156"/>
      <c r="G323" s="156"/>
      <c r="H323" s="156"/>
      <c r="I323" s="156"/>
      <c r="J323" s="156"/>
      <c r="K323" s="156"/>
      <c r="M323" s="2"/>
    </row>
    <row r="324" spans="1:13" ht="14.5" customHeight="1" x14ac:dyDescent="0.35">
      <c r="A324" s="1"/>
      <c r="M324" s="2"/>
    </row>
    <row r="325" spans="1:13" ht="14.5" customHeight="1" x14ac:dyDescent="0.35">
      <c r="A325" s="1"/>
      <c r="C325" s="129" t="s">
        <v>156</v>
      </c>
      <c r="D325" s="130"/>
      <c r="E325" s="130"/>
      <c r="M325" s="2"/>
    </row>
    <row r="326" spans="1:13" ht="14.5" customHeight="1" x14ac:dyDescent="0.35">
      <c r="A326" s="1"/>
      <c r="C326" s="131"/>
      <c r="D326" s="131"/>
      <c r="E326" s="131"/>
      <c r="F326" s="131"/>
      <c r="G326" s="131"/>
      <c r="H326" s="131"/>
      <c r="I326" s="131"/>
      <c r="J326" s="131"/>
      <c r="K326" s="131"/>
      <c r="M326" s="2"/>
    </row>
    <row r="327" spans="1:13" ht="14.5" customHeight="1" x14ac:dyDescent="0.35">
      <c r="A327" s="1"/>
      <c r="C327" s="131"/>
      <c r="D327" s="131"/>
      <c r="E327" s="131"/>
      <c r="F327" s="131"/>
      <c r="G327" s="131"/>
      <c r="H327" s="131"/>
      <c r="I327" s="131"/>
      <c r="J327" s="131"/>
      <c r="K327" s="131"/>
      <c r="M327" s="2"/>
    </row>
    <row r="328" spans="1:13" ht="14.5" customHeight="1" x14ac:dyDescent="0.35">
      <c r="A328" s="1"/>
      <c r="C328" s="131"/>
      <c r="D328" s="131"/>
      <c r="E328" s="131"/>
      <c r="F328" s="131"/>
      <c r="G328" s="131"/>
      <c r="H328" s="131"/>
      <c r="I328" s="131"/>
      <c r="J328" s="131"/>
      <c r="K328" s="131"/>
      <c r="M328" s="2"/>
    </row>
    <row r="329" spans="1:13" ht="14.5" customHeight="1" x14ac:dyDescent="0.35">
      <c r="A329" s="1"/>
      <c r="C329" s="131"/>
      <c r="D329" s="131"/>
      <c r="E329" s="131"/>
      <c r="F329" s="131"/>
      <c r="G329" s="131"/>
      <c r="H329" s="131"/>
      <c r="I329" s="131"/>
      <c r="J329" s="131"/>
      <c r="K329" s="131"/>
      <c r="M329" s="2"/>
    </row>
    <row r="330" spans="1:13" ht="14.5" customHeight="1" x14ac:dyDescent="0.35">
      <c r="A330" s="1"/>
      <c r="C330" s="131"/>
      <c r="D330" s="131"/>
      <c r="E330" s="131"/>
      <c r="F330" s="131"/>
      <c r="G330" s="131"/>
      <c r="H330" s="131"/>
      <c r="I330" s="131"/>
      <c r="J330" s="131"/>
      <c r="K330" s="131"/>
      <c r="M330" s="2"/>
    </row>
    <row r="331" spans="1:13" ht="14.5" customHeight="1" x14ac:dyDescent="0.35">
      <c r="A331" s="1"/>
      <c r="C331" s="131"/>
      <c r="D331" s="131"/>
      <c r="E331" s="131"/>
      <c r="F331" s="131"/>
      <c r="G331" s="131"/>
      <c r="H331" s="131"/>
      <c r="I331" s="131"/>
      <c r="J331" s="131"/>
      <c r="K331" s="131"/>
      <c r="M331" s="2"/>
    </row>
    <row r="332" spans="1:13" ht="14.5" customHeight="1" x14ac:dyDescent="0.35">
      <c r="A332" s="1"/>
      <c r="C332" s="131"/>
      <c r="D332" s="131"/>
      <c r="E332" s="131"/>
      <c r="F332" s="131"/>
      <c r="G332" s="131"/>
      <c r="H332" s="131"/>
      <c r="I332" s="131"/>
      <c r="J332" s="131"/>
      <c r="K332" s="131"/>
      <c r="M332" s="2"/>
    </row>
    <row r="333" spans="1:13" ht="14.5" customHeight="1" x14ac:dyDescent="0.35">
      <c r="A333" s="1"/>
      <c r="C333" s="131"/>
      <c r="D333" s="131"/>
      <c r="E333" s="131"/>
      <c r="F333" s="131"/>
      <c r="G333" s="131"/>
      <c r="H333" s="131"/>
      <c r="I333" s="131"/>
      <c r="J333" s="131"/>
      <c r="K333" s="131"/>
      <c r="M333" s="2"/>
    </row>
    <row r="334" spans="1:13" ht="14.5" customHeight="1" x14ac:dyDescent="0.35">
      <c r="A334" s="1"/>
      <c r="M334" s="2"/>
    </row>
    <row r="335" spans="1:13" ht="14.5" customHeight="1" x14ac:dyDescent="0.35">
      <c r="A335" s="1"/>
      <c r="M335" s="2"/>
    </row>
    <row r="336" spans="1:13" ht="14.5" customHeight="1" x14ac:dyDescent="0.35">
      <c r="A336" s="1"/>
      <c r="C336" s="132" t="s">
        <v>157</v>
      </c>
      <c r="D336" s="133"/>
      <c r="E336" s="133"/>
      <c r="F336" s="133"/>
      <c r="G336" s="133"/>
      <c r="H336" s="133"/>
      <c r="I336" s="133"/>
      <c r="J336" s="133"/>
      <c r="K336" s="133"/>
      <c r="M336" s="2"/>
    </row>
    <row r="337" spans="1:13" ht="14.5" customHeight="1" x14ac:dyDescent="0.35">
      <c r="A337" s="1"/>
      <c r="C337" s="133"/>
      <c r="D337" s="133"/>
      <c r="E337" s="133"/>
      <c r="F337" s="133"/>
      <c r="G337" s="133"/>
      <c r="H337" s="133"/>
      <c r="I337" s="133"/>
      <c r="J337" s="133"/>
      <c r="K337" s="133"/>
      <c r="M337" s="2"/>
    </row>
    <row r="338" spans="1:13" ht="14.5" customHeight="1" x14ac:dyDescent="0.35">
      <c r="A338" s="1"/>
      <c r="C338" s="133"/>
      <c r="D338" s="133"/>
      <c r="E338" s="133"/>
      <c r="F338" s="133"/>
      <c r="G338" s="133"/>
      <c r="H338" s="133"/>
      <c r="I338" s="133"/>
      <c r="J338" s="133"/>
      <c r="K338" s="133"/>
      <c r="M338" s="2"/>
    </row>
    <row r="339" spans="1:13" ht="14.5" customHeight="1" x14ac:dyDescent="0.35">
      <c r="A339" s="1"/>
      <c r="C339" s="133"/>
      <c r="D339" s="133"/>
      <c r="E339" s="133"/>
      <c r="F339" s="133"/>
      <c r="G339" s="133"/>
      <c r="H339" s="133"/>
      <c r="I339" s="133"/>
      <c r="J339" s="133"/>
      <c r="K339" s="133"/>
      <c r="M339" s="2"/>
    </row>
    <row r="340" spans="1:13" ht="14.5" customHeight="1" x14ac:dyDescent="0.35">
      <c r="A340" s="1"/>
      <c r="C340" s="133"/>
      <c r="D340" s="133"/>
      <c r="E340" s="133"/>
      <c r="F340" s="133"/>
      <c r="G340" s="133"/>
      <c r="H340" s="133"/>
      <c r="I340" s="133"/>
      <c r="J340" s="133"/>
      <c r="K340" s="133"/>
      <c r="M340" s="2"/>
    </row>
    <row r="341" spans="1:13" ht="14.5" customHeight="1" x14ac:dyDescent="0.35">
      <c r="A341" s="1"/>
      <c r="M341" s="2"/>
    </row>
    <row r="342" spans="1:13" ht="14.5" customHeight="1" x14ac:dyDescent="0.35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14.5" customHeight="1" x14ac:dyDescent="0.35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14.5" customHeight="1" thickBot="1" x14ac:dyDescent="0.4">
      <c r="A344" s="1"/>
      <c r="M344" s="2"/>
    </row>
    <row r="345" spans="1:13" ht="14.5" customHeight="1" thickBot="1" x14ac:dyDescent="0.4">
      <c r="A345" s="1"/>
      <c r="C345" s="227" t="s">
        <v>0</v>
      </c>
      <c r="D345" s="240" t="s">
        <v>1</v>
      </c>
      <c r="E345" s="240"/>
      <c r="F345" s="240"/>
      <c r="H345" s="31" t="s">
        <v>2</v>
      </c>
      <c r="I345" s="143" t="str">
        <f>$I$3</f>
        <v>VA1710</v>
      </c>
      <c r="J345" s="143"/>
      <c r="K345" s="143"/>
      <c r="M345" s="2"/>
    </row>
    <row r="346" spans="1:13" ht="14.5" customHeight="1" thickBot="1" x14ac:dyDescent="0.4">
      <c r="A346" s="1"/>
      <c r="C346" s="227"/>
      <c r="D346" s="240"/>
      <c r="E346" s="240"/>
      <c r="F346" s="240"/>
      <c r="M346" s="2"/>
    </row>
    <row r="347" spans="1:13" ht="14.5" customHeight="1" thickBot="1" x14ac:dyDescent="0.4">
      <c r="A347" s="1"/>
      <c r="C347" s="227"/>
      <c r="D347" s="240"/>
      <c r="E347" s="240"/>
      <c r="F347" s="240"/>
      <c r="M347" s="2"/>
    </row>
    <row r="348" spans="1:13" ht="14.5" customHeight="1" thickBot="1" x14ac:dyDescent="0.4">
      <c r="A348" s="1"/>
      <c r="C348" s="227" t="s">
        <v>3</v>
      </c>
      <c r="D348" s="228" t="s">
        <v>4</v>
      </c>
      <c r="E348" s="229"/>
      <c r="F348" s="230" t="s">
        <v>5</v>
      </c>
      <c r="H348" s="227" t="s">
        <v>6</v>
      </c>
      <c r="I348" s="231" t="s">
        <v>158</v>
      </c>
      <c r="J348" s="231"/>
      <c r="K348" s="231"/>
      <c r="M348" s="2"/>
    </row>
    <row r="349" spans="1:13" ht="14.5" customHeight="1" thickBot="1" x14ac:dyDescent="0.4">
      <c r="A349" s="1"/>
      <c r="C349" s="227"/>
      <c r="D349" s="229"/>
      <c r="E349" s="229"/>
      <c r="F349" s="230"/>
      <c r="H349" s="227"/>
      <c r="I349" s="231"/>
      <c r="J349" s="231"/>
      <c r="K349" s="231"/>
      <c r="M349" s="2"/>
    </row>
    <row r="350" spans="1:13" ht="14.5" customHeight="1" thickBot="1" x14ac:dyDescent="0.4">
      <c r="A350" s="1"/>
      <c r="C350" s="227"/>
      <c r="D350" s="229"/>
      <c r="E350" s="229"/>
      <c r="F350" s="230"/>
      <c r="H350" s="227"/>
      <c r="I350" s="231"/>
      <c r="J350" s="231"/>
      <c r="K350" s="231"/>
      <c r="M350" s="2"/>
    </row>
    <row r="351" spans="1:13" ht="14.5" customHeight="1" thickBot="1" x14ac:dyDescent="0.4">
      <c r="A351" s="1"/>
      <c r="M351" s="2"/>
    </row>
    <row r="352" spans="1:13" ht="14.5" customHeight="1" thickBot="1" x14ac:dyDescent="0.4">
      <c r="A352" s="1"/>
      <c r="C352" s="225" t="s">
        <v>8</v>
      </c>
      <c r="D352" s="225"/>
      <c r="E352" s="3"/>
      <c r="F352" s="4" t="s">
        <v>9</v>
      </c>
      <c r="M352" s="2"/>
    </row>
    <row r="353" spans="1:13" ht="14.5" customHeight="1" thickBot="1" x14ac:dyDescent="0.4">
      <c r="A353" s="1"/>
      <c r="E353" s="5">
        <f>E352*E354</f>
        <v>0</v>
      </c>
      <c r="F353" s="6" t="s">
        <v>11</v>
      </c>
      <c r="M353" s="2"/>
    </row>
    <row r="354" spans="1:13" ht="14.5" customHeight="1" thickBot="1" x14ac:dyDescent="0.4">
      <c r="A354" s="1"/>
      <c r="C354" s="225" t="s">
        <v>13</v>
      </c>
      <c r="D354" s="225"/>
      <c r="E354" s="5">
        <v>1.0149999999999999</v>
      </c>
      <c r="F354" s="7" t="s">
        <v>14</v>
      </c>
      <c r="M354" s="2"/>
    </row>
    <row r="355" spans="1:13" ht="14.5" customHeight="1" thickBot="1" x14ac:dyDescent="0.4">
      <c r="A355" s="1"/>
      <c r="C355" s="94"/>
      <c r="D355" s="94"/>
      <c r="E355" s="94"/>
      <c r="F355" s="98"/>
      <c r="M355" s="2"/>
    </row>
    <row r="356" spans="1:13" ht="14.5" customHeight="1" x14ac:dyDescent="0.35">
      <c r="A356" s="1"/>
      <c r="C356" s="145" t="s">
        <v>18</v>
      </c>
      <c r="D356" s="145"/>
      <c r="E356" s="145"/>
      <c r="F356" s="160" t="s">
        <v>160</v>
      </c>
      <c r="G356" s="162" t="s">
        <v>22</v>
      </c>
      <c r="H356" s="162"/>
      <c r="I356" s="164" t="s">
        <v>24</v>
      </c>
      <c r="J356" s="166" t="s">
        <v>25</v>
      </c>
      <c r="K356" s="164" t="s">
        <v>26</v>
      </c>
      <c r="M356" s="2"/>
    </row>
    <row r="357" spans="1:13" ht="14.5" customHeight="1" thickBot="1" x14ac:dyDescent="0.4">
      <c r="A357" s="1"/>
      <c r="C357" s="146"/>
      <c r="D357" s="146"/>
      <c r="E357" s="146"/>
      <c r="F357" s="161"/>
      <c r="G357" s="163"/>
      <c r="H357" s="163"/>
      <c r="I357" s="165"/>
      <c r="J357" s="167"/>
      <c r="K357" s="165"/>
      <c r="M357" s="2"/>
    </row>
    <row r="358" spans="1:13" ht="14.5" customHeight="1" thickBot="1" x14ac:dyDescent="0.4">
      <c r="A358" s="1"/>
      <c r="C358" s="243" t="s">
        <v>159</v>
      </c>
      <c r="D358" s="243"/>
      <c r="E358" s="243"/>
      <c r="F358" s="45" t="s">
        <v>28</v>
      </c>
      <c r="G358" s="247" t="s">
        <v>162</v>
      </c>
      <c r="H358" s="248"/>
      <c r="I358" s="45">
        <v>1014.92</v>
      </c>
      <c r="J358" s="46" t="str">
        <f>IF(AND(ISNUMBER(I358),ISNUMBER($E$352)),IF($E$352*I358&lt;1,ROUND($E$352*I358,3),ROUND($E$352*I358,2)),"")</f>
        <v/>
      </c>
      <c r="K358" s="47" t="s">
        <v>30</v>
      </c>
      <c r="M358" s="2"/>
    </row>
    <row r="359" spans="1:13" ht="14.5" customHeight="1" thickBot="1" x14ac:dyDescent="0.4">
      <c r="A359" s="1"/>
      <c r="C359" s="159" t="s">
        <v>164</v>
      </c>
      <c r="D359" s="159"/>
      <c r="E359" s="159"/>
      <c r="F359" s="45" t="s">
        <v>161</v>
      </c>
      <c r="G359" s="247" t="s">
        <v>163</v>
      </c>
      <c r="H359" s="248"/>
      <c r="I359" s="51">
        <v>0.05</v>
      </c>
      <c r="J359" s="48" t="str">
        <f>IF(AND(ISNUMBER(I359),ISNUMBER($E$352)),IF($E$352*I359&lt;1,ROUND($E$352*I359,3),ROUND($E$352*I359,2)),"")</f>
        <v/>
      </c>
      <c r="K359" s="47" t="s">
        <v>68</v>
      </c>
      <c r="M359" s="2"/>
    </row>
    <row r="360" spans="1:13" ht="14.5" customHeight="1" thickBot="1" x14ac:dyDescent="0.4">
      <c r="A360" s="1"/>
      <c r="H360" s="25" t="s">
        <v>41</v>
      </c>
      <c r="I360" s="26">
        <f>SUM(I358:I359)</f>
        <v>1014.9699999999999</v>
      </c>
      <c r="J360" s="27">
        <f>SUM(J358:J359)</f>
        <v>0</v>
      </c>
      <c r="K360" s="24"/>
      <c r="M360" s="2"/>
    </row>
    <row r="361" spans="1:13" ht="14.5" customHeight="1" x14ac:dyDescent="0.35">
      <c r="A361" s="1"/>
      <c r="C361" s="255" t="s">
        <v>63</v>
      </c>
      <c r="D361" s="255"/>
      <c r="E361" s="244"/>
      <c r="M361" s="2"/>
    </row>
    <row r="362" spans="1:13" ht="14.5" customHeight="1" thickBot="1" x14ac:dyDescent="0.4">
      <c r="A362" s="1"/>
      <c r="C362" s="256"/>
      <c r="D362" s="256"/>
      <c r="E362" s="245"/>
      <c r="M362" s="2"/>
    </row>
    <row r="363" spans="1:13" ht="14.5" customHeight="1" x14ac:dyDescent="0.35">
      <c r="A363" s="1"/>
      <c r="C363" s="246" t="s">
        <v>42</v>
      </c>
      <c r="D363" s="246"/>
      <c r="E363" s="246"/>
      <c r="F363" s="246"/>
      <c r="G363" s="246"/>
      <c r="H363" s="246"/>
      <c r="I363" s="246"/>
      <c r="J363" s="246"/>
      <c r="K363" s="246"/>
      <c r="M363" s="2"/>
    </row>
    <row r="364" spans="1:13" ht="14.5" customHeight="1" x14ac:dyDescent="0.35">
      <c r="A364" s="1"/>
      <c r="C364" s="273" t="s">
        <v>43</v>
      </c>
      <c r="D364" s="273"/>
      <c r="E364" s="273"/>
      <c r="F364" s="273"/>
      <c r="G364" s="273"/>
      <c r="H364" s="273"/>
      <c r="I364" s="273"/>
      <c r="J364" s="273"/>
      <c r="K364" s="273"/>
      <c r="M364" s="2"/>
    </row>
    <row r="365" spans="1:13" ht="14.5" customHeight="1" x14ac:dyDescent="0.35">
      <c r="A365" s="1"/>
      <c r="C365" s="273"/>
      <c r="D365" s="273"/>
      <c r="E365" s="273"/>
      <c r="F365" s="273"/>
      <c r="G365" s="273"/>
      <c r="H365" s="273"/>
      <c r="I365" s="273"/>
      <c r="J365" s="273"/>
      <c r="K365" s="273"/>
      <c r="M365" s="2"/>
    </row>
    <row r="366" spans="1:13" ht="14.5" customHeight="1" x14ac:dyDescent="0.35">
      <c r="A366" s="1"/>
      <c r="C366" s="273"/>
      <c r="D366" s="273"/>
      <c r="E366" s="273"/>
      <c r="F366" s="273"/>
      <c r="G366" s="273"/>
      <c r="H366" s="273"/>
      <c r="I366" s="273"/>
      <c r="J366" s="273"/>
      <c r="K366" s="273"/>
      <c r="M366" s="2"/>
    </row>
    <row r="367" spans="1:13" ht="14.5" customHeight="1" x14ac:dyDescent="0.35">
      <c r="A367" s="1"/>
      <c r="C367" s="274" t="s">
        <v>44</v>
      </c>
      <c r="D367" s="274"/>
      <c r="E367" s="274"/>
      <c r="F367" s="274"/>
      <c r="G367" s="274"/>
      <c r="H367" s="274"/>
      <c r="I367" s="274"/>
      <c r="J367" s="274"/>
      <c r="K367" s="274"/>
      <c r="L367" s="274"/>
      <c r="M367" s="2"/>
    </row>
    <row r="368" spans="1:13" ht="14.5" customHeight="1" x14ac:dyDescent="0.35">
      <c r="A368" s="1"/>
      <c r="C368" s="275" t="s">
        <v>45</v>
      </c>
      <c r="D368" s="276"/>
      <c r="E368" s="276"/>
      <c r="F368" s="276"/>
      <c r="G368" s="276"/>
      <c r="H368" s="276"/>
      <c r="I368" s="276"/>
      <c r="J368" s="276"/>
      <c r="K368" s="276"/>
      <c r="M368" s="2"/>
    </row>
    <row r="369" spans="1:13" ht="14.5" customHeight="1" x14ac:dyDescent="0.35">
      <c r="A369" s="1"/>
      <c r="C369" s="276"/>
      <c r="D369" s="276"/>
      <c r="E369" s="276"/>
      <c r="F369" s="276"/>
      <c r="G369" s="276"/>
      <c r="H369" s="276"/>
      <c r="I369" s="276"/>
      <c r="J369" s="276"/>
      <c r="K369" s="276"/>
      <c r="M369" s="2"/>
    </row>
    <row r="370" spans="1:13" ht="14.5" customHeight="1" x14ac:dyDescent="0.35">
      <c r="A370" s="1"/>
      <c r="C370" s="276"/>
      <c r="D370" s="276"/>
      <c r="E370" s="276"/>
      <c r="F370" s="276"/>
      <c r="G370" s="276"/>
      <c r="H370" s="276"/>
      <c r="I370" s="276"/>
      <c r="J370" s="276"/>
      <c r="K370" s="276"/>
      <c r="M370" s="2"/>
    </row>
    <row r="371" spans="1:13" ht="14.5" customHeight="1" x14ac:dyDescent="0.35">
      <c r="A371" s="1"/>
      <c r="C371" s="276" t="s">
        <v>46</v>
      </c>
      <c r="D371" s="276"/>
      <c r="E371" s="276"/>
      <c r="F371" s="276"/>
      <c r="G371" s="276"/>
      <c r="H371" s="276"/>
      <c r="I371" s="276"/>
      <c r="J371" s="276"/>
      <c r="K371" s="276"/>
      <c r="M371" s="2"/>
    </row>
    <row r="372" spans="1:13" ht="14.5" customHeight="1" x14ac:dyDescent="0.35">
      <c r="A372" s="1"/>
      <c r="C372" s="276"/>
      <c r="D372" s="276"/>
      <c r="E372" s="276"/>
      <c r="F372" s="276"/>
      <c r="G372" s="276"/>
      <c r="H372" s="276"/>
      <c r="I372" s="276"/>
      <c r="J372" s="276"/>
      <c r="K372" s="276"/>
      <c r="M372" s="2"/>
    </row>
    <row r="373" spans="1:13" ht="14.5" customHeight="1" x14ac:dyDescent="0.35">
      <c r="A373" s="1"/>
      <c r="C373" s="276"/>
      <c r="D373" s="276"/>
      <c r="E373" s="276"/>
      <c r="F373" s="276"/>
      <c r="G373" s="276"/>
      <c r="H373" s="276"/>
      <c r="I373" s="276"/>
      <c r="J373" s="276"/>
      <c r="K373" s="276"/>
      <c r="M373" s="2"/>
    </row>
    <row r="374" spans="1:13" ht="14.5" customHeight="1" x14ac:dyDescent="0.35">
      <c r="A374" s="1"/>
      <c r="C374" s="276"/>
      <c r="D374" s="276"/>
      <c r="E374" s="276"/>
      <c r="F374" s="276"/>
      <c r="G374" s="276"/>
      <c r="H374" s="276"/>
      <c r="I374" s="276"/>
      <c r="J374" s="276"/>
      <c r="K374" s="276"/>
      <c r="M374" s="2"/>
    </row>
    <row r="375" spans="1:13" ht="14.5" customHeight="1" x14ac:dyDescent="0.35">
      <c r="A375" s="1"/>
      <c r="C375" s="129" t="s">
        <v>48</v>
      </c>
      <c r="D375" s="129"/>
      <c r="E375" s="129"/>
      <c r="K375" s="57" t="s">
        <v>49</v>
      </c>
      <c r="M375" s="2"/>
    </row>
    <row r="376" spans="1:13" ht="14.5" customHeight="1" x14ac:dyDescent="0.35">
      <c r="A376" s="1"/>
      <c r="C376" s="157" t="s">
        <v>168</v>
      </c>
      <c r="D376" s="158"/>
      <c r="E376" s="158"/>
      <c r="F376" s="158"/>
      <c r="G376" s="158"/>
      <c r="H376" s="32" t="str">
        <f>CONCATENATE(J358," ",K358)</f>
        <v xml:space="preserve"> [g]</v>
      </c>
      <c r="I376" s="33"/>
      <c r="J376" s="33"/>
      <c r="K376" s="44"/>
      <c r="M376" s="2"/>
    </row>
    <row r="377" spans="1:13" ht="14.5" customHeight="1" x14ac:dyDescent="0.35">
      <c r="A377" s="1"/>
      <c r="C377" s="257" t="s">
        <v>51</v>
      </c>
      <c r="D377" s="258"/>
      <c r="E377" s="258"/>
      <c r="F377" s="258"/>
      <c r="G377" s="258"/>
      <c r="H377" s="258"/>
      <c r="I377" s="258"/>
      <c r="J377" s="258"/>
      <c r="K377" s="259"/>
      <c r="M377" s="2"/>
    </row>
    <row r="378" spans="1:13" ht="14.5" customHeight="1" x14ac:dyDescent="0.35">
      <c r="A378" s="1"/>
      <c r="C378" s="260"/>
      <c r="D378" s="261"/>
      <c r="E378" s="261"/>
      <c r="F378" s="261"/>
      <c r="G378" s="261"/>
      <c r="H378" s="261"/>
      <c r="I378" s="261"/>
      <c r="J378" s="261"/>
      <c r="K378" s="262"/>
      <c r="M378" s="2"/>
    </row>
    <row r="379" spans="1:13" ht="14.5" customHeight="1" x14ac:dyDescent="0.35">
      <c r="A379" s="1"/>
      <c r="C379" s="260"/>
      <c r="D379" s="261"/>
      <c r="E379" s="261"/>
      <c r="F379" s="261"/>
      <c r="G379" s="261"/>
      <c r="H379" s="261"/>
      <c r="I379" s="261"/>
      <c r="J379" s="261"/>
      <c r="K379" s="262"/>
      <c r="M379" s="2"/>
    </row>
    <row r="380" spans="1:13" ht="14.5" customHeight="1" x14ac:dyDescent="0.35">
      <c r="A380" s="1"/>
      <c r="C380" s="260"/>
      <c r="D380" s="261"/>
      <c r="E380" s="261"/>
      <c r="F380" s="261"/>
      <c r="G380" s="261"/>
      <c r="H380" s="261"/>
      <c r="I380" s="261"/>
      <c r="J380" s="261"/>
      <c r="K380" s="262"/>
      <c r="M380" s="2"/>
    </row>
    <row r="381" spans="1:13" ht="14.5" customHeight="1" x14ac:dyDescent="0.35">
      <c r="A381" s="1"/>
      <c r="C381" s="263"/>
      <c r="D381" s="264"/>
      <c r="E381" s="264"/>
      <c r="F381" s="264"/>
      <c r="G381" s="264"/>
      <c r="H381" s="264"/>
      <c r="I381" s="264"/>
      <c r="J381" s="264"/>
      <c r="K381" s="265"/>
      <c r="M381" s="2"/>
    </row>
    <row r="382" spans="1:13" ht="14.5" customHeight="1" x14ac:dyDescent="0.35">
      <c r="A382" s="1"/>
      <c r="C382" s="157" t="s">
        <v>165</v>
      </c>
      <c r="D382" s="158"/>
      <c r="E382" s="158"/>
      <c r="F382" s="158"/>
      <c r="G382" s="158"/>
      <c r="H382" s="32" t="str">
        <f>CONCATENATE(J359," ",K359)</f>
        <v xml:space="preserve"> [mL]</v>
      </c>
      <c r="I382" s="139" t="s">
        <v>56</v>
      </c>
      <c r="J382" s="139"/>
      <c r="K382" s="21"/>
      <c r="M382" s="2"/>
    </row>
    <row r="383" spans="1:13" ht="14.5" customHeight="1" x14ac:dyDescent="0.35">
      <c r="A383" s="1"/>
      <c r="C383" s="191" t="s">
        <v>58</v>
      </c>
      <c r="D383" s="191"/>
      <c r="E383" s="191"/>
      <c r="F383" s="191"/>
      <c r="G383" s="191"/>
      <c r="H383" s="191"/>
      <c r="I383" s="191"/>
      <c r="J383" s="191"/>
      <c r="K383" s="191"/>
      <c r="M383" s="2"/>
    </row>
    <row r="384" spans="1:13" ht="14.5" customHeight="1" x14ac:dyDescent="0.35">
      <c r="A384" s="1"/>
      <c r="C384" s="191"/>
      <c r="D384" s="191"/>
      <c r="E384" s="191"/>
      <c r="F384" s="191"/>
      <c r="G384" s="191"/>
      <c r="H384" s="191"/>
      <c r="I384" s="191"/>
      <c r="J384" s="191"/>
      <c r="K384" s="191"/>
      <c r="M384" s="2"/>
    </row>
    <row r="385" spans="1:13" ht="14.5" customHeight="1" x14ac:dyDescent="0.35">
      <c r="A385" s="1"/>
      <c r="M385" s="2"/>
    </row>
    <row r="386" spans="1:13" ht="14.5" customHeight="1" x14ac:dyDescent="0.35">
      <c r="A386" s="1"/>
      <c r="M386" s="2"/>
    </row>
    <row r="387" spans="1:13" ht="14.5" customHeight="1" x14ac:dyDescent="0.35">
      <c r="A387" s="1"/>
      <c r="M387" s="2"/>
    </row>
    <row r="388" spans="1:13" ht="14.5" customHeight="1" x14ac:dyDescent="0.35">
      <c r="A388" s="1"/>
      <c r="M388" s="2"/>
    </row>
    <row r="389" spans="1:13" ht="14.5" customHeight="1" x14ac:dyDescent="0.35">
      <c r="A389" s="1"/>
      <c r="M389" s="2"/>
    </row>
    <row r="390" spans="1:13" ht="14.5" customHeight="1" x14ac:dyDescent="0.35">
      <c r="A390" s="1"/>
      <c r="C390" s="135" t="s">
        <v>47</v>
      </c>
      <c r="D390" s="136"/>
      <c r="E390" s="136"/>
      <c r="F390" s="137"/>
      <c r="G390" s="138"/>
      <c r="H390" s="139"/>
      <c r="I390" s="140"/>
      <c r="M390" s="2"/>
    </row>
    <row r="391" spans="1:13" ht="14.5" customHeight="1" x14ac:dyDescent="0.35">
      <c r="A391" s="1"/>
      <c r="C391" s="93"/>
      <c r="D391" s="93"/>
      <c r="E391" s="93"/>
      <c r="F391" s="93"/>
      <c r="G391" s="60"/>
      <c r="H391" s="60"/>
      <c r="I391" s="60"/>
      <c r="M391" s="2"/>
    </row>
    <row r="392" spans="1:13" ht="14.5" customHeight="1" x14ac:dyDescent="0.35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ht="14.5" customHeight="1" x14ac:dyDescent="0.35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ht="14.5" customHeight="1" thickBot="1" x14ac:dyDescent="0.4">
      <c r="A394" s="1"/>
      <c r="M394" s="2"/>
    </row>
    <row r="395" spans="1:13" ht="14.5" customHeight="1" thickBot="1" x14ac:dyDescent="0.4">
      <c r="A395" s="1"/>
      <c r="C395" s="31" t="s">
        <v>6</v>
      </c>
      <c r="D395" s="143" t="str">
        <f>$I$348</f>
        <v>C225 Production medium</v>
      </c>
      <c r="E395" s="143"/>
      <c r="F395" s="143"/>
      <c r="H395" s="31" t="s">
        <v>2</v>
      </c>
      <c r="I395" s="143" t="str">
        <f>$I$3</f>
        <v>VA1710</v>
      </c>
      <c r="J395" s="143"/>
      <c r="K395" s="143"/>
      <c r="M395" s="2"/>
    </row>
    <row r="396" spans="1:13" ht="14.5" customHeight="1" x14ac:dyDescent="0.35">
      <c r="A396" s="2"/>
      <c r="M396" s="2"/>
    </row>
    <row r="397" spans="1:13" ht="14.5" customHeight="1" x14ac:dyDescent="0.35">
      <c r="A397" s="2"/>
      <c r="M397" s="2"/>
    </row>
    <row r="398" spans="1:13" ht="14.5" customHeight="1" x14ac:dyDescent="0.35">
      <c r="A398" s="2"/>
      <c r="M398" s="2"/>
    </row>
    <row r="399" spans="1:13" ht="14.5" customHeight="1" x14ac:dyDescent="0.35">
      <c r="A399" s="2"/>
      <c r="M399" s="2"/>
    </row>
    <row r="400" spans="1:13" ht="14.5" customHeight="1" x14ac:dyDescent="0.35">
      <c r="A400" s="2"/>
      <c r="C400" s="129" t="s">
        <v>190</v>
      </c>
      <c r="D400" s="129"/>
      <c r="E400" s="129"/>
      <c r="F400" s="129"/>
      <c r="G400" s="129"/>
      <c r="H400" s="129"/>
      <c r="I400" s="129"/>
      <c r="J400" s="129"/>
      <c r="K400" s="129"/>
      <c r="M400" s="2"/>
    </row>
    <row r="401" spans="1:13" ht="14.5" customHeight="1" x14ac:dyDescent="0.35">
      <c r="A401" s="2"/>
      <c r="C401" s="129" t="s">
        <v>87</v>
      </c>
      <c r="D401" s="129"/>
      <c r="E401" s="129"/>
      <c r="F401" s="129"/>
      <c r="G401" s="129"/>
      <c r="H401" s="129"/>
      <c r="I401" s="129"/>
      <c r="J401" s="129"/>
      <c r="K401" s="129"/>
      <c r="M401" s="2"/>
    </row>
    <row r="402" spans="1:13" ht="14.5" customHeight="1" x14ac:dyDescent="0.35">
      <c r="A402" s="2"/>
      <c r="C402" s="131"/>
      <c r="D402" s="131"/>
      <c r="E402" s="131"/>
      <c r="F402" s="131"/>
      <c r="G402" s="131"/>
      <c r="H402" s="131"/>
      <c r="I402" s="131"/>
      <c r="J402" s="131"/>
      <c r="K402" s="131"/>
      <c r="M402" s="2"/>
    </row>
    <row r="403" spans="1:13" ht="14.5" customHeight="1" x14ac:dyDescent="0.35">
      <c r="A403" s="2"/>
      <c r="C403" s="131"/>
      <c r="D403" s="131"/>
      <c r="E403" s="131"/>
      <c r="F403" s="131"/>
      <c r="G403" s="131"/>
      <c r="H403" s="131"/>
      <c r="I403" s="131"/>
      <c r="J403" s="131"/>
      <c r="K403" s="131"/>
      <c r="M403" s="2"/>
    </row>
    <row r="404" spans="1:13" ht="14.5" customHeight="1" x14ac:dyDescent="0.35">
      <c r="A404" s="2"/>
      <c r="C404" s="131"/>
      <c r="D404" s="131"/>
      <c r="E404" s="131"/>
      <c r="F404" s="131"/>
      <c r="G404" s="131"/>
      <c r="H404" s="131"/>
      <c r="I404" s="131"/>
      <c r="J404" s="131"/>
      <c r="K404" s="131"/>
      <c r="M404" s="2"/>
    </row>
    <row r="405" spans="1:13" ht="14.5" customHeight="1" x14ac:dyDescent="0.35">
      <c r="A405" s="2"/>
      <c r="C405" s="131"/>
      <c r="D405" s="131"/>
      <c r="E405" s="131"/>
      <c r="F405" s="131"/>
      <c r="G405" s="131"/>
      <c r="H405" s="131"/>
      <c r="I405" s="131"/>
      <c r="J405" s="131"/>
      <c r="K405" s="131"/>
      <c r="M405" s="2"/>
    </row>
    <row r="406" spans="1:13" ht="14.5" customHeight="1" x14ac:dyDescent="0.35">
      <c r="A406" s="2"/>
      <c r="C406" s="131"/>
      <c r="D406" s="131"/>
      <c r="E406" s="131"/>
      <c r="F406" s="131"/>
      <c r="G406" s="131"/>
      <c r="H406" s="131"/>
      <c r="I406" s="131"/>
      <c r="J406" s="131"/>
      <c r="K406" s="131"/>
      <c r="M406" s="2"/>
    </row>
    <row r="407" spans="1:13" ht="14.5" customHeight="1" x14ac:dyDescent="0.35">
      <c r="A407" s="2"/>
      <c r="C407" s="131"/>
      <c r="D407" s="131"/>
      <c r="E407" s="131"/>
      <c r="F407" s="131"/>
      <c r="G407" s="131"/>
      <c r="H407" s="131"/>
      <c r="I407" s="131"/>
      <c r="J407" s="131"/>
      <c r="K407" s="131"/>
      <c r="M407" s="2"/>
    </row>
    <row r="408" spans="1:13" ht="14.5" customHeight="1" x14ac:dyDescent="0.35">
      <c r="A408" s="2"/>
      <c r="C408" s="131"/>
      <c r="D408" s="131"/>
      <c r="E408" s="131"/>
      <c r="F408" s="131"/>
      <c r="G408" s="131"/>
      <c r="H408" s="131"/>
      <c r="I408" s="131"/>
      <c r="J408" s="131"/>
      <c r="K408" s="131"/>
      <c r="M408" s="2"/>
    </row>
    <row r="409" spans="1:13" ht="14.5" customHeight="1" x14ac:dyDescent="0.35">
      <c r="A409" s="2"/>
      <c r="C409" s="131"/>
      <c r="D409" s="131"/>
      <c r="E409" s="131"/>
      <c r="F409" s="131"/>
      <c r="G409" s="131"/>
      <c r="H409" s="131"/>
      <c r="I409" s="131"/>
      <c r="J409" s="131"/>
      <c r="K409" s="131"/>
      <c r="M409" s="2"/>
    </row>
    <row r="410" spans="1:13" ht="14.5" customHeight="1" x14ac:dyDescent="0.35">
      <c r="A410" s="2"/>
      <c r="C410" s="131"/>
      <c r="D410" s="131"/>
      <c r="E410" s="131"/>
      <c r="F410" s="131"/>
      <c r="G410" s="131"/>
      <c r="H410" s="131"/>
      <c r="I410" s="131"/>
      <c r="J410" s="131"/>
      <c r="K410" s="131"/>
      <c r="M410" s="2"/>
    </row>
    <row r="411" spans="1:13" ht="14.5" customHeight="1" x14ac:dyDescent="0.35">
      <c r="A411" s="2"/>
      <c r="C411" s="131"/>
      <c r="D411" s="131"/>
      <c r="E411" s="131"/>
      <c r="F411" s="131"/>
      <c r="G411" s="131"/>
      <c r="H411" s="131"/>
      <c r="I411" s="131"/>
      <c r="J411" s="131"/>
      <c r="K411" s="131"/>
      <c r="M411" s="2"/>
    </row>
    <row r="412" spans="1:13" ht="14.5" customHeight="1" x14ac:dyDescent="0.35">
      <c r="A412" s="2"/>
      <c r="M412" s="2"/>
    </row>
    <row r="413" spans="1:13" ht="14.5" customHeight="1" x14ac:dyDescent="0.35">
      <c r="A413" s="2"/>
      <c r="M413" s="2"/>
    </row>
    <row r="414" spans="1:13" ht="14.5" customHeight="1" x14ac:dyDescent="0.35">
      <c r="A414" s="2"/>
      <c r="M414" s="2"/>
    </row>
    <row r="415" spans="1:13" ht="14.5" customHeight="1" x14ac:dyDescent="0.35">
      <c r="A415" s="2"/>
      <c r="M415" s="2"/>
    </row>
    <row r="416" spans="1:13" ht="14.5" customHeight="1" x14ac:dyDescent="0.35">
      <c r="A416" s="2"/>
      <c r="C416" s="134" t="s">
        <v>166</v>
      </c>
      <c r="D416" s="134"/>
      <c r="E416" s="134"/>
      <c r="F416" s="134"/>
      <c r="H416" s="134" t="s">
        <v>167</v>
      </c>
      <c r="I416" s="134"/>
      <c r="J416" s="134"/>
      <c r="K416" s="134"/>
      <c r="M416" s="2"/>
    </row>
    <row r="417" spans="1:13" ht="14.5" customHeight="1" x14ac:dyDescent="0.35">
      <c r="A417" s="2"/>
      <c r="C417" s="195"/>
      <c r="D417" s="196"/>
      <c r="E417" s="196"/>
      <c r="F417" s="197"/>
      <c r="H417" s="277" t="s">
        <v>180</v>
      </c>
      <c r="I417" s="278"/>
      <c r="J417" s="278"/>
      <c r="K417" s="279"/>
      <c r="M417" s="2"/>
    </row>
    <row r="418" spans="1:13" ht="14.5" customHeight="1" x14ac:dyDescent="0.35">
      <c r="A418" s="2"/>
      <c r="C418" s="198"/>
      <c r="D418" s="186"/>
      <c r="E418" s="186"/>
      <c r="F418" s="199"/>
      <c r="H418" s="280"/>
      <c r="I418" s="281"/>
      <c r="J418" s="281"/>
      <c r="K418" s="282"/>
      <c r="M418" s="2"/>
    </row>
    <row r="419" spans="1:13" ht="14.5" customHeight="1" x14ac:dyDescent="0.35">
      <c r="A419" s="2"/>
      <c r="C419" s="198"/>
      <c r="D419" s="186"/>
      <c r="E419" s="186"/>
      <c r="F419" s="199"/>
      <c r="H419" s="280"/>
      <c r="I419" s="281"/>
      <c r="J419" s="281"/>
      <c r="K419" s="282"/>
      <c r="M419" s="2"/>
    </row>
    <row r="420" spans="1:13" ht="14.5" customHeight="1" x14ac:dyDescent="0.35">
      <c r="A420" s="2"/>
      <c r="C420" s="198"/>
      <c r="D420" s="186"/>
      <c r="E420" s="186"/>
      <c r="F420" s="199"/>
      <c r="H420" s="280"/>
      <c r="I420" s="281"/>
      <c r="J420" s="281"/>
      <c r="K420" s="282"/>
      <c r="M420" s="2"/>
    </row>
    <row r="421" spans="1:13" ht="14.5" customHeight="1" x14ac:dyDescent="0.35">
      <c r="A421" s="2"/>
      <c r="C421" s="198"/>
      <c r="D421" s="186"/>
      <c r="E421" s="186"/>
      <c r="F421" s="199"/>
      <c r="H421" s="280"/>
      <c r="I421" s="281"/>
      <c r="J421" s="281"/>
      <c r="K421" s="282"/>
      <c r="M421" s="2"/>
    </row>
    <row r="422" spans="1:13" ht="14.5" customHeight="1" x14ac:dyDescent="0.35">
      <c r="A422" s="2"/>
      <c r="C422" s="198"/>
      <c r="D422" s="186"/>
      <c r="E422" s="186"/>
      <c r="F422" s="199"/>
      <c r="H422" s="280"/>
      <c r="I422" s="281"/>
      <c r="J422" s="281"/>
      <c r="K422" s="282"/>
      <c r="M422" s="2"/>
    </row>
    <row r="423" spans="1:13" ht="14.5" customHeight="1" x14ac:dyDescent="0.35">
      <c r="A423" s="2"/>
      <c r="C423" s="198"/>
      <c r="D423" s="186"/>
      <c r="E423" s="186"/>
      <c r="F423" s="199"/>
      <c r="H423" s="280"/>
      <c r="I423" s="281"/>
      <c r="J423" s="281"/>
      <c r="K423" s="282"/>
      <c r="M423" s="2"/>
    </row>
    <row r="424" spans="1:13" ht="14.5" customHeight="1" x14ac:dyDescent="0.35">
      <c r="A424" s="2"/>
      <c r="C424" s="198"/>
      <c r="D424" s="186"/>
      <c r="E424" s="186"/>
      <c r="F424" s="199"/>
      <c r="H424" s="280"/>
      <c r="I424" s="281"/>
      <c r="J424" s="281"/>
      <c r="K424" s="282"/>
      <c r="M424" s="2"/>
    </row>
    <row r="425" spans="1:13" ht="14.5" customHeight="1" x14ac:dyDescent="0.35">
      <c r="A425" s="2"/>
      <c r="C425" s="198"/>
      <c r="D425" s="186"/>
      <c r="E425" s="186"/>
      <c r="F425" s="199"/>
      <c r="H425" s="280"/>
      <c r="I425" s="281"/>
      <c r="J425" s="281"/>
      <c r="K425" s="282"/>
      <c r="M425" s="2"/>
    </row>
    <row r="426" spans="1:13" ht="14.5" customHeight="1" x14ac:dyDescent="0.35">
      <c r="A426" s="2"/>
      <c r="C426" s="198"/>
      <c r="D426" s="186"/>
      <c r="E426" s="186"/>
      <c r="F426" s="199"/>
      <c r="H426" s="280"/>
      <c r="I426" s="281"/>
      <c r="J426" s="281"/>
      <c r="K426" s="282"/>
      <c r="M426" s="2"/>
    </row>
    <row r="427" spans="1:13" ht="14.5" customHeight="1" x14ac:dyDescent="0.35">
      <c r="A427" s="2"/>
      <c r="C427" s="200"/>
      <c r="D427" s="201"/>
      <c r="E427" s="201"/>
      <c r="F427" s="202"/>
      <c r="H427" s="283"/>
      <c r="I427" s="284"/>
      <c r="J427" s="284"/>
      <c r="K427" s="285"/>
      <c r="M427" s="2"/>
    </row>
    <row r="428" spans="1:13" ht="14.5" customHeight="1" x14ac:dyDescent="0.35">
      <c r="A428" s="2"/>
      <c r="M428" s="2"/>
    </row>
    <row r="429" spans="1:13" ht="14.5" customHeight="1" x14ac:dyDescent="0.35">
      <c r="A429" s="2"/>
      <c r="M429" s="2"/>
    </row>
    <row r="430" spans="1:13" ht="14.5" customHeight="1" x14ac:dyDescent="0.35">
      <c r="A430" s="2"/>
      <c r="M430" s="2"/>
    </row>
    <row r="431" spans="1:13" ht="14.5" customHeight="1" x14ac:dyDescent="0.35">
      <c r="A431" s="2"/>
      <c r="M431" s="2"/>
    </row>
    <row r="432" spans="1:13" ht="14.5" customHeight="1" x14ac:dyDescent="0.35">
      <c r="A432" s="2"/>
      <c r="M432" s="2"/>
    </row>
    <row r="433" spans="1:13" ht="14.5" customHeight="1" x14ac:dyDescent="0.35">
      <c r="A433" s="2"/>
      <c r="M433" s="2"/>
    </row>
    <row r="434" spans="1:13" ht="14.5" customHeight="1" x14ac:dyDescent="0.35">
      <c r="A434" s="2"/>
      <c r="M434" s="2"/>
    </row>
    <row r="435" spans="1:13" ht="14.5" customHeight="1" x14ac:dyDescent="0.35">
      <c r="A435" s="2"/>
      <c r="M435" s="2"/>
    </row>
    <row r="436" spans="1:13" ht="14.5" customHeight="1" x14ac:dyDescent="0.35">
      <c r="A436" s="2"/>
      <c r="M436" s="2"/>
    </row>
    <row r="437" spans="1:13" ht="14.5" customHeight="1" x14ac:dyDescent="0.35">
      <c r="A437" s="2"/>
      <c r="M437" s="2"/>
    </row>
    <row r="438" spans="1:13" ht="14.5" customHeight="1" x14ac:dyDescent="0.35">
      <c r="A438" s="2"/>
      <c r="M438" s="2"/>
    </row>
    <row r="439" spans="1:13" ht="14.5" customHeight="1" x14ac:dyDescent="0.35">
      <c r="A439" s="2"/>
      <c r="M439" s="2"/>
    </row>
    <row r="440" spans="1:13" ht="14.5" customHeight="1" x14ac:dyDescent="0.35">
      <c r="A440" s="2"/>
      <c r="C440" s="135" t="s">
        <v>47</v>
      </c>
      <c r="D440" s="136"/>
      <c r="E440" s="136"/>
      <c r="F440" s="137"/>
      <c r="G440" s="138"/>
      <c r="H440" s="139"/>
      <c r="I440" s="140"/>
      <c r="M440" s="2"/>
    </row>
    <row r="441" spans="1:13" ht="14.5" customHeight="1" x14ac:dyDescent="0.35">
      <c r="A441" s="2"/>
      <c r="M441" s="2"/>
    </row>
    <row r="442" spans="1:13" ht="14.5" customHeight="1" x14ac:dyDescent="0.3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ht="14.5" customHeight="1" x14ac:dyDescent="0.35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ht="14.5" customHeight="1" thickBot="1" x14ac:dyDescent="0.4">
      <c r="A444" s="1"/>
      <c r="M444" s="2"/>
    </row>
    <row r="445" spans="1:13" ht="14.5" customHeight="1" thickBot="1" x14ac:dyDescent="0.4">
      <c r="A445" s="1"/>
      <c r="C445" s="31" t="s">
        <v>6</v>
      </c>
      <c r="D445" s="143" t="str">
        <f>$I$348</f>
        <v>C225 Production medium</v>
      </c>
      <c r="E445" s="143"/>
      <c r="F445" s="143"/>
      <c r="H445" s="31" t="s">
        <v>2</v>
      </c>
      <c r="I445" s="143" t="str">
        <f>$I$3</f>
        <v>VA1710</v>
      </c>
      <c r="J445" s="143"/>
      <c r="K445" s="143"/>
      <c r="M445" s="2"/>
    </row>
    <row r="446" spans="1:13" ht="14.5" customHeight="1" x14ac:dyDescent="0.35">
      <c r="A446" s="2"/>
      <c r="M446" s="2"/>
    </row>
    <row r="447" spans="1:13" ht="14.5" customHeight="1" thickBot="1" x14ac:dyDescent="0.4">
      <c r="A447" s="2"/>
      <c r="C447" s="144" t="s">
        <v>91</v>
      </c>
      <c r="D447" s="129"/>
      <c r="E447" s="129"/>
      <c r="F447" s="129"/>
      <c r="G447" s="129"/>
      <c r="M447" s="2"/>
    </row>
    <row r="448" spans="1:13" ht="14.5" customHeight="1" thickBot="1" x14ac:dyDescent="0.4">
      <c r="A448" s="2"/>
      <c r="C448" s="145" t="s">
        <v>92</v>
      </c>
      <c r="D448" s="50" t="s">
        <v>178</v>
      </c>
      <c r="E448" s="50" t="s">
        <v>94</v>
      </c>
      <c r="F448" s="50" t="s">
        <v>95</v>
      </c>
      <c r="H448" s="147" t="s">
        <v>96</v>
      </c>
      <c r="I448" s="50" t="s">
        <v>93</v>
      </c>
      <c r="J448" s="50" t="s">
        <v>94</v>
      </c>
      <c r="K448" s="50" t="s">
        <v>95</v>
      </c>
      <c r="M448" s="2"/>
    </row>
    <row r="449" spans="1:13" ht="14.5" customHeight="1" thickBot="1" x14ac:dyDescent="0.4">
      <c r="A449" s="2"/>
      <c r="C449" s="146"/>
      <c r="D449" s="50">
        <v>7.15</v>
      </c>
      <c r="E449" s="38">
        <v>6.9</v>
      </c>
      <c r="F449" s="38">
        <v>7.4</v>
      </c>
      <c r="H449" s="148"/>
      <c r="I449" s="50">
        <v>360</v>
      </c>
      <c r="J449" s="39">
        <v>320</v>
      </c>
      <c r="K449" s="39">
        <v>400</v>
      </c>
      <c r="M449" s="2"/>
    </row>
    <row r="450" spans="1:13" ht="14.5" customHeight="1" x14ac:dyDescent="0.35">
      <c r="A450" s="2"/>
      <c r="M450" s="2"/>
    </row>
    <row r="451" spans="1:13" ht="14.5" customHeight="1" x14ac:dyDescent="0.35">
      <c r="A451" s="2"/>
      <c r="C451" s="134" t="s">
        <v>97</v>
      </c>
      <c r="D451" s="134"/>
      <c r="E451" s="134"/>
      <c r="F451" s="134"/>
      <c r="H451" s="134" t="s">
        <v>98</v>
      </c>
      <c r="I451" s="134"/>
      <c r="J451" s="134"/>
      <c r="K451" s="134"/>
      <c r="M451" s="2"/>
    </row>
    <row r="452" spans="1:13" ht="14.5" customHeight="1" x14ac:dyDescent="0.35">
      <c r="A452" s="2"/>
      <c r="C452" s="131"/>
      <c r="D452" s="131"/>
      <c r="E452" s="131"/>
      <c r="F452" s="131"/>
      <c r="H452" s="131"/>
      <c r="I452" s="131"/>
      <c r="J452" s="131"/>
      <c r="K452" s="131"/>
      <c r="M452" s="2"/>
    </row>
    <row r="453" spans="1:13" ht="14.5" customHeight="1" x14ac:dyDescent="0.35">
      <c r="A453" s="2"/>
      <c r="C453" s="131"/>
      <c r="D453" s="131"/>
      <c r="E453" s="131"/>
      <c r="F453" s="131"/>
      <c r="H453" s="131"/>
      <c r="I453" s="131"/>
      <c r="J453" s="131"/>
      <c r="K453" s="131"/>
      <c r="M453" s="2"/>
    </row>
    <row r="454" spans="1:13" ht="14.5" customHeight="1" x14ac:dyDescent="0.35">
      <c r="A454" s="2"/>
      <c r="C454" s="131"/>
      <c r="D454" s="131"/>
      <c r="E454" s="131"/>
      <c r="F454" s="131"/>
      <c r="H454" s="131"/>
      <c r="I454" s="131"/>
      <c r="J454" s="131"/>
      <c r="K454" s="131"/>
      <c r="M454" s="2"/>
    </row>
    <row r="455" spans="1:13" ht="14.5" customHeight="1" x14ac:dyDescent="0.35">
      <c r="A455" s="2"/>
      <c r="C455" s="131"/>
      <c r="D455" s="131"/>
      <c r="E455" s="131"/>
      <c r="F455" s="131"/>
      <c r="H455" s="131"/>
      <c r="I455" s="131"/>
      <c r="J455" s="131"/>
      <c r="K455" s="131"/>
      <c r="M455" s="2"/>
    </row>
    <row r="456" spans="1:13" ht="14.5" customHeight="1" x14ac:dyDescent="0.35">
      <c r="A456" s="2"/>
      <c r="C456" s="131"/>
      <c r="D456" s="131"/>
      <c r="E456" s="131"/>
      <c r="F456" s="131"/>
      <c r="H456" s="131"/>
      <c r="I456" s="131"/>
      <c r="J456" s="131"/>
      <c r="K456" s="131"/>
      <c r="M456" s="2"/>
    </row>
    <row r="457" spans="1:13" ht="14.5" customHeight="1" x14ac:dyDescent="0.35">
      <c r="A457" s="2"/>
      <c r="C457" s="131"/>
      <c r="D457" s="131"/>
      <c r="E457" s="131"/>
      <c r="F457" s="131"/>
      <c r="H457" s="131"/>
      <c r="I457" s="131"/>
      <c r="J457" s="131"/>
      <c r="K457" s="131"/>
      <c r="M457" s="2"/>
    </row>
    <row r="458" spans="1:13" ht="14.5" customHeight="1" x14ac:dyDescent="0.35">
      <c r="A458" s="2"/>
      <c r="C458" s="131"/>
      <c r="D458" s="131"/>
      <c r="E458" s="131"/>
      <c r="F458" s="131"/>
      <c r="H458" s="131"/>
      <c r="I458" s="131"/>
      <c r="J458" s="131"/>
      <c r="K458" s="131"/>
      <c r="M458" s="2"/>
    </row>
    <row r="459" spans="1:13" ht="14.5" customHeight="1" x14ac:dyDescent="0.35">
      <c r="A459" s="2"/>
      <c r="C459" s="131"/>
      <c r="D459" s="131"/>
      <c r="E459" s="131"/>
      <c r="F459" s="131"/>
      <c r="H459" s="131"/>
      <c r="I459" s="131"/>
      <c r="J459" s="131"/>
      <c r="K459" s="131"/>
      <c r="M459" s="2"/>
    </row>
    <row r="460" spans="1:13" ht="14.5" customHeight="1" x14ac:dyDescent="0.35">
      <c r="A460" s="2"/>
      <c r="C460" s="131"/>
      <c r="D460" s="131"/>
      <c r="E460" s="131"/>
      <c r="F460" s="131"/>
      <c r="H460" s="131"/>
      <c r="I460" s="131"/>
      <c r="J460" s="131"/>
      <c r="K460" s="131"/>
      <c r="M460" s="2"/>
    </row>
    <row r="461" spans="1:13" ht="14.5" customHeight="1" x14ac:dyDescent="0.35">
      <c r="A461" s="2"/>
      <c r="C461" s="131"/>
      <c r="D461" s="131"/>
      <c r="E461" s="131"/>
      <c r="F461" s="131"/>
      <c r="H461" s="131"/>
      <c r="I461" s="131"/>
      <c r="J461" s="131"/>
      <c r="K461" s="131"/>
      <c r="M461" s="2"/>
    </row>
    <row r="462" spans="1:13" ht="14.5" customHeight="1" x14ac:dyDescent="0.35">
      <c r="A462" s="2"/>
      <c r="C462" s="131"/>
      <c r="D462" s="131"/>
      <c r="E462" s="131"/>
      <c r="F462" s="131"/>
      <c r="H462" s="131"/>
      <c r="I462" s="131"/>
      <c r="J462" s="131"/>
      <c r="K462" s="131"/>
      <c r="M462" s="2"/>
    </row>
    <row r="463" spans="1:13" ht="14.5" customHeight="1" x14ac:dyDescent="0.35">
      <c r="A463" s="2"/>
      <c r="C463" s="131"/>
      <c r="D463" s="131"/>
      <c r="E463" s="131"/>
      <c r="F463" s="131"/>
      <c r="H463" s="131"/>
      <c r="I463" s="131"/>
      <c r="J463" s="131"/>
      <c r="K463" s="131"/>
      <c r="M463" s="2"/>
    </row>
    <row r="464" spans="1:13" ht="14.5" customHeight="1" x14ac:dyDescent="0.35">
      <c r="A464" s="2"/>
      <c r="M464" s="2"/>
    </row>
    <row r="465" spans="1:13" ht="14.5" customHeight="1" x14ac:dyDescent="0.35">
      <c r="A465" s="2"/>
      <c r="C465" s="129" t="s">
        <v>99</v>
      </c>
      <c r="D465" s="129"/>
      <c r="E465" s="129"/>
      <c r="F465" s="129"/>
      <c r="M465" s="2"/>
    </row>
    <row r="466" spans="1:13" ht="14.5" customHeight="1" x14ac:dyDescent="0.35">
      <c r="A466" s="2"/>
      <c r="C466" s="134" t="s">
        <v>100</v>
      </c>
      <c r="D466" s="134"/>
      <c r="E466" s="55" t="s">
        <v>101</v>
      </c>
      <c r="F466" s="55" t="s">
        <v>102</v>
      </c>
      <c r="G466" s="149" t="s">
        <v>103</v>
      </c>
      <c r="H466" s="150"/>
      <c r="M466" s="2"/>
    </row>
    <row r="467" spans="1:13" ht="14.5" customHeight="1" x14ac:dyDescent="0.35">
      <c r="A467" s="2"/>
      <c r="C467" s="141" t="s">
        <v>104</v>
      </c>
      <c r="D467" s="141"/>
      <c r="E467" s="40" t="s">
        <v>105</v>
      </c>
      <c r="F467" s="54" t="s">
        <v>106</v>
      </c>
      <c r="G467" s="151" t="s">
        <v>107</v>
      </c>
      <c r="H467" s="152"/>
      <c r="M467" s="2"/>
    </row>
    <row r="468" spans="1:13" ht="14.5" customHeight="1" x14ac:dyDescent="0.35">
      <c r="A468" s="2"/>
      <c r="C468" s="141" t="s">
        <v>108</v>
      </c>
      <c r="D468" s="141"/>
      <c r="E468" s="40" t="s">
        <v>109</v>
      </c>
      <c r="F468" s="54" t="s">
        <v>106</v>
      </c>
      <c r="G468" s="151" t="s">
        <v>107</v>
      </c>
      <c r="H468" s="152"/>
      <c r="M468" s="2"/>
    </row>
    <row r="469" spans="1:13" ht="14.5" customHeight="1" x14ac:dyDescent="0.35">
      <c r="A469" s="2"/>
      <c r="C469" s="141" t="s">
        <v>110</v>
      </c>
      <c r="D469" s="141"/>
      <c r="E469" s="41" t="s">
        <v>111</v>
      </c>
      <c r="F469" s="54" t="s">
        <v>106</v>
      </c>
      <c r="G469" s="151" t="s">
        <v>107</v>
      </c>
      <c r="H469" s="152"/>
      <c r="M469" s="2"/>
    </row>
    <row r="470" spans="1:13" ht="14.5" customHeight="1" x14ac:dyDescent="0.35">
      <c r="A470" s="2"/>
      <c r="C470" s="129" t="s">
        <v>112</v>
      </c>
      <c r="D470" s="129"/>
      <c r="E470" s="129"/>
      <c r="F470" s="129"/>
      <c r="G470" s="129"/>
      <c r="M470" s="2"/>
    </row>
    <row r="471" spans="1:13" ht="14.5" customHeight="1" x14ac:dyDescent="0.35">
      <c r="A471" s="2"/>
      <c r="C471" s="134" t="s">
        <v>100</v>
      </c>
      <c r="D471" s="134"/>
      <c r="E471" s="134" t="s">
        <v>113</v>
      </c>
      <c r="F471" s="134"/>
      <c r="G471" s="134"/>
      <c r="H471" s="134" t="s">
        <v>114</v>
      </c>
      <c r="I471" s="134"/>
      <c r="J471" s="134" t="s">
        <v>115</v>
      </c>
      <c r="K471" s="134"/>
      <c r="M471" s="2"/>
    </row>
    <row r="472" spans="1:13" ht="14.5" customHeight="1" x14ac:dyDescent="0.35">
      <c r="A472" s="2"/>
      <c r="C472" s="134"/>
      <c r="D472" s="134"/>
      <c r="E472" s="134" t="s">
        <v>101</v>
      </c>
      <c r="F472" s="134"/>
      <c r="G472" s="55" t="s">
        <v>102</v>
      </c>
      <c r="H472" s="42" t="s">
        <v>101</v>
      </c>
      <c r="I472" s="42" t="s">
        <v>102</v>
      </c>
      <c r="J472" s="134"/>
      <c r="K472" s="134"/>
      <c r="M472" s="2"/>
    </row>
    <row r="473" spans="1:13" ht="14.5" customHeight="1" x14ac:dyDescent="0.35">
      <c r="A473" s="2"/>
      <c r="C473" s="142" t="s">
        <v>116</v>
      </c>
      <c r="D473" s="142"/>
      <c r="E473" s="142" t="s">
        <v>117</v>
      </c>
      <c r="F473" s="142"/>
      <c r="G473" s="54" t="s">
        <v>106</v>
      </c>
      <c r="H473" s="43" t="s">
        <v>117</v>
      </c>
      <c r="I473" s="44" t="s">
        <v>118</v>
      </c>
      <c r="J473" s="142" t="s">
        <v>119</v>
      </c>
      <c r="K473" s="142"/>
      <c r="M473" s="2"/>
    </row>
    <row r="474" spans="1:13" ht="14.5" customHeight="1" x14ac:dyDescent="0.35">
      <c r="A474" s="2"/>
      <c r="C474" s="142" t="s">
        <v>120</v>
      </c>
      <c r="D474" s="142"/>
      <c r="E474" s="142" t="s">
        <v>121</v>
      </c>
      <c r="F474" s="142"/>
      <c r="G474" s="54" t="s">
        <v>106</v>
      </c>
      <c r="H474" s="43" t="s">
        <v>117</v>
      </c>
      <c r="I474" s="44" t="s">
        <v>118</v>
      </c>
      <c r="J474" s="142" t="s">
        <v>119</v>
      </c>
      <c r="K474" s="142"/>
      <c r="M474" s="2"/>
    </row>
    <row r="475" spans="1:13" ht="14.5" customHeight="1" x14ac:dyDescent="0.35">
      <c r="A475" s="2"/>
      <c r="C475" s="142" t="s">
        <v>122</v>
      </c>
      <c r="D475" s="142"/>
      <c r="E475" s="142" t="s">
        <v>123</v>
      </c>
      <c r="F475" s="142"/>
      <c r="G475" s="54" t="s">
        <v>106</v>
      </c>
      <c r="H475" s="43" t="s">
        <v>117</v>
      </c>
      <c r="I475" s="44" t="s">
        <v>118</v>
      </c>
      <c r="J475" s="142" t="s">
        <v>119</v>
      </c>
      <c r="K475" s="142"/>
      <c r="M475" s="2"/>
    </row>
    <row r="476" spans="1:13" ht="14.5" customHeight="1" x14ac:dyDescent="0.35">
      <c r="A476" s="2"/>
      <c r="C476" s="142" t="s">
        <v>124</v>
      </c>
      <c r="D476" s="142"/>
      <c r="E476" s="142" t="s">
        <v>123</v>
      </c>
      <c r="F476" s="142"/>
      <c r="G476" s="54" t="s">
        <v>106</v>
      </c>
      <c r="H476" s="56" t="s">
        <v>123</v>
      </c>
      <c r="I476" s="44" t="s">
        <v>118</v>
      </c>
      <c r="J476" s="142" t="s">
        <v>119</v>
      </c>
      <c r="K476" s="142"/>
      <c r="M476" s="2"/>
    </row>
    <row r="477" spans="1:13" ht="14.5" customHeight="1" x14ac:dyDescent="0.35">
      <c r="A477" s="2"/>
      <c r="C477" s="142" t="s">
        <v>125</v>
      </c>
      <c r="D477" s="142"/>
      <c r="E477" s="142" t="s">
        <v>126</v>
      </c>
      <c r="F477" s="142"/>
      <c r="G477" s="54" t="s">
        <v>106</v>
      </c>
      <c r="H477" s="56" t="s">
        <v>123</v>
      </c>
      <c r="I477" s="44" t="s">
        <v>118</v>
      </c>
      <c r="J477" s="286" t="s">
        <v>127</v>
      </c>
      <c r="K477" s="286"/>
      <c r="M477" s="2"/>
    </row>
    <row r="478" spans="1:13" ht="14.5" customHeight="1" x14ac:dyDescent="0.35">
      <c r="A478" s="2"/>
      <c r="C478" s="142" t="s">
        <v>128</v>
      </c>
      <c r="D478" s="142"/>
      <c r="E478" s="142" t="s">
        <v>129</v>
      </c>
      <c r="F478" s="142"/>
      <c r="G478" s="54" t="s">
        <v>106</v>
      </c>
      <c r="H478" s="56" t="s">
        <v>123</v>
      </c>
      <c r="I478" s="44" t="s">
        <v>118</v>
      </c>
      <c r="J478" s="286" t="s">
        <v>127</v>
      </c>
      <c r="K478" s="286"/>
      <c r="M478" s="2"/>
    </row>
    <row r="479" spans="1:13" ht="14.5" customHeight="1" x14ac:dyDescent="0.35">
      <c r="A479" s="2"/>
      <c r="C479" s="129" t="s">
        <v>133</v>
      </c>
      <c r="D479" s="129"/>
      <c r="G479" s="271" t="s">
        <v>132</v>
      </c>
      <c r="H479" s="287"/>
      <c r="I479" s="287"/>
      <c r="J479" s="287"/>
      <c r="M479" s="2"/>
    </row>
    <row r="480" spans="1:13" ht="14.5" customHeight="1" x14ac:dyDescent="0.35">
      <c r="A480" s="2"/>
      <c r="C480" s="129" t="s">
        <v>130</v>
      </c>
      <c r="D480" s="129"/>
      <c r="E480" s="129"/>
      <c r="G480" s="287"/>
      <c r="H480" s="287"/>
      <c r="I480" s="287"/>
      <c r="J480" s="287"/>
      <c r="M480" s="2"/>
    </row>
    <row r="481" spans="1:13" ht="14.5" customHeight="1" x14ac:dyDescent="0.35">
      <c r="A481" s="2"/>
      <c r="G481" s="131"/>
      <c r="H481" s="131"/>
      <c r="I481" s="131"/>
      <c r="J481" s="131"/>
      <c r="K481" s="131"/>
      <c r="M481" s="2"/>
    </row>
    <row r="482" spans="1:13" ht="14.5" customHeight="1" x14ac:dyDescent="0.35">
      <c r="A482" s="2"/>
      <c r="C482" s="186"/>
      <c r="D482" s="186"/>
      <c r="G482" s="131"/>
      <c r="H482" s="131"/>
      <c r="I482" s="131"/>
      <c r="J482" s="131"/>
      <c r="K482" s="131"/>
      <c r="M482" s="2"/>
    </row>
    <row r="483" spans="1:13" ht="14.5" customHeight="1" x14ac:dyDescent="0.35">
      <c r="A483" s="2"/>
      <c r="G483" s="131"/>
      <c r="H483" s="131"/>
      <c r="I483" s="131"/>
      <c r="J483" s="131"/>
      <c r="K483" s="131"/>
      <c r="M483" s="2"/>
    </row>
    <row r="484" spans="1:13" ht="14.5" customHeight="1" x14ac:dyDescent="0.35">
      <c r="A484" s="2"/>
      <c r="C484" s="203" t="s">
        <v>131</v>
      </c>
      <c r="D484" s="129"/>
      <c r="E484" s="129"/>
      <c r="G484" s="131"/>
      <c r="H484" s="131"/>
      <c r="I484" s="131"/>
      <c r="J484" s="131"/>
      <c r="K484" s="131"/>
      <c r="M484" s="2"/>
    </row>
    <row r="485" spans="1:13" ht="14.5" customHeight="1" x14ac:dyDescent="0.35">
      <c r="A485" s="2"/>
      <c r="C485" s="288"/>
      <c r="D485" s="288"/>
      <c r="E485" s="288"/>
      <c r="G485" s="131"/>
      <c r="H485" s="131"/>
      <c r="I485" s="131"/>
      <c r="J485" s="131"/>
      <c r="K485" s="131"/>
      <c r="M485" s="2"/>
    </row>
    <row r="486" spans="1:13" ht="14.5" customHeight="1" x14ac:dyDescent="0.35">
      <c r="A486" s="2"/>
      <c r="C486" s="131"/>
      <c r="D486" s="131"/>
      <c r="E486" s="131"/>
      <c r="G486" s="131"/>
      <c r="H486" s="131"/>
      <c r="I486" s="131"/>
      <c r="J486" s="131"/>
      <c r="K486" s="131"/>
      <c r="M486" s="2"/>
    </row>
    <row r="487" spans="1:13" ht="14.5" customHeight="1" x14ac:dyDescent="0.35">
      <c r="A487" s="2"/>
      <c r="C487" s="131"/>
      <c r="D487" s="131"/>
      <c r="E487" s="131"/>
      <c r="G487" s="131"/>
      <c r="H487" s="131"/>
      <c r="I487" s="131"/>
      <c r="J487" s="131"/>
      <c r="K487" s="131"/>
      <c r="M487" s="2"/>
    </row>
    <row r="488" spans="1:13" ht="14.5" customHeight="1" x14ac:dyDescent="0.35">
      <c r="A488" s="2"/>
      <c r="C488" s="131"/>
      <c r="D488" s="131"/>
      <c r="E488" s="131"/>
      <c r="G488" s="131"/>
      <c r="H488" s="131"/>
      <c r="I488" s="131"/>
      <c r="J488" s="131"/>
      <c r="K488" s="131"/>
      <c r="M488" s="2"/>
    </row>
    <row r="489" spans="1:13" ht="14.5" customHeight="1" x14ac:dyDescent="0.35">
      <c r="A489" s="2"/>
      <c r="C489" s="131"/>
      <c r="D489" s="131"/>
      <c r="E489" s="131"/>
      <c r="G489" s="131"/>
      <c r="H489" s="131"/>
      <c r="I489" s="131"/>
      <c r="J489" s="131"/>
      <c r="K489" s="131"/>
      <c r="M489" s="2"/>
    </row>
    <row r="490" spans="1:13" ht="14.5" customHeight="1" x14ac:dyDescent="0.35">
      <c r="A490" s="2"/>
      <c r="C490" s="60"/>
      <c r="D490" s="60"/>
      <c r="E490" s="60"/>
      <c r="G490" s="60"/>
      <c r="H490" s="60"/>
      <c r="I490" s="60"/>
      <c r="J490" s="60"/>
      <c r="K490" s="60"/>
      <c r="M490" s="2"/>
    </row>
    <row r="491" spans="1:13" ht="14.5" customHeight="1" x14ac:dyDescent="0.35">
      <c r="A491" s="2"/>
      <c r="C491" s="60"/>
      <c r="D491" s="60"/>
      <c r="E491" s="60"/>
      <c r="G491" s="60"/>
      <c r="H491" s="60"/>
      <c r="I491" s="60"/>
      <c r="J491" s="60"/>
      <c r="K491" s="60"/>
      <c r="M491" s="2"/>
    </row>
    <row r="492" spans="1:13" ht="14.5" customHeight="1" x14ac:dyDescent="0.3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 ht="14.5" customHeight="1" x14ac:dyDescent="0.35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 ht="14.5" customHeight="1" thickBot="1" x14ac:dyDescent="0.4">
      <c r="A494" s="1"/>
      <c r="M494" s="2"/>
    </row>
    <row r="495" spans="1:13" ht="14.5" customHeight="1" thickBot="1" x14ac:dyDescent="0.4">
      <c r="A495" s="1"/>
      <c r="C495" s="31" t="s">
        <v>6</v>
      </c>
      <c r="D495" s="143" t="str">
        <f>$I$356</f>
        <v>Conc.
[U/L]</v>
      </c>
      <c r="E495" s="143"/>
      <c r="F495" s="143"/>
      <c r="H495" s="31" t="s">
        <v>2</v>
      </c>
      <c r="I495" s="143" t="str">
        <f>$I$3</f>
        <v>VA1710</v>
      </c>
      <c r="J495" s="143"/>
      <c r="K495" s="143"/>
      <c r="M495" s="2"/>
    </row>
    <row r="496" spans="1:13" ht="14.5" customHeight="1" x14ac:dyDescent="0.35">
      <c r="A496" s="1"/>
      <c r="M496" s="2"/>
    </row>
    <row r="497" spans="1:13" ht="14.5" customHeight="1" x14ac:dyDescent="0.35">
      <c r="A497" s="1"/>
      <c r="C497" s="129" t="s">
        <v>134</v>
      </c>
      <c r="D497" s="129"/>
      <c r="E497" s="129"/>
      <c r="F497" s="129"/>
      <c r="G497" s="129"/>
      <c r="H497" s="129"/>
      <c r="I497" s="129"/>
      <c r="M497" s="2"/>
    </row>
    <row r="498" spans="1:13" ht="14.5" customHeight="1" x14ac:dyDescent="0.35">
      <c r="A498" s="1"/>
      <c r="M498" s="2"/>
    </row>
    <row r="499" spans="1:13" ht="14.5" customHeight="1" x14ac:dyDescent="0.35">
      <c r="A499" s="1"/>
      <c r="C499" s="129" t="s">
        <v>135</v>
      </c>
      <c r="D499" s="129"/>
      <c r="M499" s="2"/>
    </row>
    <row r="500" spans="1:13" ht="14.5" customHeight="1" x14ac:dyDescent="0.35">
      <c r="A500" s="1"/>
      <c r="C500" s="142" t="s">
        <v>136</v>
      </c>
      <c r="D500" s="142"/>
      <c r="E500" s="142"/>
      <c r="F500" s="142"/>
      <c r="G500" s="142"/>
      <c r="H500" s="142"/>
      <c r="I500" s="142"/>
      <c r="J500" s="142"/>
      <c r="K500" s="142"/>
      <c r="M500" s="2"/>
    </row>
    <row r="501" spans="1:13" ht="14.5" customHeight="1" x14ac:dyDescent="0.35">
      <c r="A501" s="1"/>
      <c r="C501" s="142" t="s">
        <v>137</v>
      </c>
      <c r="D501" s="142"/>
      <c r="E501" s="142"/>
      <c r="F501" s="142"/>
      <c r="G501" s="142"/>
      <c r="H501" s="142"/>
      <c r="I501" s="142"/>
      <c r="J501" s="142"/>
      <c r="K501" s="142"/>
      <c r="M501" s="2"/>
    </row>
    <row r="502" spans="1:13" ht="14.5" customHeight="1" x14ac:dyDescent="0.35">
      <c r="A502" s="1"/>
      <c r="C502" s="142" t="s">
        <v>138</v>
      </c>
      <c r="D502" s="142"/>
      <c r="E502" s="142"/>
      <c r="F502" s="142"/>
      <c r="G502" s="142"/>
      <c r="H502" s="142"/>
      <c r="I502" s="142"/>
      <c r="J502" s="142"/>
      <c r="K502" s="142"/>
      <c r="M502" s="2"/>
    </row>
    <row r="503" spans="1:13" ht="14.5" customHeight="1" x14ac:dyDescent="0.35">
      <c r="A503" s="1"/>
      <c r="C503" s="142" t="s">
        <v>139</v>
      </c>
      <c r="D503" s="142"/>
      <c r="E503" s="142"/>
      <c r="F503" s="142"/>
      <c r="G503" s="142"/>
      <c r="H503" s="142"/>
      <c r="I503" s="142"/>
      <c r="J503" s="142"/>
      <c r="K503" s="142"/>
      <c r="M503" s="2"/>
    </row>
    <row r="504" spans="1:13" ht="14.5" customHeight="1" x14ac:dyDescent="0.35">
      <c r="A504" s="1"/>
      <c r="C504" s="142" t="s">
        <v>140</v>
      </c>
      <c r="D504" s="142"/>
      <c r="E504" s="142"/>
      <c r="F504" s="142"/>
      <c r="G504" s="142"/>
      <c r="H504" s="142"/>
      <c r="I504" s="142"/>
      <c r="J504" s="142"/>
      <c r="K504" s="142"/>
      <c r="M504" s="2"/>
    </row>
    <row r="505" spans="1:13" ht="14.5" customHeight="1" x14ac:dyDescent="0.35">
      <c r="A505" s="1"/>
      <c r="M505" s="2"/>
    </row>
    <row r="506" spans="1:13" ht="14.5" customHeight="1" x14ac:dyDescent="0.35">
      <c r="A506" s="1"/>
      <c r="C506" s="129" t="s">
        <v>141</v>
      </c>
      <c r="D506" s="129"/>
      <c r="M506" s="2"/>
    </row>
    <row r="507" spans="1:13" ht="14.5" customHeight="1" x14ac:dyDescent="0.35">
      <c r="A507" s="1"/>
      <c r="C507" s="142" t="s">
        <v>142</v>
      </c>
      <c r="D507" s="142"/>
      <c r="E507" s="142"/>
      <c r="F507" s="142"/>
      <c r="G507" s="142"/>
      <c r="H507" s="142"/>
      <c r="I507" s="142"/>
      <c r="J507" s="142"/>
      <c r="K507" s="142"/>
      <c r="M507" s="2"/>
    </row>
    <row r="508" spans="1:13" ht="14.5" customHeight="1" x14ac:dyDescent="0.35">
      <c r="A508" s="1"/>
      <c r="C508" s="141" t="s">
        <v>143</v>
      </c>
      <c r="D508" s="141"/>
      <c r="E508" s="141"/>
      <c r="F508" s="141"/>
      <c r="G508" s="141"/>
      <c r="H508" s="141"/>
      <c r="I508" s="141"/>
      <c r="J508" s="141"/>
      <c r="K508" s="141"/>
      <c r="M508" s="2"/>
    </row>
    <row r="509" spans="1:13" ht="14.5" customHeight="1" x14ac:dyDescent="0.35">
      <c r="A509" s="1"/>
      <c r="C509" s="141" t="s">
        <v>144</v>
      </c>
      <c r="D509" s="141"/>
      <c r="E509" s="141"/>
      <c r="F509" s="141"/>
      <c r="G509" s="141"/>
      <c r="H509" s="141"/>
      <c r="I509" s="141"/>
      <c r="J509" s="141"/>
      <c r="K509" s="141"/>
      <c r="M509" s="2"/>
    </row>
    <row r="510" spans="1:13" ht="14.5" customHeight="1" x14ac:dyDescent="0.35">
      <c r="A510" s="1"/>
      <c r="C510" s="141" t="s">
        <v>145</v>
      </c>
      <c r="D510" s="141"/>
      <c r="E510" s="141"/>
      <c r="F510" s="141"/>
      <c r="G510" s="141"/>
      <c r="H510" s="141"/>
      <c r="I510" s="141"/>
      <c r="J510" s="141"/>
      <c r="K510" s="141"/>
      <c r="M510" s="2"/>
    </row>
    <row r="511" spans="1:13" ht="14.5" customHeight="1" x14ac:dyDescent="0.35">
      <c r="A511" s="1"/>
      <c r="C511" s="141" t="s">
        <v>146</v>
      </c>
      <c r="D511" s="141"/>
      <c r="E511" s="141"/>
      <c r="F511" s="141"/>
      <c r="G511" s="141"/>
      <c r="H511" s="141"/>
      <c r="I511" s="141"/>
      <c r="J511" s="141"/>
      <c r="K511" s="141"/>
      <c r="M511" s="2"/>
    </row>
    <row r="512" spans="1:13" ht="14.5" customHeight="1" x14ac:dyDescent="0.35">
      <c r="A512" s="1"/>
      <c r="C512" s="141" t="s">
        <v>147</v>
      </c>
      <c r="D512" s="141"/>
      <c r="E512" s="141"/>
      <c r="F512" s="141"/>
      <c r="G512" s="141"/>
      <c r="H512" s="141"/>
      <c r="I512" s="141"/>
      <c r="J512" s="141"/>
      <c r="K512" s="141"/>
      <c r="M512" s="2"/>
    </row>
    <row r="513" spans="1:13" ht="14.5" customHeight="1" x14ac:dyDescent="0.35">
      <c r="A513" s="1"/>
      <c r="C513" s="141" t="s">
        <v>148</v>
      </c>
      <c r="D513" s="141"/>
      <c r="E513" s="141"/>
      <c r="F513" s="141"/>
      <c r="G513" s="141"/>
      <c r="H513" s="141"/>
      <c r="I513" s="141"/>
      <c r="J513" s="141"/>
      <c r="K513" s="141"/>
      <c r="M513" s="2"/>
    </row>
    <row r="514" spans="1:13" ht="14.5" customHeight="1" x14ac:dyDescent="0.35">
      <c r="A514" s="1"/>
      <c r="C514" s="141" t="s">
        <v>149</v>
      </c>
      <c r="D514" s="141"/>
      <c r="E514" s="141"/>
      <c r="F514" s="141"/>
      <c r="G514" s="141"/>
      <c r="H514" s="141"/>
      <c r="I514" s="141"/>
      <c r="J514" s="141"/>
      <c r="K514" s="141"/>
      <c r="M514" s="2"/>
    </row>
    <row r="515" spans="1:13" ht="14.5" customHeight="1" x14ac:dyDescent="0.35">
      <c r="A515" s="1"/>
      <c r="B515" t="s">
        <v>62</v>
      </c>
      <c r="C515" s="141" t="s">
        <v>150</v>
      </c>
      <c r="D515" s="141"/>
      <c r="E515" s="141"/>
      <c r="F515" s="141"/>
      <c r="G515" s="141"/>
      <c r="H515" s="141"/>
      <c r="I515" s="141"/>
      <c r="J515" s="141"/>
      <c r="K515" s="141"/>
      <c r="M515" s="2"/>
    </row>
    <row r="516" spans="1:13" ht="14.5" customHeight="1" x14ac:dyDescent="0.35">
      <c r="A516" s="1"/>
      <c r="C516" s="141" t="s">
        <v>151</v>
      </c>
      <c r="D516" s="141"/>
      <c r="E516" s="141"/>
      <c r="F516" s="141"/>
      <c r="G516" s="141"/>
      <c r="H516" s="141"/>
      <c r="I516" s="141"/>
      <c r="J516" s="141"/>
      <c r="K516" s="141"/>
      <c r="M516" s="2"/>
    </row>
    <row r="517" spans="1:13" ht="14.5" customHeight="1" x14ac:dyDescent="0.35">
      <c r="A517" s="1"/>
      <c r="C517" s="141" t="s">
        <v>152</v>
      </c>
      <c r="D517" s="141"/>
      <c r="E517" s="141"/>
      <c r="F517" s="141"/>
      <c r="G517" s="141"/>
      <c r="H517" s="141"/>
      <c r="I517" s="141"/>
      <c r="J517" s="141"/>
      <c r="K517" s="141"/>
      <c r="M517" s="2"/>
    </row>
    <row r="518" spans="1:13" ht="14.5" customHeight="1" x14ac:dyDescent="0.35">
      <c r="A518" s="1"/>
      <c r="M518" s="2"/>
    </row>
    <row r="519" spans="1:13" ht="14.5" customHeight="1" x14ac:dyDescent="0.35">
      <c r="A519" s="1"/>
      <c r="C519" s="129" t="s">
        <v>153</v>
      </c>
      <c r="D519" s="129"/>
      <c r="E519" s="129"/>
      <c r="F519" s="129"/>
      <c r="M519" s="2"/>
    </row>
    <row r="520" spans="1:13" ht="14.5" customHeight="1" x14ac:dyDescent="0.35">
      <c r="A520" s="1"/>
      <c r="C520" s="134" t="s">
        <v>154</v>
      </c>
      <c r="D520" s="134"/>
      <c r="E520" s="134"/>
      <c r="F520" s="134"/>
      <c r="G520" s="134"/>
      <c r="H520" s="134"/>
      <c r="I520" s="134"/>
      <c r="J520" s="134"/>
      <c r="K520" s="134"/>
      <c r="M520" s="2"/>
    </row>
    <row r="521" spans="1:13" ht="14.5" customHeight="1" x14ac:dyDescent="0.35">
      <c r="A521" s="1"/>
      <c r="C521" s="156" t="s">
        <v>155</v>
      </c>
      <c r="D521" s="156"/>
      <c r="E521" s="156"/>
      <c r="F521" s="156"/>
      <c r="G521" s="156"/>
      <c r="H521" s="156"/>
      <c r="I521" s="156"/>
      <c r="J521" s="156"/>
      <c r="K521" s="156"/>
      <c r="M521" s="2"/>
    </row>
    <row r="522" spans="1:13" ht="14.5" customHeight="1" x14ac:dyDescent="0.35">
      <c r="A522" s="1"/>
      <c r="C522" s="156"/>
      <c r="D522" s="156"/>
      <c r="E522" s="156"/>
      <c r="F522" s="156"/>
      <c r="G522" s="156"/>
      <c r="H522" s="156"/>
      <c r="I522" s="156"/>
      <c r="J522" s="156"/>
      <c r="K522" s="156"/>
      <c r="M522" s="2"/>
    </row>
    <row r="523" spans="1:13" ht="14.5" customHeight="1" x14ac:dyDescent="0.35">
      <c r="A523" s="1"/>
      <c r="C523" s="156"/>
      <c r="D523" s="156"/>
      <c r="E523" s="156"/>
      <c r="F523" s="156"/>
      <c r="G523" s="156"/>
      <c r="H523" s="156"/>
      <c r="I523" s="156"/>
      <c r="J523" s="156"/>
      <c r="K523" s="156"/>
      <c r="M523" s="2"/>
    </row>
    <row r="524" spans="1:13" ht="14.5" customHeight="1" x14ac:dyDescent="0.35">
      <c r="A524" s="1"/>
      <c r="M524" s="2"/>
    </row>
    <row r="525" spans="1:13" ht="14.5" customHeight="1" x14ac:dyDescent="0.35">
      <c r="A525" s="1"/>
      <c r="C525" s="129" t="s">
        <v>156</v>
      </c>
      <c r="D525" s="130"/>
      <c r="E525" s="130"/>
      <c r="M525" s="2"/>
    </row>
    <row r="526" spans="1:13" ht="14.5" customHeight="1" x14ac:dyDescent="0.35">
      <c r="A526" s="1"/>
      <c r="C526" s="131"/>
      <c r="D526" s="131"/>
      <c r="E526" s="131"/>
      <c r="F526" s="131"/>
      <c r="G526" s="131"/>
      <c r="H526" s="131"/>
      <c r="I526" s="131"/>
      <c r="J526" s="131"/>
      <c r="K526" s="131"/>
      <c r="M526" s="2"/>
    </row>
    <row r="527" spans="1:13" ht="14.5" customHeight="1" x14ac:dyDescent="0.35">
      <c r="A527" s="1"/>
      <c r="C527" s="131"/>
      <c r="D527" s="131"/>
      <c r="E527" s="131"/>
      <c r="F527" s="131"/>
      <c r="G527" s="131"/>
      <c r="H527" s="131"/>
      <c r="I527" s="131"/>
      <c r="J527" s="131"/>
      <c r="K527" s="131"/>
      <c r="M527" s="2"/>
    </row>
    <row r="528" spans="1:13" ht="14.5" customHeight="1" x14ac:dyDescent="0.35">
      <c r="A528" s="1"/>
      <c r="C528" s="131"/>
      <c r="D528" s="131"/>
      <c r="E528" s="131"/>
      <c r="F528" s="131"/>
      <c r="G528" s="131"/>
      <c r="H528" s="131"/>
      <c r="I528" s="131"/>
      <c r="J528" s="131"/>
      <c r="K528" s="131"/>
      <c r="M528" s="2"/>
    </row>
    <row r="529" spans="1:13" ht="14.5" customHeight="1" x14ac:dyDescent="0.35">
      <c r="A529" s="1"/>
      <c r="C529" s="131"/>
      <c r="D529" s="131"/>
      <c r="E529" s="131"/>
      <c r="F529" s="131"/>
      <c r="G529" s="131"/>
      <c r="H529" s="131"/>
      <c r="I529" s="131"/>
      <c r="J529" s="131"/>
      <c r="K529" s="131"/>
      <c r="M529" s="2"/>
    </row>
    <row r="530" spans="1:13" ht="14.5" customHeight="1" x14ac:dyDescent="0.35">
      <c r="A530" s="1"/>
      <c r="C530" s="131"/>
      <c r="D530" s="131"/>
      <c r="E530" s="131"/>
      <c r="F530" s="131"/>
      <c r="G530" s="131"/>
      <c r="H530" s="131"/>
      <c r="I530" s="131"/>
      <c r="J530" s="131"/>
      <c r="K530" s="131"/>
      <c r="M530" s="2"/>
    </row>
    <row r="531" spans="1:13" ht="14.5" customHeight="1" x14ac:dyDescent="0.35">
      <c r="A531" s="1"/>
      <c r="C531" s="131"/>
      <c r="D531" s="131"/>
      <c r="E531" s="131"/>
      <c r="F531" s="131"/>
      <c r="G531" s="131"/>
      <c r="H531" s="131"/>
      <c r="I531" s="131"/>
      <c r="J531" s="131"/>
      <c r="K531" s="131"/>
      <c r="M531" s="2"/>
    </row>
    <row r="532" spans="1:13" ht="14.5" customHeight="1" x14ac:dyDescent="0.35">
      <c r="A532" s="1"/>
      <c r="C532" s="131"/>
      <c r="D532" s="131"/>
      <c r="E532" s="131"/>
      <c r="F532" s="131"/>
      <c r="G532" s="131"/>
      <c r="H532" s="131"/>
      <c r="I532" s="131"/>
      <c r="J532" s="131"/>
      <c r="K532" s="131"/>
      <c r="M532" s="2"/>
    </row>
    <row r="533" spans="1:13" x14ac:dyDescent="0.35">
      <c r="A533" s="1"/>
      <c r="C533" s="131"/>
      <c r="D533" s="131"/>
      <c r="E533" s="131"/>
      <c r="F533" s="131"/>
      <c r="G533" s="131"/>
      <c r="H533" s="131"/>
      <c r="I533" s="131"/>
      <c r="J533" s="131"/>
      <c r="K533" s="131"/>
      <c r="M533" s="2"/>
    </row>
    <row r="534" spans="1:13" x14ac:dyDescent="0.35">
      <c r="A534" s="1"/>
      <c r="M534" s="2"/>
    </row>
    <row r="535" spans="1:13" x14ac:dyDescent="0.35">
      <c r="A535" s="1"/>
      <c r="M535" s="2"/>
    </row>
    <row r="536" spans="1:13" x14ac:dyDescent="0.35">
      <c r="A536" s="1"/>
      <c r="C536" s="132" t="s">
        <v>157</v>
      </c>
      <c r="D536" s="133"/>
      <c r="E536" s="133"/>
      <c r="F536" s="133"/>
      <c r="G536" s="133"/>
      <c r="H536" s="133"/>
      <c r="I536" s="133"/>
      <c r="J536" s="133"/>
      <c r="K536" s="133"/>
      <c r="M536" s="2"/>
    </row>
    <row r="537" spans="1:13" x14ac:dyDescent="0.35">
      <c r="A537" s="1"/>
      <c r="C537" s="133"/>
      <c r="D537" s="133"/>
      <c r="E537" s="133"/>
      <c r="F537" s="133"/>
      <c r="G537" s="133"/>
      <c r="H537" s="133"/>
      <c r="I537" s="133"/>
      <c r="J537" s="133"/>
      <c r="K537" s="133"/>
      <c r="M537" s="2"/>
    </row>
    <row r="538" spans="1:13" x14ac:dyDescent="0.35">
      <c r="A538" s="1"/>
      <c r="C538" s="133"/>
      <c r="D538" s="133"/>
      <c r="E538" s="133"/>
      <c r="F538" s="133"/>
      <c r="G538" s="133"/>
      <c r="H538" s="133"/>
      <c r="I538" s="133"/>
      <c r="J538" s="133"/>
      <c r="K538" s="133"/>
      <c r="M538" s="2"/>
    </row>
    <row r="539" spans="1:13" x14ac:dyDescent="0.35">
      <c r="A539" s="1"/>
      <c r="C539" s="133"/>
      <c r="D539" s="133"/>
      <c r="E539" s="133"/>
      <c r="F539" s="133"/>
      <c r="G539" s="133"/>
      <c r="H539" s="133"/>
      <c r="I539" s="133"/>
      <c r="J539" s="133"/>
      <c r="K539" s="133"/>
      <c r="M539" s="2"/>
    </row>
    <row r="540" spans="1:13" x14ac:dyDescent="0.35">
      <c r="A540" s="1"/>
      <c r="C540" s="133"/>
      <c r="D540" s="133"/>
      <c r="E540" s="133"/>
      <c r="F540" s="133"/>
      <c r="G540" s="133"/>
      <c r="H540" s="133"/>
      <c r="I540" s="133"/>
      <c r="J540" s="133"/>
      <c r="K540" s="133"/>
      <c r="M540" s="2"/>
    </row>
    <row r="541" spans="1:13" x14ac:dyDescent="0.35">
      <c r="A541" s="1"/>
      <c r="M541" s="2"/>
    </row>
    <row r="542" spans="1:13" x14ac:dyDescent="0.3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</row>
  </sheetData>
  <mergeCells count="305">
    <mergeCell ref="C57:I57"/>
    <mergeCell ref="C62:G62"/>
    <mergeCell ref="I62:J62"/>
    <mergeCell ref="C31:K33"/>
    <mergeCell ref="C34:L34"/>
    <mergeCell ref="C35:K37"/>
    <mergeCell ref="C38:K41"/>
    <mergeCell ref="G43:I43"/>
    <mergeCell ref="C44:F44"/>
    <mergeCell ref="C50:E50"/>
    <mergeCell ref="C51:G51"/>
    <mergeCell ref="C52:K56"/>
    <mergeCell ref="C61:G61"/>
    <mergeCell ref="I61:J61"/>
    <mergeCell ref="C43:F43"/>
    <mergeCell ref="C479:D479"/>
    <mergeCell ref="G479:J480"/>
    <mergeCell ref="C480:E480"/>
    <mergeCell ref="G481:K489"/>
    <mergeCell ref="C482:D482"/>
    <mergeCell ref="C484:E485"/>
    <mergeCell ref="C486:E489"/>
    <mergeCell ref="D495:F495"/>
    <mergeCell ref="I495:K495"/>
    <mergeCell ref="C476:D476"/>
    <mergeCell ref="E476:F476"/>
    <mergeCell ref="J476:K476"/>
    <mergeCell ref="E477:F477"/>
    <mergeCell ref="J477:K477"/>
    <mergeCell ref="C478:D478"/>
    <mergeCell ref="E478:F478"/>
    <mergeCell ref="J478:K478"/>
    <mergeCell ref="C477:D477"/>
    <mergeCell ref="J471:K472"/>
    <mergeCell ref="E472:F472"/>
    <mergeCell ref="E473:F473"/>
    <mergeCell ref="J473:K473"/>
    <mergeCell ref="C474:D474"/>
    <mergeCell ref="E474:F474"/>
    <mergeCell ref="J474:K474"/>
    <mergeCell ref="C473:D473"/>
    <mergeCell ref="C475:D475"/>
    <mergeCell ref="E475:F475"/>
    <mergeCell ref="J475:K475"/>
    <mergeCell ref="C468:D468"/>
    <mergeCell ref="G468:H468"/>
    <mergeCell ref="C469:D469"/>
    <mergeCell ref="G469:H469"/>
    <mergeCell ref="C470:G470"/>
    <mergeCell ref="C467:D467"/>
    <mergeCell ref="C471:D472"/>
    <mergeCell ref="E471:G471"/>
    <mergeCell ref="H471:I471"/>
    <mergeCell ref="C377:K381"/>
    <mergeCell ref="C400:K400"/>
    <mergeCell ref="C401:K401"/>
    <mergeCell ref="C402:K411"/>
    <mergeCell ref="C416:F416"/>
    <mergeCell ref="H416:K416"/>
    <mergeCell ref="C417:F427"/>
    <mergeCell ref="H417:K427"/>
    <mergeCell ref="C440:F440"/>
    <mergeCell ref="G440:I440"/>
    <mergeCell ref="C361:D362"/>
    <mergeCell ref="E361:E362"/>
    <mergeCell ref="C363:K363"/>
    <mergeCell ref="C364:K366"/>
    <mergeCell ref="C367:L367"/>
    <mergeCell ref="C368:K370"/>
    <mergeCell ref="C371:K374"/>
    <mergeCell ref="C375:E375"/>
    <mergeCell ref="C376:G376"/>
    <mergeCell ref="C276:D276"/>
    <mergeCell ref="E276:F276"/>
    <mergeCell ref="J276:K276"/>
    <mergeCell ref="C277:D277"/>
    <mergeCell ref="E277:F277"/>
    <mergeCell ref="J277:K277"/>
    <mergeCell ref="C278:D278"/>
    <mergeCell ref="G278:J279"/>
    <mergeCell ref="C279:E279"/>
    <mergeCell ref="C273:D273"/>
    <mergeCell ref="E273:F273"/>
    <mergeCell ref="J273:K273"/>
    <mergeCell ref="C274:D274"/>
    <mergeCell ref="E274:F274"/>
    <mergeCell ref="J274:K274"/>
    <mergeCell ref="C275:D275"/>
    <mergeCell ref="E275:F275"/>
    <mergeCell ref="J275:K275"/>
    <mergeCell ref="D195:F195"/>
    <mergeCell ref="I195:K195"/>
    <mergeCell ref="C215:F225"/>
    <mergeCell ref="H215:K225"/>
    <mergeCell ref="C227:F227"/>
    <mergeCell ref="H227:K227"/>
    <mergeCell ref="C228:F238"/>
    <mergeCell ref="H228:K238"/>
    <mergeCell ref="C240:F240"/>
    <mergeCell ref="G240:I240"/>
    <mergeCell ref="C178:G178"/>
    <mergeCell ref="I178:J178"/>
    <mergeCell ref="C179:J179"/>
    <mergeCell ref="C180:G180"/>
    <mergeCell ref="I180:J180"/>
    <mergeCell ref="C181:J181"/>
    <mergeCell ref="C182:J182"/>
    <mergeCell ref="C183:J183"/>
    <mergeCell ref="C190:F190"/>
    <mergeCell ref="G190:I190"/>
    <mergeCell ref="C162:J162"/>
    <mergeCell ref="C164:J164"/>
    <mergeCell ref="C165:J165"/>
    <mergeCell ref="C166:J166"/>
    <mergeCell ref="C168:D169"/>
    <mergeCell ref="E168:E169"/>
    <mergeCell ref="C171:E171"/>
    <mergeCell ref="C172:G172"/>
    <mergeCell ref="C173:K177"/>
    <mergeCell ref="G359:H359"/>
    <mergeCell ref="C358:E358"/>
    <mergeCell ref="G358:H358"/>
    <mergeCell ref="D48:F48"/>
    <mergeCell ref="I48:K48"/>
    <mergeCell ref="C59:G59"/>
    <mergeCell ref="I59:J59"/>
    <mergeCell ref="C58:G58"/>
    <mergeCell ref="I58:J58"/>
    <mergeCell ref="C93:F93"/>
    <mergeCell ref="G93:I93"/>
    <mergeCell ref="D98:F98"/>
    <mergeCell ref="I98:K98"/>
    <mergeCell ref="C100:K100"/>
    <mergeCell ref="C101:F101"/>
    <mergeCell ref="H101:K101"/>
    <mergeCell ref="C102:F112"/>
    <mergeCell ref="H102:K112"/>
    <mergeCell ref="C114:F114"/>
    <mergeCell ref="H114:K114"/>
    <mergeCell ref="C115:F125"/>
    <mergeCell ref="H115:K125"/>
    <mergeCell ref="C290:F290"/>
    <mergeCell ref="G290:I290"/>
    <mergeCell ref="C26:D27"/>
    <mergeCell ref="E26:E27"/>
    <mergeCell ref="C345:C347"/>
    <mergeCell ref="D345:F347"/>
    <mergeCell ref="C383:K384"/>
    <mergeCell ref="C352:D352"/>
    <mergeCell ref="C354:D354"/>
    <mergeCell ref="C516:K516"/>
    <mergeCell ref="I345:K345"/>
    <mergeCell ref="D395:F395"/>
    <mergeCell ref="I395:K395"/>
    <mergeCell ref="C511:K511"/>
    <mergeCell ref="C512:K512"/>
    <mergeCell ref="C513:K513"/>
    <mergeCell ref="C514:K514"/>
    <mergeCell ref="C515:K515"/>
    <mergeCell ref="C508:K508"/>
    <mergeCell ref="C509:K509"/>
    <mergeCell ref="C510:K510"/>
    <mergeCell ref="C506:D506"/>
    <mergeCell ref="C507:K507"/>
    <mergeCell ref="C501:K501"/>
    <mergeCell ref="C502:K502"/>
    <mergeCell ref="C29:K29"/>
    <mergeCell ref="C3:C5"/>
    <mergeCell ref="D3:F5"/>
    <mergeCell ref="H3:H5"/>
    <mergeCell ref="I3:K5"/>
    <mergeCell ref="C6:C8"/>
    <mergeCell ref="D6:E8"/>
    <mergeCell ref="F6:F8"/>
    <mergeCell ref="H6:H8"/>
    <mergeCell ref="I6:K8"/>
    <mergeCell ref="J16:K16"/>
    <mergeCell ref="C11:D11"/>
    <mergeCell ref="H11:I11"/>
    <mergeCell ref="J11:K11"/>
    <mergeCell ref="H12:I12"/>
    <mergeCell ref="J12:K12"/>
    <mergeCell ref="C13:D13"/>
    <mergeCell ref="C15:D15"/>
    <mergeCell ref="H15:I15"/>
    <mergeCell ref="H16:I16"/>
    <mergeCell ref="D295:F295"/>
    <mergeCell ref="I295:K295"/>
    <mergeCell ref="C297:I297"/>
    <mergeCell ref="C299:D299"/>
    <mergeCell ref="C300:K300"/>
    <mergeCell ref="C301:K301"/>
    <mergeCell ref="C348:C350"/>
    <mergeCell ref="D348:E350"/>
    <mergeCell ref="F348:F350"/>
    <mergeCell ref="H348:H350"/>
    <mergeCell ref="I348:K350"/>
    <mergeCell ref="C306:D306"/>
    <mergeCell ref="C307:K307"/>
    <mergeCell ref="C308:K308"/>
    <mergeCell ref="C315:K315"/>
    <mergeCell ref="C316:K316"/>
    <mergeCell ref="C317:K317"/>
    <mergeCell ref="C319:F319"/>
    <mergeCell ref="C320:K320"/>
    <mergeCell ref="C321:K323"/>
    <mergeCell ref="C325:E325"/>
    <mergeCell ref="C326:K333"/>
    <mergeCell ref="C336:K340"/>
    <mergeCell ref="C66:K69"/>
    <mergeCell ref="C71:K72"/>
    <mergeCell ref="C60:G60"/>
    <mergeCell ref="I60:J60"/>
    <mergeCell ref="E272:F272"/>
    <mergeCell ref="J272:K272"/>
    <mergeCell ref="G280:K288"/>
    <mergeCell ref="C282:D282"/>
    <mergeCell ref="C283:E284"/>
    <mergeCell ref="C285:E288"/>
    <mergeCell ref="C127:F127"/>
    <mergeCell ref="H127:K127"/>
    <mergeCell ref="C128:F138"/>
    <mergeCell ref="H128:K138"/>
    <mergeCell ref="C143:F143"/>
    <mergeCell ref="G143:I143"/>
    <mergeCell ref="D148:F148"/>
    <mergeCell ref="I148:K148"/>
    <mergeCell ref="C150:F152"/>
    <mergeCell ref="C154:D154"/>
    <mergeCell ref="C156:D156"/>
    <mergeCell ref="C158:D158"/>
    <mergeCell ref="C268:D268"/>
    <mergeCell ref="G268:H268"/>
    <mergeCell ref="C269:G269"/>
    <mergeCell ref="C270:D271"/>
    <mergeCell ref="E270:G270"/>
    <mergeCell ref="H270:I270"/>
    <mergeCell ref="J270:K271"/>
    <mergeCell ref="E271:F271"/>
    <mergeCell ref="C272:D272"/>
    <mergeCell ref="C197:K197"/>
    <mergeCell ref="C198:K198"/>
    <mergeCell ref="C199:K212"/>
    <mergeCell ref="C214:F214"/>
    <mergeCell ref="H214:K214"/>
    <mergeCell ref="C266:D266"/>
    <mergeCell ref="G266:H266"/>
    <mergeCell ref="C267:D267"/>
    <mergeCell ref="G267:H267"/>
    <mergeCell ref="D245:F245"/>
    <mergeCell ref="I245:K245"/>
    <mergeCell ref="C249:C250"/>
    <mergeCell ref="H249:H250"/>
    <mergeCell ref="C252:F252"/>
    <mergeCell ref="H252:K252"/>
    <mergeCell ref="C253:F263"/>
    <mergeCell ref="H253:K263"/>
    <mergeCell ref="C264:F264"/>
    <mergeCell ref="C265:D265"/>
    <mergeCell ref="G265:H265"/>
    <mergeCell ref="C309:K309"/>
    <mergeCell ref="C310:K310"/>
    <mergeCell ref="C311:K311"/>
    <mergeCell ref="C519:F519"/>
    <mergeCell ref="C520:K520"/>
    <mergeCell ref="C521:K523"/>
    <mergeCell ref="C382:G382"/>
    <mergeCell ref="I382:J382"/>
    <mergeCell ref="C359:E359"/>
    <mergeCell ref="C356:E357"/>
    <mergeCell ref="F356:F357"/>
    <mergeCell ref="G356:H357"/>
    <mergeCell ref="I356:I357"/>
    <mergeCell ref="J356:J357"/>
    <mergeCell ref="K356:K357"/>
    <mergeCell ref="C312:K312"/>
    <mergeCell ref="C313:K313"/>
    <mergeCell ref="C314:K314"/>
    <mergeCell ref="C302:K302"/>
    <mergeCell ref="C303:K303"/>
    <mergeCell ref="C304:K304"/>
    <mergeCell ref="C525:E525"/>
    <mergeCell ref="C526:K533"/>
    <mergeCell ref="C536:K540"/>
    <mergeCell ref="C451:F451"/>
    <mergeCell ref="H451:K451"/>
    <mergeCell ref="C452:F463"/>
    <mergeCell ref="H452:K463"/>
    <mergeCell ref="C390:F390"/>
    <mergeCell ref="G390:I390"/>
    <mergeCell ref="C517:K517"/>
    <mergeCell ref="C503:K503"/>
    <mergeCell ref="C504:K504"/>
    <mergeCell ref="C497:I497"/>
    <mergeCell ref="C499:D499"/>
    <mergeCell ref="C500:K500"/>
    <mergeCell ref="D445:F445"/>
    <mergeCell ref="I445:K445"/>
    <mergeCell ref="C447:G447"/>
    <mergeCell ref="C448:C449"/>
    <mergeCell ref="H448:H449"/>
    <mergeCell ref="C465:F465"/>
    <mergeCell ref="C466:D466"/>
    <mergeCell ref="G466:H466"/>
    <mergeCell ref="G467:H467"/>
  </mergeCells>
  <conditionalFormatting sqref="K163">
    <cfRule type="expression" dxfId="9" priority="14">
      <formula>IF(K163=$AU$12,TRUE,FALSE)</formula>
    </cfRule>
  </conditionalFormatting>
  <conditionalFormatting sqref="K358:K359">
    <cfRule type="expression" dxfId="8" priority="12">
      <formula>IF(K358=$AU$12,TRUE,FALSE)</formula>
    </cfRule>
  </conditionalFormatting>
  <conditionalFormatting sqref="K360">
    <cfRule type="expression" dxfId="7" priority="11">
      <formula>IF(K360=$AU$12,TRUE,FALSE)</formula>
    </cfRule>
  </conditionalFormatting>
  <conditionalFormatting sqref="K22">
    <cfRule type="expression" dxfId="6" priority="3">
      <formula>IF(K22=$AU$12,TRUE,FALSE)</formula>
    </cfRule>
  </conditionalFormatting>
  <conditionalFormatting sqref="K20">
    <cfRule type="expression" dxfId="5" priority="2">
      <formula>IF(K20=$AU$12,TRUE,FALSE)</formula>
    </cfRule>
  </conditionalFormatting>
  <conditionalFormatting sqref="K161">
    <cfRule type="expression" dxfId="4" priority="5">
      <formula>IF(K161=$AU$12,TRUE,FALSE)</formula>
    </cfRule>
  </conditionalFormatting>
  <conditionalFormatting sqref="K19 K21 K24">
    <cfRule type="expression" dxfId="3" priority="4">
      <formula>IF(K19=$AU$12,TRUE,FALSE)</formula>
    </cfRule>
  </conditionalFormatting>
  <conditionalFormatting sqref="K23">
    <cfRule type="expression" dxfId="2" priority="1">
      <formula>IF(K23=$AU$12,TRUE,FALSE)</formula>
    </cfRule>
  </conditionalFormatting>
  <dataValidations count="1">
    <dataValidation type="list" allowBlank="1" showInputMessage="1" showErrorMessage="1" sqref="K163 L19 K358:K362 K161 K19:K24" xr:uid="{63773403-A108-450A-9898-8B32238826A2}">
      <formula1>"[g],[mL]"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6" r:id="rId4" name="Check Box 62">
              <controlPr locked="0" defaultSize="0" autoFill="0" autoLine="0" autoPict="0">
                <anchor moveWithCells="1">
                  <from>
                    <xdr:col>4</xdr:col>
                    <xdr:colOff>222250</xdr:colOff>
                    <xdr:row>360</xdr:row>
                    <xdr:rowOff>57150</xdr:rowOff>
                  </from>
                  <to>
                    <xdr:col>4</xdr:col>
                    <xdr:colOff>508000</xdr:colOff>
                    <xdr:row>361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5" name="Check Box 99">
              <controlPr locked="0" defaultSize="0" autoFill="0" autoLine="0" autoPict="0">
                <anchor moveWithCells="1">
                  <from>
                    <xdr:col>4</xdr:col>
                    <xdr:colOff>254000</xdr:colOff>
                    <xdr:row>167</xdr:row>
                    <xdr:rowOff>76200</xdr:rowOff>
                  </from>
                  <to>
                    <xdr:col>4</xdr:col>
                    <xdr:colOff>539750</xdr:colOff>
                    <xdr:row>168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6" name="Check Box 100">
              <controlPr locked="0" defaultSize="0" autoFill="0" autoLine="0" autoPict="0">
                <anchor moveWithCells="1">
                  <from>
                    <xdr:col>4</xdr:col>
                    <xdr:colOff>254000</xdr:colOff>
                    <xdr:row>167</xdr:row>
                    <xdr:rowOff>76200</xdr:rowOff>
                  </from>
                  <to>
                    <xdr:col>4</xdr:col>
                    <xdr:colOff>539750</xdr:colOff>
                    <xdr:row>168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7" name="Check Box 102">
              <controlPr defaultSize="0" autoFill="0" autoLine="0" autoPict="0">
                <anchor moveWithCells="1">
                  <from>
                    <xdr:col>2</xdr:col>
                    <xdr:colOff>63500</xdr:colOff>
                    <xdr:row>278</xdr:row>
                    <xdr:rowOff>152400</xdr:rowOff>
                  </from>
                  <to>
                    <xdr:col>2</xdr:col>
                    <xdr:colOff>266700</xdr:colOff>
                    <xdr:row>280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8" name="Check Box 103">
              <controlPr defaultSize="0" autoFill="0" autoLine="0" autoPict="0">
                <anchor moveWithCells="1">
                  <from>
                    <xdr:col>2</xdr:col>
                    <xdr:colOff>63500</xdr:colOff>
                    <xdr:row>279</xdr:row>
                    <xdr:rowOff>152400</xdr:rowOff>
                  </from>
                  <to>
                    <xdr:col>2</xdr:col>
                    <xdr:colOff>266700</xdr:colOff>
                    <xdr:row>281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9" name="Check Box 104">
              <controlPr defaultSize="0" autoFill="0" autoLine="0" autoPict="0">
                <anchor moveWithCells="1">
                  <from>
                    <xdr:col>2</xdr:col>
                    <xdr:colOff>57150</xdr:colOff>
                    <xdr:row>280</xdr:row>
                    <xdr:rowOff>152400</xdr:rowOff>
                  </from>
                  <to>
                    <xdr:col>3</xdr:col>
                    <xdr:colOff>254000</xdr:colOff>
                    <xdr:row>281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0" name="Check Box 116">
              <controlPr locked="0" defaultSize="0" autoFill="0" autoLine="0" autoPict="0">
                <anchor moveWithCells="1">
                  <from>
                    <xdr:col>4</xdr:col>
                    <xdr:colOff>222250</xdr:colOff>
                    <xdr:row>360</xdr:row>
                    <xdr:rowOff>57150</xdr:rowOff>
                  </from>
                  <to>
                    <xdr:col>4</xdr:col>
                    <xdr:colOff>508000</xdr:colOff>
                    <xdr:row>361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1" name="Check Box 117">
              <controlPr defaultSize="0" autoFill="0" autoLine="0" autoPict="0">
                <anchor moveWithCells="1">
                  <from>
                    <xdr:col>2</xdr:col>
                    <xdr:colOff>63500</xdr:colOff>
                    <xdr:row>479</xdr:row>
                    <xdr:rowOff>152400</xdr:rowOff>
                  </from>
                  <to>
                    <xdr:col>2</xdr:col>
                    <xdr:colOff>266700</xdr:colOff>
                    <xdr:row>481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" name="Check Box 118">
              <controlPr defaultSize="0" autoFill="0" autoLine="0" autoPict="0">
                <anchor moveWithCells="1">
                  <from>
                    <xdr:col>2</xdr:col>
                    <xdr:colOff>63500</xdr:colOff>
                    <xdr:row>480</xdr:row>
                    <xdr:rowOff>152400</xdr:rowOff>
                  </from>
                  <to>
                    <xdr:col>2</xdr:col>
                    <xdr:colOff>266700</xdr:colOff>
                    <xdr:row>482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3" name="Check Box 119">
              <controlPr defaultSize="0" autoFill="0" autoLine="0" autoPict="0">
                <anchor moveWithCells="1">
                  <from>
                    <xdr:col>2</xdr:col>
                    <xdr:colOff>63500</xdr:colOff>
                    <xdr:row>481</xdr:row>
                    <xdr:rowOff>177800</xdr:rowOff>
                  </from>
                  <to>
                    <xdr:col>3</xdr:col>
                    <xdr:colOff>260350</xdr:colOff>
                    <xdr:row>482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4" name="Check Box 120">
              <controlPr locked="0" defaultSize="0" autoFill="0" autoLine="0" autoPict="0">
                <anchor moveWithCells="1">
                  <from>
                    <xdr:col>4</xdr:col>
                    <xdr:colOff>247650</xdr:colOff>
                    <xdr:row>25</xdr:row>
                    <xdr:rowOff>57150</xdr:rowOff>
                  </from>
                  <to>
                    <xdr:col>4</xdr:col>
                    <xdr:colOff>533400</xdr:colOff>
                    <xdr:row>26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5" name="Check Box 128">
              <controlPr locked="0" defaultSize="0" autoFill="0" autoLine="0" autoPict="0">
                <anchor moveWithCells="1">
                  <from>
                    <xdr:col>4</xdr:col>
                    <xdr:colOff>247650</xdr:colOff>
                    <xdr:row>25</xdr:row>
                    <xdr:rowOff>57150</xdr:rowOff>
                  </from>
                  <to>
                    <xdr:col>4</xdr:col>
                    <xdr:colOff>533400</xdr:colOff>
                    <xdr:row>26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6" name="Check Box 136">
              <controlPr locked="0" defaultSize="0" autoFill="0" autoLine="0" autoPict="0">
                <anchor moveWithCells="1">
                  <from>
                    <xdr:col>2</xdr:col>
                    <xdr:colOff>12700</xdr:colOff>
                    <xdr:row>20</xdr:row>
                    <xdr:rowOff>19050</xdr:rowOff>
                  </from>
                  <to>
                    <xdr:col>2</xdr:col>
                    <xdr:colOff>228600</xdr:colOff>
                    <xdr:row>21</xdr:row>
                    <xdr:rowOff>387350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7" name="Check Box 137">
              <controlPr locked="0" defaultSize="0" autoFill="0" autoLine="0" autoPict="0">
                <anchor moveWithCells="1">
                  <from>
                    <xdr:col>2</xdr:col>
                    <xdr:colOff>12700</xdr:colOff>
                    <xdr:row>20</xdr:row>
                    <xdr:rowOff>177800</xdr:rowOff>
                  </from>
                  <to>
                    <xdr:col>2</xdr:col>
                    <xdr:colOff>234950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8" name="Check Box 138">
              <controlPr locked="0" defaultSize="0" autoFill="0" autoLine="0" autoPict="0">
                <anchor moveWithCells="1">
                  <from>
                    <xdr:col>4</xdr:col>
                    <xdr:colOff>50800</xdr:colOff>
                    <xdr:row>21</xdr:row>
                    <xdr:rowOff>12700</xdr:rowOff>
                  </from>
                  <to>
                    <xdr:col>4</xdr:col>
                    <xdr:colOff>266700</xdr:colOff>
                    <xdr:row>22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9" name="Check Box 139">
              <controlPr locked="0" defaultSize="0" autoFill="0" autoLine="0" autoPict="0">
                <anchor moveWithCells="1">
                  <from>
                    <xdr:col>4</xdr:col>
                    <xdr:colOff>44450</xdr:colOff>
                    <xdr:row>20</xdr:row>
                    <xdr:rowOff>63500</xdr:rowOff>
                  </from>
                  <to>
                    <xdr:col>4</xdr:col>
                    <xdr:colOff>228600</xdr:colOff>
                    <xdr:row>21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20" name="Check Box 140">
              <controlPr defaultSize="0" autoFill="0" autoLine="0" autoPict="0">
                <anchor moveWithCells="1">
                  <from>
                    <xdr:col>7</xdr:col>
                    <xdr:colOff>31750</xdr:colOff>
                    <xdr:row>114</xdr:row>
                    <xdr:rowOff>31750</xdr:rowOff>
                  </from>
                  <to>
                    <xdr:col>8</xdr:col>
                    <xdr:colOff>431800</xdr:colOff>
                    <xdr:row>115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21" name="Check Box 141">
              <controlPr defaultSize="0" autoFill="0" autoLine="0" autoPict="0">
                <anchor moveWithCells="1">
                  <from>
                    <xdr:col>8</xdr:col>
                    <xdr:colOff>355600</xdr:colOff>
                    <xdr:row>114</xdr:row>
                    <xdr:rowOff>25400</xdr:rowOff>
                  </from>
                  <to>
                    <xdr:col>10</xdr:col>
                    <xdr:colOff>196850</xdr:colOff>
                    <xdr:row>115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75F08-A170-4300-B40D-2ED1B0832AA5}">
  <sheetPr codeName="Sheet1"/>
  <dimension ref="A1:M400"/>
  <sheetViews>
    <sheetView tabSelected="1" showWhiteSpace="0" view="pageLayout" zoomScaleNormal="100" workbookViewId="0">
      <selection activeCell="J10" sqref="J10"/>
    </sheetView>
  </sheetViews>
  <sheetFormatPr defaultRowHeight="14.5" x14ac:dyDescent="0.35"/>
  <cols>
    <col min="1" max="2" width="2.54296875" customWidth="1"/>
    <col min="3" max="3" width="10.81640625" customWidth="1"/>
    <col min="4" max="4" width="5.453125" customWidth="1"/>
    <col min="5" max="5" width="10" customWidth="1"/>
    <col min="7" max="8" width="9.1796875"/>
    <col min="9" max="9" width="8.90625" customWidth="1"/>
    <col min="10" max="10" width="8.1796875" customWidth="1"/>
    <col min="11" max="11" width="7.453125" customWidth="1"/>
    <col min="12" max="12" width="1.54296875" customWidth="1"/>
    <col min="13" max="13" width="2.54296875" customWidth="1"/>
  </cols>
  <sheetData>
    <row r="1" spans="1:13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5" thickBot="1" x14ac:dyDescent="0.4">
      <c r="A2" s="1"/>
      <c r="M2" s="2"/>
    </row>
    <row r="3" spans="1:13" ht="15" thickBot="1" x14ac:dyDescent="0.4">
      <c r="A3" s="1"/>
      <c r="C3" s="227" t="s">
        <v>0</v>
      </c>
      <c r="D3" s="240" t="s">
        <v>1</v>
      </c>
      <c r="E3" s="240"/>
      <c r="F3" s="240"/>
      <c r="H3" s="31" t="s">
        <v>2</v>
      </c>
      <c r="I3" s="143" t="str">
        <f>'Milieux expansion'!$I$3:$K$5</f>
        <v>VA1710</v>
      </c>
      <c r="J3" s="143"/>
      <c r="K3" s="143"/>
      <c r="M3" s="2"/>
    </row>
    <row r="4" spans="1:13" ht="14.5" customHeight="1" thickBot="1" x14ac:dyDescent="0.4">
      <c r="A4" s="1"/>
      <c r="C4" s="227"/>
      <c r="D4" s="240"/>
      <c r="E4" s="240"/>
      <c r="F4" s="240"/>
      <c r="M4" s="2"/>
    </row>
    <row r="5" spans="1:13" ht="14.5" customHeight="1" thickBot="1" x14ac:dyDescent="0.4">
      <c r="A5" s="1"/>
      <c r="C5" s="227"/>
      <c r="D5" s="240"/>
      <c r="E5" s="240"/>
      <c r="F5" s="240"/>
      <c r="M5" s="2"/>
    </row>
    <row r="6" spans="1:13" ht="14.5" customHeight="1" thickBot="1" x14ac:dyDescent="0.4">
      <c r="A6" s="1"/>
      <c r="C6" s="227" t="s">
        <v>3</v>
      </c>
      <c r="D6" s="228" t="s">
        <v>4</v>
      </c>
      <c r="E6" s="229"/>
      <c r="F6" s="230" t="s">
        <v>5</v>
      </c>
      <c r="H6" s="227" t="s">
        <v>6</v>
      </c>
      <c r="I6" s="231" t="s">
        <v>158</v>
      </c>
      <c r="J6" s="231"/>
      <c r="K6" s="231"/>
      <c r="M6" s="2"/>
    </row>
    <row r="7" spans="1:13" ht="14.5" customHeight="1" thickBot="1" x14ac:dyDescent="0.4">
      <c r="A7" s="1"/>
      <c r="C7" s="227"/>
      <c r="D7" s="229"/>
      <c r="E7" s="229"/>
      <c r="F7" s="230"/>
      <c r="H7" s="227"/>
      <c r="I7" s="231"/>
      <c r="J7" s="231"/>
      <c r="K7" s="231"/>
      <c r="M7" s="2"/>
    </row>
    <row r="8" spans="1:13" ht="14.5" customHeight="1" thickBot="1" x14ac:dyDescent="0.4">
      <c r="A8" s="1"/>
      <c r="C8" s="227"/>
      <c r="D8" s="229"/>
      <c r="E8" s="229"/>
      <c r="F8" s="230"/>
      <c r="H8" s="227"/>
      <c r="I8" s="231"/>
      <c r="J8" s="231"/>
      <c r="K8" s="231"/>
      <c r="M8" s="2"/>
    </row>
    <row r="9" spans="1:13" ht="14.5" customHeight="1" thickBot="1" x14ac:dyDescent="0.4">
      <c r="A9" s="1"/>
      <c r="M9" s="2"/>
    </row>
    <row r="10" spans="1:13" ht="14.5" customHeight="1" thickBot="1" x14ac:dyDescent="0.4">
      <c r="A10" s="1"/>
      <c r="C10" s="225" t="s">
        <v>8</v>
      </c>
      <c r="D10" s="225"/>
      <c r="E10" s="3"/>
      <c r="F10" s="4" t="s">
        <v>9</v>
      </c>
      <c r="H10" s="225" t="s">
        <v>169</v>
      </c>
      <c r="I10" s="226"/>
      <c r="J10" s="67">
        <v>1</v>
      </c>
      <c r="M10" s="2"/>
    </row>
    <row r="11" spans="1:13" ht="14.5" customHeight="1" thickBot="1" x14ac:dyDescent="0.4">
      <c r="A11" s="1"/>
      <c r="E11" s="5">
        <f>E10*E12</f>
        <v>0</v>
      </c>
      <c r="F11" s="6" t="s">
        <v>11</v>
      </c>
      <c r="M11" s="2"/>
    </row>
    <row r="12" spans="1:13" ht="14.5" customHeight="1" thickBot="1" x14ac:dyDescent="0.4">
      <c r="A12" s="1"/>
      <c r="C12" s="225" t="s">
        <v>13</v>
      </c>
      <c r="D12" s="225"/>
      <c r="E12" s="5">
        <v>1.0149999999999999</v>
      </c>
      <c r="F12" s="7" t="s">
        <v>14</v>
      </c>
      <c r="M12" s="2"/>
    </row>
    <row r="13" spans="1:13" ht="14.5" customHeight="1" thickBot="1" x14ac:dyDescent="0.4">
      <c r="A13" s="1"/>
      <c r="C13" s="117"/>
      <c r="D13" s="117"/>
      <c r="E13" s="117"/>
      <c r="F13" s="98"/>
      <c r="M13" s="2"/>
    </row>
    <row r="14" spans="1:13" ht="14.5" customHeight="1" x14ac:dyDescent="0.35">
      <c r="A14" s="1"/>
      <c r="C14" s="145" t="s">
        <v>18</v>
      </c>
      <c r="D14" s="145"/>
      <c r="E14" s="145"/>
      <c r="F14" s="160" t="s">
        <v>160</v>
      </c>
      <c r="G14" s="162" t="s">
        <v>22</v>
      </c>
      <c r="H14" s="162"/>
      <c r="I14" s="164" t="s">
        <v>24</v>
      </c>
      <c r="J14" s="166" t="s">
        <v>25</v>
      </c>
      <c r="K14" s="164" t="s">
        <v>26</v>
      </c>
      <c r="M14" s="2"/>
    </row>
    <row r="15" spans="1:13" ht="14.5" customHeight="1" thickBot="1" x14ac:dyDescent="0.4">
      <c r="A15" s="1"/>
      <c r="C15" s="146"/>
      <c r="D15" s="146"/>
      <c r="E15" s="146"/>
      <c r="F15" s="161"/>
      <c r="G15" s="163"/>
      <c r="H15" s="163"/>
      <c r="I15" s="165"/>
      <c r="J15" s="167"/>
      <c r="K15" s="165"/>
      <c r="M15" s="2"/>
    </row>
    <row r="16" spans="1:13" ht="14.5" customHeight="1" thickBot="1" x14ac:dyDescent="0.4">
      <c r="A16" s="1"/>
      <c r="C16" s="243" t="s">
        <v>159</v>
      </c>
      <c r="D16" s="243"/>
      <c r="E16" s="243"/>
      <c r="F16" s="45" t="s">
        <v>28</v>
      </c>
      <c r="G16" s="247" t="s">
        <v>162</v>
      </c>
      <c r="H16" s="248"/>
      <c r="I16" s="45">
        <v>1014.92</v>
      </c>
      <c r="J16" s="46" t="str">
        <f>IF(AND(ISNUMBER(I16),ISNUMBER($E$553)),IF($E$553*I16&lt;1,ROUND($E$553*I16,3),ROUND($E$553*I16,2)),"")</f>
        <v/>
      </c>
      <c r="K16" s="47" t="s">
        <v>30</v>
      </c>
      <c r="M16" s="2"/>
    </row>
    <row r="17" spans="1:13" ht="14.5" customHeight="1" thickBot="1" x14ac:dyDescent="0.4">
      <c r="A17" s="1"/>
      <c r="C17" s="159" t="s">
        <v>164</v>
      </c>
      <c r="D17" s="159"/>
      <c r="E17" s="159"/>
      <c r="F17" s="45" t="s">
        <v>161</v>
      </c>
      <c r="G17" s="247" t="s">
        <v>163</v>
      </c>
      <c r="H17" s="248"/>
      <c r="I17" s="116">
        <v>0.05</v>
      </c>
      <c r="J17" s="48" t="str">
        <f>IF(AND(ISNUMBER(I17),ISNUMBER($E$553)),IF($E$553*I17&lt;1,ROUND($E$553*I17,3),ROUND($E$553*I17,2)),"")</f>
        <v/>
      </c>
      <c r="K17" s="47" t="s">
        <v>68</v>
      </c>
      <c r="M17" s="2"/>
    </row>
    <row r="18" spans="1:13" ht="14.5" customHeight="1" thickBot="1" x14ac:dyDescent="0.4">
      <c r="A18" s="1"/>
      <c r="H18" s="25" t="s">
        <v>41</v>
      </c>
      <c r="I18" s="26">
        <f>SUM(I16:I17)</f>
        <v>1014.9699999999999</v>
      </c>
      <c r="J18" s="27">
        <f>SUM(J16:J17)</f>
        <v>0</v>
      </c>
      <c r="K18" s="24"/>
      <c r="M18" s="2"/>
    </row>
    <row r="19" spans="1:13" ht="14.5" customHeight="1" x14ac:dyDescent="0.35">
      <c r="A19" s="1"/>
      <c r="C19" s="255" t="s">
        <v>63</v>
      </c>
      <c r="D19" s="255"/>
      <c r="E19" s="244"/>
      <c r="M19" s="2"/>
    </row>
    <row r="20" spans="1:13" ht="14.5" customHeight="1" thickBot="1" x14ac:dyDescent="0.4">
      <c r="A20" s="1"/>
      <c r="C20" s="256"/>
      <c r="D20" s="256"/>
      <c r="E20" s="245"/>
      <c r="M20" s="2"/>
    </row>
    <row r="21" spans="1:13" ht="14.5" customHeight="1" x14ac:dyDescent="0.35">
      <c r="A21" s="1"/>
      <c r="C21" s="246" t="s">
        <v>42</v>
      </c>
      <c r="D21" s="246"/>
      <c r="E21" s="246"/>
      <c r="F21" s="246"/>
      <c r="G21" s="246"/>
      <c r="H21" s="246"/>
      <c r="I21" s="246"/>
      <c r="J21" s="246"/>
      <c r="K21" s="246"/>
      <c r="M21" s="2"/>
    </row>
    <row r="22" spans="1:13" ht="14.5" customHeight="1" x14ac:dyDescent="0.35">
      <c r="A22" s="1"/>
      <c r="C22" s="273" t="s">
        <v>43</v>
      </c>
      <c r="D22" s="273"/>
      <c r="E22" s="273"/>
      <c r="F22" s="273"/>
      <c r="G22" s="273"/>
      <c r="H22" s="273"/>
      <c r="I22" s="273"/>
      <c r="J22" s="273"/>
      <c r="K22" s="273"/>
      <c r="M22" s="2"/>
    </row>
    <row r="23" spans="1:13" ht="14.5" customHeight="1" x14ac:dyDescent="0.35">
      <c r="A23" s="1"/>
      <c r="C23" s="273"/>
      <c r="D23" s="273"/>
      <c r="E23" s="273"/>
      <c r="F23" s="273"/>
      <c r="G23" s="273"/>
      <c r="H23" s="273"/>
      <c r="I23" s="273"/>
      <c r="J23" s="273"/>
      <c r="K23" s="273"/>
      <c r="M23" s="2"/>
    </row>
    <row r="24" spans="1:13" ht="14.5" customHeight="1" x14ac:dyDescent="0.35">
      <c r="A24" s="1"/>
      <c r="C24" s="273"/>
      <c r="D24" s="273"/>
      <c r="E24" s="273"/>
      <c r="F24" s="273"/>
      <c r="G24" s="273"/>
      <c r="H24" s="273"/>
      <c r="I24" s="273"/>
      <c r="J24" s="273"/>
      <c r="K24" s="273"/>
      <c r="M24" s="2"/>
    </row>
    <row r="25" spans="1:13" ht="14.5" customHeight="1" x14ac:dyDescent="0.35">
      <c r="A25" s="1"/>
      <c r="C25" s="274" t="s">
        <v>44</v>
      </c>
      <c r="D25" s="274"/>
      <c r="E25" s="274"/>
      <c r="F25" s="274"/>
      <c r="G25" s="274"/>
      <c r="H25" s="274"/>
      <c r="I25" s="274"/>
      <c r="J25" s="274"/>
      <c r="K25" s="274"/>
      <c r="L25" s="274"/>
      <c r="M25" s="2"/>
    </row>
    <row r="26" spans="1:13" ht="14.5" customHeight="1" x14ac:dyDescent="0.35">
      <c r="A26" s="1"/>
      <c r="C26" s="275" t="s">
        <v>45</v>
      </c>
      <c r="D26" s="276"/>
      <c r="E26" s="276"/>
      <c r="F26" s="276"/>
      <c r="G26" s="276"/>
      <c r="H26" s="276"/>
      <c r="I26" s="276"/>
      <c r="J26" s="276"/>
      <c r="K26" s="276"/>
      <c r="M26" s="2"/>
    </row>
    <row r="27" spans="1:13" ht="14.5" customHeight="1" x14ac:dyDescent="0.35">
      <c r="A27" s="1"/>
      <c r="C27" s="276"/>
      <c r="D27" s="276"/>
      <c r="E27" s="276"/>
      <c r="F27" s="276"/>
      <c r="G27" s="276"/>
      <c r="H27" s="276"/>
      <c r="I27" s="276"/>
      <c r="J27" s="276"/>
      <c r="K27" s="276"/>
      <c r="M27" s="2"/>
    </row>
    <row r="28" spans="1:13" ht="14.5" customHeight="1" x14ac:dyDescent="0.35">
      <c r="A28" s="1"/>
      <c r="C28" s="276"/>
      <c r="D28" s="276"/>
      <c r="E28" s="276"/>
      <c r="F28" s="276"/>
      <c r="G28" s="276"/>
      <c r="H28" s="276"/>
      <c r="I28" s="276"/>
      <c r="J28" s="276"/>
      <c r="K28" s="276"/>
      <c r="M28" s="2"/>
    </row>
    <row r="29" spans="1:13" ht="14.5" customHeight="1" x14ac:dyDescent="0.35">
      <c r="A29" s="1"/>
      <c r="C29" s="276" t="s">
        <v>46</v>
      </c>
      <c r="D29" s="276"/>
      <c r="E29" s="276"/>
      <c r="F29" s="276"/>
      <c r="G29" s="276"/>
      <c r="H29" s="276"/>
      <c r="I29" s="276"/>
      <c r="J29" s="276"/>
      <c r="K29" s="276"/>
      <c r="M29" s="2"/>
    </row>
    <row r="30" spans="1:13" ht="14.5" customHeight="1" x14ac:dyDescent="0.35">
      <c r="A30" s="1"/>
      <c r="C30" s="276"/>
      <c r="D30" s="276"/>
      <c r="E30" s="276"/>
      <c r="F30" s="276"/>
      <c r="G30" s="276"/>
      <c r="H30" s="276"/>
      <c r="I30" s="276"/>
      <c r="J30" s="276"/>
      <c r="K30" s="276"/>
      <c r="M30" s="2"/>
    </row>
    <row r="31" spans="1:13" ht="14.5" customHeight="1" x14ac:dyDescent="0.35">
      <c r="A31" s="1"/>
      <c r="C31" s="276"/>
      <c r="D31" s="276"/>
      <c r="E31" s="276"/>
      <c r="F31" s="276"/>
      <c r="G31" s="276"/>
      <c r="H31" s="276"/>
      <c r="I31" s="276"/>
      <c r="J31" s="276"/>
      <c r="K31" s="276"/>
      <c r="M31" s="2"/>
    </row>
    <row r="32" spans="1:13" ht="14.5" customHeight="1" x14ac:dyDescent="0.35">
      <c r="A32" s="1"/>
      <c r="C32" s="276"/>
      <c r="D32" s="276"/>
      <c r="E32" s="276"/>
      <c r="F32" s="276"/>
      <c r="G32" s="276"/>
      <c r="H32" s="276"/>
      <c r="I32" s="276"/>
      <c r="J32" s="276"/>
      <c r="K32" s="276"/>
      <c r="M32" s="2"/>
    </row>
    <row r="33" spans="1:13" ht="14.5" customHeight="1" x14ac:dyDescent="0.35">
      <c r="A33" s="1"/>
      <c r="C33" s="129" t="s">
        <v>48</v>
      </c>
      <c r="D33" s="129"/>
      <c r="E33" s="129"/>
      <c r="K33" s="119" t="s">
        <v>49</v>
      </c>
      <c r="M33" s="2"/>
    </row>
    <row r="34" spans="1:13" ht="14.5" customHeight="1" x14ac:dyDescent="0.35">
      <c r="A34" s="1"/>
      <c r="C34" s="157" t="s">
        <v>168</v>
      </c>
      <c r="D34" s="158"/>
      <c r="E34" s="158"/>
      <c r="F34" s="158"/>
      <c r="G34" s="158"/>
      <c r="H34" s="32" t="str">
        <f>CONCATENATE(J16," ",K16)</f>
        <v xml:space="preserve"> [g]</v>
      </c>
      <c r="I34" s="33"/>
      <c r="J34" s="33"/>
      <c r="K34" s="44"/>
      <c r="M34" s="2"/>
    </row>
    <row r="35" spans="1:13" ht="14.5" customHeight="1" x14ac:dyDescent="0.35">
      <c r="A35" s="1"/>
      <c r="C35" s="257" t="s">
        <v>51</v>
      </c>
      <c r="D35" s="258"/>
      <c r="E35" s="258"/>
      <c r="F35" s="258"/>
      <c r="G35" s="258"/>
      <c r="H35" s="258"/>
      <c r="I35" s="258"/>
      <c r="J35" s="258"/>
      <c r="K35" s="259"/>
      <c r="M35" s="2"/>
    </row>
    <row r="36" spans="1:13" ht="14.5" customHeight="1" x14ac:dyDescent="0.35">
      <c r="A36" s="1"/>
      <c r="C36" s="260"/>
      <c r="D36" s="261"/>
      <c r="E36" s="261"/>
      <c r="F36" s="261"/>
      <c r="G36" s="261"/>
      <c r="H36" s="261"/>
      <c r="I36" s="261"/>
      <c r="J36" s="261"/>
      <c r="K36" s="262"/>
      <c r="M36" s="2"/>
    </row>
    <row r="37" spans="1:13" ht="14.5" customHeight="1" x14ac:dyDescent="0.35">
      <c r="A37" s="1"/>
      <c r="C37" s="260"/>
      <c r="D37" s="261"/>
      <c r="E37" s="261"/>
      <c r="F37" s="261"/>
      <c r="G37" s="261"/>
      <c r="H37" s="261"/>
      <c r="I37" s="261"/>
      <c r="J37" s="261"/>
      <c r="K37" s="262"/>
      <c r="M37" s="2"/>
    </row>
    <row r="38" spans="1:13" ht="14.5" customHeight="1" x14ac:dyDescent="0.35">
      <c r="A38" s="1"/>
      <c r="C38" s="260"/>
      <c r="D38" s="261"/>
      <c r="E38" s="261"/>
      <c r="F38" s="261"/>
      <c r="G38" s="261"/>
      <c r="H38" s="261"/>
      <c r="I38" s="261"/>
      <c r="J38" s="261"/>
      <c r="K38" s="262"/>
      <c r="M38" s="2"/>
    </row>
    <row r="39" spans="1:13" ht="14.5" customHeight="1" x14ac:dyDescent="0.35">
      <c r="A39" s="1"/>
      <c r="C39" s="263"/>
      <c r="D39" s="264"/>
      <c r="E39" s="264"/>
      <c r="F39" s="264"/>
      <c r="G39" s="264"/>
      <c r="H39" s="264"/>
      <c r="I39" s="264"/>
      <c r="J39" s="264"/>
      <c r="K39" s="265"/>
      <c r="M39" s="2"/>
    </row>
    <row r="40" spans="1:13" ht="14.5" customHeight="1" x14ac:dyDescent="0.35">
      <c r="A40" s="1"/>
      <c r="C40" s="157" t="s">
        <v>165</v>
      </c>
      <c r="D40" s="158"/>
      <c r="E40" s="158"/>
      <c r="F40" s="158"/>
      <c r="G40" s="158"/>
      <c r="H40" s="32" t="str">
        <f>CONCATENATE(J17," ",K17)</f>
        <v xml:space="preserve"> [mL]</v>
      </c>
      <c r="I40" s="139" t="s">
        <v>56</v>
      </c>
      <c r="J40" s="139"/>
      <c r="K40" s="21"/>
      <c r="M40" s="2"/>
    </row>
    <row r="41" spans="1:13" ht="14.5" customHeight="1" x14ac:dyDescent="0.35">
      <c r="A41" s="1"/>
      <c r="C41" s="191" t="s">
        <v>58</v>
      </c>
      <c r="D41" s="191"/>
      <c r="E41" s="191"/>
      <c r="F41" s="191"/>
      <c r="G41" s="191"/>
      <c r="H41" s="191"/>
      <c r="I41" s="191"/>
      <c r="J41" s="191"/>
      <c r="K41" s="191"/>
      <c r="M41" s="2"/>
    </row>
    <row r="42" spans="1:13" ht="14.5" customHeight="1" x14ac:dyDescent="0.35">
      <c r="A42" s="1"/>
      <c r="C42" s="191"/>
      <c r="D42" s="191"/>
      <c r="E42" s="191"/>
      <c r="F42" s="191"/>
      <c r="G42" s="191"/>
      <c r="H42" s="191"/>
      <c r="I42" s="191"/>
      <c r="J42" s="191"/>
      <c r="K42" s="191"/>
      <c r="M42" s="2"/>
    </row>
    <row r="43" spans="1:13" ht="14.5" customHeight="1" x14ac:dyDescent="0.35">
      <c r="A43" s="1"/>
      <c r="M43" s="2"/>
    </row>
    <row r="44" spans="1:13" ht="14.5" customHeight="1" x14ac:dyDescent="0.35">
      <c r="A44" s="1"/>
      <c r="M44" s="2"/>
    </row>
    <row r="45" spans="1:13" ht="14.5" customHeight="1" x14ac:dyDescent="0.35">
      <c r="A45" s="1"/>
      <c r="M45" s="2"/>
    </row>
    <row r="46" spans="1:13" ht="14.5" customHeight="1" x14ac:dyDescent="0.35">
      <c r="A46" s="1"/>
      <c r="M46" s="2"/>
    </row>
    <row r="47" spans="1:13" ht="14.5" customHeight="1" x14ac:dyDescent="0.35">
      <c r="A47" s="1"/>
      <c r="M47" s="2"/>
    </row>
    <row r="48" spans="1:13" ht="14.5" customHeight="1" x14ac:dyDescent="0.35">
      <c r="A48" s="1"/>
      <c r="C48" s="135" t="s">
        <v>47</v>
      </c>
      <c r="D48" s="136"/>
      <c r="E48" s="136"/>
      <c r="F48" s="137"/>
      <c r="G48" s="138"/>
      <c r="H48" s="139"/>
      <c r="I48" s="140"/>
      <c r="M48" s="2"/>
    </row>
    <row r="49" spans="1:13" ht="14.5" customHeight="1" x14ac:dyDescent="0.35">
      <c r="A49" s="1"/>
      <c r="C49" s="93"/>
      <c r="D49" s="93"/>
      <c r="E49" s="93"/>
      <c r="F49" s="93"/>
      <c r="G49" s="60"/>
      <c r="H49" s="60"/>
      <c r="I49" s="60"/>
      <c r="M49" s="2"/>
    </row>
    <row r="50" spans="1:13" ht="14.5" customHeight="1" x14ac:dyDescent="0.35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x14ac:dyDescent="0.35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ht="15" thickBot="1" x14ac:dyDescent="0.4">
      <c r="A52" s="1"/>
      <c r="M52" s="2"/>
    </row>
    <row r="53" spans="1:13" ht="15" thickBot="1" x14ac:dyDescent="0.4">
      <c r="A53" s="1"/>
      <c r="C53" s="31" t="s">
        <v>6</v>
      </c>
      <c r="D53" s="143" t="str">
        <f>$I$6</f>
        <v>C225 Production medium</v>
      </c>
      <c r="E53" s="143"/>
      <c r="F53" s="143"/>
      <c r="H53" s="31" t="s">
        <v>2</v>
      </c>
      <c r="I53" s="143" t="str">
        <f>$I$3</f>
        <v>VA1710</v>
      </c>
      <c r="J53" s="143"/>
      <c r="K53" s="143"/>
      <c r="M53" s="2"/>
    </row>
    <row r="54" spans="1:13" x14ac:dyDescent="0.35">
      <c r="A54" s="2"/>
      <c r="M54" s="2"/>
    </row>
    <row r="55" spans="1:13" x14ac:dyDescent="0.35">
      <c r="A55" s="2"/>
      <c r="M55" s="2"/>
    </row>
    <row r="56" spans="1:13" x14ac:dyDescent="0.35">
      <c r="A56" s="2"/>
      <c r="M56" s="2"/>
    </row>
    <row r="57" spans="1:13" x14ac:dyDescent="0.35">
      <c r="A57" s="2"/>
      <c r="M57" s="2"/>
    </row>
    <row r="58" spans="1:13" x14ac:dyDescent="0.35">
      <c r="A58" s="2"/>
      <c r="C58" s="129" t="s">
        <v>190</v>
      </c>
      <c r="D58" s="129"/>
      <c r="E58" s="129"/>
      <c r="F58" s="129"/>
      <c r="G58" s="129"/>
      <c r="H58" s="129"/>
      <c r="I58" s="129"/>
      <c r="J58" s="129"/>
      <c r="K58" s="129"/>
      <c r="M58" s="2"/>
    </row>
    <row r="59" spans="1:13" x14ac:dyDescent="0.35">
      <c r="A59" s="2"/>
      <c r="C59" s="129" t="s">
        <v>191</v>
      </c>
      <c r="D59" s="129"/>
      <c r="E59" s="129"/>
      <c r="F59" s="129"/>
      <c r="G59" s="129"/>
      <c r="H59" s="129"/>
      <c r="I59" s="129"/>
      <c r="J59" s="129"/>
      <c r="K59" s="129"/>
      <c r="M59" s="2"/>
    </row>
    <row r="60" spans="1:13" x14ac:dyDescent="0.35">
      <c r="A60" s="2"/>
      <c r="C60" s="131"/>
      <c r="D60" s="131"/>
      <c r="E60" s="131"/>
      <c r="F60" s="131"/>
      <c r="G60" s="131"/>
      <c r="H60" s="131"/>
      <c r="I60" s="131"/>
      <c r="J60" s="131"/>
      <c r="K60" s="131"/>
      <c r="M60" s="2"/>
    </row>
    <row r="61" spans="1:13" x14ac:dyDescent="0.35">
      <c r="A61" s="2"/>
      <c r="C61" s="131"/>
      <c r="D61" s="131"/>
      <c r="E61" s="131"/>
      <c r="F61" s="131"/>
      <c r="G61" s="131"/>
      <c r="H61" s="131"/>
      <c r="I61" s="131"/>
      <c r="J61" s="131"/>
      <c r="K61" s="131"/>
      <c r="M61" s="2"/>
    </row>
    <row r="62" spans="1:13" x14ac:dyDescent="0.35">
      <c r="A62" s="2"/>
      <c r="C62" s="131"/>
      <c r="D62" s="131"/>
      <c r="E62" s="131"/>
      <c r="F62" s="131"/>
      <c r="G62" s="131"/>
      <c r="H62" s="131"/>
      <c r="I62" s="131"/>
      <c r="J62" s="131"/>
      <c r="K62" s="131"/>
      <c r="M62" s="2"/>
    </row>
    <row r="63" spans="1:13" x14ac:dyDescent="0.35">
      <c r="A63" s="2"/>
      <c r="C63" s="131"/>
      <c r="D63" s="131"/>
      <c r="E63" s="131"/>
      <c r="F63" s="131"/>
      <c r="G63" s="131"/>
      <c r="H63" s="131"/>
      <c r="I63" s="131"/>
      <c r="J63" s="131"/>
      <c r="K63" s="131"/>
      <c r="M63" s="2"/>
    </row>
    <row r="64" spans="1:13" x14ac:dyDescent="0.35">
      <c r="A64" s="2"/>
      <c r="C64" s="131"/>
      <c r="D64" s="131"/>
      <c r="E64" s="131"/>
      <c r="F64" s="131"/>
      <c r="G64" s="131"/>
      <c r="H64" s="131"/>
      <c r="I64" s="131"/>
      <c r="J64" s="131"/>
      <c r="K64" s="131"/>
      <c r="M64" s="2"/>
    </row>
    <row r="65" spans="1:13" x14ac:dyDescent="0.35">
      <c r="A65" s="2"/>
      <c r="C65" s="131"/>
      <c r="D65" s="131"/>
      <c r="E65" s="131"/>
      <c r="F65" s="131"/>
      <c r="G65" s="131"/>
      <c r="H65" s="131"/>
      <c r="I65" s="131"/>
      <c r="J65" s="131"/>
      <c r="K65" s="131"/>
      <c r="M65" s="2"/>
    </row>
    <row r="66" spans="1:13" x14ac:dyDescent="0.35">
      <c r="A66" s="2"/>
      <c r="C66" s="131"/>
      <c r="D66" s="131"/>
      <c r="E66" s="131"/>
      <c r="F66" s="131"/>
      <c r="G66" s="131"/>
      <c r="H66" s="131"/>
      <c r="I66" s="131"/>
      <c r="J66" s="131"/>
      <c r="K66" s="131"/>
      <c r="M66" s="2"/>
    </row>
    <row r="67" spans="1:13" x14ac:dyDescent="0.35">
      <c r="A67" s="2"/>
      <c r="C67" s="131"/>
      <c r="D67" s="131"/>
      <c r="E67" s="131"/>
      <c r="F67" s="131"/>
      <c r="G67" s="131"/>
      <c r="H67" s="131"/>
      <c r="I67" s="131"/>
      <c r="J67" s="131"/>
      <c r="K67" s="131"/>
      <c r="M67" s="2"/>
    </row>
    <row r="68" spans="1:13" x14ac:dyDescent="0.35">
      <c r="A68" s="2"/>
      <c r="C68" s="131"/>
      <c r="D68" s="131"/>
      <c r="E68" s="131"/>
      <c r="F68" s="131"/>
      <c r="G68" s="131"/>
      <c r="H68" s="131"/>
      <c r="I68" s="131"/>
      <c r="J68" s="131"/>
      <c r="K68" s="131"/>
      <c r="M68" s="2"/>
    </row>
    <row r="69" spans="1:13" x14ac:dyDescent="0.35">
      <c r="A69" s="2"/>
      <c r="C69" s="131"/>
      <c r="D69" s="131"/>
      <c r="E69" s="131"/>
      <c r="F69" s="131"/>
      <c r="G69" s="131"/>
      <c r="H69" s="131"/>
      <c r="I69" s="131"/>
      <c r="J69" s="131"/>
      <c r="K69" s="131"/>
      <c r="M69" s="2"/>
    </row>
    <row r="70" spans="1:13" x14ac:dyDescent="0.35">
      <c r="A70" s="2"/>
      <c r="M70" s="2"/>
    </row>
    <row r="71" spans="1:13" x14ac:dyDescent="0.35">
      <c r="A71" s="2"/>
      <c r="M71" s="2"/>
    </row>
    <row r="72" spans="1:13" x14ac:dyDescent="0.35">
      <c r="A72" s="2"/>
      <c r="M72" s="2"/>
    </row>
    <row r="73" spans="1:13" x14ac:dyDescent="0.35">
      <c r="A73" s="2"/>
      <c r="M73" s="2"/>
    </row>
    <row r="74" spans="1:13" x14ac:dyDescent="0.35">
      <c r="A74" s="2"/>
      <c r="C74" s="134" t="s">
        <v>166</v>
      </c>
      <c r="D74" s="134"/>
      <c r="E74" s="134"/>
      <c r="F74" s="134"/>
      <c r="H74" s="134" t="s">
        <v>167</v>
      </c>
      <c r="I74" s="134"/>
      <c r="J74" s="134"/>
      <c r="K74" s="134"/>
      <c r="M74" s="2"/>
    </row>
    <row r="75" spans="1:13" x14ac:dyDescent="0.35">
      <c r="A75" s="2"/>
      <c r="C75" s="195"/>
      <c r="D75" s="196"/>
      <c r="E75" s="196"/>
      <c r="F75" s="197"/>
      <c r="H75" s="277" t="s">
        <v>180</v>
      </c>
      <c r="I75" s="278"/>
      <c r="J75" s="278"/>
      <c r="K75" s="279"/>
      <c r="M75" s="2"/>
    </row>
    <row r="76" spans="1:13" x14ac:dyDescent="0.35">
      <c r="A76" s="2"/>
      <c r="C76" s="198"/>
      <c r="D76" s="186"/>
      <c r="E76" s="186"/>
      <c r="F76" s="199"/>
      <c r="H76" s="280"/>
      <c r="I76" s="281"/>
      <c r="J76" s="281"/>
      <c r="K76" s="282"/>
      <c r="M76" s="2"/>
    </row>
    <row r="77" spans="1:13" x14ac:dyDescent="0.35">
      <c r="A77" s="2"/>
      <c r="C77" s="198"/>
      <c r="D77" s="186"/>
      <c r="E77" s="186"/>
      <c r="F77" s="199"/>
      <c r="H77" s="280"/>
      <c r="I77" s="281"/>
      <c r="J77" s="281"/>
      <c r="K77" s="282"/>
      <c r="M77" s="2"/>
    </row>
    <row r="78" spans="1:13" x14ac:dyDescent="0.35">
      <c r="A78" s="2"/>
      <c r="C78" s="198"/>
      <c r="D78" s="186"/>
      <c r="E78" s="186"/>
      <c r="F78" s="199"/>
      <c r="H78" s="280"/>
      <c r="I78" s="281"/>
      <c r="J78" s="281"/>
      <c r="K78" s="282"/>
      <c r="M78" s="2"/>
    </row>
    <row r="79" spans="1:13" x14ac:dyDescent="0.35">
      <c r="A79" s="2"/>
      <c r="C79" s="198"/>
      <c r="D79" s="186"/>
      <c r="E79" s="186"/>
      <c r="F79" s="199"/>
      <c r="H79" s="280"/>
      <c r="I79" s="281"/>
      <c r="J79" s="281"/>
      <c r="K79" s="282"/>
      <c r="M79" s="2"/>
    </row>
    <row r="80" spans="1:13" x14ac:dyDescent="0.35">
      <c r="A80" s="2"/>
      <c r="C80" s="198"/>
      <c r="D80" s="186"/>
      <c r="E80" s="186"/>
      <c r="F80" s="199"/>
      <c r="H80" s="280"/>
      <c r="I80" s="281"/>
      <c r="J80" s="281"/>
      <c r="K80" s="282"/>
      <c r="M80" s="2"/>
    </row>
    <row r="81" spans="1:13" x14ac:dyDescent="0.35">
      <c r="A81" s="2"/>
      <c r="C81" s="198"/>
      <c r="D81" s="186"/>
      <c r="E81" s="186"/>
      <c r="F81" s="199"/>
      <c r="H81" s="280"/>
      <c r="I81" s="281"/>
      <c r="J81" s="281"/>
      <c r="K81" s="282"/>
      <c r="M81" s="2"/>
    </row>
    <row r="82" spans="1:13" x14ac:dyDescent="0.35">
      <c r="A82" s="2"/>
      <c r="C82" s="198"/>
      <c r="D82" s="186"/>
      <c r="E82" s="186"/>
      <c r="F82" s="199"/>
      <c r="H82" s="280"/>
      <c r="I82" s="281"/>
      <c r="J82" s="281"/>
      <c r="K82" s="282"/>
      <c r="M82" s="2"/>
    </row>
    <row r="83" spans="1:13" x14ac:dyDescent="0.35">
      <c r="A83" s="2"/>
      <c r="C83" s="198"/>
      <c r="D83" s="186"/>
      <c r="E83" s="186"/>
      <c r="F83" s="199"/>
      <c r="H83" s="280"/>
      <c r="I83" s="281"/>
      <c r="J83" s="281"/>
      <c r="K83" s="282"/>
      <c r="M83" s="2"/>
    </row>
    <row r="84" spans="1:13" x14ac:dyDescent="0.35">
      <c r="A84" s="2"/>
      <c r="C84" s="198"/>
      <c r="D84" s="186"/>
      <c r="E84" s="186"/>
      <c r="F84" s="199"/>
      <c r="H84" s="280"/>
      <c r="I84" s="281"/>
      <c r="J84" s="281"/>
      <c r="K84" s="282"/>
      <c r="M84" s="2"/>
    </row>
    <row r="85" spans="1:13" x14ac:dyDescent="0.35">
      <c r="A85" s="2"/>
      <c r="C85" s="200"/>
      <c r="D85" s="201"/>
      <c r="E85" s="201"/>
      <c r="F85" s="202"/>
      <c r="H85" s="283"/>
      <c r="I85" s="284"/>
      <c r="J85" s="284"/>
      <c r="K85" s="285"/>
      <c r="M85" s="2"/>
    </row>
    <row r="86" spans="1:13" x14ac:dyDescent="0.35">
      <c r="A86" s="2"/>
      <c r="M86" s="2"/>
    </row>
    <row r="87" spans="1:13" x14ac:dyDescent="0.35">
      <c r="A87" s="2"/>
      <c r="M87" s="2"/>
    </row>
    <row r="88" spans="1:13" x14ac:dyDescent="0.35">
      <c r="A88" s="2"/>
      <c r="M88" s="2"/>
    </row>
    <row r="89" spans="1:13" x14ac:dyDescent="0.35">
      <c r="A89" s="2"/>
      <c r="M89" s="2"/>
    </row>
    <row r="90" spans="1:13" x14ac:dyDescent="0.35">
      <c r="A90" s="2"/>
      <c r="M90" s="2"/>
    </row>
    <row r="91" spans="1:13" x14ac:dyDescent="0.35">
      <c r="A91" s="2"/>
      <c r="M91" s="2"/>
    </row>
    <row r="92" spans="1:13" x14ac:dyDescent="0.35">
      <c r="A92" s="2"/>
      <c r="M92" s="2"/>
    </row>
    <row r="93" spans="1:13" x14ac:dyDescent="0.35">
      <c r="A93" s="2"/>
      <c r="M93" s="2"/>
    </row>
    <row r="94" spans="1:13" x14ac:dyDescent="0.35">
      <c r="A94" s="2"/>
      <c r="M94" s="2"/>
    </row>
    <row r="95" spans="1:13" x14ac:dyDescent="0.35">
      <c r="A95" s="2"/>
      <c r="M95" s="2"/>
    </row>
    <row r="96" spans="1:13" x14ac:dyDescent="0.35">
      <c r="A96" s="2"/>
      <c r="M96" s="2"/>
    </row>
    <row r="97" spans="1:13" x14ac:dyDescent="0.35">
      <c r="A97" s="2"/>
      <c r="M97" s="2"/>
    </row>
    <row r="98" spans="1:13" x14ac:dyDescent="0.35">
      <c r="A98" s="2"/>
      <c r="C98" s="135" t="s">
        <v>47</v>
      </c>
      <c r="D98" s="136"/>
      <c r="E98" s="136"/>
      <c r="F98" s="137"/>
      <c r="G98" s="138"/>
      <c r="H98" s="139"/>
      <c r="I98" s="140"/>
      <c r="M98" s="2"/>
    </row>
    <row r="99" spans="1:13" x14ac:dyDescent="0.35">
      <c r="A99" s="2"/>
      <c r="M99" s="2"/>
    </row>
    <row r="100" spans="1:13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x14ac:dyDescent="0.35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15" thickBot="1" x14ac:dyDescent="0.4">
      <c r="A102" s="1"/>
      <c r="M102" s="2"/>
    </row>
    <row r="103" spans="1:13" ht="15" thickBot="1" x14ac:dyDescent="0.4">
      <c r="A103" s="1"/>
      <c r="C103" s="31" t="s">
        <v>6</v>
      </c>
      <c r="D103" s="143" t="str">
        <f>$I$6</f>
        <v>C225 Production medium</v>
      </c>
      <c r="E103" s="143"/>
      <c r="F103" s="143"/>
      <c r="H103" s="31" t="s">
        <v>2</v>
      </c>
      <c r="I103" s="143" t="str">
        <f>$I$3</f>
        <v>VA1710</v>
      </c>
      <c r="J103" s="143"/>
      <c r="K103" s="143"/>
      <c r="M103" s="2"/>
    </row>
    <row r="104" spans="1:13" x14ac:dyDescent="0.35">
      <c r="A104" s="2"/>
      <c r="M104" s="2"/>
    </row>
    <row r="105" spans="1:13" ht="15" thickBot="1" x14ac:dyDescent="0.4">
      <c r="A105" s="2"/>
      <c r="C105" s="144" t="s">
        <v>91</v>
      </c>
      <c r="D105" s="129"/>
      <c r="E105" s="129"/>
      <c r="F105" s="129"/>
      <c r="G105" s="129"/>
      <c r="M105" s="2"/>
    </row>
    <row r="106" spans="1:13" ht="15" thickBot="1" x14ac:dyDescent="0.4">
      <c r="A106" s="2"/>
      <c r="C106" s="145" t="s">
        <v>92</v>
      </c>
      <c r="D106" s="128" t="s">
        <v>178</v>
      </c>
      <c r="E106" s="128" t="s">
        <v>94</v>
      </c>
      <c r="F106" s="128" t="s">
        <v>95</v>
      </c>
      <c r="H106" s="147" t="s">
        <v>96</v>
      </c>
      <c r="I106" s="128" t="s">
        <v>93</v>
      </c>
      <c r="J106" s="128" t="s">
        <v>94</v>
      </c>
      <c r="K106" s="128" t="s">
        <v>95</v>
      </c>
      <c r="M106" s="2"/>
    </row>
    <row r="107" spans="1:13" ht="15" thickBot="1" x14ac:dyDescent="0.4">
      <c r="A107" s="2"/>
      <c r="C107" s="146"/>
      <c r="D107" s="128">
        <v>7.15</v>
      </c>
      <c r="E107" s="38">
        <v>6.9</v>
      </c>
      <c r="F107" s="38">
        <v>7.4</v>
      </c>
      <c r="H107" s="148"/>
      <c r="I107" s="128">
        <v>360</v>
      </c>
      <c r="J107" s="39">
        <v>320</v>
      </c>
      <c r="K107" s="39">
        <v>400</v>
      </c>
      <c r="M107" s="2"/>
    </row>
    <row r="108" spans="1:13" x14ac:dyDescent="0.35">
      <c r="A108" s="2"/>
      <c r="M108" s="2"/>
    </row>
    <row r="109" spans="1:13" x14ac:dyDescent="0.35">
      <c r="A109" s="2"/>
      <c r="C109" s="134" t="s">
        <v>97</v>
      </c>
      <c r="D109" s="134"/>
      <c r="E109" s="134"/>
      <c r="F109" s="134"/>
      <c r="H109" s="134" t="s">
        <v>98</v>
      </c>
      <c r="I109" s="134"/>
      <c r="J109" s="134"/>
      <c r="K109" s="134"/>
      <c r="M109" s="2"/>
    </row>
    <row r="110" spans="1:13" x14ac:dyDescent="0.35">
      <c r="A110" s="2"/>
      <c r="C110" s="131"/>
      <c r="D110" s="131"/>
      <c r="E110" s="131"/>
      <c r="F110" s="131"/>
      <c r="H110" s="131"/>
      <c r="I110" s="131"/>
      <c r="J110" s="131"/>
      <c r="K110" s="131"/>
      <c r="M110" s="2"/>
    </row>
    <row r="111" spans="1:13" x14ac:dyDescent="0.35">
      <c r="A111" s="2"/>
      <c r="C111" s="131"/>
      <c r="D111" s="131"/>
      <c r="E111" s="131"/>
      <c r="F111" s="131"/>
      <c r="H111" s="131"/>
      <c r="I111" s="131"/>
      <c r="J111" s="131"/>
      <c r="K111" s="131"/>
      <c r="M111" s="2"/>
    </row>
    <row r="112" spans="1:13" x14ac:dyDescent="0.35">
      <c r="A112" s="2"/>
      <c r="C112" s="131"/>
      <c r="D112" s="131"/>
      <c r="E112" s="131"/>
      <c r="F112" s="131"/>
      <c r="H112" s="131"/>
      <c r="I112" s="131"/>
      <c r="J112" s="131"/>
      <c r="K112" s="131"/>
      <c r="M112" s="2"/>
    </row>
    <row r="113" spans="1:13" x14ac:dyDescent="0.35">
      <c r="A113" s="2"/>
      <c r="C113" s="131"/>
      <c r="D113" s="131"/>
      <c r="E113" s="131"/>
      <c r="F113" s="131"/>
      <c r="H113" s="131"/>
      <c r="I113" s="131"/>
      <c r="J113" s="131"/>
      <c r="K113" s="131"/>
      <c r="M113" s="2"/>
    </row>
    <row r="114" spans="1:13" x14ac:dyDescent="0.35">
      <c r="A114" s="2"/>
      <c r="C114" s="131"/>
      <c r="D114" s="131"/>
      <c r="E114" s="131"/>
      <c r="F114" s="131"/>
      <c r="H114" s="131"/>
      <c r="I114" s="131"/>
      <c r="J114" s="131"/>
      <c r="K114" s="131"/>
      <c r="M114" s="2"/>
    </row>
    <row r="115" spans="1:13" x14ac:dyDescent="0.35">
      <c r="A115" s="2"/>
      <c r="C115" s="131"/>
      <c r="D115" s="131"/>
      <c r="E115" s="131"/>
      <c r="F115" s="131"/>
      <c r="H115" s="131"/>
      <c r="I115" s="131"/>
      <c r="J115" s="131"/>
      <c r="K115" s="131"/>
      <c r="M115" s="2"/>
    </row>
    <row r="116" spans="1:13" x14ac:dyDescent="0.35">
      <c r="A116" s="2"/>
      <c r="C116" s="131"/>
      <c r="D116" s="131"/>
      <c r="E116" s="131"/>
      <c r="F116" s="131"/>
      <c r="H116" s="131"/>
      <c r="I116" s="131"/>
      <c r="J116" s="131"/>
      <c r="K116" s="131"/>
      <c r="M116" s="2"/>
    </row>
    <row r="117" spans="1:13" x14ac:dyDescent="0.35">
      <c r="A117" s="2"/>
      <c r="C117" s="131"/>
      <c r="D117" s="131"/>
      <c r="E117" s="131"/>
      <c r="F117" s="131"/>
      <c r="H117" s="131"/>
      <c r="I117" s="131"/>
      <c r="J117" s="131"/>
      <c r="K117" s="131"/>
      <c r="M117" s="2"/>
    </row>
    <row r="118" spans="1:13" x14ac:dyDescent="0.35">
      <c r="A118" s="2"/>
      <c r="C118" s="131"/>
      <c r="D118" s="131"/>
      <c r="E118" s="131"/>
      <c r="F118" s="131"/>
      <c r="H118" s="131"/>
      <c r="I118" s="131"/>
      <c r="J118" s="131"/>
      <c r="K118" s="131"/>
      <c r="M118" s="2"/>
    </row>
    <row r="119" spans="1:13" x14ac:dyDescent="0.35">
      <c r="A119" s="2"/>
      <c r="C119" s="131"/>
      <c r="D119" s="131"/>
      <c r="E119" s="131"/>
      <c r="F119" s="131"/>
      <c r="H119" s="131"/>
      <c r="I119" s="131"/>
      <c r="J119" s="131"/>
      <c r="K119" s="131"/>
      <c r="M119" s="2"/>
    </row>
    <row r="120" spans="1:13" x14ac:dyDescent="0.35">
      <c r="A120" s="2"/>
      <c r="C120" s="131"/>
      <c r="D120" s="131"/>
      <c r="E120" s="131"/>
      <c r="F120" s="131"/>
      <c r="H120" s="131"/>
      <c r="I120" s="131"/>
      <c r="J120" s="131"/>
      <c r="K120" s="131"/>
      <c r="M120" s="2"/>
    </row>
    <row r="121" spans="1:13" x14ac:dyDescent="0.35">
      <c r="A121" s="2"/>
      <c r="C121" s="131"/>
      <c r="D121" s="131"/>
      <c r="E121" s="131"/>
      <c r="F121" s="131"/>
      <c r="H121" s="131"/>
      <c r="I121" s="131"/>
      <c r="J121" s="131"/>
      <c r="K121" s="131"/>
      <c r="M121" s="2"/>
    </row>
    <row r="122" spans="1:13" x14ac:dyDescent="0.35">
      <c r="A122" s="2"/>
      <c r="C122" s="129" t="s">
        <v>99</v>
      </c>
      <c r="D122" s="129"/>
      <c r="E122" s="129"/>
      <c r="F122" s="129"/>
      <c r="M122" s="2"/>
    </row>
    <row r="123" spans="1:13" x14ac:dyDescent="0.35">
      <c r="A123" s="2"/>
      <c r="C123" s="134" t="s">
        <v>100</v>
      </c>
      <c r="D123" s="134"/>
      <c r="E123" s="126" t="s">
        <v>101</v>
      </c>
      <c r="F123" s="126" t="s">
        <v>102</v>
      </c>
      <c r="G123" s="149" t="s">
        <v>103</v>
      </c>
      <c r="H123" s="150"/>
      <c r="M123" s="2"/>
    </row>
    <row r="124" spans="1:13" x14ac:dyDescent="0.35">
      <c r="A124" s="2"/>
      <c r="C124" s="141" t="s">
        <v>104</v>
      </c>
      <c r="D124" s="141"/>
      <c r="E124" s="40" t="s">
        <v>105</v>
      </c>
      <c r="F124" s="125" t="s">
        <v>106</v>
      </c>
      <c r="G124" s="151" t="s">
        <v>107</v>
      </c>
      <c r="H124" s="152"/>
      <c r="M124" s="2"/>
    </row>
    <row r="125" spans="1:13" x14ac:dyDescent="0.35">
      <c r="A125" s="2"/>
      <c r="C125" s="141" t="s">
        <v>108</v>
      </c>
      <c r="D125" s="141"/>
      <c r="E125" s="40" t="s">
        <v>109</v>
      </c>
      <c r="F125" s="125" t="s">
        <v>106</v>
      </c>
      <c r="G125" s="151" t="s">
        <v>107</v>
      </c>
      <c r="H125" s="152"/>
      <c r="M125" s="2"/>
    </row>
    <row r="126" spans="1:13" x14ac:dyDescent="0.35">
      <c r="A126" s="2"/>
      <c r="C126" s="141" t="s">
        <v>110</v>
      </c>
      <c r="D126" s="141"/>
      <c r="E126" s="41" t="s">
        <v>111</v>
      </c>
      <c r="F126" s="125" t="s">
        <v>106</v>
      </c>
      <c r="G126" s="151" t="s">
        <v>107</v>
      </c>
      <c r="H126" s="152"/>
      <c r="M126" s="2"/>
    </row>
    <row r="127" spans="1:13" x14ac:dyDescent="0.35">
      <c r="A127" s="2"/>
      <c r="C127" s="129" t="s">
        <v>112</v>
      </c>
      <c r="D127" s="129"/>
      <c r="E127" s="129"/>
      <c r="F127" s="129"/>
      <c r="G127" s="129"/>
      <c r="M127" s="2"/>
    </row>
    <row r="128" spans="1:13" x14ac:dyDescent="0.35">
      <c r="A128" s="2"/>
      <c r="C128" s="134" t="s">
        <v>100</v>
      </c>
      <c r="D128" s="134"/>
      <c r="E128" s="134" t="s">
        <v>113</v>
      </c>
      <c r="F128" s="134"/>
      <c r="G128" s="134"/>
      <c r="H128" s="134" t="s">
        <v>114</v>
      </c>
      <c r="I128" s="134"/>
      <c r="J128" s="134" t="s">
        <v>115</v>
      </c>
      <c r="K128" s="134"/>
      <c r="M128" s="2"/>
    </row>
    <row r="129" spans="1:13" x14ac:dyDescent="0.35">
      <c r="A129" s="2"/>
      <c r="C129" s="134"/>
      <c r="D129" s="134"/>
      <c r="E129" s="134" t="s">
        <v>101</v>
      </c>
      <c r="F129" s="134"/>
      <c r="G129" s="126" t="s">
        <v>102</v>
      </c>
      <c r="H129" s="42" t="s">
        <v>101</v>
      </c>
      <c r="I129" s="42" t="s">
        <v>102</v>
      </c>
      <c r="J129" s="134"/>
      <c r="K129" s="134"/>
      <c r="M129" s="2"/>
    </row>
    <row r="130" spans="1:13" x14ac:dyDescent="0.35">
      <c r="A130" s="2"/>
      <c r="C130" s="142" t="s">
        <v>116</v>
      </c>
      <c r="D130" s="142"/>
      <c r="E130" s="142" t="s">
        <v>117</v>
      </c>
      <c r="F130" s="142"/>
      <c r="G130" s="125" t="s">
        <v>106</v>
      </c>
      <c r="H130" s="43" t="s">
        <v>117</v>
      </c>
      <c r="I130" s="44" t="s">
        <v>118</v>
      </c>
      <c r="J130" s="142" t="s">
        <v>119</v>
      </c>
      <c r="K130" s="142"/>
      <c r="M130" s="2"/>
    </row>
    <row r="131" spans="1:13" x14ac:dyDescent="0.35">
      <c r="A131" s="2"/>
      <c r="C131" s="142" t="s">
        <v>120</v>
      </c>
      <c r="D131" s="142"/>
      <c r="E131" s="142" t="s">
        <v>121</v>
      </c>
      <c r="F131" s="142"/>
      <c r="G131" s="125" t="s">
        <v>106</v>
      </c>
      <c r="H131" s="43" t="s">
        <v>117</v>
      </c>
      <c r="I131" s="44" t="s">
        <v>118</v>
      </c>
      <c r="J131" s="142" t="s">
        <v>119</v>
      </c>
      <c r="K131" s="142"/>
      <c r="M131" s="2"/>
    </row>
    <row r="132" spans="1:13" x14ac:dyDescent="0.35">
      <c r="A132" s="2"/>
      <c r="C132" s="142" t="s">
        <v>122</v>
      </c>
      <c r="D132" s="142"/>
      <c r="E132" s="142" t="s">
        <v>123</v>
      </c>
      <c r="F132" s="142"/>
      <c r="G132" s="125" t="s">
        <v>106</v>
      </c>
      <c r="H132" s="43" t="s">
        <v>117</v>
      </c>
      <c r="I132" s="44" t="s">
        <v>118</v>
      </c>
      <c r="J132" s="142" t="s">
        <v>119</v>
      </c>
      <c r="K132" s="142"/>
      <c r="M132" s="2"/>
    </row>
    <row r="133" spans="1:13" x14ac:dyDescent="0.35">
      <c r="A133" s="2"/>
      <c r="C133" s="142" t="s">
        <v>124</v>
      </c>
      <c r="D133" s="142"/>
      <c r="E133" s="142" t="s">
        <v>123</v>
      </c>
      <c r="F133" s="142"/>
      <c r="G133" s="125" t="s">
        <v>106</v>
      </c>
      <c r="H133" s="127" t="s">
        <v>123</v>
      </c>
      <c r="I133" s="44" t="s">
        <v>118</v>
      </c>
      <c r="J133" s="142" t="s">
        <v>119</v>
      </c>
      <c r="K133" s="142"/>
      <c r="M133" s="2"/>
    </row>
    <row r="134" spans="1:13" x14ac:dyDescent="0.35">
      <c r="A134" s="2"/>
      <c r="C134" s="142" t="s">
        <v>125</v>
      </c>
      <c r="D134" s="142"/>
      <c r="E134" s="142" t="s">
        <v>126</v>
      </c>
      <c r="F134" s="142"/>
      <c r="G134" s="125" t="s">
        <v>106</v>
      </c>
      <c r="H134" s="127" t="s">
        <v>123</v>
      </c>
      <c r="I134" s="44" t="s">
        <v>118</v>
      </c>
      <c r="J134" s="286" t="s">
        <v>127</v>
      </c>
      <c r="K134" s="286"/>
      <c r="M134" s="2"/>
    </row>
    <row r="135" spans="1:13" x14ac:dyDescent="0.35">
      <c r="A135" s="2"/>
      <c r="C135" s="142" t="s">
        <v>128</v>
      </c>
      <c r="D135" s="142"/>
      <c r="E135" s="142" t="s">
        <v>129</v>
      </c>
      <c r="F135" s="142"/>
      <c r="G135" s="125" t="s">
        <v>106</v>
      </c>
      <c r="H135" s="127" t="s">
        <v>123</v>
      </c>
      <c r="I135" s="44" t="s">
        <v>118</v>
      </c>
      <c r="J135" s="286" t="s">
        <v>127</v>
      </c>
      <c r="K135" s="286"/>
      <c r="M135" s="2"/>
    </row>
    <row r="136" spans="1:13" x14ac:dyDescent="0.35">
      <c r="A136" s="2"/>
      <c r="C136" s="129" t="s">
        <v>181</v>
      </c>
      <c r="D136" s="129"/>
      <c r="G136" s="271" t="s">
        <v>132</v>
      </c>
      <c r="H136" s="287"/>
      <c r="I136" s="287"/>
      <c r="J136" s="287"/>
      <c r="M136" s="2"/>
    </row>
    <row r="137" spans="1:13" x14ac:dyDescent="0.35">
      <c r="A137" s="2"/>
      <c r="C137" s="129" t="s">
        <v>130</v>
      </c>
      <c r="D137" s="129"/>
      <c r="E137" s="129"/>
      <c r="G137" s="287"/>
      <c r="H137" s="287"/>
      <c r="I137" s="287"/>
      <c r="J137" s="287"/>
      <c r="M137" s="2"/>
    </row>
    <row r="138" spans="1:13" x14ac:dyDescent="0.35">
      <c r="A138" s="2"/>
      <c r="G138" s="131"/>
      <c r="H138" s="131"/>
      <c r="I138" s="131"/>
      <c r="J138" s="131"/>
      <c r="K138" s="131"/>
      <c r="M138" s="2"/>
    </row>
    <row r="139" spans="1:13" x14ac:dyDescent="0.35">
      <c r="A139" s="2"/>
      <c r="C139" s="186"/>
      <c r="D139" s="186"/>
      <c r="G139" s="131"/>
      <c r="H139" s="131"/>
      <c r="I139" s="131"/>
      <c r="J139" s="131"/>
      <c r="K139" s="131"/>
      <c r="M139" s="2"/>
    </row>
    <row r="140" spans="1:13" x14ac:dyDescent="0.35">
      <c r="A140" s="2"/>
      <c r="G140" s="131"/>
      <c r="H140" s="131"/>
      <c r="I140" s="131"/>
      <c r="J140" s="131"/>
      <c r="K140" s="131"/>
      <c r="M140" s="2"/>
    </row>
    <row r="141" spans="1:13" x14ac:dyDescent="0.35">
      <c r="A141" s="2"/>
      <c r="C141" s="203" t="s">
        <v>131</v>
      </c>
      <c r="D141" s="129"/>
      <c r="E141" s="129"/>
      <c r="G141" s="131"/>
      <c r="H141" s="131"/>
      <c r="I141" s="131"/>
      <c r="J141" s="131"/>
      <c r="K141" s="131"/>
      <c r="M141" s="2"/>
    </row>
    <row r="142" spans="1:13" x14ac:dyDescent="0.35">
      <c r="A142" s="2"/>
      <c r="C142" s="288"/>
      <c r="D142" s="288"/>
      <c r="E142" s="288"/>
      <c r="G142" s="131"/>
      <c r="H142" s="131"/>
      <c r="I142" s="131"/>
      <c r="J142" s="131"/>
      <c r="K142" s="131"/>
      <c r="M142" s="2"/>
    </row>
    <row r="143" spans="1:13" x14ac:dyDescent="0.35">
      <c r="A143" s="2"/>
      <c r="C143" s="131"/>
      <c r="D143" s="131"/>
      <c r="E143" s="131"/>
      <c r="G143" s="131"/>
      <c r="H143" s="131"/>
      <c r="I143" s="131"/>
      <c r="J143" s="131"/>
      <c r="K143" s="131"/>
      <c r="M143" s="2"/>
    </row>
    <row r="144" spans="1:13" x14ac:dyDescent="0.35">
      <c r="A144" s="2"/>
      <c r="C144" s="131"/>
      <c r="D144" s="131"/>
      <c r="E144" s="131"/>
      <c r="G144" s="131"/>
      <c r="H144" s="131"/>
      <c r="I144" s="131"/>
      <c r="J144" s="131"/>
      <c r="K144" s="131"/>
      <c r="M144" s="2"/>
    </row>
    <row r="145" spans="1:13" x14ac:dyDescent="0.35">
      <c r="A145" s="2"/>
      <c r="C145" s="131"/>
      <c r="D145" s="131"/>
      <c r="E145" s="131"/>
      <c r="G145" s="131"/>
      <c r="H145" s="131"/>
      <c r="I145" s="131"/>
      <c r="J145" s="131"/>
      <c r="K145" s="131"/>
      <c r="M145" s="2"/>
    </row>
    <row r="146" spans="1:13" x14ac:dyDescent="0.35">
      <c r="A146" s="2"/>
      <c r="C146" s="131"/>
      <c r="D146" s="131"/>
      <c r="E146" s="131"/>
      <c r="G146" s="131"/>
      <c r="H146" s="131"/>
      <c r="I146" s="131"/>
      <c r="J146" s="131"/>
      <c r="K146" s="131"/>
      <c r="M146" s="2"/>
    </row>
    <row r="147" spans="1:13" x14ac:dyDescent="0.35">
      <c r="A147" s="2"/>
      <c r="C147" s="60"/>
      <c r="D147" s="60"/>
      <c r="E147" s="60"/>
      <c r="G147" s="60"/>
      <c r="H147" s="60"/>
      <c r="I147" s="60"/>
      <c r="J147" s="60"/>
      <c r="K147" s="60"/>
      <c r="M147" s="2"/>
    </row>
    <row r="148" spans="1:13" x14ac:dyDescent="0.35">
      <c r="A148" s="2"/>
      <c r="C148" s="135" t="s">
        <v>47</v>
      </c>
      <c r="D148" s="136"/>
      <c r="E148" s="136"/>
      <c r="F148" s="137"/>
      <c r="G148" s="138"/>
      <c r="H148" s="139"/>
      <c r="I148" s="140"/>
      <c r="J148" s="60"/>
      <c r="K148" s="60"/>
      <c r="M148" s="2"/>
    </row>
    <row r="149" spans="1:13" x14ac:dyDescent="0.35">
      <c r="A149" s="2"/>
      <c r="C149" s="60"/>
      <c r="D149" s="60"/>
      <c r="E149" s="60"/>
      <c r="G149" s="60"/>
      <c r="H149" s="60"/>
      <c r="I149" s="60"/>
      <c r="J149" s="60"/>
      <c r="K149" s="60"/>
      <c r="M149" s="2"/>
    </row>
    <row r="150" spans="1:13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x14ac:dyDescent="0.35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15" thickBot="1" x14ac:dyDescent="0.4">
      <c r="A152" s="1"/>
      <c r="M152" s="2"/>
    </row>
    <row r="153" spans="1:13" ht="15" thickBot="1" x14ac:dyDescent="0.4">
      <c r="A153" s="1"/>
      <c r="C153" s="31" t="s">
        <v>6</v>
      </c>
      <c r="D153" s="143" t="str">
        <f>$I$6</f>
        <v>C225 Production medium</v>
      </c>
      <c r="E153" s="143"/>
      <c r="F153" s="143"/>
      <c r="H153" s="31" t="s">
        <v>2</v>
      </c>
      <c r="I153" s="143" t="str">
        <f>$I$3</f>
        <v>VA1710</v>
      </c>
      <c r="J153" s="143"/>
      <c r="K153" s="143"/>
      <c r="M153" s="2"/>
    </row>
    <row r="154" spans="1:13" x14ac:dyDescent="0.35">
      <c r="A154" s="2"/>
      <c r="M154" s="2"/>
    </row>
    <row r="155" spans="1:13" x14ac:dyDescent="0.35">
      <c r="A155" s="2"/>
      <c r="M155" s="2"/>
    </row>
    <row r="156" spans="1:13" x14ac:dyDescent="0.35">
      <c r="A156" s="2"/>
      <c r="M156" s="2"/>
    </row>
    <row r="157" spans="1:13" x14ac:dyDescent="0.35">
      <c r="A157" s="2"/>
      <c r="M157" s="2"/>
    </row>
    <row r="158" spans="1:13" x14ac:dyDescent="0.35">
      <c r="A158" s="2"/>
      <c r="C158" s="129" t="s">
        <v>190</v>
      </c>
      <c r="D158" s="129"/>
      <c r="E158" s="129"/>
      <c r="F158" s="129"/>
      <c r="G158" s="129"/>
      <c r="H158" s="129"/>
      <c r="I158" s="129"/>
      <c r="J158" s="129"/>
      <c r="K158" s="129"/>
      <c r="M158" s="2"/>
    </row>
    <row r="159" spans="1:13" x14ac:dyDescent="0.35">
      <c r="A159" s="2"/>
      <c r="C159" s="129" t="s">
        <v>191</v>
      </c>
      <c r="D159" s="129"/>
      <c r="E159" s="129"/>
      <c r="F159" s="129"/>
      <c r="G159" s="129"/>
      <c r="H159" s="129"/>
      <c r="I159" s="129"/>
      <c r="J159" s="129"/>
      <c r="K159" s="129"/>
      <c r="M159" s="2"/>
    </row>
    <row r="160" spans="1:13" x14ac:dyDescent="0.35">
      <c r="A160" s="2"/>
      <c r="C160" s="131"/>
      <c r="D160" s="131"/>
      <c r="E160" s="131"/>
      <c r="F160" s="131"/>
      <c r="G160" s="131"/>
      <c r="H160" s="131"/>
      <c r="I160" s="131"/>
      <c r="J160" s="131"/>
      <c r="K160" s="131"/>
      <c r="M160" s="2"/>
    </row>
    <row r="161" spans="1:13" x14ac:dyDescent="0.35">
      <c r="A161" s="2"/>
      <c r="C161" s="131"/>
      <c r="D161" s="131"/>
      <c r="E161" s="131"/>
      <c r="F161" s="131"/>
      <c r="G161" s="131"/>
      <c r="H161" s="131"/>
      <c r="I161" s="131"/>
      <c r="J161" s="131"/>
      <c r="K161" s="131"/>
      <c r="M161" s="2"/>
    </row>
    <row r="162" spans="1:13" x14ac:dyDescent="0.35">
      <c r="A162" s="2"/>
      <c r="C162" s="131"/>
      <c r="D162" s="131"/>
      <c r="E162" s="131"/>
      <c r="F162" s="131"/>
      <c r="G162" s="131"/>
      <c r="H162" s="131"/>
      <c r="I162" s="131"/>
      <c r="J162" s="131"/>
      <c r="K162" s="131"/>
      <c r="M162" s="2"/>
    </row>
    <row r="163" spans="1:13" x14ac:dyDescent="0.35">
      <c r="A163" s="2"/>
      <c r="C163" s="131"/>
      <c r="D163" s="131"/>
      <c r="E163" s="131"/>
      <c r="F163" s="131"/>
      <c r="G163" s="131"/>
      <c r="H163" s="131"/>
      <c r="I163" s="131"/>
      <c r="J163" s="131"/>
      <c r="K163" s="131"/>
      <c r="M163" s="2"/>
    </row>
    <row r="164" spans="1:13" x14ac:dyDescent="0.35">
      <c r="A164" s="2"/>
      <c r="C164" s="131"/>
      <c r="D164" s="131"/>
      <c r="E164" s="131"/>
      <c r="F164" s="131"/>
      <c r="G164" s="131"/>
      <c r="H164" s="131"/>
      <c r="I164" s="131"/>
      <c r="J164" s="131"/>
      <c r="K164" s="131"/>
      <c r="M164" s="2"/>
    </row>
    <row r="165" spans="1:13" x14ac:dyDescent="0.35">
      <c r="A165" s="2"/>
      <c r="C165" s="131"/>
      <c r="D165" s="131"/>
      <c r="E165" s="131"/>
      <c r="F165" s="131"/>
      <c r="G165" s="131"/>
      <c r="H165" s="131"/>
      <c r="I165" s="131"/>
      <c r="J165" s="131"/>
      <c r="K165" s="131"/>
      <c r="M165" s="2"/>
    </row>
    <row r="166" spans="1:13" x14ac:dyDescent="0.35">
      <c r="A166" s="2"/>
      <c r="C166" s="131"/>
      <c r="D166" s="131"/>
      <c r="E166" s="131"/>
      <c r="F166" s="131"/>
      <c r="G166" s="131"/>
      <c r="H166" s="131"/>
      <c r="I166" s="131"/>
      <c r="J166" s="131"/>
      <c r="K166" s="131"/>
      <c r="M166" s="2"/>
    </row>
    <row r="167" spans="1:13" x14ac:dyDescent="0.35">
      <c r="A167" s="2"/>
      <c r="C167" s="131"/>
      <c r="D167" s="131"/>
      <c r="E167" s="131"/>
      <c r="F167" s="131"/>
      <c r="G167" s="131"/>
      <c r="H167" s="131"/>
      <c r="I167" s="131"/>
      <c r="J167" s="131"/>
      <c r="K167" s="131"/>
      <c r="M167" s="2"/>
    </row>
    <row r="168" spans="1:13" x14ac:dyDescent="0.35">
      <c r="A168" s="2"/>
      <c r="C168" s="131"/>
      <c r="D168" s="131"/>
      <c r="E168" s="131"/>
      <c r="F168" s="131"/>
      <c r="G168" s="131"/>
      <c r="H168" s="131"/>
      <c r="I168" s="131"/>
      <c r="J168" s="131"/>
      <c r="K168" s="131"/>
      <c r="M168" s="2"/>
    </row>
    <row r="169" spans="1:13" x14ac:dyDescent="0.35">
      <c r="A169" s="2"/>
      <c r="C169" s="131"/>
      <c r="D169" s="131"/>
      <c r="E169" s="131"/>
      <c r="F169" s="131"/>
      <c r="G169" s="131"/>
      <c r="H169" s="131"/>
      <c r="I169" s="131"/>
      <c r="J169" s="131"/>
      <c r="K169" s="131"/>
      <c r="M169" s="2"/>
    </row>
    <row r="170" spans="1:13" x14ac:dyDescent="0.35">
      <c r="A170" s="2"/>
      <c r="M170" s="2"/>
    </row>
    <row r="171" spans="1:13" x14ac:dyDescent="0.35">
      <c r="A171" s="2"/>
      <c r="M171" s="2"/>
    </row>
    <row r="172" spans="1:13" x14ac:dyDescent="0.35">
      <c r="A172" s="2"/>
      <c r="M172" s="2"/>
    </row>
    <row r="173" spans="1:13" x14ac:dyDescent="0.35">
      <c r="A173" s="2"/>
      <c r="M173" s="2"/>
    </row>
    <row r="174" spans="1:13" x14ac:dyDescent="0.35">
      <c r="A174" s="2"/>
      <c r="C174" s="134" t="s">
        <v>166</v>
      </c>
      <c r="D174" s="134"/>
      <c r="E174" s="134"/>
      <c r="F174" s="134"/>
      <c r="H174" s="134" t="s">
        <v>167</v>
      </c>
      <c r="I174" s="134"/>
      <c r="J174" s="134"/>
      <c r="K174" s="134"/>
      <c r="M174" s="2"/>
    </row>
    <row r="175" spans="1:13" x14ac:dyDescent="0.35">
      <c r="A175" s="2"/>
      <c r="C175" s="195"/>
      <c r="D175" s="196"/>
      <c r="E175" s="196"/>
      <c r="F175" s="197"/>
      <c r="H175" s="277" t="s">
        <v>180</v>
      </c>
      <c r="I175" s="278"/>
      <c r="J175" s="278"/>
      <c r="K175" s="279"/>
      <c r="M175" s="2"/>
    </row>
    <row r="176" spans="1:13" x14ac:dyDescent="0.35">
      <c r="A176" s="2"/>
      <c r="C176" s="198"/>
      <c r="D176" s="186"/>
      <c r="E176" s="186"/>
      <c r="F176" s="199"/>
      <c r="H176" s="280"/>
      <c r="I176" s="281"/>
      <c r="J176" s="281"/>
      <c r="K176" s="282"/>
      <c r="M176" s="2"/>
    </row>
    <row r="177" spans="1:13" x14ac:dyDescent="0.35">
      <c r="A177" s="2"/>
      <c r="C177" s="198"/>
      <c r="D177" s="186"/>
      <c r="E177" s="186"/>
      <c r="F177" s="199"/>
      <c r="H177" s="280"/>
      <c r="I177" s="281"/>
      <c r="J177" s="281"/>
      <c r="K177" s="282"/>
      <c r="M177" s="2"/>
    </row>
    <row r="178" spans="1:13" x14ac:dyDescent="0.35">
      <c r="A178" s="2"/>
      <c r="C178" s="198"/>
      <c r="D178" s="186"/>
      <c r="E178" s="186"/>
      <c r="F178" s="199"/>
      <c r="H178" s="280"/>
      <c r="I178" s="281"/>
      <c r="J178" s="281"/>
      <c r="K178" s="282"/>
      <c r="M178" s="2"/>
    </row>
    <row r="179" spans="1:13" x14ac:dyDescent="0.35">
      <c r="A179" s="2"/>
      <c r="C179" s="198"/>
      <c r="D179" s="186"/>
      <c r="E179" s="186"/>
      <c r="F179" s="199"/>
      <c r="H179" s="280"/>
      <c r="I179" s="281"/>
      <c r="J179" s="281"/>
      <c r="K179" s="282"/>
      <c r="M179" s="2"/>
    </row>
    <row r="180" spans="1:13" x14ac:dyDescent="0.35">
      <c r="A180" s="2"/>
      <c r="C180" s="198"/>
      <c r="D180" s="186"/>
      <c r="E180" s="186"/>
      <c r="F180" s="199"/>
      <c r="H180" s="280"/>
      <c r="I180" s="281"/>
      <c r="J180" s="281"/>
      <c r="K180" s="282"/>
      <c r="M180" s="2"/>
    </row>
    <row r="181" spans="1:13" x14ac:dyDescent="0.35">
      <c r="A181" s="2"/>
      <c r="C181" s="198"/>
      <c r="D181" s="186"/>
      <c r="E181" s="186"/>
      <c r="F181" s="199"/>
      <c r="H181" s="280"/>
      <c r="I181" s="281"/>
      <c r="J181" s="281"/>
      <c r="K181" s="282"/>
      <c r="M181" s="2"/>
    </row>
    <row r="182" spans="1:13" x14ac:dyDescent="0.35">
      <c r="A182" s="2"/>
      <c r="C182" s="198"/>
      <c r="D182" s="186"/>
      <c r="E182" s="186"/>
      <c r="F182" s="199"/>
      <c r="H182" s="280"/>
      <c r="I182" s="281"/>
      <c r="J182" s="281"/>
      <c r="K182" s="282"/>
      <c r="M182" s="2"/>
    </row>
    <row r="183" spans="1:13" x14ac:dyDescent="0.35">
      <c r="A183" s="2"/>
      <c r="C183" s="198"/>
      <c r="D183" s="186"/>
      <c r="E183" s="186"/>
      <c r="F183" s="199"/>
      <c r="H183" s="280"/>
      <c r="I183" s="281"/>
      <c r="J183" s="281"/>
      <c r="K183" s="282"/>
      <c r="M183" s="2"/>
    </row>
    <row r="184" spans="1:13" x14ac:dyDescent="0.35">
      <c r="A184" s="2"/>
      <c r="C184" s="198"/>
      <c r="D184" s="186"/>
      <c r="E184" s="186"/>
      <c r="F184" s="199"/>
      <c r="H184" s="280"/>
      <c r="I184" s="281"/>
      <c r="J184" s="281"/>
      <c r="K184" s="282"/>
      <c r="M184" s="2"/>
    </row>
    <row r="185" spans="1:13" x14ac:dyDescent="0.35">
      <c r="A185" s="2"/>
      <c r="C185" s="200"/>
      <c r="D185" s="201"/>
      <c r="E185" s="201"/>
      <c r="F185" s="202"/>
      <c r="H185" s="283"/>
      <c r="I185" s="284"/>
      <c r="J185" s="284"/>
      <c r="K185" s="285"/>
      <c r="M185" s="2"/>
    </row>
    <row r="186" spans="1:13" x14ac:dyDescent="0.35">
      <c r="A186" s="2"/>
      <c r="M186" s="2"/>
    </row>
    <row r="187" spans="1:13" x14ac:dyDescent="0.35">
      <c r="A187" s="2"/>
      <c r="M187" s="2"/>
    </row>
    <row r="188" spans="1:13" x14ac:dyDescent="0.35">
      <c r="A188" s="2"/>
      <c r="M188" s="2"/>
    </row>
    <row r="189" spans="1:13" x14ac:dyDescent="0.35">
      <c r="A189" s="2"/>
      <c r="M189" s="2"/>
    </row>
    <row r="190" spans="1:13" x14ac:dyDescent="0.35">
      <c r="A190" s="2"/>
      <c r="M190" s="2"/>
    </row>
    <row r="191" spans="1:13" x14ac:dyDescent="0.35">
      <c r="A191" s="2"/>
      <c r="M191" s="2"/>
    </row>
    <row r="192" spans="1:13" x14ac:dyDescent="0.35">
      <c r="A192" s="2"/>
      <c r="M192" s="2"/>
    </row>
    <row r="193" spans="1:13" x14ac:dyDescent="0.35">
      <c r="A193" s="2"/>
      <c r="M193" s="2"/>
    </row>
    <row r="194" spans="1:13" x14ac:dyDescent="0.35">
      <c r="A194" s="2"/>
      <c r="M194" s="2"/>
    </row>
    <row r="195" spans="1:13" x14ac:dyDescent="0.35">
      <c r="A195" s="2"/>
      <c r="M195" s="2"/>
    </row>
    <row r="196" spans="1:13" x14ac:dyDescent="0.35">
      <c r="A196" s="2"/>
      <c r="M196" s="2"/>
    </row>
    <row r="197" spans="1:13" x14ac:dyDescent="0.35">
      <c r="A197" s="2"/>
      <c r="M197" s="2"/>
    </row>
    <row r="198" spans="1:13" x14ac:dyDescent="0.35">
      <c r="A198" s="2"/>
      <c r="C198" s="135" t="s">
        <v>47</v>
      </c>
      <c r="D198" s="136"/>
      <c r="E198" s="136"/>
      <c r="F198" s="137"/>
      <c r="G198" s="138"/>
      <c r="H198" s="139"/>
      <c r="I198" s="140"/>
      <c r="M198" s="2"/>
    </row>
    <row r="199" spans="1:13" x14ac:dyDescent="0.35">
      <c r="A199" s="2"/>
      <c r="M199" s="2"/>
    </row>
    <row r="200" spans="1:13" x14ac:dyDescent="0.3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x14ac:dyDescent="0.35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15" thickBot="1" x14ac:dyDescent="0.4">
      <c r="A202" s="1"/>
      <c r="M202" s="2"/>
    </row>
    <row r="203" spans="1:13" ht="15" thickBot="1" x14ac:dyDescent="0.4">
      <c r="A203" s="1"/>
      <c r="C203" s="31" t="s">
        <v>6</v>
      </c>
      <c r="D203" s="143" t="str">
        <f>$I$6</f>
        <v>C225 Production medium</v>
      </c>
      <c r="E203" s="143"/>
      <c r="F203" s="143"/>
      <c r="H203" s="31" t="s">
        <v>2</v>
      </c>
      <c r="I203" s="143" t="str">
        <f>$I$3</f>
        <v>VA1710</v>
      </c>
      <c r="J203" s="143"/>
      <c r="K203" s="143"/>
      <c r="M203" s="2"/>
    </row>
    <row r="204" spans="1:13" x14ac:dyDescent="0.35">
      <c r="A204" s="2"/>
      <c r="M204" s="2"/>
    </row>
    <row r="205" spans="1:13" ht="15" thickBot="1" x14ac:dyDescent="0.4">
      <c r="A205" s="2"/>
      <c r="C205" s="144" t="s">
        <v>91</v>
      </c>
      <c r="D205" s="129"/>
      <c r="E205" s="129"/>
      <c r="F205" s="129"/>
      <c r="G205" s="129"/>
      <c r="M205" s="2"/>
    </row>
    <row r="206" spans="1:13" ht="15" thickBot="1" x14ac:dyDescent="0.4">
      <c r="A206" s="2"/>
      <c r="C206" s="145" t="s">
        <v>92</v>
      </c>
      <c r="D206" s="123" t="s">
        <v>178</v>
      </c>
      <c r="E206" s="123" t="s">
        <v>94</v>
      </c>
      <c r="F206" s="123" t="s">
        <v>95</v>
      </c>
      <c r="H206" s="147" t="s">
        <v>96</v>
      </c>
      <c r="I206" s="123" t="s">
        <v>93</v>
      </c>
      <c r="J206" s="123" t="s">
        <v>94</v>
      </c>
      <c r="K206" s="123" t="s">
        <v>95</v>
      </c>
      <c r="M206" s="2"/>
    </row>
    <row r="207" spans="1:13" ht="15" thickBot="1" x14ac:dyDescent="0.4">
      <c r="A207" s="2"/>
      <c r="C207" s="146"/>
      <c r="D207" s="123">
        <v>7.15</v>
      </c>
      <c r="E207" s="38">
        <v>6.9</v>
      </c>
      <c r="F207" s="38">
        <v>7.4</v>
      </c>
      <c r="H207" s="148"/>
      <c r="I207" s="123">
        <v>360</v>
      </c>
      <c r="J207" s="39">
        <v>320</v>
      </c>
      <c r="K207" s="39">
        <v>400</v>
      </c>
      <c r="M207" s="2"/>
    </row>
    <row r="208" spans="1:13" x14ac:dyDescent="0.35">
      <c r="A208" s="2"/>
      <c r="M208" s="2"/>
    </row>
    <row r="209" spans="1:13" x14ac:dyDescent="0.35">
      <c r="A209" s="2"/>
      <c r="C209" s="134" t="s">
        <v>97</v>
      </c>
      <c r="D209" s="134"/>
      <c r="E209" s="134"/>
      <c r="F209" s="134"/>
      <c r="H209" s="134" t="s">
        <v>98</v>
      </c>
      <c r="I209" s="134"/>
      <c r="J209" s="134"/>
      <c r="K209" s="134"/>
      <c r="M209" s="2"/>
    </row>
    <row r="210" spans="1:13" x14ac:dyDescent="0.35">
      <c r="A210" s="2"/>
      <c r="C210" s="131"/>
      <c r="D210" s="131"/>
      <c r="E210" s="131"/>
      <c r="F210" s="131"/>
      <c r="H210" s="131"/>
      <c r="I210" s="131"/>
      <c r="J210" s="131"/>
      <c r="K210" s="131"/>
      <c r="M210" s="2"/>
    </row>
    <row r="211" spans="1:13" x14ac:dyDescent="0.35">
      <c r="A211" s="2"/>
      <c r="C211" s="131"/>
      <c r="D211" s="131"/>
      <c r="E211" s="131"/>
      <c r="F211" s="131"/>
      <c r="H211" s="131"/>
      <c r="I211" s="131"/>
      <c r="J211" s="131"/>
      <c r="K211" s="131"/>
      <c r="M211" s="2"/>
    </row>
    <row r="212" spans="1:13" x14ac:dyDescent="0.35">
      <c r="A212" s="2"/>
      <c r="C212" s="131"/>
      <c r="D212" s="131"/>
      <c r="E212" s="131"/>
      <c r="F212" s="131"/>
      <c r="H212" s="131"/>
      <c r="I212" s="131"/>
      <c r="J212" s="131"/>
      <c r="K212" s="131"/>
      <c r="M212" s="2"/>
    </row>
    <row r="213" spans="1:13" x14ac:dyDescent="0.35">
      <c r="A213" s="2"/>
      <c r="C213" s="131"/>
      <c r="D213" s="131"/>
      <c r="E213" s="131"/>
      <c r="F213" s="131"/>
      <c r="H213" s="131"/>
      <c r="I213" s="131"/>
      <c r="J213" s="131"/>
      <c r="K213" s="131"/>
      <c r="M213" s="2"/>
    </row>
    <row r="214" spans="1:13" x14ac:dyDescent="0.35">
      <c r="A214" s="2"/>
      <c r="C214" s="131"/>
      <c r="D214" s="131"/>
      <c r="E214" s="131"/>
      <c r="F214" s="131"/>
      <c r="H214" s="131"/>
      <c r="I214" s="131"/>
      <c r="J214" s="131"/>
      <c r="K214" s="131"/>
      <c r="M214" s="2"/>
    </row>
    <row r="215" spans="1:13" x14ac:dyDescent="0.35">
      <c r="A215" s="2"/>
      <c r="C215" s="131"/>
      <c r="D215" s="131"/>
      <c r="E215" s="131"/>
      <c r="F215" s="131"/>
      <c r="H215" s="131"/>
      <c r="I215" s="131"/>
      <c r="J215" s="131"/>
      <c r="K215" s="131"/>
      <c r="M215" s="2"/>
    </row>
    <row r="216" spans="1:13" x14ac:dyDescent="0.35">
      <c r="A216" s="2"/>
      <c r="C216" s="131"/>
      <c r="D216" s="131"/>
      <c r="E216" s="131"/>
      <c r="F216" s="131"/>
      <c r="H216" s="131"/>
      <c r="I216" s="131"/>
      <c r="J216" s="131"/>
      <c r="K216" s="131"/>
      <c r="M216" s="2"/>
    </row>
    <row r="217" spans="1:13" x14ac:dyDescent="0.35">
      <c r="A217" s="2"/>
      <c r="C217" s="131"/>
      <c r="D217" s="131"/>
      <c r="E217" s="131"/>
      <c r="F217" s="131"/>
      <c r="H217" s="131"/>
      <c r="I217" s="131"/>
      <c r="J217" s="131"/>
      <c r="K217" s="131"/>
      <c r="M217" s="2"/>
    </row>
    <row r="218" spans="1:13" x14ac:dyDescent="0.35">
      <c r="A218" s="2"/>
      <c r="C218" s="131"/>
      <c r="D218" s="131"/>
      <c r="E218" s="131"/>
      <c r="F218" s="131"/>
      <c r="H218" s="131"/>
      <c r="I218" s="131"/>
      <c r="J218" s="131"/>
      <c r="K218" s="131"/>
      <c r="M218" s="2"/>
    </row>
    <row r="219" spans="1:13" x14ac:dyDescent="0.35">
      <c r="A219" s="2"/>
      <c r="C219" s="131"/>
      <c r="D219" s="131"/>
      <c r="E219" s="131"/>
      <c r="F219" s="131"/>
      <c r="H219" s="131"/>
      <c r="I219" s="131"/>
      <c r="J219" s="131"/>
      <c r="K219" s="131"/>
      <c r="M219" s="2"/>
    </row>
    <row r="220" spans="1:13" x14ac:dyDescent="0.35">
      <c r="A220" s="2"/>
      <c r="C220" s="131"/>
      <c r="D220" s="131"/>
      <c r="E220" s="131"/>
      <c r="F220" s="131"/>
      <c r="H220" s="131"/>
      <c r="I220" s="131"/>
      <c r="J220" s="131"/>
      <c r="K220" s="131"/>
      <c r="M220" s="2"/>
    </row>
    <row r="221" spans="1:13" x14ac:dyDescent="0.35">
      <c r="A221" s="2"/>
      <c r="C221" s="131"/>
      <c r="D221" s="131"/>
      <c r="E221" s="131"/>
      <c r="F221" s="131"/>
      <c r="H221" s="131"/>
      <c r="I221" s="131"/>
      <c r="J221" s="131"/>
      <c r="K221" s="131"/>
      <c r="M221" s="2"/>
    </row>
    <row r="222" spans="1:13" x14ac:dyDescent="0.35">
      <c r="A222" s="2"/>
      <c r="C222" s="129" t="s">
        <v>99</v>
      </c>
      <c r="D222" s="129"/>
      <c r="E222" s="129"/>
      <c r="F222" s="129"/>
      <c r="M222" s="2"/>
    </row>
    <row r="223" spans="1:13" x14ac:dyDescent="0.35">
      <c r="A223" s="2"/>
      <c r="C223" s="134" t="s">
        <v>100</v>
      </c>
      <c r="D223" s="134"/>
      <c r="E223" s="121" t="s">
        <v>101</v>
      </c>
      <c r="F223" s="121" t="s">
        <v>102</v>
      </c>
      <c r="G223" s="149" t="s">
        <v>103</v>
      </c>
      <c r="H223" s="150"/>
      <c r="M223" s="2"/>
    </row>
    <row r="224" spans="1:13" x14ac:dyDescent="0.35">
      <c r="A224" s="2"/>
      <c r="C224" s="141" t="s">
        <v>104</v>
      </c>
      <c r="D224" s="141"/>
      <c r="E224" s="40" t="s">
        <v>105</v>
      </c>
      <c r="F224" s="122" t="s">
        <v>106</v>
      </c>
      <c r="G224" s="151" t="s">
        <v>107</v>
      </c>
      <c r="H224" s="152"/>
      <c r="M224" s="2"/>
    </row>
    <row r="225" spans="1:13" x14ac:dyDescent="0.35">
      <c r="A225" s="2"/>
      <c r="C225" s="141" t="s">
        <v>108</v>
      </c>
      <c r="D225" s="141"/>
      <c r="E225" s="40" t="s">
        <v>109</v>
      </c>
      <c r="F225" s="122" t="s">
        <v>106</v>
      </c>
      <c r="G225" s="151" t="s">
        <v>107</v>
      </c>
      <c r="H225" s="152"/>
      <c r="M225" s="2"/>
    </row>
    <row r="226" spans="1:13" x14ac:dyDescent="0.35">
      <c r="A226" s="2"/>
      <c r="C226" s="141" t="s">
        <v>110</v>
      </c>
      <c r="D226" s="141"/>
      <c r="E226" s="41" t="s">
        <v>111</v>
      </c>
      <c r="F226" s="122" t="s">
        <v>106</v>
      </c>
      <c r="G226" s="151" t="s">
        <v>107</v>
      </c>
      <c r="H226" s="152"/>
      <c r="M226" s="2"/>
    </row>
    <row r="227" spans="1:13" x14ac:dyDescent="0.35">
      <c r="A227" s="2"/>
      <c r="C227" s="129" t="s">
        <v>112</v>
      </c>
      <c r="D227" s="129"/>
      <c r="E227" s="129"/>
      <c r="F227" s="129"/>
      <c r="G227" s="129"/>
      <c r="M227" s="2"/>
    </row>
    <row r="228" spans="1:13" x14ac:dyDescent="0.35">
      <c r="A228" s="2"/>
      <c r="C228" s="134" t="s">
        <v>100</v>
      </c>
      <c r="D228" s="134"/>
      <c r="E228" s="134" t="s">
        <v>113</v>
      </c>
      <c r="F228" s="134"/>
      <c r="G228" s="134"/>
      <c r="H228" s="134" t="s">
        <v>114</v>
      </c>
      <c r="I228" s="134"/>
      <c r="J228" s="134" t="s">
        <v>115</v>
      </c>
      <c r="K228" s="134"/>
      <c r="M228" s="2"/>
    </row>
    <row r="229" spans="1:13" x14ac:dyDescent="0.35">
      <c r="A229" s="2"/>
      <c r="C229" s="134"/>
      <c r="D229" s="134"/>
      <c r="E229" s="134" t="s">
        <v>101</v>
      </c>
      <c r="F229" s="134"/>
      <c r="G229" s="121" t="s">
        <v>102</v>
      </c>
      <c r="H229" s="42" t="s">
        <v>101</v>
      </c>
      <c r="I229" s="42" t="s">
        <v>102</v>
      </c>
      <c r="J229" s="134"/>
      <c r="K229" s="134"/>
      <c r="M229" s="2"/>
    </row>
    <row r="230" spans="1:13" x14ac:dyDescent="0.35">
      <c r="A230" s="2"/>
      <c r="C230" s="142" t="s">
        <v>116</v>
      </c>
      <c r="D230" s="142"/>
      <c r="E230" s="142" t="s">
        <v>117</v>
      </c>
      <c r="F230" s="142"/>
      <c r="G230" s="122" t="s">
        <v>106</v>
      </c>
      <c r="H230" s="43" t="s">
        <v>117</v>
      </c>
      <c r="I230" s="44" t="s">
        <v>118</v>
      </c>
      <c r="J230" s="142" t="s">
        <v>119</v>
      </c>
      <c r="K230" s="142"/>
      <c r="M230" s="2"/>
    </row>
    <row r="231" spans="1:13" x14ac:dyDescent="0.35">
      <c r="A231" s="2"/>
      <c r="C231" s="142" t="s">
        <v>120</v>
      </c>
      <c r="D231" s="142"/>
      <c r="E231" s="142" t="s">
        <v>121</v>
      </c>
      <c r="F231" s="142"/>
      <c r="G231" s="122" t="s">
        <v>106</v>
      </c>
      <c r="H231" s="43" t="s">
        <v>117</v>
      </c>
      <c r="I231" s="44" t="s">
        <v>118</v>
      </c>
      <c r="J231" s="142" t="s">
        <v>119</v>
      </c>
      <c r="K231" s="142"/>
      <c r="M231" s="2"/>
    </row>
    <row r="232" spans="1:13" x14ac:dyDescent="0.35">
      <c r="A232" s="2"/>
      <c r="C232" s="142" t="s">
        <v>122</v>
      </c>
      <c r="D232" s="142"/>
      <c r="E232" s="142" t="s">
        <v>123</v>
      </c>
      <c r="F232" s="142"/>
      <c r="G232" s="122" t="s">
        <v>106</v>
      </c>
      <c r="H232" s="43" t="s">
        <v>117</v>
      </c>
      <c r="I232" s="44" t="s">
        <v>118</v>
      </c>
      <c r="J232" s="142" t="s">
        <v>119</v>
      </c>
      <c r="K232" s="142"/>
      <c r="M232" s="2"/>
    </row>
    <row r="233" spans="1:13" x14ac:dyDescent="0.35">
      <c r="A233" s="2"/>
      <c r="C233" s="142" t="s">
        <v>124</v>
      </c>
      <c r="D233" s="142"/>
      <c r="E233" s="142" t="s">
        <v>123</v>
      </c>
      <c r="F233" s="142"/>
      <c r="G233" s="122" t="s">
        <v>106</v>
      </c>
      <c r="H233" s="124" t="s">
        <v>123</v>
      </c>
      <c r="I233" s="44" t="s">
        <v>118</v>
      </c>
      <c r="J233" s="142" t="s">
        <v>119</v>
      </c>
      <c r="K233" s="142"/>
      <c r="M233" s="2"/>
    </row>
    <row r="234" spans="1:13" x14ac:dyDescent="0.35">
      <c r="A234" s="2"/>
      <c r="C234" s="142" t="s">
        <v>125</v>
      </c>
      <c r="D234" s="142"/>
      <c r="E234" s="142" t="s">
        <v>126</v>
      </c>
      <c r="F234" s="142"/>
      <c r="G234" s="122" t="s">
        <v>106</v>
      </c>
      <c r="H234" s="124" t="s">
        <v>123</v>
      </c>
      <c r="I234" s="44" t="s">
        <v>118</v>
      </c>
      <c r="J234" s="286" t="s">
        <v>127</v>
      </c>
      <c r="K234" s="286"/>
      <c r="M234" s="2"/>
    </row>
    <row r="235" spans="1:13" x14ac:dyDescent="0.35">
      <c r="A235" s="2"/>
      <c r="C235" s="142" t="s">
        <v>128</v>
      </c>
      <c r="D235" s="142"/>
      <c r="E235" s="142" t="s">
        <v>129</v>
      </c>
      <c r="F235" s="142"/>
      <c r="G235" s="122" t="s">
        <v>106</v>
      </c>
      <c r="H235" s="124" t="s">
        <v>123</v>
      </c>
      <c r="I235" s="44" t="s">
        <v>118</v>
      </c>
      <c r="J235" s="286" t="s">
        <v>127</v>
      </c>
      <c r="K235" s="286"/>
      <c r="M235" s="2"/>
    </row>
    <row r="236" spans="1:13" x14ac:dyDescent="0.35">
      <c r="A236" s="2"/>
      <c r="C236" s="129" t="s">
        <v>181</v>
      </c>
      <c r="D236" s="129"/>
      <c r="G236" s="271" t="s">
        <v>132</v>
      </c>
      <c r="H236" s="287"/>
      <c r="I236" s="287"/>
      <c r="J236" s="287"/>
      <c r="M236" s="2"/>
    </row>
    <row r="237" spans="1:13" x14ac:dyDescent="0.35">
      <c r="A237" s="2"/>
      <c r="C237" s="129" t="s">
        <v>130</v>
      </c>
      <c r="D237" s="129"/>
      <c r="E237" s="129"/>
      <c r="G237" s="287"/>
      <c r="H237" s="287"/>
      <c r="I237" s="287"/>
      <c r="J237" s="287"/>
      <c r="M237" s="2"/>
    </row>
    <row r="238" spans="1:13" x14ac:dyDescent="0.35">
      <c r="A238" s="2"/>
      <c r="G238" s="131"/>
      <c r="H238" s="131"/>
      <c r="I238" s="131"/>
      <c r="J238" s="131"/>
      <c r="K238" s="131"/>
      <c r="M238" s="2"/>
    </row>
    <row r="239" spans="1:13" x14ac:dyDescent="0.35">
      <c r="A239" s="2"/>
      <c r="C239" s="186"/>
      <c r="D239" s="186"/>
      <c r="G239" s="131"/>
      <c r="H239" s="131"/>
      <c r="I239" s="131"/>
      <c r="J239" s="131"/>
      <c r="K239" s="131"/>
      <c r="M239" s="2"/>
    </row>
    <row r="240" spans="1:13" x14ac:dyDescent="0.35">
      <c r="A240" s="2"/>
      <c r="G240" s="131"/>
      <c r="H240" s="131"/>
      <c r="I240" s="131"/>
      <c r="J240" s="131"/>
      <c r="K240" s="131"/>
      <c r="M240" s="2"/>
    </row>
    <row r="241" spans="1:13" x14ac:dyDescent="0.35">
      <c r="A241" s="2"/>
      <c r="C241" s="203" t="s">
        <v>131</v>
      </c>
      <c r="D241" s="129"/>
      <c r="E241" s="129"/>
      <c r="G241" s="131"/>
      <c r="H241" s="131"/>
      <c r="I241" s="131"/>
      <c r="J241" s="131"/>
      <c r="K241" s="131"/>
      <c r="M241" s="2"/>
    </row>
    <row r="242" spans="1:13" x14ac:dyDescent="0.35">
      <c r="A242" s="2"/>
      <c r="C242" s="288"/>
      <c r="D242" s="288"/>
      <c r="E242" s="288"/>
      <c r="G242" s="131"/>
      <c r="H242" s="131"/>
      <c r="I242" s="131"/>
      <c r="J242" s="131"/>
      <c r="K242" s="131"/>
      <c r="M242" s="2"/>
    </row>
    <row r="243" spans="1:13" x14ac:dyDescent="0.35">
      <c r="A243" s="2"/>
      <c r="C243" s="131"/>
      <c r="D243" s="131"/>
      <c r="E243" s="131"/>
      <c r="G243" s="131"/>
      <c r="H243" s="131"/>
      <c r="I243" s="131"/>
      <c r="J243" s="131"/>
      <c r="K243" s="131"/>
      <c r="M243" s="2"/>
    </row>
    <row r="244" spans="1:13" x14ac:dyDescent="0.35">
      <c r="A244" s="2"/>
      <c r="C244" s="131"/>
      <c r="D244" s="131"/>
      <c r="E244" s="131"/>
      <c r="G244" s="131"/>
      <c r="H244" s="131"/>
      <c r="I244" s="131"/>
      <c r="J244" s="131"/>
      <c r="K244" s="131"/>
      <c r="M244" s="2"/>
    </row>
    <row r="245" spans="1:13" x14ac:dyDescent="0.35">
      <c r="A245" s="2"/>
      <c r="C245" s="131"/>
      <c r="D245" s="131"/>
      <c r="E245" s="131"/>
      <c r="G245" s="131"/>
      <c r="H245" s="131"/>
      <c r="I245" s="131"/>
      <c r="J245" s="131"/>
      <c r="K245" s="131"/>
      <c r="M245" s="2"/>
    </row>
    <row r="246" spans="1:13" x14ac:dyDescent="0.35">
      <c r="A246" s="2"/>
      <c r="C246" s="131"/>
      <c r="D246" s="131"/>
      <c r="E246" s="131"/>
      <c r="G246" s="131"/>
      <c r="H246" s="131"/>
      <c r="I246" s="131"/>
      <c r="J246" s="131"/>
      <c r="K246" s="131"/>
      <c r="M246" s="2"/>
    </row>
    <row r="247" spans="1:13" x14ac:dyDescent="0.35">
      <c r="A247" s="2"/>
      <c r="C247" s="60"/>
      <c r="D247" s="60"/>
      <c r="E247" s="60"/>
      <c r="G247" s="60"/>
      <c r="H247" s="60"/>
      <c r="I247" s="60"/>
      <c r="J247" s="60"/>
      <c r="K247" s="60"/>
      <c r="M247" s="2"/>
    </row>
    <row r="248" spans="1:13" x14ac:dyDescent="0.35">
      <c r="A248" s="2"/>
      <c r="C248" s="135" t="s">
        <v>47</v>
      </c>
      <c r="D248" s="136"/>
      <c r="E248" s="136"/>
      <c r="F248" s="137"/>
      <c r="G248" s="138"/>
      <c r="H248" s="139"/>
      <c r="I248" s="140"/>
      <c r="J248" s="60"/>
      <c r="K248" s="60"/>
      <c r="M248" s="2"/>
    </row>
    <row r="249" spans="1:13" x14ac:dyDescent="0.35">
      <c r="A249" s="2"/>
      <c r="C249" s="60"/>
      <c r="D249" s="60"/>
      <c r="E249" s="60"/>
      <c r="G249" s="60"/>
      <c r="H249" s="60"/>
      <c r="I249" s="60"/>
      <c r="J249" s="60"/>
      <c r="K249" s="60"/>
      <c r="M249" s="2"/>
    </row>
    <row r="250" spans="1:13" x14ac:dyDescent="0.3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x14ac:dyDescent="0.35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15" thickBot="1" x14ac:dyDescent="0.4">
      <c r="A252" s="1"/>
      <c r="M252" s="2"/>
    </row>
    <row r="253" spans="1:13" ht="15" thickBot="1" x14ac:dyDescent="0.4">
      <c r="A253" s="1"/>
      <c r="C253" s="31" t="s">
        <v>6</v>
      </c>
      <c r="D253" s="143" t="str">
        <f>$I$6</f>
        <v>C225 Production medium</v>
      </c>
      <c r="E253" s="143"/>
      <c r="F253" s="143"/>
      <c r="H253" s="31" t="s">
        <v>2</v>
      </c>
      <c r="I253" s="143" t="str">
        <f>$I$3</f>
        <v>VA1710</v>
      </c>
      <c r="J253" s="143"/>
      <c r="K253" s="143"/>
      <c r="M253" s="2"/>
    </row>
    <row r="254" spans="1:13" x14ac:dyDescent="0.35">
      <c r="A254" s="2"/>
      <c r="M254" s="2"/>
    </row>
    <row r="255" spans="1:13" x14ac:dyDescent="0.35">
      <c r="A255" s="2"/>
      <c r="M255" s="2"/>
    </row>
    <row r="256" spans="1:13" x14ac:dyDescent="0.35">
      <c r="A256" s="2"/>
      <c r="M256" s="2"/>
    </row>
    <row r="257" spans="1:13" x14ac:dyDescent="0.35">
      <c r="A257" s="2"/>
      <c r="M257" s="2"/>
    </row>
    <row r="258" spans="1:13" x14ac:dyDescent="0.35">
      <c r="A258" s="2"/>
      <c r="C258" s="129" t="s">
        <v>190</v>
      </c>
      <c r="D258" s="129"/>
      <c r="E258" s="129"/>
      <c r="F258" s="129"/>
      <c r="G258" s="129"/>
      <c r="H258" s="129"/>
      <c r="I258" s="129"/>
      <c r="J258" s="129"/>
      <c r="K258" s="129"/>
      <c r="M258" s="2"/>
    </row>
    <row r="259" spans="1:13" x14ac:dyDescent="0.35">
      <c r="A259" s="2"/>
      <c r="C259" s="129" t="s">
        <v>191</v>
      </c>
      <c r="D259" s="129"/>
      <c r="E259" s="129"/>
      <c r="F259" s="129"/>
      <c r="G259" s="129"/>
      <c r="H259" s="129"/>
      <c r="I259" s="129"/>
      <c r="J259" s="129"/>
      <c r="K259" s="129"/>
      <c r="M259" s="2"/>
    </row>
    <row r="260" spans="1:13" x14ac:dyDescent="0.35">
      <c r="A260" s="2"/>
      <c r="C260" s="131"/>
      <c r="D260" s="131"/>
      <c r="E260" s="131"/>
      <c r="F260" s="131"/>
      <c r="G260" s="131"/>
      <c r="H260" s="131"/>
      <c r="I260" s="131"/>
      <c r="J260" s="131"/>
      <c r="K260" s="131"/>
      <c r="M260" s="2"/>
    </row>
    <row r="261" spans="1:13" x14ac:dyDescent="0.35">
      <c r="A261" s="2"/>
      <c r="C261" s="131"/>
      <c r="D261" s="131"/>
      <c r="E261" s="131"/>
      <c r="F261" s="131"/>
      <c r="G261" s="131"/>
      <c r="H261" s="131"/>
      <c r="I261" s="131"/>
      <c r="J261" s="131"/>
      <c r="K261" s="131"/>
      <c r="M261" s="2"/>
    </row>
    <row r="262" spans="1:13" x14ac:dyDescent="0.35">
      <c r="A262" s="2"/>
      <c r="C262" s="131"/>
      <c r="D262" s="131"/>
      <c r="E262" s="131"/>
      <c r="F262" s="131"/>
      <c r="G262" s="131"/>
      <c r="H262" s="131"/>
      <c r="I262" s="131"/>
      <c r="J262" s="131"/>
      <c r="K262" s="131"/>
      <c r="M262" s="2"/>
    </row>
    <row r="263" spans="1:13" x14ac:dyDescent="0.35">
      <c r="A263" s="2"/>
      <c r="C263" s="131"/>
      <c r="D263" s="131"/>
      <c r="E263" s="131"/>
      <c r="F263" s="131"/>
      <c r="G263" s="131"/>
      <c r="H263" s="131"/>
      <c r="I263" s="131"/>
      <c r="J263" s="131"/>
      <c r="K263" s="131"/>
      <c r="M263" s="2"/>
    </row>
    <row r="264" spans="1:13" x14ac:dyDescent="0.35">
      <c r="A264" s="2"/>
      <c r="C264" s="131"/>
      <c r="D264" s="131"/>
      <c r="E264" s="131"/>
      <c r="F264" s="131"/>
      <c r="G264" s="131"/>
      <c r="H264" s="131"/>
      <c r="I264" s="131"/>
      <c r="J264" s="131"/>
      <c r="K264" s="131"/>
      <c r="M264" s="2"/>
    </row>
    <row r="265" spans="1:13" x14ac:dyDescent="0.35">
      <c r="A265" s="2"/>
      <c r="C265" s="131"/>
      <c r="D265" s="131"/>
      <c r="E265" s="131"/>
      <c r="F265" s="131"/>
      <c r="G265" s="131"/>
      <c r="H265" s="131"/>
      <c r="I265" s="131"/>
      <c r="J265" s="131"/>
      <c r="K265" s="131"/>
      <c r="M265" s="2"/>
    </row>
    <row r="266" spans="1:13" x14ac:dyDescent="0.35">
      <c r="A266" s="2"/>
      <c r="C266" s="131"/>
      <c r="D266" s="131"/>
      <c r="E266" s="131"/>
      <c r="F266" s="131"/>
      <c r="G266" s="131"/>
      <c r="H266" s="131"/>
      <c r="I266" s="131"/>
      <c r="J266" s="131"/>
      <c r="K266" s="131"/>
      <c r="M266" s="2"/>
    </row>
    <row r="267" spans="1:13" x14ac:dyDescent="0.35">
      <c r="A267" s="2"/>
      <c r="C267" s="131"/>
      <c r="D267" s="131"/>
      <c r="E267" s="131"/>
      <c r="F267" s="131"/>
      <c r="G267" s="131"/>
      <c r="H267" s="131"/>
      <c r="I267" s="131"/>
      <c r="J267" s="131"/>
      <c r="K267" s="131"/>
      <c r="M267" s="2"/>
    </row>
    <row r="268" spans="1:13" x14ac:dyDescent="0.35">
      <c r="A268" s="2"/>
      <c r="C268" s="131"/>
      <c r="D268" s="131"/>
      <c r="E268" s="131"/>
      <c r="F268" s="131"/>
      <c r="G268" s="131"/>
      <c r="H268" s="131"/>
      <c r="I268" s="131"/>
      <c r="J268" s="131"/>
      <c r="K268" s="131"/>
      <c r="M268" s="2"/>
    </row>
    <row r="269" spans="1:13" x14ac:dyDescent="0.35">
      <c r="A269" s="2"/>
      <c r="C269" s="131"/>
      <c r="D269" s="131"/>
      <c r="E269" s="131"/>
      <c r="F269" s="131"/>
      <c r="G269" s="131"/>
      <c r="H269" s="131"/>
      <c r="I269" s="131"/>
      <c r="J269" s="131"/>
      <c r="K269" s="131"/>
      <c r="M269" s="2"/>
    </row>
    <row r="270" spans="1:13" x14ac:dyDescent="0.35">
      <c r="A270" s="2"/>
      <c r="M270" s="2"/>
    </row>
    <row r="271" spans="1:13" x14ac:dyDescent="0.35">
      <c r="A271" s="2"/>
      <c r="M271" s="2"/>
    </row>
    <row r="272" spans="1:13" x14ac:dyDescent="0.35">
      <c r="A272" s="2"/>
      <c r="M272" s="2"/>
    </row>
    <row r="273" spans="1:13" x14ac:dyDescent="0.35">
      <c r="A273" s="2"/>
      <c r="M273" s="2"/>
    </row>
    <row r="274" spans="1:13" x14ac:dyDescent="0.35">
      <c r="A274" s="2"/>
      <c r="C274" s="134" t="s">
        <v>166</v>
      </c>
      <c r="D274" s="134"/>
      <c r="E274" s="134"/>
      <c r="F274" s="134"/>
      <c r="H274" s="134" t="s">
        <v>167</v>
      </c>
      <c r="I274" s="134"/>
      <c r="J274" s="134"/>
      <c r="K274" s="134"/>
      <c r="M274" s="2"/>
    </row>
    <row r="275" spans="1:13" x14ac:dyDescent="0.35">
      <c r="A275" s="2"/>
      <c r="C275" s="195"/>
      <c r="D275" s="196"/>
      <c r="E275" s="196"/>
      <c r="F275" s="197"/>
      <c r="H275" s="277" t="s">
        <v>180</v>
      </c>
      <c r="I275" s="278"/>
      <c r="J275" s="278"/>
      <c r="K275" s="279"/>
      <c r="M275" s="2"/>
    </row>
    <row r="276" spans="1:13" x14ac:dyDescent="0.35">
      <c r="A276" s="2"/>
      <c r="C276" s="198"/>
      <c r="D276" s="186"/>
      <c r="E276" s="186"/>
      <c r="F276" s="199"/>
      <c r="H276" s="280"/>
      <c r="I276" s="281"/>
      <c r="J276" s="281"/>
      <c r="K276" s="282"/>
      <c r="M276" s="2"/>
    </row>
    <row r="277" spans="1:13" x14ac:dyDescent="0.35">
      <c r="A277" s="2"/>
      <c r="C277" s="198"/>
      <c r="D277" s="186"/>
      <c r="E277" s="186"/>
      <c r="F277" s="199"/>
      <c r="H277" s="280"/>
      <c r="I277" s="281"/>
      <c r="J277" s="281"/>
      <c r="K277" s="282"/>
      <c r="M277" s="2"/>
    </row>
    <row r="278" spans="1:13" x14ac:dyDescent="0.35">
      <c r="A278" s="2"/>
      <c r="C278" s="198"/>
      <c r="D278" s="186"/>
      <c r="E278" s="186"/>
      <c r="F278" s="199"/>
      <c r="H278" s="280"/>
      <c r="I278" s="281"/>
      <c r="J278" s="281"/>
      <c r="K278" s="282"/>
      <c r="M278" s="2"/>
    </row>
    <row r="279" spans="1:13" x14ac:dyDescent="0.35">
      <c r="A279" s="2"/>
      <c r="C279" s="198"/>
      <c r="D279" s="186"/>
      <c r="E279" s="186"/>
      <c r="F279" s="199"/>
      <c r="H279" s="280"/>
      <c r="I279" s="281"/>
      <c r="J279" s="281"/>
      <c r="K279" s="282"/>
      <c r="M279" s="2"/>
    </row>
    <row r="280" spans="1:13" x14ac:dyDescent="0.35">
      <c r="A280" s="2"/>
      <c r="C280" s="198"/>
      <c r="D280" s="186"/>
      <c r="E280" s="186"/>
      <c r="F280" s="199"/>
      <c r="H280" s="280"/>
      <c r="I280" s="281"/>
      <c r="J280" s="281"/>
      <c r="K280" s="282"/>
      <c r="M280" s="2"/>
    </row>
    <row r="281" spans="1:13" x14ac:dyDescent="0.35">
      <c r="A281" s="2"/>
      <c r="C281" s="198"/>
      <c r="D281" s="186"/>
      <c r="E281" s="186"/>
      <c r="F281" s="199"/>
      <c r="H281" s="280"/>
      <c r="I281" s="281"/>
      <c r="J281" s="281"/>
      <c r="K281" s="282"/>
      <c r="M281" s="2"/>
    </row>
    <row r="282" spans="1:13" x14ac:dyDescent="0.35">
      <c r="A282" s="2"/>
      <c r="C282" s="198"/>
      <c r="D282" s="186"/>
      <c r="E282" s="186"/>
      <c r="F282" s="199"/>
      <c r="H282" s="280"/>
      <c r="I282" s="281"/>
      <c r="J282" s="281"/>
      <c r="K282" s="282"/>
      <c r="M282" s="2"/>
    </row>
    <row r="283" spans="1:13" x14ac:dyDescent="0.35">
      <c r="A283" s="2"/>
      <c r="C283" s="198"/>
      <c r="D283" s="186"/>
      <c r="E283" s="186"/>
      <c r="F283" s="199"/>
      <c r="H283" s="280"/>
      <c r="I283" s="281"/>
      <c r="J283" s="281"/>
      <c r="K283" s="282"/>
      <c r="M283" s="2"/>
    </row>
    <row r="284" spans="1:13" x14ac:dyDescent="0.35">
      <c r="A284" s="2"/>
      <c r="C284" s="198"/>
      <c r="D284" s="186"/>
      <c r="E284" s="186"/>
      <c r="F284" s="199"/>
      <c r="H284" s="280"/>
      <c r="I284" s="281"/>
      <c r="J284" s="281"/>
      <c r="K284" s="282"/>
      <c r="M284" s="2"/>
    </row>
    <row r="285" spans="1:13" x14ac:dyDescent="0.35">
      <c r="A285" s="2"/>
      <c r="C285" s="200"/>
      <c r="D285" s="201"/>
      <c r="E285" s="201"/>
      <c r="F285" s="202"/>
      <c r="H285" s="283"/>
      <c r="I285" s="284"/>
      <c r="J285" s="284"/>
      <c r="K285" s="285"/>
      <c r="M285" s="2"/>
    </row>
    <row r="286" spans="1:13" x14ac:dyDescent="0.35">
      <c r="A286" s="2"/>
      <c r="M286" s="2"/>
    </row>
    <row r="287" spans="1:13" x14ac:dyDescent="0.35">
      <c r="A287" s="2"/>
      <c r="M287" s="2"/>
    </row>
    <row r="288" spans="1:13" x14ac:dyDescent="0.35">
      <c r="A288" s="2"/>
      <c r="M288" s="2"/>
    </row>
    <row r="289" spans="1:13" x14ac:dyDescent="0.35">
      <c r="A289" s="2"/>
      <c r="M289" s="2"/>
    </row>
    <row r="290" spans="1:13" x14ac:dyDescent="0.35">
      <c r="A290" s="2"/>
      <c r="M290" s="2"/>
    </row>
    <row r="291" spans="1:13" x14ac:dyDescent="0.35">
      <c r="A291" s="2"/>
      <c r="M291" s="2"/>
    </row>
    <row r="292" spans="1:13" x14ac:dyDescent="0.35">
      <c r="A292" s="2"/>
      <c r="M292" s="2"/>
    </row>
    <row r="293" spans="1:13" x14ac:dyDescent="0.35">
      <c r="A293" s="2"/>
      <c r="M293" s="2"/>
    </row>
    <row r="294" spans="1:13" x14ac:dyDescent="0.35">
      <c r="A294" s="2"/>
      <c r="M294" s="2"/>
    </row>
    <row r="295" spans="1:13" x14ac:dyDescent="0.35">
      <c r="A295" s="2"/>
      <c r="M295" s="2"/>
    </row>
    <row r="296" spans="1:13" x14ac:dyDescent="0.35">
      <c r="A296" s="2"/>
      <c r="M296" s="2"/>
    </row>
    <row r="297" spans="1:13" x14ac:dyDescent="0.35">
      <c r="A297" s="2"/>
      <c r="M297" s="2"/>
    </row>
    <row r="298" spans="1:13" x14ac:dyDescent="0.35">
      <c r="A298" s="2"/>
      <c r="C298" s="135" t="s">
        <v>47</v>
      </c>
      <c r="D298" s="136"/>
      <c r="E298" s="136"/>
      <c r="F298" s="137"/>
      <c r="G298" s="138"/>
      <c r="H298" s="139"/>
      <c r="I298" s="140"/>
      <c r="M298" s="2"/>
    </row>
    <row r="299" spans="1:13" x14ac:dyDescent="0.35">
      <c r="A299" s="2"/>
      <c r="M299" s="2"/>
    </row>
    <row r="300" spans="1:13" x14ac:dyDescent="0.3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x14ac:dyDescent="0.35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15" thickBot="1" x14ac:dyDescent="0.4">
      <c r="A302" s="1"/>
      <c r="M302" s="2"/>
    </row>
    <row r="303" spans="1:13" ht="15" thickBot="1" x14ac:dyDescent="0.4">
      <c r="A303" s="1"/>
      <c r="C303" s="31" t="s">
        <v>6</v>
      </c>
      <c r="D303" s="143" t="str">
        <f>$I$6</f>
        <v>C225 Production medium</v>
      </c>
      <c r="E303" s="143"/>
      <c r="F303" s="143"/>
      <c r="H303" s="31" t="s">
        <v>2</v>
      </c>
      <c r="I303" s="143" t="str">
        <f>$I$3</f>
        <v>VA1710</v>
      </c>
      <c r="J303" s="143"/>
      <c r="K303" s="143"/>
      <c r="M303" s="2"/>
    </row>
    <row r="304" spans="1:13" x14ac:dyDescent="0.35">
      <c r="A304" s="2"/>
      <c r="M304" s="2"/>
    </row>
    <row r="305" spans="1:13" ht="15" thickBot="1" x14ac:dyDescent="0.4">
      <c r="A305" s="2"/>
      <c r="C305" s="144" t="s">
        <v>91</v>
      </c>
      <c r="D305" s="129"/>
      <c r="E305" s="129"/>
      <c r="F305" s="129"/>
      <c r="G305" s="129"/>
      <c r="M305" s="2"/>
    </row>
    <row r="306" spans="1:13" ht="15" thickBot="1" x14ac:dyDescent="0.4">
      <c r="A306" s="2"/>
      <c r="C306" s="145" t="s">
        <v>92</v>
      </c>
      <c r="D306" s="118" t="s">
        <v>178</v>
      </c>
      <c r="E306" s="118" t="s">
        <v>94</v>
      </c>
      <c r="F306" s="118" t="s">
        <v>95</v>
      </c>
      <c r="H306" s="147" t="s">
        <v>96</v>
      </c>
      <c r="I306" s="118" t="s">
        <v>93</v>
      </c>
      <c r="J306" s="118" t="s">
        <v>94</v>
      </c>
      <c r="K306" s="118" t="s">
        <v>95</v>
      </c>
      <c r="M306" s="2"/>
    </row>
    <row r="307" spans="1:13" ht="15" thickBot="1" x14ac:dyDescent="0.4">
      <c r="A307" s="2"/>
      <c r="C307" s="146"/>
      <c r="D307" s="118">
        <v>7.15</v>
      </c>
      <c r="E307" s="38">
        <v>6.9</v>
      </c>
      <c r="F307" s="38">
        <v>7.4</v>
      </c>
      <c r="H307" s="148"/>
      <c r="I307" s="118">
        <v>360</v>
      </c>
      <c r="J307" s="39">
        <v>320</v>
      </c>
      <c r="K307" s="39">
        <v>400</v>
      </c>
      <c r="M307" s="2"/>
    </row>
    <row r="308" spans="1:13" x14ac:dyDescent="0.35">
      <c r="A308" s="2"/>
      <c r="M308" s="2"/>
    </row>
    <row r="309" spans="1:13" x14ac:dyDescent="0.35">
      <c r="A309" s="2"/>
      <c r="C309" s="134" t="s">
        <v>97</v>
      </c>
      <c r="D309" s="134"/>
      <c r="E309" s="134"/>
      <c r="F309" s="134"/>
      <c r="H309" s="134" t="s">
        <v>98</v>
      </c>
      <c r="I309" s="134"/>
      <c r="J309" s="134"/>
      <c r="K309" s="134"/>
      <c r="M309" s="2"/>
    </row>
    <row r="310" spans="1:13" x14ac:dyDescent="0.35">
      <c r="A310" s="2"/>
      <c r="C310" s="131"/>
      <c r="D310" s="131"/>
      <c r="E310" s="131"/>
      <c r="F310" s="131"/>
      <c r="H310" s="131"/>
      <c r="I310" s="131"/>
      <c r="J310" s="131"/>
      <c r="K310" s="131"/>
      <c r="M310" s="2"/>
    </row>
    <row r="311" spans="1:13" x14ac:dyDescent="0.35">
      <c r="A311" s="2"/>
      <c r="C311" s="131"/>
      <c r="D311" s="131"/>
      <c r="E311" s="131"/>
      <c r="F311" s="131"/>
      <c r="H311" s="131"/>
      <c r="I311" s="131"/>
      <c r="J311" s="131"/>
      <c r="K311" s="131"/>
      <c r="M311" s="2"/>
    </row>
    <row r="312" spans="1:13" x14ac:dyDescent="0.35">
      <c r="A312" s="2"/>
      <c r="C312" s="131"/>
      <c r="D312" s="131"/>
      <c r="E312" s="131"/>
      <c r="F312" s="131"/>
      <c r="H312" s="131"/>
      <c r="I312" s="131"/>
      <c r="J312" s="131"/>
      <c r="K312" s="131"/>
      <c r="M312" s="2"/>
    </row>
    <row r="313" spans="1:13" x14ac:dyDescent="0.35">
      <c r="A313" s="2"/>
      <c r="C313" s="131"/>
      <c r="D313" s="131"/>
      <c r="E313" s="131"/>
      <c r="F313" s="131"/>
      <c r="H313" s="131"/>
      <c r="I313" s="131"/>
      <c r="J313" s="131"/>
      <c r="K313" s="131"/>
      <c r="M313" s="2"/>
    </row>
    <row r="314" spans="1:13" x14ac:dyDescent="0.35">
      <c r="A314" s="2"/>
      <c r="C314" s="131"/>
      <c r="D314" s="131"/>
      <c r="E314" s="131"/>
      <c r="F314" s="131"/>
      <c r="H314" s="131"/>
      <c r="I314" s="131"/>
      <c r="J314" s="131"/>
      <c r="K314" s="131"/>
      <c r="M314" s="2"/>
    </row>
    <row r="315" spans="1:13" x14ac:dyDescent="0.35">
      <c r="A315" s="2"/>
      <c r="C315" s="131"/>
      <c r="D315" s="131"/>
      <c r="E315" s="131"/>
      <c r="F315" s="131"/>
      <c r="H315" s="131"/>
      <c r="I315" s="131"/>
      <c r="J315" s="131"/>
      <c r="K315" s="131"/>
      <c r="M315" s="2"/>
    </row>
    <row r="316" spans="1:13" x14ac:dyDescent="0.35">
      <c r="A316" s="2"/>
      <c r="C316" s="131"/>
      <c r="D316" s="131"/>
      <c r="E316" s="131"/>
      <c r="F316" s="131"/>
      <c r="H316" s="131"/>
      <c r="I316" s="131"/>
      <c r="J316" s="131"/>
      <c r="K316" s="131"/>
      <c r="M316" s="2"/>
    </row>
    <row r="317" spans="1:13" x14ac:dyDescent="0.35">
      <c r="A317" s="2"/>
      <c r="C317" s="131"/>
      <c r="D317" s="131"/>
      <c r="E317" s="131"/>
      <c r="F317" s="131"/>
      <c r="H317" s="131"/>
      <c r="I317" s="131"/>
      <c r="J317" s="131"/>
      <c r="K317" s="131"/>
      <c r="M317" s="2"/>
    </row>
    <row r="318" spans="1:13" x14ac:dyDescent="0.35">
      <c r="A318" s="2"/>
      <c r="C318" s="131"/>
      <c r="D318" s="131"/>
      <c r="E318" s="131"/>
      <c r="F318" s="131"/>
      <c r="H318" s="131"/>
      <c r="I318" s="131"/>
      <c r="J318" s="131"/>
      <c r="K318" s="131"/>
      <c r="M318" s="2"/>
    </row>
    <row r="319" spans="1:13" x14ac:dyDescent="0.35">
      <c r="A319" s="2"/>
      <c r="C319" s="131"/>
      <c r="D319" s="131"/>
      <c r="E319" s="131"/>
      <c r="F319" s="131"/>
      <c r="H319" s="131"/>
      <c r="I319" s="131"/>
      <c r="J319" s="131"/>
      <c r="K319" s="131"/>
      <c r="M319" s="2"/>
    </row>
    <row r="320" spans="1:13" x14ac:dyDescent="0.35">
      <c r="A320" s="2"/>
      <c r="C320" s="131"/>
      <c r="D320" s="131"/>
      <c r="E320" s="131"/>
      <c r="F320" s="131"/>
      <c r="H320" s="131"/>
      <c r="I320" s="131"/>
      <c r="J320" s="131"/>
      <c r="K320" s="131"/>
      <c r="M320" s="2"/>
    </row>
    <row r="321" spans="1:13" x14ac:dyDescent="0.35">
      <c r="A321" s="2"/>
      <c r="C321" s="131"/>
      <c r="D321" s="131"/>
      <c r="E321" s="131"/>
      <c r="F321" s="131"/>
      <c r="H321" s="131"/>
      <c r="I321" s="131"/>
      <c r="J321" s="131"/>
      <c r="K321" s="131"/>
      <c r="M321" s="2"/>
    </row>
    <row r="322" spans="1:13" x14ac:dyDescent="0.35">
      <c r="A322" s="2"/>
      <c r="C322" s="129" t="s">
        <v>99</v>
      </c>
      <c r="D322" s="129"/>
      <c r="E322" s="129"/>
      <c r="F322" s="129"/>
      <c r="M322" s="2"/>
    </row>
    <row r="323" spans="1:13" x14ac:dyDescent="0.35">
      <c r="A323" s="2"/>
      <c r="C323" s="134" t="s">
        <v>100</v>
      </c>
      <c r="D323" s="134"/>
      <c r="E323" s="114" t="s">
        <v>101</v>
      </c>
      <c r="F323" s="114" t="s">
        <v>102</v>
      </c>
      <c r="G323" s="149" t="s">
        <v>103</v>
      </c>
      <c r="H323" s="150"/>
      <c r="M323" s="2"/>
    </row>
    <row r="324" spans="1:13" x14ac:dyDescent="0.35">
      <c r="A324" s="2"/>
      <c r="C324" s="141" t="s">
        <v>104</v>
      </c>
      <c r="D324" s="141"/>
      <c r="E324" s="40" t="s">
        <v>105</v>
      </c>
      <c r="F324" s="115" t="s">
        <v>106</v>
      </c>
      <c r="G324" s="151" t="s">
        <v>107</v>
      </c>
      <c r="H324" s="152"/>
      <c r="M324" s="2"/>
    </row>
    <row r="325" spans="1:13" x14ac:dyDescent="0.35">
      <c r="A325" s="2"/>
      <c r="C325" s="141" t="s">
        <v>108</v>
      </c>
      <c r="D325" s="141"/>
      <c r="E325" s="40" t="s">
        <v>109</v>
      </c>
      <c r="F325" s="115" t="s">
        <v>106</v>
      </c>
      <c r="G325" s="151" t="s">
        <v>107</v>
      </c>
      <c r="H325" s="152"/>
      <c r="M325" s="2"/>
    </row>
    <row r="326" spans="1:13" x14ac:dyDescent="0.35">
      <c r="A326" s="2"/>
      <c r="C326" s="141" t="s">
        <v>110</v>
      </c>
      <c r="D326" s="141"/>
      <c r="E326" s="41" t="s">
        <v>111</v>
      </c>
      <c r="F326" s="115" t="s">
        <v>106</v>
      </c>
      <c r="G326" s="151" t="s">
        <v>107</v>
      </c>
      <c r="H326" s="152"/>
      <c r="M326" s="2"/>
    </row>
    <row r="327" spans="1:13" x14ac:dyDescent="0.35">
      <c r="A327" s="2"/>
      <c r="C327" s="129" t="s">
        <v>112</v>
      </c>
      <c r="D327" s="129"/>
      <c r="E327" s="129"/>
      <c r="F327" s="129"/>
      <c r="G327" s="129"/>
      <c r="M327" s="2"/>
    </row>
    <row r="328" spans="1:13" x14ac:dyDescent="0.35">
      <c r="A328" s="2"/>
      <c r="C328" s="134" t="s">
        <v>100</v>
      </c>
      <c r="D328" s="134"/>
      <c r="E328" s="134" t="s">
        <v>113</v>
      </c>
      <c r="F328" s="134"/>
      <c r="G328" s="134"/>
      <c r="H328" s="134" t="s">
        <v>114</v>
      </c>
      <c r="I328" s="134"/>
      <c r="J328" s="134" t="s">
        <v>115</v>
      </c>
      <c r="K328" s="134"/>
      <c r="M328" s="2"/>
    </row>
    <row r="329" spans="1:13" x14ac:dyDescent="0.35">
      <c r="A329" s="2"/>
      <c r="C329" s="134"/>
      <c r="D329" s="134"/>
      <c r="E329" s="134" t="s">
        <v>101</v>
      </c>
      <c r="F329" s="134"/>
      <c r="G329" s="114" t="s">
        <v>102</v>
      </c>
      <c r="H329" s="42" t="s">
        <v>101</v>
      </c>
      <c r="I329" s="42" t="s">
        <v>102</v>
      </c>
      <c r="J329" s="134"/>
      <c r="K329" s="134"/>
      <c r="M329" s="2"/>
    </row>
    <row r="330" spans="1:13" x14ac:dyDescent="0.35">
      <c r="A330" s="2"/>
      <c r="C330" s="142" t="s">
        <v>116</v>
      </c>
      <c r="D330" s="142"/>
      <c r="E330" s="142" t="s">
        <v>117</v>
      </c>
      <c r="F330" s="142"/>
      <c r="G330" s="115" t="s">
        <v>106</v>
      </c>
      <c r="H330" s="43" t="s">
        <v>117</v>
      </c>
      <c r="I330" s="44" t="s">
        <v>118</v>
      </c>
      <c r="J330" s="142" t="s">
        <v>119</v>
      </c>
      <c r="K330" s="142"/>
      <c r="M330" s="2"/>
    </row>
    <row r="331" spans="1:13" x14ac:dyDescent="0.35">
      <c r="A331" s="2"/>
      <c r="C331" s="142" t="s">
        <v>120</v>
      </c>
      <c r="D331" s="142"/>
      <c r="E331" s="142" t="s">
        <v>121</v>
      </c>
      <c r="F331" s="142"/>
      <c r="G331" s="115" t="s">
        <v>106</v>
      </c>
      <c r="H331" s="43" t="s">
        <v>117</v>
      </c>
      <c r="I331" s="44" t="s">
        <v>118</v>
      </c>
      <c r="J331" s="142" t="s">
        <v>119</v>
      </c>
      <c r="K331" s="142"/>
      <c r="M331" s="2"/>
    </row>
    <row r="332" spans="1:13" x14ac:dyDescent="0.35">
      <c r="A332" s="2"/>
      <c r="C332" s="142" t="s">
        <v>122</v>
      </c>
      <c r="D332" s="142"/>
      <c r="E332" s="142" t="s">
        <v>123</v>
      </c>
      <c r="F332" s="142"/>
      <c r="G332" s="115" t="s">
        <v>106</v>
      </c>
      <c r="H332" s="43" t="s">
        <v>117</v>
      </c>
      <c r="I332" s="44" t="s">
        <v>118</v>
      </c>
      <c r="J332" s="142" t="s">
        <v>119</v>
      </c>
      <c r="K332" s="142"/>
      <c r="M332" s="2"/>
    </row>
    <row r="333" spans="1:13" x14ac:dyDescent="0.35">
      <c r="A333" s="2"/>
      <c r="C333" s="142" t="s">
        <v>124</v>
      </c>
      <c r="D333" s="142"/>
      <c r="E333" s="142" t="s">
        <v>123</v>
      </c>
      <c r="F333" s="142"/>
      <c r="G333" s="115" t="s">
        <v>106</v>
      </c>
      <c r="H333" s="120" t="s">
        <v>123</v>
      </c>
      <c r="I333" s="44" t="s">
        <v>118</v>
      </c>
      <c r="J333" s="142" t="s">
        <v>119</v>
      </c>
      <c r="K333" s="142"/>
      <c r="M333" s="2"/>
    </row>
    <row r="334" spans="1:13" x14ac:dyDescent="0.35">
      <c r="A334" s="2"/>
      <c r="C334" s="142" t="s">
        <v>125</v>
      </c>
      <c r="D334" s="142"/>
      <c r="E334" s="142" t="s">
        <v>126</v>
      </c>
      <c r="F334" s="142"/>
      <c r="G334" s="115" t="s">
        <v>106</v>
      </c>
      <c r="H334" s="120" t="s">
        <v>123</v>
      </c>
      <c r="I334" s="44" t="s">
        <v>118</v>
      </c>
      <c r="J334" s="286" t="s">
        <v>127</v>
      </c>
      <c r="K334" s="286"/>
      <c r="M334" s="2"/>
    </row>
    <row r="335" spans="1:13" x14ac:dyDescent="0.35">
      <c r="A335" s="2"/>
      <c r="C335" s="142" t="s">
        <v>128</v>
      </c>
      <c r="D335" s="142"/>
      <c r="E335" s="142" t="s">
        <v>129</v>
      </c>
      <c r="F335" s="142"/>
      <c r="G335" s="115" t="s">
        <v>106</v>
      </c>
      <c r="H335" s="120" t="s">
        <v>123</v>
      </c>
      <c r="I335" s="44" t="s">
        <v>118</v>
      </c>
      <c r="J335" s="286" t="s">
        <v>127</v>
      </c>
      <c r="K335" s="286"/>
      <c r="M335" s="2"/>
    </row>
    <row r="336" spans="1:13" x14ac:dyDescent="0.35">
      <c r="A336" s="2"/>
      <c r="C336" s="129" t="s">
        <v>181</v>
      </c>
      <c r="D336" s="129"/>
      <c r="G336" s="271" t="s">
        <v>132</v>
      </c>
      <c r="H336" s="287"/>
      <c r="I336" s="287"/>
      <c r="J336" s="287"/>
      <c r="M336" s="2"/>
    </row>
    <row r="337" spans="1:13" x14ac:dyDescent="0.35">
      <c r="A337" s="2"/>
      <c r="C337" s="129" t="s">
        <v>130</v>
      </c>
      <c r="D337" s="129"/>
      <c r="E337" s="129"/>
      <c r="G337" s="287"/>
      <c r="H337" s="287"/>
      <c r="I337" s="287"/>
      <c r="J337" s="287"/>
      <c r="M337" s="2"/>
    </row>
    <row r="338" spans="1:13" x14ac:dyDescent="0.35">
      <c r="A338" s="2"/>
      <c r="G338" s="131"/>
      <c r="H338" s="131"/>
      <c r="I338" s="131"/>
      <c r="J338" s="131"/>
      <c r="K338" s="131"/>
      <c r="M338" s="2"/>
    </row>
    <row r="339" spans="1:13" x14ac:dyDescent="0.35">
      <c r="A339" s="2"/>
      <c r="C339" s="186"/>
      <c r="D339" s="186"/>
      <c r="G339" s="131"/>
      <c r="H339" s="131"/>
      <c r="I339" s="131"/>
      <c r="J339" s="131"/>
      <c r="K339" s="131"/>
      <c r="M339" s="2"/>
    </row>
    <row r="340" spans="1:13" x14ac:dyDescent="0.35">
      <c r="A340" s="2"/>
      <c r="G340" s="131"/>
      <c r="H340" s="131"/>
      <c r="I340" s="131"/>
      <c r="J340" s="131"/>
      <c r="K340" s="131"/>
      <c r="M340" s="2"/>
    </row>
    <row r="341" spans="1:13" x14ac:dyDescent="0.35">
      <c r="A341" s="2"/>
      <c r="C341" s="203" t="s">
        <v>131</v>
      </c>
      <c r="D341" s="129"/>
      <c r="E341" s="129"/>
      <c r="G341" s="131"/>
      <c r="H341" s="131"/>
      <c r="I341" s="131"/>
      <c r="J341" s="131"/>
      <c r="K341" s="131"/>
      <c r="M341" s="2"/>
    </row>
    <row r="342" spans="1:13" x14ac:dyDescent="0.35">
      <c r="A342" s="2"/>
      <c r="C342" s="288"/>
      <c r="D342" s="288"/>
      <c r="E342" s="288"/>
      <c r="G342" s="131"/>
      <c r="H342" s="131"/>
      <c r="I342" s="131"/>
      <c r="J342" s="131"/>
      <c r="K342" s="131"/>
      <c r="M342" s="2"/>
    </row>
    <row r="343" spans="1:13" x14ac:dyDescent="0.35">
      <c r="A343" s="2"/>
      <c r="C343" s="131"/>
      <c r="D343" s="131"/>
      <c r="E343" s="131"/>
      <c r="G343" s="131"/>
      <c r="H343" s="131"/>
      <c r="I343" s="131"/>
      <c r="J343" s="131"/>
      <c r="K343" s="131"/>
      <c r="M343" s="2"/>
    </row>
    <row r="344" spans="1:13" x14ac:dyDescent="0.35">
      <c r="A344" s="2"/>
      <c r="C344" s="131"/>
      <c r="D344" s="131"/>
      <c r="E344" s="131"/>
      <c r="G344" s="131"/>
      <c r="H344" s="131"/>
      <c r="I344" s="131"/>
      <c r="J344" s="131"/>
      <c r="K344" s="131"/>
      <c r="M344" s="2"/>
    </row>
    <row r="345" spans="1:13" x14ac:dyDescent="0.35">
      <c r="A345" s="2"/>
      <c r="C345" s="131"/>
      <c r="D345" s="131"/>
      <c r="E345" s="131"/>
      <c r="G345" s="131"/>
      <c r="H345" s="131"/>
      <c r="I345" s="131"/>
      <c r="J345" s="131"/>
      <c r="K345" s="131"/>
      <c r="M345" s="2"/>
    </row>
    <row r="346" spans="1:13" x14ac:dyDescent="0.35">
      <c r="A346" s="2"/>
      <c r="C346" s="131"/>
      <c r="D346" s="131"/>
      <c r="E346" s="131"/>
      <c r="G346" s="131"/>
      <c r="H346" s="131"/>
      <c r="I346" s="131"/>
      <c r="J346" s="131"/>
      <c r="K346" s="131"/>
      <c r="M346" s="2"/>
    </row>
    <row r="347" spans="1:13" x14ac:dyDescent="0.35">
      <c r="A347" s="2"/>
      <c r="C347" s="60"/>
      <c r="D347" s="60"/>
      <c r="E347" s="60"/>
      <c r="G347" s="60"/>
      <c r="H347" s="60"/>
      <c r="I347" s="60"/>
      <c r="J347" s="60"/>
      <c r="K347" s="60"/>
      <c r="M347" s="2"/>
    </row>
    <row r="348" spans="1:13" x14ac:dyDescent="0.35">
      <c r="A348" s="2"/>
      <c r="C348" s="135" t="s">
        <v>47</v>
      </c>
      <c r="D348" s="136"/>
      <c r="E348" s="136"/>
      <c r="F348" s="137"/>
      <c r="G348" s="138"/>
      <c r="H348" s="139"/>
      <c r="I348" s="140"/>
      <c r="J348" s="60"/>
      <c r="K348" s="60"/>
      <c r="M348" s="2"/>
    </row>
    <row r="349" spans="1:13" x14ac:dyDescent="0.35">
      <c r="A349" s="2"/>
      <c r="C349" s="60"/>
      <c r="D349" s="60"/>
      <c r="E349" s="60"/>
      <c r="G349" s="60"/>
      <c r="H349" s="60"/>
      <c r="I349" s="60"/>
      <c r="J349" s="60"/>
      <c r="K349" s="60"/>
      <c r="M349" s="2"/>
    </row>
    <row r="350" spans="1:13" x14ac:dyDescent="0.3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x14ac:dyDescent="0.35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ht="15" thickBot="1" x14ac:dyDescent="0.4">
      <c r="A352" s="1"/>
      <c r="M352" s="2"/>
    </row>
    <row r="353" spans="1:13" ht="15" thickBot="1" x14ac:dyDescent="0.4">
      <c r="A353" s="1"/>
      <c r="C353" s="31" t="s">
        <v>6</v>
      </c>
      <c r="D353" s="143" t="str">
        <f>$I$14</f>
        <v>Conc.
[U/L]</v>
      </c>
      <c r="E353" s="143"/>
      <c r="F353" s="143"/>
      <c r="H353" s="31" t="s">
        <v>2</v>
      </c>
      <c r="I353" s="143" t="str">
        <f>$I$3</f>
        <v>VA1710</v>
      </c>
      <c r="J353" s="143"/>
      <c r="K353" s="143"/>
      <c r="M353" s="2"/>
    </row>
    <row r="354" spans="1:13" x14ac:dyDescent="0.35">
      <c r="A354" s="1"/>
      <c r="E354">
        <v>1</v>
      </c>
      <c r="M354" s="2"/>
    </row>
    <row r="355" spans="1:13" x14ac:dyDescent="0.35">
      <c r="A355" s="1"/>
      <c r="C355" s="129" t="s">
        <v>134</v>
      </c>
      <c r="D355" s="129"/>
      <c r="E355" s="129"/>
      <c r="F355" s="129"/>
      <c r="G355" s="129"/>
      <c r="H355" s="129"/>
      <c r="I355" s="129"/>
      <c r="M355" s="2"/>
    </row>
    <row r="356" spans="1:13" x14ac:dyDescent="0.35">
      <c r="A356" s="1"/>
      <c r="M356" s="2"/>
    </row>
    <row r="357" spans="1:13" x14ac:dyDescent="0.35">
      <c r="A357" s="1"/>
      <c r="C357" s="129" t="s">
        <v>135</v>
      </c>
      <c r="D357" s="129"/>
      <c r="M357" s="2"/>
    </row>
    <row r="358" spans="1:13" x14ac:dyDescent="0.35">
      <c r="A358" s="1"/>
      <c r="C358" s="142" t="s">
        <v>136</v>
      </c>
      <c r="D358" s="142"/>
      <c r="E358" s="142"/>
      <c r="F358" s="142"/>
      <c r="G358" s="142"/>
      <c r="H358" s="142"/>
      <c r="I358" s="142"/>
      <c r="J358" s="142"/>
      <c r="K358" s="142"/>
      <c r="M358" s="2"/>
    </row>
    <row r="359" spans="1:13" x14ac:dyDescent="0.35">
      <c r="A359" s="1"/>
      <c r="C359" s="142" t="s">
        <v>137</v>
      </c>
      <c r="D359" s="142"/>
      <c r="E359" s="142"/>
      <c r="F359" s="142"/>
      <c r="G359" s="142"/>
      <c r="H359" s="142"/>
      <c r="I359" s="142"/>
      <c r="J359" s="142"/>
      <c r="K359" s="142"/>
      <c r="M359" s="2"/>
    </row>
    <row r="360" spans="1:13" x14ac:dyDescent="0.35">
      <c r="A360" s="1"/>
      <c r="C360" s="142" t="s">
        <v>138</v>
      </c>
      <c r="D360" s="142"/>
      <c r="E360" s="142"/>
      <c r="F360" s="142"/>
      <c r="G360" s="142"/>
      <c r="H360" s="142"/>
      <c r="I360" s="142"/>
      <c r="J360" s="142"/>
      <c r="K360" s="142"/>
      <c r="M360" s="2"/>
    </row>
    <row r="361" spans="1:13" x14ac:dyDescent="0.35">
      <c r="A361" s="1"/>
      <c r="C361" s="142" t="s">
        <v>139</v>
      </c>
      <c r="D361" s="142"/>
      <c r="E361" s="142"/>
      <c r="F361" s="142"/>
      <c r="G361" s="142"/>
      <c r="H361" s="142"/>
      <c r="I361" s="142"/>
      <c r="J361" s="142"/>
      <c r="K361" s="142"/>
      <c r="M361" s="2"/>
    </row>
    <row r="362" spans="1:13" x14ac:dyDescent="0.35">
      <c r="A362" s="1"/>
      <c r="C362" s="142" t="s">
        <v>140</v>
      </c>
      <c r="D362" s="142"/>
      <c r="E362" s="142"/>
      <c r="F362" s="142"/>
      <c r="G362" s="142"/>
      <c r="H362" s="142"/>
      <c r="I362" s="142"/>
      <c r="J362" s="142"/>
      <c r="K362" s="142"/>
      <c r="M362" s="2"/>
    </row>
    <row r="363" spans="1:13" x14ac:dyDescent="0.35">
      <c r="A363" s="1"/>
      <c r="M363" s="2"/>
    </row>
    <row r="364" spans="1:13" x14ac:dyDescent="0.35">
      <c r="A364" s="1"/>
      <c r="C364" s="129" t="s">
        <v>141</v>
      </c>
      <c r="D364" s="129"/>
      <c r="M364" s="2"/>
    </row>
    <row r="365" spans="1:13" x14ac:dyDescent="0.35">
      <c r="A365" s="1"/>
      <c r="C365" s="142" t="s">
        <v>142</v>
      </c>
      <c r="D365" s="142"/>
      <c r="E365" s="142"/>
      <c r="F365" s="142"/>
      <c r="G365" s="142"/>
      <c r="H365" s="142"/>
      <c r="I365" s="142"/>
      <c r="J365" s="142"/>
      <c r="K365" s="142"/>
      <c r="M365" s="2"/>
    </row>
    <row r="366" spans="1:13" x14ac:dyDescent="0.35">
      <c r="A366" s="1"/>
      <c r="C366" s="141" t="s">
        <v>143</v>
      </c>
      <c r="D366" s="141"/>
      <c r="E366" s="141"/>
      <c r="F366" s="141"/>
      <c r="G366" s="141"/>
      <c r="H366" s="141"/>
      <c r="I366" s="141"/>
      <c r="J366" s="141"/>
      <c r="K366" s="141"/>
      <c r="M366" s="2"/>
    </row>
    <row r="367" spans="1:13" x14ac:dyDescent="0.35">
      <c r="A367" s="1"/>
      <c r="C367" s="141" t="s">
        <v>144</v>
      </c>
      <c r="D367" s="141"/>
      <c r="E367" s="141"/>
      <c r="F367" s="141"/>
      <c r="G367" s="141"/>
      <c r="H367" s="141"/>
      <c r="I367" s="141"/>
      <c r="J367" s="141"/>
      <c r="K367" s="141"/>
      <c r="M367" s="2"/>
    </row>
    <row r="368" spans="1:13" x14ac:dyDescent="0.35">
      <c r="A368" s="1"/>
      <c r="C368" s="141" t="s">
        <v>145</v>
      </c>
      <c r="D368" s="141"/>
      <c r="E368" s="141"/>
      <c r="F368" s="141"/>
      <c r="G368" s="141"/>
      <c r="H368" s="141"/>
      <c r="I368" s="141"/>
      <c r="J368" s="141"/>
      <c r="K368" s="141"/>
      <c r="M368" s="2"/>
    </row>
    <row r="369" spans="1:13" x14ac:dyDescent="0.35">
      <c r="A369" s="1"/>
      <c r="C369" s="141" t="s">
        <v>146</v>
      </c>
      <c r="D369" s="141"/>
      <c r="E369" s="141"/>
      <c r="F369" s="141"/>
      <c r="G369" s="141"/>
      <c r="H369" s="141"/>
      <c r="I369" s="141"/>
      <c r="J369" s="141"/>
      <c r="K369" s="141"/>
      <c r="M369" s="2"/>
    </row>
    <row r="370" spans="1:13" x14ac:dyDescent="0.35">
      <c r="A370" s="1"/>
      <c r="C370" s="141" t="s">
        <v>147</v>
      </c>
      <c r="D370" s="141"/>
      <c r="E370" s="141"/>
      <c r="F370" s="141"/>
      <c r="G370" s="141"/>
      <c r="H370" s="141"/>
      <c r="I370" s="141"/>
      <c r="J370" s="141"/>
      <c r="K370" s="141"/>
      <c r="M370" s="2"/>
    </row>
    <row r="371" spans="1:13" x14ac:dyDescent="0.35">
      <c r="A371" s="1"/>
      <c r="C371" s="141" t="s">
        <v>148</v>
      </c>
      <c r="D371" s="141"/>
      <c r="E371" s="141"/>
      <c r="F371" s="141"/>
      <c r="G371" s="141"/>
      <c r="H371" s="141"/>
      <c r="I371" s="141"/>
      <c r="J371" s="141"/>
      <c r="K371" s="141"/>
      <c r="M371" s="2"/>
    </row>
    <row r="372" spans="1:13" x14ac:dyDescent="0.35">
      <c r="A372" s="1"/>
      <c r="C372" s="141" t="s">
        <v>149</v>
      </c>
      <c r="D372" s="141"/>
      <c r="E372" s="141"/>
      <c r="F372" s="141"/>
      <c r="G372" s="141"/>
      <c r="H372" s="141"/>
      <c r="I372" s="141"/>
      <c r="J372" s="141"/>
      <c r="K372" s="141"/>
      <c r="M372" s="2"/>
    </row>
    <row r="373" spans="1:13" x14ac:dyDescent="0.35">
      <c r="A373" s="1"/>
      <c r="B373" t="s">
        <v>62</v>
      </c>
      <c r="C373" s="141" t="s">
        <v>150</v>
      </c>
      <c r="D373" s="141"/>
      <c r="E373" s="141"/>
      <c r="F373" s="141"/>
      <c r="G373" s="141"/>
      <c r="H373" s="141"/>
      <c r="I373" s="141"/>
      <c r="J373" s="141"/>
      <c r="K373" s="141"/>
      <c r="M373" s="2"/>
    </row>
    <row r="374" spans="1:13" x14ac:dyDescent="0.35">
      <c r="A374" s="1"/>
      <c r="C374" s="141" t="s">
        <v>151</v>
      </c>
      <c r="D374" s="141"/>
      <c r="E374" s="141"/>
      <c r="F374" s="141"/>
      <c r="G374" s="141"/>
      <c r="H374" s="141"/>
      <c r="I374" s="141"/>
      <c r="J374" s="141"/>
      <c r="K374" s="141"/>
      <c r="M374" s="2"/>
    </row>
    <row r="375" spans="1:13" x14ac:dyDescent="0.35">
      <c r="A375" s="1"/>
      <c r="C375" s="141" t="s">
        <v>152</v>
      </c>
      <c r="D375" s="141"/>
      <c r="E375" s="141"/>
      <c r="F375" s="141"/>
      <c r="G375" s="141"/>
      <c r="H375" s="141"/>
      <c r="I375" s="141"/>
      <c r="J375" s="141"/>
      <c r="K375" s="141"/>
      <c r="M375" s="2"/>
    </row>
    <row r="376" spans="1:13" x14ac:dyDescent="0.35">
      <c r="A376" s="1"/>
      <c r="M376" s="2"/>
    </row>
    <row r="377" spans="1:13" x14ac:dyDescent="0.35">
      <c r="A377" s="1"/>
      <c r="C377" s="129" t="s">
        <v>153</v>
      </c>
      <c r="D377" s="129"/>
      <c r="E377" s="129"/>
      <c r="F377" s="129"/>
      <c r="M377" s="2"/>
    </row>
    <row r="378" spans="1:13" x14ac:dyDescent="0.35">
      <c r="A378" s="1"/>
      <c r="C378" s="134" t="s">
        <v>154</v>
      </c>
      <c r="D378" s="134"/>
      <c r="E378" s="134"/>
      <c r="F378" s="134"/>
      <c r="G378" s="134"/>
      <c r="H378" s="134"/>
      <c r="I378" s="134"/>
      <c r="J378" s="134"/>
      <c r="K378" s="134"/>
      <c r="M378" s="2"/>
    </row>
    <row r="379" spans="1:13" x14ac:dyDescent="0.35">
      <c r="A379" s="1"/>
      <c r="C379" s="156" t="s">
        <v>155</v>
      </c>
      <c r="D379" s="156"/>
      <c r="E379" s="156"/>
      <c r="F379" s="156"/>
      <c r="G379" s="156"/>
      <c r="H379" s="156"/>
      <c r="I379" s="156"/>
      <c r="J379" s="156"/>
      <c r="K379" s="156"/>
      <c r="M379" s="2"/>
    </row>
    <row r="380" spans="1:13" x14ac:dyDescent="0.35">
      <c r="A380" s="1"/>
      <c r="C380" s="156"/>
      <c r="D380" s="156"/>
      <c r="E380" s="156"/>
      <c r="F380" s="156"/>
      <c r="G380" s="156"/>
      <c r="H380" s="156"/>
      <c r="I380" s="156"/>
      <c r="J380" s="156"/>
      <c r="K380" s="156"/>
      <c r="M380" s="2"/>
    </row>
    <row r="381" spans="1:13" x14ac:dyDescent="0.35">
      <c r="A381" s="1"/>
      <c r="C381" s="156"/>
      <c r="D381" s="156"/>
      <c r="E381" s="156"/>
      <c r="F381" s="156"/>
      <c r="G381" s="156"/>
      <c r="H381" s="156"/>
      <c r="I381" s="156"/>
      <c r="J381" s="156"/>
      <c r="K381" s="156"/>
      <c r="M381" s="2"/>
    </row>
    <row r="382" spans="1:13" x14ac:dyDescent="0.35">
      <c r="A382" s="1"/>
      <c r="M382" s="2"/>
    </row>
    <row r="383" spans="1:13" x14ac:dyDescent="0.35">
      <c r="A383" s="1"/>
      <c r="C383" s="129" t="s">
        <v>156</v>
      </c>
      <c r="D383" s="130"/>
      <c r="E383" s="130"/>
      <c r="M383" s="2"/>
    </row>
    <row r="384" spans="1:13" x14ac:dyDescent="0.35">
      <c r="A384" s="1"/>
      <c r="C384" s="131"/>
      <c r="D384" s="131"/>
      <c r="E384" s="131"/>
      <c r="F384" s="131"/>
      <c r="G384" s="131"/>
      <c r="H384" s="131"/>
      <c r="I384" s="131"/>
      <c r="J384" s="131"/>
      <c r="K384" s="131"/>
      <c r="M384" s="2"/>
    </row>
    <row r="385" spans="1:13" x14ac:dyDescent="0.35">
      <c r="A385" s="1"/>
      <c r="C385" s="131"/>
      <c r="D385" s="131"/>
      <c r="E385" s="131"/>
      <c r="F385" s="131"/>
      <c r="G385" s="131"/>
      <c r="H385" s="131"/>
      <c r="I385" s="131"/>
      <c r="J385" s="131"/>
      <c r="K385" s="131"/>
      <c r="M385" s="2"/>
    </row>
    <row r="386" spans="1:13" x14ac:dyDescent="0.35">
      <c r="A386" s="1"/>
      <c r="C386" s="131"/>
      <c r="D386" s="131"/>
      <c r="E386" s="131"/>
      <c r="F386" s="131"/>
      <c r="G386" s="131"/>
      <c r="H386" s="131"/>
      <c r="I386" s="131"/>
      <c r="J386" s="131"/>
      <c r="K386" s="131"/>
      <c r="M386" s="2"/>
    </row>
    <row r="387" spans="1:13" x14ac:dyDescent="0.35">
      <c r="A387" s="1"/>
      <c r="C387" s="131"/>
      <c r="D387" s="131"/>
      <c r="E387" s="131"/>
      <c r="F387" s="131"/>
      <c r="G387" s="131"/>
      <c r="H387" s="131"/>
      <c r="I387" s="131"/>
      <c r="J387" s="131"/>
      <c r="K387" s="131"/>
      <c r="M387" s="2"/>
    </row>
    <row r="388" spans="1:13" x14ac:dyDescent="0.35">
      <c r="A388" s="1"/>
      <c r="C388" s="131"/>
      <c r="D388" s="131"/>
      <c r="E388" s="131"/>
      <c r="F388" s="131"/>
      <c r="G388" s="131"/>
      <c r="H388" s="131"/>
      <c r="I388" s="131"/>
      <c r="J388" s="131"/>
      <c r="K388" s="131"/>
      <c r="M388" s="2"/>
    </row>
    <row r="389" spans="1:13" x14ac:dyDescent="0.35">
      <c r="A389" s="1"/>
      <c r="C389" s="131"/>
      <c r="D389" s="131"/>
      <c r="E389" s="131"/>
      <c r="F389" s="131"/>
      <c r="G389" s="131"/>
      <c r="H389" s="131"/>
      <c r="I389" s="131"/>
      <c r="J389" s="131"/>
      <c r="K389" s="131"/>
      <c r="M389" s="2"/>
    </row>
    <row r="390" spans="1:13" x14ac:dyDescent="0.35">
      <c r="A390" s="1"/>
      <c r="C390" s="131"/>
      <c r="D390" s="131"/>
      <c r="E390" s="131"/>
      <c r="F390" s="131"/>
      <c r="G390" s="131"/>
      <c r="H390" s="131"/>
      <c r="I390" s="131"/>
      <c r="J390" s="131"/>
      <c r="K390" s="131"/>
      <c r="M390" s="2"/>
    </row>
    <row r="391" spans="1:13" x14ac:dyDescent="0.35">
      <c r="A391" s="1"/>
      <c r="C391" s="131"/>
      <c r="D391" s="131"/>
      <c r="E391" s="131"/>
      <c r="F391" s="131"/>
      <c r="G391" s="131"/>
      <c r="H391" s="131"/>
      <c r="I391" s="131"/>
      <c r="J391" s="131"/>
      <c r="K391" s="131"/>
      <c r="M391" s="2"/>
    </row>
    <row r="392" spans="1:13" x14ac:dyDescent="0.35">
      <c r="A392" s="1"/>
      <c r="M392" s="2"/>
    </row>
    <row r="393" spans="1:13" x14ac:dyDescent="0.35">
      <c r="A393" s="1"/>
      <c r="M393" s="2"/>
    </row>
    <row r="394" spans="1:13" x14ac:dyDescent="0.35">
      <c r="A394" s="1"/>
      <c r="C394" s="132" t="s">
        <v>157</v>
      </c>
      <c r="D394" s="133"/>
      <c r="E394" s="133"/>
      <c r="F394" s="133"/>
      <c r="G394" s="133"/>
      <c r="H394" s="133"/>
      <c r="I394" s="133"/>
      <c r="J394" s="133"/>
      <c r="K394" s="133"/>
      <c r="M394" s="2"/>
    </row>
    <row r="395" spans="1:13" x14ac:dyDescent="0.35">
      <c r="A395" s="1"/>
      <c r="C395" s="133"/>
      <c r="D395" s="133"/>
      <c r="E395" s="133"/>
      <c r="F395" s="133"/>
      <c r="G395" s="133"/>
      <c r="H395" s="133"/>
      <c r="I395" s="133"/>
      <c r="J395" s="133"/>
      <c r="K395" s="133"/>
      <c r="M395" s="2"/>
    </row>
    <row r="396" spans="1:13" x14ac:dyDescent="0.35">
      <c r="A396" s="1"/>
      <c r="C396" s="133"/>
      <c r="D396" s="133"/>
      <c r="E396" s="133"/>
      <c r="F396" s="133"/>
      <c r="G396" s="133"/>
      <c r="H396" s="133"/>
      <c r="I396" s="133"/>
      <c r="J396" s="133"/>
      <c r="K396" s="133"/>
      <c r="M396" s="2"/>
    </row>
    <row r="397" spans="1:13" x14ac:dyDescent="0.35">
      <c r="A397" s="1"/>
      <c r="C397" s="133"/>
      <c r="D397" s="133"/>
      <c r="E397" s="133"/>
      <c r="F397" s="133"/>
      <c r="G397" s="133"/>
      <c r="H397" s="133"/>
      <c r="I397" s="133"/>
      <c r="J397" s="133"/>
      <c r="K397" s="133"/>
      <c r="M397" s="2"/>
    </row>
    <row r="398" spans="1:13" x14ac:dyDescent="0.35">
      <c r="A398" s="1"/>
      <c r="C398" s="133"/>
      <c r="D398" s="133"/>
      <c r="E398" s="133"/>
      <c r="F398" s="133"/>
      <c r="G398" s="133"/>
      <c r="H398" s="133"/>
      <c r="I398" s="133"/>
      <c r="J398" s="133"/>
      <c r="K398" s="133"/>
      <c r="M398" s="2"/>
    </row>
    <row r="399" spans="1:13" x14ac:dyDescent="0.35">
      <c r="A399" s="1"/>
      <c r="M399" s="2"/>
    </row>
    <row r="400" spans="1:13" x14ac:dyDescent="0.3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</sheetData>
  <mergeCells count="249">
    <mergeCell ref="G138:K146"/>
    <mergeCell ref="C139:D139"/>
    <mergeCell ref="C141:E142"/>
    <mergeCell ref="C143:E146"/>
    <mergeCell ref="C148:F148"/>
    <mergeCell ref="G148:I148"/>
    <mergeCell ref="C134:D134"/>
    <mergeCell ref="E134:F134"/>
    <mergeCell ref="J134:K134"/>
    <mergeCell ref="C135:D135"/>
    <mergeCell ref="E135:F135"/>
    <mergeCell ref="J135:K135"/>
    <mergeCell ref="C136:D136"/>
    <mergeCell ref="G136:J137"/>
    <mergeCell ref="C137:E137"/>
    <mergeCell ref="C131:D131"/>
    <mergeCell ref="E131:F131"/>
    <mergeCell ref="J131:K131"/>
    <mergeCell ref="C132:D132"/>
    <mergeCell ref="E132:F132"/>
    <mergeCell ref="J132:K132"/>
    <mergeCell ref="C133:D133"/>
    <mergeCell ref="E133:F133"/>
    <mergeCell ref="J133:K133"/>
    <mergeCell ref="C126:D126"/>
    <mergeCell ref="G126:H126"/>
    <mergeCell ref="C127:G127"/>
    <mergeCell ref="C128:D129"/>
    <mergeCell ref="E128:G128"/>
    <mergeCell ref="H128:I128"/>
    <mergeCell ref="J128:K129"/>
    <mergeCell ref="E129:F129"/>
    <mergeCell ref="C130:D130"/>
    <mergeCell ref="E130:F130"/>
    <mergeCell ref="J130:K130"/>
    <mergeCell ref="C110:F121"/>
    <mergeCell ref="H110:K121"/>
    <mergeCell ref="C122:F122"/>
    <mergeCell ref="C123:D123"/>
    <mergeCell ref="G123:H123"/>
    <mergeCell ref="C124:D124"/>
    <mergeCell ref="G124:H124"/>
    <mergeCell ref="C125:D125"/>
    <mergeCell ref="G125:H125"/>
    <mergeCell ref="C98:F98"/>
    <mergeCell ref="G98:I98"/>
    <mergeCell ref="D103:F103"/>
    <mergeCell ref="I103:K103"/>
    <mergeCell ref="C105:G105"/>
    <mergeCell ref="C106:C107"/>
    <mergeCell ref="H106:H107"/>
    <mergeCell ref="C109:F109"/>
    <mergeCell ref="H109:K109"/>
    <mergeCell ref="D53:F53"/>
    <mergeCell ref="I53:K53"/>
    <mergeCell ref="C58:K58"/>
    <mergeCell ref="C59:K59"/>
    <mergeCell ref="C60:K69"/>
    <mergeCell ref="C74:F74"/>
    <mergeCell ref="H74:K74"/>
    <mergeCell ref="C75:F85"/>
    <mergeCell ref="H75:K85"/>
    <mergeCell ref="C6:C8"/>
    <mergeCell ref="D6:E8"/>
    <mergeCell ref="F6:F8"/>
    <mergeCell ref="H6:H8"/>
    <mergeCell ref="I6:K8"/>
    <mergeCell ref="C10:D10"/>
    <mergeCell ref="C3:C5"/>
    <mergeCell ref="D3:F5"/>
    <mergeCell ref="I3:K3"/>
    <mergeCell ref="K14:K15"/>
    <mergeCell ref="C16:E16"/>
    <mergeCell ref="G16:H16"/>
    <mergeCell ref="C17:E17"/>
    <mergeCell ref="G17:H17"/>
    <mergeCell ref="C19:D20"/>
    <mergeCell ref="E19:E20"/>
    <mergeCell ref="C12:D12"/>
    <mergeCell ref="C14:E15"/>
    <mergeCell ref="F14:F15"/>
    <mergeCell ref="G14:H15"/>
    <mergeCell ref="I14:I15"/>
    <mergeCell ref="J14:J15"/>
    <mergeCell ref="C34:G34"/>
    <mergeCell ref="C35:K39"/>
    <mergeCell ref="C40:G40"/>
    <mergeCell ref="I40:J40"/>
    <mergeCell ref="C41:K42"/>
    <mergeCell ref="C48:F48"/>
    <mergeCell ref="G48:I48"/>
    <mergeCell ref="C21:K21"/>
    <mergeCell ref="C22:K24"/>
    <mergeCell ref="C25:L25"/>
    <mergeCell ref="C26:K28"/>
    <mergeCell ref="C29:K32"/>
    <mergeCell ref="C33:E33"/>
    <mergeCell ref="C275:F285"/>
    <mergeCell ref="H275:K285"/>
    <mergeCell ref="C298:F298"/>
    <mergeCell ref="G298:I298"/>
    <mergeCell ref="D303:F303"/>
    <mergeCell ref="I303:K303"/>
    <mergeCell ref="D253:F253"/>
    <mergeCell ref="I253:K253"/>
    <mergeCell ref="C258:K258"/>
    <mergeCell ref="C259:K259"/>
    <mergeCell ref="C260:K269"/>
    <mergeCell ref="C274:F274"/>
    <mergeCell ref="H274:K274"/>
    <mergeCell ref="C322:F322"/>
    <mergeCell ref="C323:D323"/>
    <mergeCell ref="G323:H323"/>
    <mergeCell ref="C324:D324"/>
    <mergeCell ref="G324:H324"/>
    <mergeCell ref="C325:D325"/>
    <mergeCell ref="G325:H325"/>
    <mergeCell ref="C305:G305"/>
    <mergeCell ref="C306:C307"/>
    <mergeCell ref="H306:H307"/>
    <mergeCell ref="C309:F309"/>
    <mergeCell ref="H309:K309"/>
    <mergeCell ref="C310:F321"/>
    <mergeCell ref="H310:K321"/>
    <mergeCell ref="J328:K329"/>
    <mergeCell ref="E329:F329"/>
    <mergeCell ref="C330:D330"/>
    <mergeCell ref="E330:F330"/>
    <mergeCell ref="J330:K330"/>
    <mergeCell ref="C331:D331"/>
    <mergeCell ref="E331:F331"/>
    <mergeCell ref="J331:K331"/>
    <mergeCell ref="C326:D326"/>
    <mergeCell ref="G326:H326"/>
    <mergeCell ref="C327:G327"/>
    <mergeCell ref="C328:D329"/>
    <mergeCell ref="E328:G328"/>
    <mergeCell ref="H328:I328"/>
    <mergeCell ref="C334:D334"/>
    <mergeCell ref="E334:F334"/>
    <mergeCell ref="J334:K334"/>
    <mergeCell ref="C335:D335"/>
    <mergeCell ref="E335:F335"/>
    <mergeCell ref="J335:K335"/>
    <mergeCell ref="C332:D332"/>
    <mergeCell ref="E332:F332"/>
    <mergeCell ref="J332:K332"/>
    <mergeCell ref="C333:D333"/>
    <mergeCell ref="E333:F333"/>
    <mergeCell ref="J333:K333"/>
    <mergeCell ref="D353:F353"/>
    <mergeCell ref="I353:K353"/>
    <mergeCell ref="C355:I355"/>
    <mergeCell ref="C357:D357"/>
    <mergeCell ref="C358:K358"/>
    <mergeCell ref="C359:K359"/>
    <mergeCell ref="C336:D336"/>
    <mergeCell ref="G336:J337"/>
    <mergeCell ref="C337:E337"/>
    <mergeCell ref="G338:K346"/>
    <mergeCell ref="C339:D339"/>
    <mergeCell ref="C341:E342"/>
    <mergeCell ref="C343:E346"/>
    <mergeCell ref="C383:E383"/>
    <mergeCell ref="C384:K391"/>
    <mergeCell ref="C394:K398"/>
    <mergeCell ref="C348:F348"/>
    <mergeCell ref="G348:I348"/>
    <mergeCell ref="H10:I10"/>
    <mergeCell ref="C373:K373"/>
    <mergeCell ref="C374:K374"/>
    <mergeCell ref="C375:K375"/>
    <mergeCell ref="C377:F377"/>
    <mergeCell ref="C378:K378"/>
    <mergeCell ref="C379:K381"/>
    <mergeCell ref="C367:K367"/>
    <mergeCell ref="C368:K368"/>
    <mergeCell ref="C369:K369"/>
    <mergeCell ref="C370:K370"/>
    <mergeCell ref="C371:K371"/>
    <mergeCell ref="C372:K372"/>
    <mergeCell ref="C360:K360"/>
    <mergeCell ref="C361:K361"/>
    <mergeCell ref="C362:K362"/>
    <mergeCell ref="C364:D364"/>
    <mergeCell ref="C365:K365"/>
    <mergeCell ref="C366:K366"/>
    <mergeCell ref="D153:F153"/>
    <mergeCell ref="I153:K153"/>
    <mergeCell ref="C158:K158"/>
    <mergeCell ref="C159:K159"/>
    <mergeCell ref="C160:K169"/>
    <mergeCell ref="C174:F174"/>
    <mergeCell ref="H174:K174"/>
    <mergeCell ref="C175:F185"/>
    <mergeCell ref="H175:K185"/>
    <mergeCell ref="C198:F198"/>
    <mergeCell ref="G198:I198"/>
    <mergeCell ref="D203:F203"/>
    <mergeCell ref="I203:K203"/>
    <mergeCell ref="C205:G205"/>
    <mergeCell ref="C206:C207"/>
    <mergeCell ref="H206:H207"/>
    <mergeCell ref="C209:F209"/>
    <mergeCell ref="H209:K209"/>
    <mergeCell ref="C210:F221"/>
    <mergeCell ref="H210:K221"/>
    <mergeCell ref="C222:F222"/>
    <mergeCell ref="C223:D223"/>
    <mergeCell ref="G223:H223"/>
    <mergeCell ref="C224:D224"/>
    <mergeCell ref="G224:H224"/>
    <mergeCell ref="C225:D225"/>
    <mergeCell ref="G225:H225"/>
    <mergeCell ref="C226:D226"/>
    <mergeCell ref="G226:H226"/>
    <mergeCell ref="C227:G227"/>
    <mergeCell ref="C228:D229"/>
    <mergeCell ref="E228:G228"/>
    <mergeCell ref="H228:I228"/>
    <mergeCell ref="J228:K229"/>
    <mergeCell ref="E229:F229"/>
    <mergeCell ref="C230:D230"/>
    <mergeCell ref="E230:F230"/>
    <mergeCell ref="J230:K230"/>
    <mergeCell ref="C231:D231"/>
    <mergeCell ref="E231:F231"/>
    <mergeCell ref="J231:K231"/>
    <mergeCell ref="C232:D232"/>
    <mergeCell ref="E232:F232"/>
    <mergeCell ref="J232:K232"/>
    <mergeCell ref="C233:D233"/>
    <mergeCell ref="E233:F233"/>
    <mergeCell ref="J233:K233"/>
    <mergeCell ref="G238:K246"/>
    <mergeCell ref="C239:D239"/>
    <mergeCell ref="C241:E242"/>
    <mergeCell ref="C243:E246"/>
    <mergeCell ref="C248:F248"/>
    <mergeCell ref="G248:I248"/>
    <mergeCell ref="C234:D234"/>
    <mergeCell ref="E234:F234"/>
    <mergeCell ref="J234:K234"/>
    <mergeCell ref="C235:D235"/>
    <mergeCell ref="E235:F235"/>
    <mergeCell ref="J235:K235"/>
    <mergeCell ref="C236:D236"/>
    <mergeCell ref="G236:J237"/>
    <mergeCell ref="C237:E237"/>
  </mergeCells>
  <conditionalFormatting sqref="K16:K17">
    <cfRule type="expression" dxfId="1" priority="2">
      <formula>IF(K16=$AU$12,TRUE,FALSE)</formula>
    </cfRule>
  </conditionalFormatting>
  <conditionalFormatting sqref="K18">
    <cfRule type="expression" dxfId="0" priority="1">
      <formula>IF(K18=$AU$12,TRUE,FALSE)</formula>
    </cfRule>
  </conditionalFormatting>
  <dataValidations disablePrompts="1" count="1">
    <dataValidation type="list" allowBlank="1" showInputMessage="1" showErrorMessage="1" sqref="K16:K20" xr:uid="{E5942C44-809D-429E-9351-1AE084D51A15}">
      <formula1>"[g],[mL]"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locked="0" defaultSize="0" autoFill="0" autoLine="0" autoPict="0">
                <anchor moveWithCells="1">
                  <from>
                    <xdr:col>4</xdr:col>
                    <xdr:colOff>222250</xdr:colOff>
                    <xdr:row>18</xdr:row>
                    <xdr:rowOff>57150</xdr:rowOff>
                  </from>
                  <to>
                    <xdr:col>4</xdr:col>
                    <xdr:colOff>508000</xdr:colOff>
                    <xdr:row>19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Check Box 7">
              <controlPr locked="0" defaultSize="0" autoFill="0" autoLine="0" autoPict="0">
                <anchor moveWithCells="1">
                  <from>
                    <xdr:col>4</xdr:col>
                    <xdr:colOff>222250</xdr:colOff>
                    <xdr:row>18</xdr:row>
                    <xdr:rowOff>57150</xdr:rowOff>
                  </from>
                  <to>
                    <xdr:col>4</xdr:col>
                    <xdr:colOff>508000</xdr:colOff>
                    <xdr:row>19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6" name="Check Box 8">
              <controlPr defaultSize="0" autoFill="0" autoLine="0" autoPict="0">
                <anchor moveWithCells="1">
                  <from>
                    <xdr:col>2</xdr:col>
                    <xdr:colOff>63500</xdr:colOff>
                    <xdr:row>336</xdr:row>
                    <xdr:rowOff>152400</xdr:rowOff>
                  </from>
                  <to>
                    <xdr:col>2</xdr:col>
                    <xdr:colOff>266700</xdr:colOff>
                    <xdr:row>338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7" name="Check Box 9">
              <controlPr defaultSize="0" autoFill="0" autoLine="0" autoPict="0">
                <anchor moveWithCells="1">
                  <from>
                    <xdr:col>2</xdr:col>
                    <xdr:colOff>63500</xdr:colOff>
                    <xdr:row>337</xdr:row>
                    <xdr:rowOff>152400</xdr:rowOff>
                  </from>
                  <to>
                    <xdr:col>2</xdr:col>
                    <xdr:colOff>266700</xdr:colOff>
                    <xdr:row>339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Check Box 10">
              <controlPr defaultSize="0" autoFill="0" autoLine="0" autoPict="0">
                <anchor moveWithCells="1">
                  <from>
                    <xdr:col>2</xdr:col>
                    <xdr:colOff>63500</xdr:colOff>
                    <xdr:row>338</xdr:row>
                    <xdr:rowOff>177800</xdr:rowOff>
                  </from>
                  <to>
                    <xdr:col>3</xdr:col>
                    <xdr:colOff>260350</xdr:colOff>
                    <xdr:row>339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9" name="Check Box 21">
              <controlPr locked="0" defaultSize="0" autoFill="0" autoLine="0" autoPict="0">
                <anchor moveWithCells="1">
                  <from>
                    <xdr:col>4</xdr:col>
                    <xdr:colOff>222250</xdr:colOff>
                    <xdr:row>18</xdr:row>
                    <xdr:rowOff>57150</xdr:rowOff>
                  </from>
                  <to>
                    <xdr:col>4</xdr:col>
                    <xdr:colOff>508000</xdr:colOff>
                    <xdr:row>19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0" name="Check Box 22">
              <controlPr locked="0" defaultSize="0" autoFill="0" autoLine="0" autoPict="0">
                <anchor moveWithCells="1">
                  <from>
                    <xdr:col>4</xdr:col>
                    <xdr:colOff>222250</xdr:colOff>
                    <xdr:row>18</xdr:row>
                    <xdr:rowOff>57150</xdr:rowOff>
                  </from>
                  <to>
                    <xdr:col>4</xdr:col>
                    <xdr:colOff>508000</xdr:colOff>
                    <xdr:row>19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1" name="Check Box 23">
              <controlPr defaultSize="0" autoFill="0" autoLine="0" autoPict="0">
                <anchor moveWithCells="1">
                  <from>
                    <xdr:col>2</xdr:col>
                    <xdr:colOff>63500</xdr:colOff>
                    <xdr:row>236</xdr:row>
                    <xdr:rowOff>152400</xdr:rowOff>
                  </from>
                  <to>
                    <xdr:col>2</xdr:col>
                    <xdr:colOff>266700</xdr:colOff>
                    <xdr:row>238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2" name="Check Box 24">
              <controlPr defaultSize="0" autoFill="0" autoLine="0" autoPict="0">
                <anchor moveWithCells="1">
                  <from>
                    <xdr:col>2</xdr:col>
                    <xdr:colOff>63500</xdr:colOff>
                    <xdr:row>237</xdr:row>
                    <xdr:rowOff>152400</xdr:rowOff>
                  </from>
                  <to>
                    <xdr:col>2</xdr:col>
                    <xdr:colOff>266700</xdr:colOff>
                    <xdr:row>239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3" name="Check Box 25">
              <controlPr defaultSize="0" autoFill="0" autoLine="0" autoPict="0">
                <anchor moveWithCells="1">
                  <from>
                    <xdr:col>2</xdr:col>
                    <xdr:colOff>63500</xdr:colOff>
                    <xdr:row>238</xdr:row>
                    <xdr:rowOff>177800</xdr:rowOff>
                  </from>
                  <to>
                    <xdr:col>3</xdr:col>
                    <xdr:colOff>260350</xdr:colOff>
                    <xdr:row>239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4" name="Check Box 26">
              <controlPr defaultSize="0" autoFill="0" autoLine="0" autoPict="0">
                <anchor moveWithCells="1">
                  <from>
                    <xdr:col>2</xdr:col>
                    <xdr:colOff>63500</xdr:colOff>
                    <xdr:row>136</xdr:row>
                    <xdr:rowOff>152400</xdr:rowOff>
                  </from>
                  <to>
                    <xdr:col>2</xdr:col>
                    <xdr:colOff>266700</xdr:colOff>
                    <xdr:row>138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5" name="Check Box 27">
              <controlPr defaultSize="0" autoFill="0" autoLine="0" autoPict="0">
                <anchor moveWithCells="1">
                  <from>
                    <xdr:col>2</xdr:col>
                    <xdr:colOff>63500</xdr:colOff>
                    <xdr:row>137</xdr:row>
                    <xdr:rowOff>152400</xdr:rowOff>
                  </from>
                  <to>
                    <xdr:col>2</xdr:col>
                    <xdr:colOff>266700</xdr:colOff>
                    <xdr:row>139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16" name="Check Box 28">
              <controlPr defaultSize="0" autoFill="0" autoLine="0" autoPict="0">
                <anchor moveWithCells="1">
                  <from>
                    <xdr:col>2</xdr:col>
                    <xdr:colOff>63500</xdr:colOff>
                    <xdr:row>138</xdr:row>
                    <xdr:rowOff>177800</xdr:rowOff>
                  </from>
                  <to>
                    <xdr:col>3</xdr:col>
                    <xdr:colOff>260350</xdr:colOff>
                    <xdr:row>139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Milieux expansion</vt:lpstr>
      <vt:lpstr>Milieu de Production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Melo</dc:creator>
  <cp:lastModifiedBy>Jessica Melo</cp:lastModifiedBy>
  <cp:lastPrinted>2020-03-19T09:23:09Z</cp:lastPrinted>
  <dcterms:created xsi:type="dcterms:W3CDTF">2020-03-18T12:53:36Z</dcterms:created>
  <dcterms:modified xsi:type="dcterms:W3CDTF">2020-04-09T09:36:48Z</dcterms:modified>
</cp:coreProperties>
</file>