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.bocquillon\Desktop\"/>
    </mc:Choice>
  </mc:AlternateContent>
  <xr:revisionPtr revIDLastSave="0" documentId="13_ncr:1_{177BF2C3-035A-48BA-85B4-C9F823B854E2}" xr6:coauthVersionLast="45" xr6:coauthVersionMax="45" xr10:uidLastSave="{00000000-0000-0000-0000-000000000000}"/>
  <bookViews>
    <workbookView xWindow="-108" yWindow="-108" windowWidth="23256" windowHeight="12600" xr2:uid="{00000000-000D-0000-FFFF-FFFF00000000}"/>
  </bookViews>
  <sheets>
    <sheet name="PACTE" sheetId="2" r:id="rId1"/>
    <sheet name="Tableau" sheetId="1" r:id="rId2"/>
    <sheet name="Brut" sheetId="3" r:id="rId3"/>
    <sheet name="Import" sheetId="4" r:id="rId4"/>
    <sheet name="Semaines" sheetId="5" r:id="rId5"/>
  </sheets>
  <definedNames>
    <definedName name="_xlnm._FilterDatabase" localSheetId="0" hidden="1">PACTE!$A$14:$AI$24</definedName>
    <definedName name="_xlnm._FilterDatabase" localSheetId="1" hidden="1">Tableau!$A$2:$AI$12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S20" i="3" l="1"/>
  <c r="JT20" i="3" s="1"/>
  <c r="IN20" i="3"/>
  <c r="IM20" i="3"/>
  <c r="IJ20" i="3"/>
  <c r="IL20" i="3" s="1"/>
  <c r="EP20" i="3"/>
  <c r="EO20" i="3"/>
  <c r="EN20" i="3"/>
  <c r="EL20" i="3"/>
  <c r="EM20" i="3" s="1"/>
  <c r="CG20" i="3"/>
  <c r="CF20" i="3"/>
  <c r="CC20" i="3"/>
  <c r="CE20" i="3" s="1"/>
  <c r="BN20" i="3"/>
  <c r="BM20" i="3"/>
  <c r="BJ20" i="3"/>
  <c r="BL20" i="3" s="1"/>
  <c r="AS20" i="3"/>
  <c r="AR20" i="3"/>
  <c r="AO20" i="3"/>
  <c r="AQ20" i="3" s="1"/>
  <c r="AG20" i="3"/>
  <c r="Y20" i="3"/>
  <c r="V20" i="3"/>
  <c r="U20" i="3"/>
  <c r="T20" i="3"/>
  <c r="S20" i="3"/>
  <c r="R20" i="3"/>
  <c r="Q20" i="3"/>
  <c r="M20" i="3"/>
  <c r="L20" i="3"/>
  <c r="J20" i="3"/>
  <c r="I20" i="3"/>
  <c r="G20" i="3"/>
  <c r="F20" i="3"/>
  <c r="E20" i="3"/>
  <c r="D20" i="3" s="1"/>
  <c r="B20" i="3"/>
  <c r="A20" i="3"/>
  <c r="JS19" i="3"/>
  <c r="IN19" i="3"/>
  <c r="IM19" i="3"/>
  <c r="IJ19" i="3"/>
  <c r="EP19" i="3"/>
  <c r="EO19" i="3"/>
  <c r="EL19" i="3"/>
  <c r="CG19" i="3"/>
  <c r="CF19" i="3"/>
  <c r="CC19" i="3"/>
  <c r="BN19" i="3"/>
  <c r="BM19" i="3"/>
  <c r="BJ19" i="3"/>
  <c r="AS19" i="3"/>
  <c r="AR19" i="3"/>
  <c r="AO19" i="3"/>
  <c r="AG19" i="3"/>
  <c r="AA19" i="3"/>
  <c r="Z19" i="3"/>
  <c r="X19" i="3"/>
  <c r="AB19" i="3" s="1"/>
  <c r="V19" i="3"/>
  <c r="T19" i="3"/>
  <c r="S19" i="3"/>
  <c r="R19" i="3"/>
  <c r="O19" i="3"/>
  <c r="P19" i="3" s="1"/>
  <c r="N19" i="3"/>
  <c r="M19" i="3"/>
  <c r="Y19" i="3" s="1"/>
  <c r="L19" i="3"/>
  <c r="J19" i="3"/>
  <c r="I19" i="3"/>
  <c r="G19" i="3"/>
  <c r="F19" i="3"/>
  <c r="E19" i="3"/>
  <c r="D19" i="3" s="1"/>
  <c r="B19" i="3"/>
  <c r="A19" i="3"/>
  <c r="JU18" i="3"/>
  <c r="JT18" i="3"/>
  <c r="JS18" i="3"/>
  <c r="IN18" i="3"/>
  <c r="IM18" i="3"/>
  <c r="IJ18" i="3"/>
  <c r="IL18" i="3" s="1"/>
  <c r="EP18" i="3"/>
  <c r="EO18" i="3"/>
  <c r="EN18" i="3"/>
  <c r="EM18" i="3"/>
  <c r="EL18" i="3"/>
  <c r="CG18" i="3"/>
  <c r="CF18" i="3"/>
  <c r="CE18" i="3"/>
  <c r="CC18" i="3"/>
  <c r="CD18" i="3" s="1"/>
  <c r="BN18" i="3"/>
  <c r="BM18" i="3"/>
  <c r="BJ18" i="3"/>
  <c r="BK18" i="3" s="1"/>
  <c r="AS18" i="3"/>
  <c r="AR18" i="3"/>
  <c r="AQ18" i="3"/>
  <c r="AO18" i="3"/>
  <c r="AP18" i="3" s="1"/>
  <c r="AG18" i="3"/>
  <c r="Z18" i="3"/>
  <c r="X18" i="3"/>
  <c r="AB18" i="3" s="1"/>
  <c r="V18" i="3"/>
  <c r="U18" i="3"/>
  <c r="T18" i="3"/>
  <c r="S18" i="3"/>
  <c r="R18" i="3"/>
  <c r="Q18" i="3"/>
  <c r="N18" i="3"/>
  <c r="M18" i="3"/>
  <c r="L18" i="3"/>
  <c r="J18" i="3"/>
  <c r="I18" i="3"/>
  <c r="G18" i="3"/>
  <c r="F18" i="3"/>
  <c r="E18" i="3"/>
  <c r="D18" i="3"/>
  <c r="B18" i="3"/>
  <c r="A18" i="3"/>
  <c r="JU17" i="3"/>
  <c r="JS17" i="3"/>
  <c r="JT17" i="3" s="1"/>
  <c r="IN17" i="3"/>
  <c r="IM17" i="3"/>
  <c r="IJ17" i="3"/>
  <c r="IL17" i="3" s="1"/>
  <c r="EP17" i="3"/>
  <c r="EO17" i="3"/>
  <c r="EM17" i="3"/>
  <c r="EL17" i="3"/>
  <c r="EN17" i="3" s="1"/>
  <c r="CG17" i="3"/>
  <c r="CF17" i="3"/>
  <c r="CE17" i="3"/>
  <c r="CC17" i="3"/>
  <c r="CD17" i="3" s="1"/>
  <c r="BN17" i="3"/>
  <c r="BM17" i="3"/>
  <c r="BJ17" i="3"/>
  <c r="BK17" i="3" s="1"/>
  <c r="AS17" i="3"/>
  <c r="AR17" i="3"/>
  <c r="AQ17" i="3"/>
  <c r="AO17" i="3"/>
  <c r="AP17" i="3" s="1"/>
  <c r="AG17" i="3"/>
  <c r="AB17" i="3"/>
  <c r="BV17" i="3" s="1" a="1"/>
  <c r="BV17" i="3" s="1"/>
  <c r="Z17" i="3"/>
  <c r="X17" i="3"/>
  <c r="V17" i="3"/>
  <c r="U17" i="3"/>
  <c r="T17" i="3"/>
  <c r="S17" i="3"/>
  <c r="R17" i="3"/>
  <c r="Q17" i="3"/>
  <c r="N17" i="3"/>
  <c r="M17" i="3"/>
  <c r="Y17" i="3" s="1"/>
  <c r="L17" i="3"/>
  <c r="J17" i="3"/>
  <c r="I17" i="3"/>
  <c r="G17" i="3"/>
  <c r="F17" i="3"/>
  <c r="E17" i="3"/>
  <c r="D17" i="3"/>
  <c r="B17" i="3"/>
  <c r="A17" i="3"/>
  <c r="JT16" i="3"/>
  <c r="JS16" i="3"/>
  <c r="JU16" i="3" s="1"/>
  <c r="IN16" i="3"/>
  <c r="IM16" i="3"/>
  <c r="IL16" i="3"/>
  <c r="IK16" i="3"/>
  <c r="IJ16" i="3"/>
  <c r="EP16" i="3"/>
  <c r="EO16" i="3"/>
  <c r="EL16" i="3"/>
  <c r="EN16" i="3" s="1"/>
  <c r="CG16" i="3"/>
  <c r="CF16" i="3"/>
  <c r="CE16" i="3"/>
  <c r="CD16" i="3"/>
  <c r="CC16" i="3"/>
  <c r="BN16" i="3"/>
  <c r="BM16" i="3"/>
  <c r="BL16" i="3"/>
  <c r="BK16" i="3"/>
  <c r="BJ16" i="3"/>
  <c r="AS16" i="3"/>
  <c r="AR16" i="3"/>
  <c r="AQ16" i="3"/>
  <c r="AP16" i="3"/>
  <c r="AO16" i="3"/>
  <c r="AG16" i="3"/>
  <c r="V16" i="3"/>
  <c r="U16" i="3"/>
  <c r="T16" i="3"/>
  <c r="S16" i="3"/>
  <c r="R16" i="3"/>
  <c r="Q16" i="3"/>
  <c r="O16" i="3"/>
  <c r="P16" i="3" s="1"/>
  <c r="M16" i="3"/>
  <c r="L16" i="3"/>
  <c r="J16" i="3"/>
  <c r="I16" i="3"/>
  <c r="G16" i="3"/>
  <c r="F16" i="3"/>
  <c r="E16" i="3"/>
  <c r="D16" i="3" s="1"/>
  <c r="B16" i="3"/>
  <c r="A16" i="3"/>
  <c r="JS15" i="3"/>
  <c r="IN15" i="3"/>
  <c r="IM15" i="3"/>
  <c r="IJ15" i="3"/>
  <c r="EP15" i="3"/>
  <c r="EO15" i="3"/>
  <c r="EL15" i="3"/>
  <c r="CG15" i="3"/>
  <c r="CF15" i="3"/>
  <c r="CC15" i="3"/>
  <c r="BN15" i="3"/>
  <c r="BM15" i="3"/>
  <c r="BJ15" i="3"/>
  <c r="AS15" i="3"/>
  <c r="AR15" i="3"/>
  <c r="AO15" i="3"/>
  <c r="AG15" i="3"/>
  <c r="AA15" i="3"/>
  <c r="Z15" i="3"/>
  <c r="V15" i="3"/>
  <c r="S15" i="3"/>
  <c r="R15" i="3"/>
  <c r="O15" i="3"/>
  <c r="P15" i="3" s="1"/>
  <c r="N15" i="3"/>
  <c r="M15" i="3"/>
  <c r="X15" i="3" s="1"/>
  <c r="L15" i="3"/>
  <c r="J15" i="3"/>
  <c r="I15" i="3"/>
  <c r="G15" i="3"/>
  <c r="F15" i="3"/>
  <c r="E15" i="3"/>
  <c r="D15" i="3" s="1"/>
  <c r="B15" i="3"/>
  <c r="A15" i="3"/>
  <c r="JS14" i="3"/>
  <c r="IN14" i="3"/>
  <c r="IM14" i="3"/>
  <c r="IJ14" i="3"/>
  <c r="EP14" i="3"/>
  <c r="EO14" i="3"/>
  <c r="EL14" i="3"/>
  <c r="CG14" i="3"/>
  <c r="CF14" i="3"/>
  <c r="CC14" i="3"/>
  <c r="BN14" i="3"/>
  <c r="BM14" i="3"/>
  <c r="BJ14" i="3"/>
  <c r="AS14" i="3"/>
  <c r="AR14" i="3"/>
  <c r="AO14" i="3"/>
  <c r="AG14" i="3"/>
  <c r="Q14" i="3"/>
  <c r="M14" i="3"/>
  <c r="Z14" i="3" s="1"/>
  <c r="L14" i="3"/>
  <c r="J14" i="3"/>
  <c r="I14" i="3"/>
  <c r="G14" i="3"/>
  <c r="F14" i="3"/>
  <c r="E14" i="3"/>
  <c r="D14" i="3"/>
  <c r="B14" i="3"/>
  <c r="A14" i="3"/>
  <c r="JU13" i="3"/>
  <c r="JS13" i="3"/>
  <c r="JT13" i="3" s="1"/>
  <c r="IN13" i="3"/>
  <c r="IM13" i="3"/>
  <c r="IK13" i="3"/>
  <c r="IJ13" i="3"/>
  <c r="IL13" i="3" s="1"/>
  <c r="EP13" i="3"/>
  <c r="EO13" i="3"/>
  <c r="EL13" i="3"/>
  <c r="CG13" i="3"/>
  <c r="CF13" i="3"/>
  <c r="CD13" i="3"/>
  <c r="CC13" i="3"/>
  <c r="CE13" i="3" s="1"/>
  <c r="BN13" i="3"/>
  <c r="BM13" i="3"/>
  <c r="BJ13" i="3"/>
  <c r="BL13" i="3" s="1"/>
  <c r="AS13" i="3"/>
  <c r="AR13" i="3"/>
  <c r="AQ13" i="3"/>
  <c r="AP13" i="3"/>
  <c r="AO13" i="3"/>
  <c r="AG13" i="3"/>
  <c r="Z13" i="3"/>
  <c r="V13" i="3"/>
  <c r="U13" i="3"/>
  <c r="T13" i="3"/>
  <c r="S13" i="3"/>
  <c r="R13" i="3"/>
  <c r="Q13" i="3"/>
  <c r="N13" i="3"/>
  <c r="M13" i="3"/>
  <c r="AA13" i="3" s="1"/>
  <c r="L13" i="3"/>
  <c r="J13" i="3"/>
  <c r="I13" i="3"/>
  <c r="G13" i="3"/>
  <c r="F13" i="3"/>
  <c r="E13" i="3"/>
  <c r="D13" i="3"/>
  <c r="B13" i="3"/>
  <c r="A13" i="3"/>
  <c r="JS12" i="3"/>
  <c r="IN12" i="3"/>
  <c r="IM12" i="3"/>
  <c r="IJ12" i="3"/>
  <c r="EP12" i="3"/>
  <c r="EO12" i="3"/>
  <c r="EL12" i="3"/>
  <c r="CG12" i="3"/>
  <c r="CF12" i="3"/>
  <c r="CC12" i="3"/>
  <c r="BN12" i="3"/>
  <c r="BM12" i="3"/>
  <c r="BJ12" i="3"/>
  <c r="AS12" i="3"/>
  <c r="AR12" i="3"/>
  <c r="AO12" i="3"/>
  <c r="AG12" i="3"/>
  <c r="AA12" i="3"/>
  <c r="Z12" i="3"/>
  <c r="X12" i="3"/>
  <c r="AB12" i="3" s="1"/>
  <c r="V12" i="3"/>
  <c r="T12" i="3"/>
  <c r="S12" i="3"/>
  <c r="R12" i="3"/>
  <c r="Q12" i="3"/>
  <c r="O12" i="3"/>
  <c r="P12" i="3" s="1"/>
  <c r="N12" i="3"/>
  <c r="M12" i="3"/>
  <c r="Y12" i="3" s="1"/>
  <c r="L12" i="3"/>
  <c r="J12" i="3"/>
  <c r="I12" i="3"/>
  <c r="G12" i="3"/>
  <c r="F12" i="3"/>
  <c r="E12" i="3"/>
  <c r="D12" i="3" s="1"/>
  <c r="B12" i="3"/>
  <c r="A12" i="3"/>
  <c r="AD2" i="3"/>
  <c r="AD4" i="3" s="1"/>
  <c r="KI12" i="1"/>
  <c r="KK12" i="1" s="1" a="1"/>
  <c r="KK12" i="1" s="1"/>
  <c r="IY12" i="1"/>
  <c r="JB12" i="1" s="1"/>
  <c r="FB12" i="1"/>
  <c r="FD12" i="1" s="1" a="1"/>
  <c r="FD12" i="1" s="1"/>
  <c r="CP12" i="1"/>
  <c r="CS12" i="1" s="1"/>
  <c r="BV12" i="1"/>
  <c r="BY12" i="1" s="1"/>
  <c r="BF12" i="1" a="1"/>
  <c r="BF12" i="1" s="1"/>
  <c r="BD12" i="1"/>
  <c r="BG12" i="1" s="1"/>
  <c r="AN12" i="1"/>
  <c r="AD12" i="1"/>
  <c r="W20" i="3" s="1"/>
  <c r="AC12" i="1"/>
  <c r="AB12" i="1"/>
  <c r="AA12" i="1"/>
  <c r="Z12" i="1"/>
  <c r="Y12" i="1"/>
  <c r="X12" i="1"/>
  <c r="S12" i="1"/>
  <c r="AG12" i="1" s="1"/>
  <c r="R12" i="1"/>
  <c r="Q12" i="1"/>
  <c r="P12" i="1"/>
  <c r="O12" i="1"/>
  <c r="N12" i="1"/>
  <c r="L12" i="1"/>
  <c r="K12" i="1"/>
  <c r="J12" i="1" s="1"/>
  <c r="I12" i="1"/>
  <c r="G12" i="1"/>
  <c r="F12" i="1"/>
  <c r="E12" i="1"/>
  <c r="D12" i="1"/>
  <c r="B12" i="1"/>
  <c r="A12" i="1"/>
  <c r="KI11" i="1"/>
  <c r="KM11" i="1" s="1"/>
  <c r="KP11" i="1" s="1"/>
  <c r="KQ11" i="1" s="1"/>
  <c r="IY11" i="1"/>
  <c r="FB11" i="1"/>
  <c r="CP11" i="1"/>
  <c r="BV11" i="1"/>
  <c r="BD11" i="1"/>
  <c r="AN11" i="1"/>
  <c r="AG11" i="1"/>
  <c r="AF11" i="1"/>
  <c r="AD11" i="1"/>
  <c r="W19" i="3" s="1"/>
  <c r="AB11" i="1"/>
  <c r="Z11" i="1"/>
  <c r="V11" i="1"/>
  <c r="AM11" i="1" s="1"/>
  <c r="U11" i="1"/>
  <c r="S11" i="1"/>
  <c r="AE11" i="1" s="1"/>
  <c r="R11" i="1"/>
  <c r="Q11" i="1"/>
  <c r="P11" i="1"/>
  <c r="O11" i="1"/>
  <c r="N11" i="1"/>
  <c r="L11" i="1"/>
  <c r="K11" i="1"/>
  <c r="J11" i="1"/>
  <c r="I11" i="1"/>
  <c r="G11" i="1"/>
  <c r="F11" i="1"/>
  <c r="E11" i="1"/>
  <c r="D11" i="1"/>
  <c r="B11" i="1"/>
  <c r="A11" i="1"/>
  <c r="KI10" i="1"/>
  <c r="KK10" i="1" s="1" a="1"/>
  <c r="KK10" i="1" s="1"/>
  <c r="IY10" i="1"/>
  <c r="JA10" i="1" s="1" a="1"/>
  <c r="JA10" i="1" s="1"/>
  <c r="FB10" i="1"/>
  <c r="FD10" i="1" s="1" a="1"/>
  <c r="FD10" i="1" s="1"/>
  <c r="CP10" i="1"/>
  <c r="CR10" i="1" s="1" a="1"/>
  <c r="CR10" i="1" s="1"/>
  <c r="BV10" i="1"/>
  <c r="BY10" i="1" s="1"/>
  <c r="BD10" i="1"/>
  <c r="BG10" i="1" s="1"/>
  <c r="AN10" i="1"/>
  <c r="AD10" i="1"/>
  <c r="W18" i="3" s="1"/>
  <c r="AC10" i="1"/>
  <c r="AB10" i="1"/>
  <c r="AA10" i="1"/>
  <c r="Z10" i="1"/>
  <c r="Y10" i="1"/>
  <c r="X10" i="1"/>
  <c r="S10" i="1"/>
  <c r="AG10" i="1" s="1"/>
  <c r="R10" i="1"/>
  <c r="Q10" i="1"/>
  <c r="P10" i="1"/>
  <c r="O10" i="1"/>
  <c r="N10" i="1"/>
  <c r="L10" i="1"/>
  <c r="K10" i="1"/>
  <c r="J10" i="1" s="1"/>
  <c r="I10" i="1"/>
  <c r="G10" i="1"/>
  <c r="F10" i="1"/>
  <c r="E10" i="1"/>
  <c r="D10" i="1"/>
  <c r="B10" i="1"/>
  <c r="A10" i="1"/>
  <c r="KI9" i="1"/>
  <c r="KL9" i="1" s="1"/>
  <c r="IY9" i="1"/>
  <c r="JA9" i="1" s="1" a="1"/>
  <c r="JA9" i="1" s="1"/>
  <c r="FB9" i="1"/>
  <c r="FE9" i="1" s="1"/>
  <c r="CP9" i="1"/>
  <c r="CR9" i="1" s="1" a="1"/>
  <c r="CR9" i="1" s="1"/>
  <c r="BV9" i="1"/>
  <c r="BX9" i="1" s="1" a="1"/>
  <c r="BX9" i="1" s="1"/>
  <c r="BD9" i="1"/>
  <c r="BG9" i="1" s="1"/>
  <c r="AN9" i="1"/>
  <c r="AG9" i="1"/>
  <c r="AD9" i="1"/>
  <c r="W17" i="3" s="1"/>
  <c r="AC9" i="1"/>
  <c r="AB9" i="1"/>
  <c r="AA9" i="1"/>
  <c r="Z9" i="1"/>
  <c r="Y9" i="1"/>
  <c r="X9" i="1"/>
  <c r="U9" i="1"/>
  <c r="S9" i="1"/>
  <c r="AE9" i="1" s="1"/>
  <c r="R9" i="1"/>
  <c r="Q9" i="1"/>
  <c r="P9" i="1"/>
  <c r="O9" i="1"/>
  <c r="N9" i="1"/>
  <c r="L9" i="1"/>
  <c r="K9" i="1"/>
  <c r="J9" i="1" s="1"/>
  <c r="I9" i="1"/>
  <c r="G9" i="1"/>
  <c r="F9" i="1"/>
  <c r="E9" i="1"/>
  <c r="D9" i="1"/>
  <c r="B9" i="1"/>
  <c r="A9" i="1"/>
  <c r="KI8" i="1"/>
  <c r="KK8" i="1" s="1" a="1"/>
  <c r="KK8" i="1" s="1"/>
  <c r="IY8" i="1"/>
  <c r="JB8" i="1" s="1"/>
  <c r="FB8" i="1"/>
  <c r="FD8" i="1" s="1" a="1"/>
  <c r="FD8" i="1" s="1"/>
  <c r="CR8" i="1" a="1"/>
  <c r="CR8" i="1" s="1"/>
  <c r="CP8" i="1"/>
  <c r="CS8" i="1" s="1"/>
  <c r="BV8" i="1"/>
  <c r="BY8" i="1" s="1"/>
  <c r="BD8" i="1"/>
  <c r="BF8" i="1" s="1" a="1"/>
  <c r="BF8" i="1" s="1"/>
  <c r="AN8" i="1"/>
  <c r="AD8" i="1"/>
  <c r="W16" i="3" s="1"/>
  <c r="AC8" i="1"/>
  <c r="AB8" i="1"/>
  <c r="AA8" i="1"/>
  <c r="Z8" i="1"/>
  <c r="Y8" i="1"/>
  <c r="X8" i="1"/>
  <c r="S8" i="1"/>
  <c r="AG8" i="1" s="1"/>
  <c r="R8" i="1"/>
  <c r="Q8" i="1"/>
  <c r="P8" i="1"/>
  <c r="O8" i="1"/>
  <c r="N8" i="1"/>
  <c r="L8" i="1"/>
  <c r="K8" i="1"/>
  <c r="J8" i="1" s="1"/>
  <c r="I8" i="1"/>
  <c r="G8" i="1"/>
  <c r="F8" i="1"/>
  <c r="E8" i="1"/>
  <c r="D8" i="1"/>
  <c r="B8" i="1"/>
  <c r="A8" i="1"/>
  <c r="KI7" i="1"/>
  <c r="IY7" i="1"/>
  <c r="FB7" i="1"/>
  <c r="CP7" i="1"/>
  <c r="BV7" i="1"/>
  <c r="BD7" i="1"/>
  <c r="AN7" i="1"/>
  <c r="AD7" i="1"/>
  <c r="W15" i="3" s="1"/>
  <c r="S7" i="1"/>
  <c r="AE7" i="1" s="1"/>
  <c r="M7" i="1" s="1"/>
  <c r="R7" i="1"/>
  <c r="Q7" i="1"/>
  <c r="P7" i="1"/>
  <c r="O7" i="1"/>
  <c r="N7" i="1"/>
  <c r="L7" i="1"/>
  <c r="K7" i="1"/>
  <c r="J7" i="1" s="1"/>
  <c r="I7" i="1"/>
  <c r="G7" i="1"/>
  <c r="F7" i="1"/>
  <c r="E7" i="1"/>
  <c r="D7" i="1"/>
  <c r="B7" i="1"/>
  <c r="A7" i="1"/>
  <c r="KI6" i="1"/>
  <c r="IY6" i="1"/>
  <c r="FB6" i="1"/>
  <c r="CP6" i="1"/>
  <c r="BV6" i="1"/>
  <c r="BD6" i="1"/>
  <c r="AN6" i="1"/>
  <c r="AD6" i="1"/>
  <c r="W14" i="3" s="1"/>
  <c r="X6" i="1"/>
  <c r="S6" i="1"/>
  <c r="AA6" i="1" s="1"/>
  <c r="R6" i="1"/>
  <c r="Q6" i="1"/>
  <c r="P6" i="1"/>
  <c r="O6" i="1"/>
  <c r="N6" i="1"/>
  <c r="L6" i="1"/>
  <c r="K6" i="1"/>
  <c r="J6" i="1" s="1"/>
  <c r="I6" i="1"/>
  <c r="G6" i="1"/>
  <c r="F6" i="1"/>
  <c r="E6" i="1"/>
  <c r="D6" i="1"/>
  <c r="B6" i="1"/>
  <c r="A6" i="1"/>
  <c r="KL5" i="1"/>
  <c r="KI5" i="1"/>
  <c r="KK5" i="1" s="1" a="1"/>
  <c r="KK5" i="1" s="1"/>
  <c r="IY5" i="1"/>
  <c r="JA5" i="1" s="1" a="1"/>
  <c r="JA5" i="1" s="1"/>
  <c r="FD5" i="1" a="1"/>
  <c r="FD5" i="1" s="1"/>
  <c r="FB5" i="1"/>
  <c r="FE5" i="1" s="1"/>
  <c r="CP5" i="1"/>
  <c r="CS5" i="1" s="1"/>
  <c r="BV5" i="1"/>
  <c r="BY5" i="1" s="1"/>
  <c r="BF5" i="1" a="1"/>
  <c r="BF5" i="1" s="1"/>
  <c r="BD5" i="1"/>
  <c r="BG5" i="1" s="1"/>
  <c r="AN5" i="1"/>
  <c r="AG5" i="1"/>
  <c r="AF5" i="1"/>
  <c r="AD5" i="1"/>
  <c r="W13" i="3" s="1"/>
  <c r="AC5" i="1"/>
  <c r="AB5" i="1"/>
  <c r="AA5" i="1"/>
  <c r="Z5" i="1"/>
  <c r="Y5" i="1"/>
  <c r="X5" i="1"/>
  <c r="U5" i="1"/>
  <c r="S5" i="1"/>
  <c r="AE5" i="1" s="1"/>
  <c r="R5" i="1"/>
  <c r="Q5" i="1"/>
  <c r="P5" i="1"/>
  <c r="O5" i="1"/>
  <c r="N5" i="1"/>
  <c r="L5" i="1"/>
  <c r="K5" i="1"/>
  <c r="J5" i="1" s="1"/>
  <c r="I5" i="1"/>
  <c r="G5" i="1"/>
  <c r="F5" i="1"/>
  <c r="E5" i="1"/>
  <c r="D5" i="1"/>
  <c r="B5" i="1"/>
  <c r="A5" i="1"/>
  <c r="KI4" i="1"/>
  <c r="IY4" i="1"/>
  <c r="FB4" i="1"/>
  <c r="CP4" i="1"/>
  <c r="BV4" i="1"/>
  <c r="BD4" i="1"/>
  <c r="AN4" i="1"/>
  <c r="AD4" i="1"/>
  <c r="W12" i="3" s="1"/>
  <c r="X4" i="1"/>
  <c r="S4" i="1"/>
  <c r="AA4" i="1" s="1"/>
  <c r="R4" i="1"/>
  <c r="Q4" i="1"/>
  <c r="P4" i="1"/>
  <c r="O4" i="1"/>
  <c r="N4" i="1"/>
  <c r="L4" i="1"/>
  <c r="K4" i="1"/>
  <c r="J4" i="1" s="1"/>
  <c r="I4" i="1"/>
  <c r="G4" i="1"/>
  <c r="F4" i="1"/>
  <c r="E4" i="1"/>
  <c r="D4" i="1"/>
  <c r="B4" i="1"/>
  <c r="A4" i="1"/>
  <c r="AG7" i="1" l="1"/>
  <c r="KK9" i="1" a="1"/>
  <c r="KK9" i="1" s="1"/>
  <c r="KL10" i="1"/>
  <c r="X11" i="1"/>
  <c r="AC11" i="1"/>
  <c r="BX12" i="1" a="1"/>
  <c r="BX12" i="1" s="1"/>
  <c r="U6" i="1"/>
  <c r="Y6" i="1"/>
  <c r="BX10" i="1" a="1"/>
  <c r="BX10" i="1" s="1"/>
  <c r="T12" i="1"/>
  <c r="AF12" i="1"/>
  <c r="V6" i="1"/>
  <c r="KJ6" i="1" s="1"/>
  <c r="U7" i="1"/>
  <c r="BX8" i="1" a="1"/>
  <c r="BX8" i="1" s="1"/>
  <c r="T5" i="1"/>
  <c r="Y7" i="1"/>
  <c r="AC7" i="1"/>
  <c r="JA8" i="1" a="1"/>
  <c r="JA8" i="1" s="1"/>
  <c r="BF9" i="1" a="1"/>
  <c r="BF9" i="1" s="1"/>
  <c r="FD9" i="1" a="1"/>
  <c r="FD9" i="1" s="1"/>
  <c r="BF10" i="1" a="1"/>
  <c r="BF10" i="1" s="1"/>
  <c r="T11" i="1"/>
  <c r="Y11" i="1"/>
  <c r="KN11" i="1"/>
  <c r="KO11" i="1"/>
  <c r="AD3" i="3"/>
  <c r="AI5" i="1"/>
  <c r="M5" i="1"/>
  <c r="AH5" i="1"/>
  <c r="AK5" i="1" s="1"/>
  <c r="T4" i="1"/>
  <c r="AB4" i="1"/>
  <c r="AF4" i="1"/>
  <c r="KM4" i="1"/>
  <c r="V5" i="1"/>
  <c r="CR5" i="1" a="1"/>
  <c r="CR5" i="1" s="1"/>
  <c r="JB5" i="1"/>
  <c r="AG6" i="1"/>
  <c r="AC6" i="1"/>
  <c r="AF6" i="1"/>
  <c r="AB6" i="1"/>
  <c r="T6" i="1"/>
  <c r="Z6" i="1"/>
  <c r="AE6" i="1"/>
  <c r="AE4" i="1"/>
  <c r="U4" i="1"/>
  <c r="Y4" i="1"/>
  <c r="AC4" i="1"/>
  <c r="AG4" i="1"/>
  <c r="BX5" i="1" a="1"/>
  <c r="BX5" i="1" s="1"/>
  <c r="V4" i="1"/>
  <c r="Z4" i="1"/>
  <c r="IZ6" i="1"/>
  <c r="AI7" i="1"/>
  <c r="AH7" i="1"/>
  <c r="AK7" i="1" s="1"/>
  <c r="AI9" i="1"/>
  <c r="AH9" i="1"/>
  <c r="AK9" i="1" s="1"/>
  <c r="T7" i="1"/>
  <c r="X7" i="1"/>
  <c r="AB7" i="1"/>
  <c r="AF7" i="1"/>
  <c r="KM7" i="1"/>
  <c r="V8" i="1"/>
  <c r="BG8" i="1"/>
  <c r="T9" i="1"/>
  <c r="M9" i="1" s="1"/>
  <c r="AF9" i="1"/>
  <c r="CS9" i="1"/>
  <c r="JB9" i="1"/>
  <c r="V10" i="1"/>
  <c r="CS10" i="1"/>
  <c r="FE10" i="1"/>
  <c r="JB10" i="1"/>
  <c r="AI11" i="1"/>
  <c r="AH11" i="1"/>
  <c r="AK11" i="1" s="1"/>
  <c r="JQ12" i="3" a="1"/>
  <c r="JQ12" i="3" s="1"/>
  <c r="IR12" i="3" a="1"/>
  <c r="IR12" i="3" s="1"/>
  <c r="HQ12" i="3" a="1"/>
  <c r="HQ12" i="3" s="1"/>
  <c r="HK12" i="3" a="1"/>
  <c r="HK12" i="3" s="1"/>
  <c r="GH12" i="3" a="1"/>
  <c r="GH12" i="3" s="1"/>
  <c r="FK12" i="3" a="1"/>
  <c r="FK12" i="3" s="1"/>
  <c r="DX12" i="3" a="1"/>
  <c r="DX12" i="3" s="1"/>
  <c r="CJ12" i="3" a="1"/>
  <c r="CJ12" i="3" s="1"/>
  <c r="BQ12" i="3" a="1"/>
  <c r="BQ12" i="3" s="1"/>
  <c r="AZ12" i="3" a="1"/>
  <c r="AZ12" i="3" s="1"/>
  <c r="JM12" i="3" a="1"/>
  <c r="JM12" i="3" s="1"/>
  <c r="HM12" i="3" a="1"/>
  <c r="HM12" i="3" s="1"/>
  <c r="HA12" i="3" a="1"/>
  <c r="HA12" i="3" s="1"/>
  <c r="GD12" i="3" a="1"/>
  <c r="GD12" i="3" s="1"/>
  <c r="FE12" i="3" a="1"/>
  <c r="FE12" i="3" s="1"/>
  <c r="EJ12" i="3" a="1"/>
  <c r="EJ12" i="3" s="1"/>
  <c r="DQ12" i="3" a="1"/>
  <c r="DQ12" i="3" s="1"/>
  <c r="CY12" i="3" a="1"/>
  <c r="CY12" i="3" s="1"/>
  <c r="JD12" i="3" a="1"/>
  <c r="JD12" i="3" s="1"/>
  <c r="IH12" i="3" a="1"/>
  <c r="IH12" i="3" s="1"/>
  <c r="GQ12" i="3" a="1"/>
  <c r="GQ12" i="3" s="1"/>
  <c r="FZ12" i="3" a="1"/>
  <c r="FZ12" i="3" s="1"/>
  <c r="FT12" i="3" a="1"/>
  <c r="FT12" i="3" s="1"/>
  <c r="EZ12" i="3" a="1"/>
  <c r="EZ12" i="3" s="1"/>
  <c r="EF12" i="3" a="1"/>
  <c r="EF12" i="3" s="1"/>
  <c r="DL12" i="3" a="1"/>
  <c r="DL12" i="3" s="1"/>
  <c r="CS12" i="3" a="1"/>
  <c r="CS12" i="3" s="1"/>
  <c r="CA12" i="3" a="1"/>
  <c r="CA12" i="3" s="1"/>
  <c r="BH12" i="3" a="1"/>
  <c r="BH12" i="3" s="1"/>
  <c r="AM12" i="3" a="1"/>
  <c r="AM12" i="3" s="1"/>
  <c r="IV12" i="3" a="1"/>
  <c r="IV12" i="3" s="1"/>
  <c r="ID12" i="3" a="1"/>
  <c r="ID12" i="3" s="1"/>
  <c r="GM12" i="3" a="1"/>
  <c r="GM12" i="3" s="1"/>
  <c r="FV12" i="3" a="1"/>
  <c r="FV12" i="3" s="1"/>
  <c r="FP12" i="3" a="1"/>
  <c r="FP12" i="3" s="1"/>
  <c r="EV12" i="3" a="1"/>
  <c r="EV12" i="3" s="1"/>
  <c r="EB12" i="3" a="1"/>
  <c r="EB12" i="3" s="1"/>
  <c r="DE12" i="3" a="1"/>
  <c r="DE12" i="3" s="1"/>
  <c r="CO12" i="3" a="1"/>
  <c r="CO12" i="3" s="1"/>
  <c r="BV12" i="3" a="1"/>
  <c r="BV12" i="3" s="1"/>
  <c r="BD12" i="3" a="1"/>
  <c r="BD12" i="3" s="1"/>
  <c r="AE12" i="3"/>
  <c r="AK12" i="3" s="1"/>
  <c r="AE8" i="1"/>
  <c r="FE8" i="1"/>
  <c r="KL8" i="1"/>
  <c r="BY9" i="1"/>
  <c r="AE10" i="1"/>
  <c r="CQ11" i="1"/>
  <c r="V7" i="1"/>
  <c r="Z7" i="1"/>
  <c r="T8" i="1"/>
  <c r="AF8" i="1"/>
  <c r="V9" i="1"/>
  <c r="T10" i="1"/>
  <c r="AF10" i="1"/>
  <c r="M11" i="1"/>
  <c r="AA7" i="1"/>
  <c r="U8" i="1"/>
  <c r="U10" i="1"/>
  <c r="BE11" i="1"/>
  <c r="W11" i="1"/>
  <c r="IZ11" i="1"/>
  <c r="KJ11" i="1"/>
  <c r="FC11" i="1"/>
  <c r="BW11" i="1"/>
  <c r="V12" i="1"/>
  <c r="CR12" i="1" a="1"/>
  <c r="CR12" i="1" s="1"/>
  <c r="JA12" i="1" a="1"/>
  <c r="JA12" i="1" s="1"/>
  <c r="X13" i="3"/>
  <c r="AB13" i="3" s="1"/>
  <c r="AB15" i="3"/>
  <c r="AE12" i="1"/>
  <c r="FE12" i="1"/>
  <c r="KL12" i="1"/>
  <c r="Y13" i="3"/>
  <c r="EM13" i="3"/>
  <c r="EN13" i="3"/>
  <c r="AA11" i="1"/>
  <c r="U12" i="1"/>
  <c r="U12" i="3"/>
  <c r="O13" i="3"/>
  <c r="P13" i="3" s="1"/>
  <c r="BK13" i="3"/>
  <c r="O14" i="3"/>
  <c r="P14" i="3" s="1"/>
  <c r="S14" i="3"/>
  <c r="AA14" i="3"/>
  <c r="Q15" i="3"/>
  <c r="U15" i="3"/>
  <c r="Y15" i="3"/>
  <c r="T14" i="3"/>
  <c r="X14" i="3"/>
  <c r="AB14" i="3" s="1"/>
  <c r="Y16" i="3"/>
  <c r="X16" i="3"/>
  <c r="AB16" i="3" s="1"/>
  <c r="Z16" i="3"/>
  <c r="N16" i="3"/>
  <c r="U14" i="3"/>
  <c r="Y14" i="3"/>
  <c r="N14" i="3"/>
  <c r="R14" i="3"/>
  <c r="V14" i="3"/>
  <c r="T15" i="3"/>
  <c r="AA16" i="3"/>
  <c r="AE17" i="3"/>
  <c r="AK17" i="3" s="1"/>
  <c r="BL17" i="3"/>
  <c r="CO17" i="3" a="1"/>
  <c r="CO17" i="3" s="1"/>
  <c r="DE17" i="3" a="1"/>
  <c r="DE17" i="3" s="1"/>
  <c r="JM18" i="3" a="1"/>
  <c r="JM18" i="3" s="1"/>
  <c r="HM18" i="3" a="1"/>
  <c r="HM18" i="3" s="1"/>
  <c r="HA18" i="3" a="1"/>
  <c r="HA18" i="3" s="1"/>
  <c r="GD18" i="3" a="1"/>
  <c r="GD18" i="3" s="1"/>
  <c r="FE18" i="3" a="1"/>
  <c r="FE18" i="3" s="1"/>
  <c r="EJ18" i="3" a="1"/>
  <c r="EJ18" i="3" s="1"/>
  <c r="JD18" i="3" a="1"/>
  <c r="JD18" i="3" s="1"/>
  <c r="IH18" i="3" a="1"/>
  <c r="IH18" i="3" s="1"/>
  <c r="GQ18" i="3" a="1"/>
  <c r="GQ18" i="3" s="1"/>
  <c r="FZ18" i="3" a="1"/>
  <c r="FZ18" i="3" s="1"/>
  <c r="FT18" i="3" a="1"/>
  <c r="FT18" i="3" s="1"/>
  <c r="EZ18" i="3" a="1"/>
  <c r="EZ18" i="3" s="1"/>
  <c r="EF18" i="3" a="1"/>
  <c r="EF18" i="3" s="1"/>
  <c r="DL18" i="3" a="1"/>
  <c r="DL18" i="3" s="1"/>
  <c r="CS18" i="3" a="1"/>
  <c r="CS18" i="3" s="1"/>
  <c r="CA18" i="3" a="1"/>
  <c r="CA18" i="3" s="1"/>
  <c r="BH18" i="3" a="1"/>
  <c r="BH18" i="3" s="1"/>
  <c r="AM18" i="3" a="1"/>
  <c r="AM18" i="3" s="1"/>
  <c r="IV18" i="3" a="1"/>
  <c r="IV18" i="3" s="1"/>
  <c r="ID18" i="3" a="1"/>
  <c r="ID18" i="3" s="1"/>
  <c r="GM18" i="3" a="1"/>
  <c r="GM18" i="3" s="1"/>
  <c r="JQ18" i="3" a="1"/>
  <c r="JQ18" i="3" s="1"/>
  <c r="IR18" i="3" a="1"/>
  <c r="IR18" i="3" s="1"/>
  <c r="HQ18" i="3" a="1"/>
  <c r="HQ18" i="3" s="1"/>
  <c r="HK18" i="3" a="1"/>
  <c r="HK18" i="3" s="1"/>
  <c r="GH18" i="3" a="1"/>
  <c r="GH18" i="3" s="1"/>
  <c r="DQ18" i="3" a="1"/>
  <c r="DQ18" i="3" s="1"/>
  <c r="CY18" i="3" a="1"/>
  <c r="CY18" i="3" s="1"/>
  <c r="AE18" i="3"/>
  <c r="AK18" i="3" s="1"/>
  <c r="EV18" i="3" a="1"/>
  <c r="EV18" i="3" s="1"/>
  <c r="DX18" i="3" a="1"/>
  <c r="DX18" i="3" s="1"/>
  <c r="BD18" i="3" a="1"/>
  <c r="BD18" i="3" s="1"/>
  <c r="AZ18" i="3" a="1"/>
  <c r="AZ18" i="3" s="1"/>
  <c r="FK18" i="3" a="1"/>
  <c r="FK18" i="3" s="1"/>
  <c r="EB18" i="3" a="1"/>
  <c r="EB18" i="3" s="1"/>
  <c r="BV18" i="3" a="1"/>
  <c r="BV18" i="3" s="1"/>
  <c r="BQ18" i="3" a="1"/>
  <c r="BQ18" i="3" s="1"/>
  <c r="FV18" i="3" a="1"/>
  <c r="FV18" i="3" s="1"/>
  <c r="FP18" i="3" a="1"/>
  <c r="FP18" i="3" s="1"/>
  <c r="DE18" i="3" a="1"/>
  <c r="DE18" i="3" s="1"/>
  <c r="CO18" i="3" a="1"/>
  <c r="CO18" i="3" s="1"/>
  <c r="CJ18" i="3" a="1"/>
  <c r="CJ18" i="3" s="1"/>
  <c r="EM16" i="3"/>
  <c r="JQ17" i="3" a="1"/>
  <c r="JQ17" i="3" s="1"/>
  <c r="IR17" i="3" a="1"/>
  <c r="IR17" i="3" s="1"/>
  <c r="HQ17" i="3" a="1"/>
  <c r="HQ17" i="3" s="1"/>
  <c r="HK17" i="3" a="1"/>
  <c r="HK17" i="3" s="1"/>
  <c r="GH17" i="3" a="1"/>
  <c r="GH17" i="3" s="1"/>
  <c r="FK17" i="3" a="1"/>
  <c r="FK17" i="3" s="1"/>
  <c r="DX17" i="3" a="1"/>
  <c r="DX17" i="3" s="1"/>
  <c r="CJ17" i="3" a="1"/>
  <c r="CJ17" i="3" s="1"/>
  <c r="BQ17" i="3" a="1"/>
  <c r="BQ17" i="3" s="1"/>
  <c r="AZ17" i="3" a="1"/>
  <c r="AZ17" i="3" s="1"/>
  <c r="JM17" i="3" a="1"/>
  <c r="JM17" i="3" s="1"/>
  <c r="HM17" i="3" a="1"/>
  <c r="HM17" i="3" s="1"/>
  <c r="HA17" i="3" a="1"/>
  <c r="HA17" i="3" s="1"/>
  <c r="GD17" i="3" a="1"/>
  <c r="GD17" i="3" s="1"/>
  <c r="FE17" i="3" a="1"/>
  <c r="FE17" i="3" s="1"/>
  <c r="EJ17" i="3" a="1"/>
  <c r="EJ17" i="3" s="1"/>
  <c r="DQ17" i="3" a="1"/>
  <c r="DQ17" i="3" s="1"/>
  <c r="CY17" i="3" a="1"/>
  <c r="CY17" i="3" s="1"/>
  <c r="JD17" i="3" a="1"/>
  <c r="JD17" i="3" s="1"/>
  <c r="IH17" i="3" a="1"/>
  <c r="IH17" i="3" s="1"/>
  <c r="GQ17" i="3" a="1"/>
  <c r="GQ17" i="3" s="1"/>
  <c r="FZ17" i="3" a="1"/>
  <c r="FZ17" i="3" s="1"/>
  <c r="FT17" i="3" a="1"/>
  <c r="FT17" i="3" s="1"/>
  <c r="EZ17" i="3" a="1"/>
  <c r="EZ17" i="3" s="1"/>
  <c r="EF17" i="3" a="1"/>
  <c r="EF17" i="3" s="1"/>
  <c r="DL17" i="3" a="1"/>
  <c r="DL17" i="3" s="1"/>
  <c r="CS17" i="3" a="1"/>
  <c r="CS17" i="3" s="1"/>
  <c r="CA17" i="3" a="1"/>
  <c r="CA17" i="3" s="1"/>
  <c r="BH17" i="3" a="1"/>
  <c r="BH17" i="3" s="1"/>
  <c r="AM17" i="3" a="1"/>
  <c r="AM17" i="3" s="1"/>
  <c r="IV17" i="3" a="1"/>
  <c r="IV17" i="3" s="1"/>
  <c r="ID17" i="3" a="1"/>
  <c r="ID17" i="3" s="1"/>
  <c r="GM17" i="3" a="1"/>
  <c r="GM17" i="3" s="1"/>
  <c r="FV17" i="3" a="1"/>
  <c r="FV17" i="3" s="1"/>
  <c r="FP17" i="3" a="1"/>
  <c r="FP17" i="3" s="1"/>
  <c r="EV17" i="3" a="1"/>
  <c r="EV17" i="3" s="1"/>
  <c r="EB17" i="3" a="1"/>
  <c r="EB17" i="3" s="1"/>
  <c r="BD17" i="3" a="1"/>
  <c r="BD17" i="3" s="1"/>
  <c r="O17" i="3"/>
  <c r="P17" i="3" s="1"/>
  <c r="AA17" i="3"/>
  <c r="IK17" i="3"/>
  <c r="AA18" i="3"/>
  <c r="O18" i="3"/>
  <c r="P18" i="3" s="1"/>
  <c r="BL18" i="3"/>
  <c r="IV19" i="3" a="1"/>
  <c r="IV19" i="3" s="1"/>
  <c r="ID19" i="3" a="1"/>
  <c r="ID19" i="3" s="1"/>
  <c r="GM19" i="3" a="1"/>
  <c r="GM19" i="3" s="1"/>
  <c r="FV19" i="3" a="1"/>
  <c r="FV19" i="3" s="1"/>
  <c r="FP19" i="3" a="1"/>
  <c r="FP19" i="3" s="1"/>
  <c r="JQ19" i="3" a="1"/>
  <c r="JQ19" i="3" s="1"/>
  <c r="IR19" i="3" a="1"/>
  <c r="IR19" i="3" s="1"/>
  <c r="HQ19" i="3" a="1"/>
  <c r="HQ19" i="3" s="1"/>
  <c r="HM19" i="3" a="1"/>
  <c r="HM19" i="3" s="1"/>
  <c r="EV19" i="3" a="1"/>
  <c r="EV19" i="3" s="1"/>
  <c r="EB19" i="3" a="1"/>
  <c r="EB19" i="3" s="1"/>
  <c r="DE19" i="3" a="1"/>
  <c r="DE19" i="3" s="1"/>
  <c r="CO19" i="3" a="1"/>
  <c r="CO19" i="3" s="1"/>
  <c r="BV19" i="3" a="1"/>
  <c r="BV19" i="3" s="1"/>
  <c r="BD19" i="3" a="1"/>
  <c r="BD19" i="3" s="1"/>
  <c r="AE19" i="3"/>
  <c r="AK19" i="3" s="1"/>
  <c r="JD19" i="3" a="1"/>
  <c r="JD19" i="3" s="1"/>
  <c r="GH19" i="3" a="1"/>
  <c r="GH19" i="3" s="1"/>
  <c r="GD19" i="3" a="1"/>
  <c r="GD19" i="3" s="1"/>
  <c r="FZ19" i="3" a="1"/>
  <c r="FZ19" i="3" s="1"/>
  <c r="DX19" i="3" a="1"/>
  <c r="DX19" i="3" s="1"/>
  <c r="CJ19" i="3" a="1"/>
  <c r="CJ19" i="3" s="1"/>
  <c r="BQ19" i="3" a="1"/>
  <c r="BQ19" i="3" s="1"/>
  <c r="AZ19" i="3" a="1"/>
  <c r="AZ19" i="3" s="1"/>
  <c r="JM19" i="3" a="1"/>
  <c r="JM19" i="3" s="1"/>
  <c r="IH19" i="3" a="1"/>
  <c r="IH19" i="3" s="1"/>
  <c r="HK19" i="3" a="1"/>
  <c r="HK19" i="3" s="1"/>
  <c r="HA19" i="3" a="1"/>
  <c r="HA19" i="3" s="1"/>
  <c r="GQ19" i="3" a="1"/>
  <c r="GQ19" i="3" s="1"/>
  <c r="FK19" i="3" a="1"/>
  <c r="FK19" i="3" s="1"/>
  <c r="FE19" i="3" a="1"/>
  <c r="FE19" i="3" s="1"/>
  <c r="EJ19" i="3" a="1"/>
  <c r="EJ19" i="3" s="1"/>
  <c r="DQ19" i="3" a="1"/>
  <c r="DQ19" i="3" s="1"/>
  <c r="CY19" i="3" a="1"/>
  <c r="CY19" i="3" s="1"/>
  <c r="FT19" i="3" a="1"/>
  <c r="FT19" i="3" s="1"/>
  <c r="EZ19" i="3" a="1"/>
  <c r="EZ19" i="3" s="1"/>
  <c r="EF19" i="3" a="1"/>
  <c r="EF19" i="3" s="1"/>
  <c r="DL19" i="3" a="1"/>
  <c r="DL19" i="3" s="1"/>
  <c r="CS19" i="3" a="1"/>
  <c r="CS19" i="3" s="1"/>
  <c r="CA19" i="3" a="1"/>
  <c r="CA19" i="3" s="1"/>
  <c r="BH19" i="3" a="1"/>
  <c r="BH19" i="3" s="1"/>
  <c r="AM19" i="3" a="1"/>
  <c r="AM19" i="3" s="1"/>
  <c r="Y18" i="3"/>
  <c r="X20" i="3"/>
  <c r="AB20" i="3" s="1"/>
  <c r="AA20" i="3"/>
  <c r="O20" i="3"/>
  <c r="P20" i="3" s="1"/>
  <c r="Z20" i="3"/>
  <c r="N20" i="3"/>
  <c r="IK18" i="3"/>
  <c r="Q19" i="3"/>
  <c r="U19" i="3"/>
  <c r="JU20" i="3"/>
  <c r="AP20" i="3"/>
  <c r="BK20" i="3"/>
  <c r="CD20" i="3"/>
  <c r="IK20" i="3"/>
  <c r="BW6" i="1" l="1"/>
  <c r="BE6" i="1"/>
  <c r="W6" i="1"/>
  <c r="FC6" i="1"/>
  <c r="AM6" i="1"/>
  <c r="CQ6" i="1"/>
  <c r="AX17" i="3"/>
  <c r="BB17" i="3" s="1"/>
  <c r="BF17" i="3" s="1"/>
  <c r="BO17" i="3" s="1"/>
  <c r="BT17" i="3" s="1"/>
  <c r="BY17" i="3" s="1"/>
  <c r="CH17" i="3" s="1"/>
  <c r="CM17" i="3" s="1"/>
  <c r="AX18" i="3"/>
  <c r="BB18" i="3" s="1"/>
  <c r="BF18" i="3" s="1"/>
  <c r="BO18" i="3" s="1"/>
  <c r="BT18" i="3" s="1"/>
  <c r="BY18" i="3" s="1"/>
  <c r="CH18" i="3" s="1"/>
  <c r="CM18" i="3" s="1"/>
  <c r="AX19" i="3"/>
  <c r="BB19" i="3" s="1"/>
  <c r="BF19" i="3" s="1"/>
  <c r="BO19" i="3" s="1"/>
  <c r="BT19" i="3" s="1"/>
  <c r="BY19" i="3" s="1"/>
  <c r="AP19" i="3"/>
  <c r="JQ16" i="3" a="1"/>
  <c r="JQ16" i="3" s="1"/>
  <c r="IR16" i="3" a="1"/>
  <c r="IR16" i="3" s="1"/>
  <c r="HQ16" i="3" a="1"/>
  <c r="HQ16" i="3" s="1"/>
  <c r="HK16" i="3" a="1"/>
  <c r="HK16" i="3" s="1"/>
  <c r="GH16" i="3" a="1"/>
  <c r="GH16" i="3" s="1"/>
  <c r="FK16" i="3" a="1"/>
  <c r="FK16" i="3" s="1"/>
  <c r="DX16" i="3" a="1"/>
  <c r="DX16" i="3" s="1"/>
  <c r="CJ16" i="3" a="1"/>
  <c r="CJ16" i="3" s="1"/>
  <c r="BQ16" i="3" a="1"/>
  <c r="BQ16" i="3" s="1"/>
  <c r="AZ16" i="3" a="1"/>
  <c r="AZ16" i="3" s="1"/>
  <c r="JM16" i="3" a="1"/>
  <c r="JM16" i="3" s="1"/>
  <c r="HM16" i="3" a="1"/>
  <c r="HM16" i="3" s="1"/>
  <c r="HA16" i="3" a="1"/>
  <c r="HA16" i="3" s="1"/>
  <c r="GD16" i="3" a="1"/>
  <c r="GD16" i="3" s="1"/>
  <c r="FE16" i="3" a="1"/>
  <c r="FE16" i="3" s="1"/>
  <c r="EJ16" i="3" a="1"/>
  <c r="EJ16" i="3" s="1"/>
  <c r="DQ16" i="3" a="1"/>
  <c r="DQ16" i="3" s="1"/>
  <c r="CY16" i="3" a="1"/>
  <c r="CY16" i="3" s="1"/>
  <c r="JD16" i="3" a="1"/>
  <c r="JD16" i="3" s="1"/>
  <c r="IH16" i="3" a="1"/>
  <c r="IH16" i="3" s="1"/>
  <c r="GQ16" i="3" a="1"/>
  <c r="GQ16" i="3" s="1"/>
  <c r="FZ16" i="3" a="1"/>
  <c r="FZ16" i="3" s="1"/>
  <c r="FT16" i="3" a="1"/>
  <c r="FT16" i="3" s="1"/>
  <c r="EZ16" i="3" a="1"/>
  <c r="EZ16" i="3" s="1"/>
  <c r="EF16" i="3" a="1"/>
  <c r="EF16" i="3" s="1"/>
  <c r="DL16" i="3" a="1"/>
  <c r="DL16" i="3" s="1"/>
  <c r="CS16" i="3" a="1"/>
  <c r="CS16" i="3" s="1"/>
  <c r="CA16" i="3" a="1"/>
  <c r="CA16" i="3" s="1"/>
  <c r="BH16" i="3" a="1"/>
  <c r="BH16" i="3" s="1"/>
  <c r="IV16" i="3" a="1"/>
  <c r="IV16" i="3" s="1"/>
  <c r="ID16" i="3" a="1"/>
  <c r="ID16" i="3" s="1"/>
  <c r="GM16" i="3" a="1"/>
  <c r="GM16" i="3" s="1"/>
  <c r="FV16" i="3" a="1"/>
  <c r="FV16" i="3" s="1"/>
  <c r="FP16" i="3" a="1"/>
  <c r="FP16" i="3" s="1"/>
  <c r="EV16" i="3" a="1"/>
  <c r="EV16" i="3" s="1"/>
  <c r="EB16" i="3" a="1"/>
  <c r="EB16" i="3" s="1"/>
  <c r="DE16" i="3" a="1"/>
  <c r="DE16" i="3" s="1"/>
  <c r="CO16" i="3" a="1"/>
  <c r="CO16" i="3" s="1"/>
  <c r="BV16" i="3" a="1"/>
  <c r="BV16" i="3" s="1"/>
  <c r="BD16" i="3" a="1"/>
  <c r="BD16" i="3" s="1"/>
  <c r="AE16" i="3"/>
  <c r="AK16" i="3" s="1"/>
  <c r="AM16" i="3" a="1"/>
  <c r="AM16" i="3" s="1"/>
  <c r="JM15" i="3" a="1"/>
  <c r="JM15" i="3" s="1"/>
  <c r="HM15" i="3" a="1"/>
  <c r="HM15" i="3" s="1"/>
  <c r="HA15" i="3" a="1"/>
  <c r="HA15" i="3" s="1"/>
  <c r="GD15" i="3" a="1"/>
  <c r="GD15" i="3" s="1"/>
  <c r="IH15" i="3" a="1"/>
  <c r="IH15" i="3" s="1"/>
  <c r="ID15" i="3" a="1"/>
  <c r="ID15" i="3" s="1"/>
  <c r="HQ15" i="3" a="1"/>
  <c r="HQ15" i="3" s="1"/>
  <c r="FZ15" i="3" a="1"/>
  <c r="FZ15" i="3" s="1"/>
  <c r="FV15" i="3" a="1"/>
  <c r="FV15" i="3" s="1"/>
  <c r="FE15" i="3" a="1"/>
  <c r="FE15" i="3" s="1"/>
  <c r="EJ15" i="3" a="1"/>
  <c r="EJ15" i="3" s="1"/>
  <c r="DQ15" i="3" a="1"/>
  <c r="DQ15" i="3" s="1"/>
  <c r="CY15" i="3" a="1"/>
  <c r="CY15" i="3" s="1"/>
  <c r="JD15" i="3" a="1"/>
  <c r="JD15" i="3" s="1"/>
  <c r="IV15" i="3" a="1"/>
  <c r="IV15" i="3" s="1"/>
  <c r="IR15" i="3" a="1"/>
  <c r="IR15" i="3" s="1"/>
  <c r="GQ15" i="3" a="1"/>
  <c r="GQ15" i="3" s="1"/>
  <c r="GM15" i="3" a="1"/>
  <c r="GM15" i="3" s="1"/>
  <c r="GH15" i="3" a="1"/>
  <c r="GH15" i="3" s="1"/>
  <c r="EZ15" i="3" a="1"/>
  <c r="EZ15" i="3" s="1"/>
  <c r="EF15" i="3" a="1"/>
  <c r="EF15" i="3" s="1"/>
  <c r="DL15" i="3" a="1"/>
  <c r="DL15" i="3" s="1"/>
  <c r="CS15" i="3" a="1"/>
  <c r="CS15" i="3" s="1"/>
  <c r="CA15" i="3" a="1"/>
  <c r="CA15" i="3" s="1"/>
  <c r="BH15" i="3" a="1"/>
  <c r="BH15" i="3" s="1"/>
  <c r="AM15" i="3" a="1"/>
  <c r="AM15" i="3" s="1"/>
  <c r="JQ15" i="3" a="1"/>
  <c r="JQ15" i="3" s="1"/>
  <c r="HK15" i="3" a="1"/>
  <c r="HK15" i="3" s="1"/>
  <c r="FT15" i="3" a="1"/>
  <c r="FT15" i="3" s="1"/>
  <c r="FP15" i="3" a="1"/>
  <c r="FP15" i="3" s="1"/>
  <c r="EV15" i="3" a="1"/>
  <c r="EV15" i="3" s="1"/>
  <c r="EB15" i="3" a="1"/>
  <c r="EB15" i="3" s="1"/>
  <c r="DE15" i="3" a="1"/>
  <c r="DE15" i="3" s="1"/>
  <c r="CO15" i="3" a="1"/>
  <c r="CO15" i="3" s="1"/>
  <c r="BV15" i="3" a="1"/>
  <c r="BV15" i="3" s="1"/>
  <c r="BD15" i="3" a="1"/>
  <c r="BD15" i="3" s="1"/>
  <c r="AE15" i="3"/>
  <c r="AK15" i="3" s="1"/>
  <c r="FK15" i="3" a="1"/>
  <c r="FK15" i="3" s="1"/>
  <c r="DX15" i="3" a="1"/>
  <c r="DX15" i="3" s="1"/>
  <c r="CJ15" i="3" a="1"/>
  <c r="CJ15" i="3" s="1"/>
  <c r="BQ15" i="3" a="1"/>
  <c r="BQ15" i="3" s="1"/>
  <c r="AZ15" i="3" a="1"/>
  <c r="AZ15" i="3" s="1"/>
  <c r="BE7" i="1"/>
  <c r="W7" i="1"/>
  <c r="BW7" i="1"/>
  <c r="AM7" i="1"/>
  <c r="IZ7" i="1"/>
  <c r="CQ7" i="1"/>
  <c r="KJ7" i="1"/>
  <c r="FC7" i="1"/>
  <c r="AC19" i="3"/>
  <c r="AF19" i="3" s="1"/>
  <c r="AL11" i="1"/>
  <c r="IZ8" i="1"/>
  <c r="CQ8" i="1"/>
  <c r="KJ8" i="1"/>
  <c r="FC8" i="1"/>
  <c r="BE8" i="1"/>
  <c r="W8" i="1"/>
  <c r="BW8" i="1"/>
  <c r="AM8" i="1"/>
  <c r="BW4" i="1"/>
  <c r="AM4" i="1"/>
  <c r="W4" i="1"/>
  <c r="IZ4" i="1"/>
  <c r="CQ4" i="1"/>
  <c r="BE4" i="1"/>
  <c r="KJ4" i="1"/>
  <c r="FC4" i="1"/>
  <c r="KO4" i="1"/>
  <c r="KN4" i="1"/>
  <c r="KP4" i="1"/>
  <c r="KQ4" i="1" s="1"/>
  <c r="AC13" i="3"/>
  <c r="AF13" i="3" s="1"/>
  <c r="AL5" i="1"/>
  <c r="JQ20" i="3" a="1"/>
  <c r="JQ20" i="3" s="1"/>
  <c r="IR20" i="3" a="1"/>
  <c r="IR20" i="3" s="1"/>
  <c r="HQ20" i="3" a="1"/>
  <c r="HQ20" i="3" s="1"/>
  <c r="HK20" i="3" a="1"/>
  <c r="HK20" i="3" s="1"/>
  <c r="GH20" i="3" a="1"/>
  <c r="GH20" i="3" s="1"/>
  <c r="FK20" i="3" a="1"/>
  <c r="FK20" i="3" s="1"/>
  <c r="JM20" i="3" a="1"/>
  <c r="JM20" i="3" s="1"/>
  <c r="HM20" i="3" a="1"/>
  <c r="HM20" i="3" s="1"/>
  <c r="HA20" i="3" a="1"/>
  <c r="HA20" i="3" s="1"/>
  <c r="GD20" i="3" a="1"/>
  <c r="GD20" i="3" s="1"/>
  <c r="FE20" i="3" a="1"/>
  <c r="FE20" i="3" s="1"/>
  <c r="EJ20" i="3" a="1"/>
  <c r="EJ20" i="3" s="1"/>
  <c r="DQ20" i="3" a="1"/>
  <c r="DQ20" i="3" s="1"/>
  <c r="CY20" i="3" a="1"/>
  <c r="CY20" i="3" s="1"/>
  <c r="JD20" i="3" a="1"/>
  <c r="JD20" i="3" s="1"/>
  <c r="IH20" i="3" a="1"/>
  <c r="IH20" i="3" s="1"/>
  <c r="GQ20" i="3" a="1"/>
  <c r="GQ20" i="3" s="1"/>
  <c r="FZ20" i="3" a="1"/>
  <c r="FZ20" i="3" s="1"/>
  <c r="FT20" i="3" a="1"/>
  <c r="FT20" i="3" s="1"/>
  <c r="EZ20" i="3" a="1"/>
  <c r="EZ20" i="3" s="1"/>
  <c r="EF20" i="3" a="1"/>
  <c r="EF20" i="3" s="1"/>
  <c r="DL20" i="3" a="1"/>
  <c r="DL20" i="3" s="1"/>
  <c r="CS20" i="3" a="1"/>
  <c r="CS20" i="3" s="1"/>
  <c r="CA20" i="3" a="1"/>
  <c r="CA20" i="3" s="1"/>
  <c r="BH20" i="3" a="1"/>
  <c r="BH20" i="3" s="1"/>
  <c r="AM20" i="3" a="1"/>
  <c r="AM20" i="3" s="1"/>
  <c r="IV20" i="3" a="1"/>
  <c r="IV20" i="3" s="1"/>
  <c r="ID20" i="3" a="1"/>
  <c r="ID20" i="3" s="1"/>
  <c r="GM20" i="3" a="1"/>
  <c r="GM20" i="3" s="1"/>
  <c r="FV20" i="3" a="1"/>
  <c r="FV20" i="3" s="1"/>
  <c r="FP20" i="3" a="1"/>
  <c r="FP20" i="3" s="1"/>
  <c r="EV20" i="3" a="1"/>
  <c r="EV20" i="3" s="1"/>
  <c r="EB20" i="3" a="1"/>
  <c r="EB20" i="3" s="1"/>
  <c r="DE20" i="3" a="1"/>
  <c r="DE20" i="3" s="1"/>
  <c r="CO20" i="3" a="1"/>
  <c r="CO20" i="3" s="1"/>
  <c r="BV20" i="3" a="1"/>
  <c r="BV20" i="3" s="1"/>
  <c r="BD20" i="3" a="1"/>
  <c r="BD20" i="3" s="1"/>
  <c r="AE20" i="3"/>
  <c r="AK20" i="3" s="1"/>
  <c r="DX20" i="3" a="1"/>
  <c r="DX20" i="3" s="1"/>
  <c r="BQ20" i="3" a="1"/>
  <c r="BQ20" i="3" s="1"/>
  <c r="CJ20" i="3" a="1"/>
  <c r="CJ20" i="3" s="1"/>
  <c r="AZ20" i="3" a="1"/>
  <c r="AZ20" i="3" s="1"/>
  <c r="M10" i="1"/>
  <c r="AI10" i="1"/>
  <c r="AH10" i="1"/>
  <c r="AK10" i="1" s="1"/>
  <c r="M8" i="1"/>
  <c r="AI8" i="1"/>
  <c r="AH8" i="1"/>
  <c r="AK8" i="1" s="1"/>
  <c r="IZ10" i="1"/>
  <c r="CQ10" i="1"/>
  <c r="FC10" i="1"/>
  <c r="KJ10" i="1"/>
  <c r="BW10" i="1"/>
  <c r="W10" i="1"/>
  <c r="BE10" i="1"/>
  <c r="AM10" i="1"/>
  <c r="AI4" i="1"/>
  <c r="AH4" i="1"/>
  <c r="AK4" i="1" s="1"/>
  <c r="M4" i="1"/>
  <c r="M12" i="1"/>
  <c r="AI12" i="1"/>
  <c r="AH12" i="1"/>
  <c r="AK12" i="1" s="1"/>
  <c r="JM13" i="3" a="1"/>
  <c r="JM13" i="3" s="1"/>
  <c r="HM13" i="3" a="1"/>
  <c r="HM13" i="3" s="1"/>
  <c r="HA13" i="3" a="1"/>
  <c r="HA13" i="3" s="1"/>
  <c r="GD13" i="3" a="1"/>
  <c r="GD13" i="3" s="1"/>
  <c r="FE13" i="3" a="1"/>
  <c r="FE13" i="3" s="1"/>
  <c r="EJ13" i="3" a="1"/>
  <c r="EJ13" i="3" s="1"/>
  <c r="DQ13" i="3" a="1"/>
  <c r="DQ13" i="3" s="1"/>
  <c r="CY13" i="3" a="1"/>
  <c r="CY13" i="3" s="1"/>
  <c r="JD13" i="3" a="1"/>
  <c r="JD13" i="3" s="1"/>
  <c r="IH13" i="3" a="1"/>
  <c r="IH13" i="3" s="1"/>
  <c r="IV13" i="3" a="1"/>
  <c r="IV13" i="3" s="1"/>
  <c r="ID13" i="3" a="1"/>
  <c r="ID13" i="3" s="1"/>
  <c r="GM13" i="3" a="1"/>
  <c r="GM13" i="3" s="1"/>
  <c r="FV13" i="3" a="1"/>
  <c r="FV13" i="3" s="1"/>
  <c r="FP13" i="3" a="1"/>
  <c r="FP13" i="3" s="1"/>
  <c r="JQ13" i="3" a="1"/>
  <c r="JQ13" i="3" s="1"/>
  <c r="IR13" i="3" a="1"/>
  <c r="IR13" i="3" s="1"/>
  <c r="HQ13" i="3" a="1"/>
  <c r="HQ13" i="3" s="1"/>
  <c r="HK13" i="3" a="1"/>
  <c r="HK13" i="3" s="1"/>
  <c r="GH13" i="3" a="1"/>
  <c r="GH13" i="3" s="1"/>
  <c r="FK13" i="3" a="1"/>
  <c r="FK13" i="3" s="1"/>
  <c r="DX13" i="3" a="1"/>
  <c r="DX13" i="3" s="1"/>
  <c r="CJ13" i="3" a="1"/>
  <c r="CJ13" i="3" s="1"/>
  <c r="BQ13" i="3" a="1"/>
  <c r="BQ13" i="3" s="1"/>
  <c r="AZ13" i="3" a="1"/>
  <c r="AZ13" i="3" s="1"/>
  <c r="GQ13" i="3" a="1"/>
  <c r="GQ13" i="3" s="1"/>
  <c r="EZ13" i="3" a="1"/>
  <c r="EZ13" i="3" s="1"/>
  <c r="DL13" i="3" a="1"/>
  <c r="DL13" i="3" s="1"/>
  <c r="CS13" i="3" a="1"/>
  <c r="CS13" i="3" s="1"/>
  <c r="FZ13" i="3" a="1"/>
  <c r="FZ13" i="3" s="1"/>
  <c r="EB13" i="3" a="1"/>
  <c r="EB13" i="3" s="1"/>
  <c r="BD13" i="3" a="1"/>
  <c r="BD13" i="3" s="1"/>
  <c r="AM13" i="3" a="1"/>
  <c r="AM13" i="3" s="1"/>
  <c r="AE13" i="3"/>
  <c r="AK13" i="3" s="1"/>
  <c r="EF13" i="3" a="1"/>
  <c r="EF13" i="3" s="1"/>
  <c r="BV13" i="3" a="1"/>
  <c r="BV13" i="3" s="1"/>
  <c r="BH13" i="3" a="1"/>
  <c r="BH13" i="3" s="1"/>
  <c r="FT13" i="3" a="1"/>
  <c r="FT13" i="3" s="1"/>
  <c r="EV13" i="3" a="1"/>
  <c r="EV13" i="3" s="1"/>
  <c r="DE13" i="3" a="1"/>
  <c r="DE13" i="3" s="1"/>
  <c r="CO13" i="3" a="1"/>
  <c r="CO13" i="3" s="1"/>
  <c r="CA13" i="3" a="1"/>
  <c r="CA13" i="3" s="1"/>
  <c r="IZ12" i="1"/>
  <c r="CQ12" i="1"/>
  <c r="KJ12" i="1"/>
  <c r="FC12" i="1"/>
  <c r="BE12" i="1"/>
  <c r="W12" i="1"/>
  <c r="BW12" i="1"/>
  <c r="AM12" i="1"/>
  <c r="AH6" i="1"/>
  <c r="AK6" i="1" s="1"/>
  <c r="M6" i="1"/>
  <c r="AI6" i="1"/>
  <c r="IV14" i="3" a="1"/>
  <c r="IV14" i="3" s="1"/>
  <c r="ID14" i="3" a="1"/>
  <c r="ID14" i="3" s="1"/>
  <c r="GM14" i="3" a="1"/>
  <c r="GM14" i="3" s="1"/>
  <c r="FV14" i="3" a="1"/>
  <c r="FV14" i="3" s="1"/>
  <c r="FP14" i="3" a="1"/>
  <c r="FP14" i="3" s="1"/>
  <c r="EV14" i="3" a="1"/>
  <c r="EV14" i="3" s="1"/>
  <c r="EB14" i="3" a="1"/>
  <c r="EB14" i="3" s="1"/>
  <c r="DE14" i="3" a="1"/>
  <c r="DE14" i="3" s="1"/>
  <c r="CO14" i="3" a="1"/>
  <c r="CO14" i="3" s="1"/>
  <c r="BV14" i="3" a="1"/>
  <c r="BV14" i="3" s="1"/>
  <c r="BD14" i="3" a="1"/>
  <c r="BD14" i="3" s="1"/>
  <c r="AE14" i="3"/>
  <c r="AK14" i="3" s="1"/>
  <c r="JQ14" i="3" a="1"/>
  <c r="JQ14" i="3" s="1"/>
  <c r="IR14" i="3" a="1"/>
  <c r="IR14" i="3" s="1"/>
  <c r="HQ14" i="3" a="1"/>
  <c r="HQ14" i="3" s="1"/>
  <c r="HK14" i="3" a="1"/>
  <c r="HK14" i="3" s="1"/>
  <c r="GH14" i="3" a="1"/>
  <c r="GH14" i="3" s="1"/>
  <c r="FK14" i="3" a="1"/>
  <c r="FK14" i="3" s="1"/>
  <c r="DX14" i="3" a="1"/>
  <c r="DX14" i="3" s="1"/>
  <c r="CJ14" i="3" a="1"/>
  <c r="CJ14" i="3" s="1"/>
  <c r="BQ14" i="3" a="1"/>
  <c r="BQ14" i="3" s="1"/>
  <c r="AZ14" i="3" a="1"/>
  <c r="AZ14" i="3" s="1"/>
  <c r="JM14" i="3" a="1"/>
  <c r="JM14" i="3" s="1"/>
  <c r="HM14" i="3" a="1"/>
  <c r="HM14" i="3" s="1"/>
  <c r="HA14" i="3" a="1"/>
  <c r="HA14" i="3" s="1"/>
  <c r="GD14" i="3" a="1"/>
  <c r="GD14" i="3" s="1"/>
  <c r="FE14" i="3" a="1"/>
  <c r="FE14" i="3" s="1"/>
  <c r="EJ14" i="3" a="1"/>
  <c r="EJ14" i="3" s="1"/>
  <c r="DQ14" i="3" a="1"/>
  <c r="DQ14" i="3" s="1"/>
  <c r="CY14" i="3" a="1"/>
  <c r="CY14" i="3" s="1"/>
  <c r="JD14" i="3" a="1"/>
  <c r="JD14" i="3" s="1"/>
  <c r="IH14" i="3" a="1"/>
  <c r="IH14" i="3" s="1"/>
  <c r="GQ14" i="3" a="1"/>
  <c r="GQ14" i="3" s="1"/>
  <c r="FZ14" i="3" a="1"/>
  <c r="FZ14" i="3" s="1"/>
  <c r="FT14" i="3" a="1"/>
  <c r="FT14" i="3" s="1"/>
  <c r="EZ14" i="3" a="1"/>
  <c r="EZ14" i="3" s="1"/>
  <c r="EF14" i="3" a="1"/>
  <c r="EF14" i="3" s="1"/>
  <c r="DL14" i="3" a="1"/>
  <c r="DL14" i="3" s="1"/>
  <c r="CS14" i="3" a="1"/>
  <c r="CS14" i="3" s="1"/>
  <c r="CA14" i="3" a="1"/>
  <c r="CA14" i="3" s="1"/>
  <c r="BH14" i="3" a="1"/>
  <c r="BH14" i="3" s="1"/>
  <c r="AM14" i="3" a="1"/>
  <c r="AM14" i="3" s="1"/>
  <c r="BE9" i="1"/>
  <c r="W9" i="1"/>
  <c r="BW9" i="1"/>
  <c r="AM9" i="1"/>
  <c r="IZ9" i="1"/>
  <c r="CQ9" i="1"/>
  <c r="KJ9" i="1"/>
  <c r="FC9" i="1"/>
  <c r="AX12" i="3"/>
  <c r="BB12" i="3" s="1"/>
  <c r="BF12" i="3" s="1"/>
  <c r="AP12" i="3"/>
  <c r="AC17" i="3"/>
  <c r="AF17" i="3" s="1"/>
  <c r="AL9" i="1"/>
  <c r="AC15" i="3"/>
  <c r="AF15" i="3" s="1"/>
  <c r="AL7" i="1"/>
  <c r="KM6" i="1"/>
  <c r="CQ5" i="1"/>
  <c r="IZ5" i="1"/>
  <c r="FC5" i="1"/>
  <c r="KJ5" i="1"/>
  <c r="BE5" i="1"/>
  <c r="W5" i="1"/>
  <c r="BW5" i="1"/>
  <c r="AM5" i="1"/>
  <c r="BO12" i="3" l="1"/>
  <c r="BT12" i="3" s="1"/>
  <c r="BY12" i="3" s="1"/>
  <c r="BK12" i="3"/>
  <c r="CH19" i="3"/>
  <c r="CM19" i="3" s="1"/>
  <c r="CD19" i="3"/>
  <c r="DJ18" i="3"/>
  <c r="CQ18" i="3"/>
  <c r="CQ17" i="3"/>
  <c r="DF9" i="1" s="1"/>
  <c r="DJ17" i="3"/>
  <c r="DV9" i="1" s="1"/>
  <c r="JE17" i="3"/>
  <c r="II17" i="3"/>
  <c r="GR17" i="3"/>
  <c r="GA17" i="3"/>
  <c r="FU17" i="3"/>
  <c r="FA17" i="3"/>
  <c r="EG17" i="3"/>
  <c r="DM17" i="3"/>
  <c r="CB17" i="3"/>
  <c r="BI17" i="3"/>
  <c r="AN17" i="3"/>
  <c r="IW17" i="3"/>
  <c r="IE17" i="3"/>
  <c r="GN17" i="3"/>
  <c r="FW17" i="3"/>
  <c r="FQ17" i="3"/>
  <c r="EW17" i="3"/>
  <c r="EC17" i="3"/>
  <c r="DF17" i="3"/>
  <c r="CP17" i="3"/>
  <c r="JR17" i="3"/>
  <c r="IS17" i="3"/>
  <c r="HR17" i="3"/>
  <c r="HL17" i="3"/>
  <c r="GI17" i="3"/>
  <c r="FL17" i="3"/>
  <c r="DY17" i="3"/>
  <c r="CK17" i="3"/>
  <c r="BR17" i="3"/>
  <c r="BA17" i="3"/>
  <c r="JN17" i="3"/>
  <c r="HN17" i="3"/>
  <c r="HB17" i="3"/>
  <c r="GE17" i="3"/>
  <c r="FF17" i="3"/>
  <c r="EK17" i="3"/>
  <c r="DR17" i="3"/>
  <c r="CZ17" i="3"/>
  <c r="BW17" i="3"/>
  <c r="BE17" i="3"/>
  <c r="DA9" i="1"/>
  <c r="CM9" i="1"/>
  <c r="CC9" i="1"/>
  <c r="BR9" i="1"/>
  <c r="BJ9" i="1"/>
  <c r="CW9" i="1"/>
  <c r="CL9" i="1"/>
  <c r="CB9" i="1"/>
  <c r="BO9" i="1"/>
  <c r="CV9" i="1"/>
  <c r="CH9" i="1"/>
  <c r="BN9" i="1"/>
  <c r="BA9" i="1"/>
  <c r="DB9" i="1"/>
  <c r="CG9" i="1"/>
  <c r="BS9" i="1"/>
  <c r="BK9" i="1"/>
  <c r="AZ9" i="1"/>
  <c r="JP15" i="3"/>
  <c r="IQ15" i="3"/>
  <c r="HP15" i="3"/>
  <c r="HJ15" i="3"/>
  <c r="GG15" i="3"/>
  <c r="FJ15" i="3"/>
  <c r="DW15" i="3"/>
  <c r="CI15" i="3"/>
  <c r="BP15" i="3"/>
  <c r="AY15" i="3"/>
  <c r="IG15" i="3"/>
  <c r="IC15" i="3"/>
  <c r="GC15" i="3"/>
  <c r="FY15" i="3"/>
  <c r="FD15" i="3"/>
  <c r="EI15" i="3"/>
  <c r="DP15" i="3"/>
  <c r="CX15" i="3"/>
  <c r="JL15" i="3"/>
  <c r="JC15" i="3"/>
  <c r="IU15" i="3"/>
  <c r="GZ15" i="3"/>
  <c r="GP15" i="3"/>
  <c r="GL15" i="3"/>
  <c r="EY15" i="3"/>
  <c r="EE15" i="3"/>
  <c r="DK15" i="3"/>
  <c r="CR15" i="3"/>
  <c r="BZ15" i="3"/>
  <c r="BG15" i="3"/>
  <c r="AL15" i="3"/>
  <c r="JW15" i="3"/>
  <c r="FS15" i="3"/>
  <c r="FO15" i="3"/>
  <c r="EU15" i="3"/>
  <c r="EA15" i="3"/>
  <c r="DD15" i="3"/>
  <c r="CN15" i="3"/>
  <c r="BU15" i="3"/>
  <c r="BC15" i="3"/>
  <c r="AC20" i="3"/>
  <c r="AF20" i="3" s="1"/>
  <c r="AL12" i="1"/>
  <c r="BK19" i="3"/>
  <c r="JP13" i="3"/>
  <c r="IQ13" i="3"/>
  <c r="HP13" i="3"/>
  <c r="HJ13" i="3"/>
  <c r="GG13" i="3"/>
  <c r="FJ13" i="3"/>
  <c r="DW13" i="3"/>
  <c r="CI13" i="3"/>
  <c r="BP13" i="3"/>
  <c r="JV13" i="3" a="1"/>
  <c r="JV13" i="3" s="1"/>
  <c r="KM5" i="1" s="1"/>
  <c r="JL13" i="3"/>
  <c r="JC13" i="3"/>
  <c r="IG13" i="3"/>
  <c r="GP13" i="3"/>
  <c r="FY13" i="3"/>
  <c r="FS13" i="3"/>
  <c r="JW13" i="3"/>
  <c r="IU13" i="3"/>
  <c r="IC13" i="3"/>
  <c r="GL13" i="3"/>
  <c r="FO13" i="3"/>
  <c r="EU13" i="3"/>
  <c r="EA13" i="3"/>
  <c r="DD13" i="3"/>
  <c r="CN13" i="3"/>
  <c r="BU13" i="3"/>
  <c r="BC13" i="3"/>
  <c r="GC13" i="3"/>
  <c r="EI13" i="3"/>
  <c r="BZ13" i="3"/>
  <c r="EY13" i="3"/>
  <c r="DK13" i="3"/>
  <c r="CR13" i="3"/>
  <c r="AY13" i="3"/>
  <c r="DP13" i="3"/>
  <c r="CX13" i="3"/>
  <c r="AL13" i="3"/>
  <c r="GZ13" i="3"/>
  <c r="FD13" i="3"/>
  <c r="EE13" i="3"/>
  <c r="BG13" i="3"/>
  <c r="JN19" i="3"/>
  <c r="HN19" i="3"/>
  <c r="HB19" i="3"/>
  <c r="GE19" i="3"/>
  <c r="FF19" i="3"/>
  <c r="JE19" i="3"/>
  <c r="II19" i="3"/>
  <c r="GR19" i="3"/>
  <c r="GN19" i="3"/>
  <c r="GI19" i="3"/>
  <c r="EK19" i="3"/>
  <c r="DR19" i="3"/>
  <c r="CZ19" i="3"/>
  <c r="IS19" i="3"/>
  <c r="HL19" i="3"/>
  <c r="FU19" i="3"/>
  <c r="FQ19" i="3"/>
  <c r="FL19" i="3"/>
  <c r="FA19" i="3"/>
  <c r="EG19" i="3"/>
  <c r="DM19" i="3"/>
  <c r="CB19" i="3"/>
  <c r="BI19" i="3"/>
  <c r="AN19" i="3"/>
  <c r="IW19" i="3"/>
  <c r="EW19" i="3"/>
  <c r="EC19" i="3"/>
  <c r="DF19" i="3"/>
  <c r="CP19" i="3"/>
  <c r="BW19" i="3"/>
  <c r="BE19" i="3"/>
  <c r="JR19" i="3"/>
  <c r="IE19" i="3"/>
  <c r="HR19" i="3"/>
  <c r="GA19" i="3"/>
  <c r="FW19" i="3"/>
  <c r="DY19" i="3"/>
  <c r="CK19" i="3"/>
  <c r="BR19" i="3"/>
  <c r="BA19" i="3"/>
  <c r="KA11" i="1"/>
  <c r="JJ11" i="1"/>
  <c r="IV11" i="1"/>
  <c r="JB11" i="1" s="1"/>
  <c r="IE11" i="1"/>
  <c r="HO11" i="1"/>
  <c r="HA11" i="1"/>
  <c r="GR11" i="1"/>
  <c r="GH11" i="1"/>
  <c r="FY11" i="1"/>
  <c r="FP11" i="1"/>
  <c r="ET11" i="1"/>
  <c r="EL11" i="1"/>
  <c r="DV11" i="1"/>
  <c r="DJ11" i="1"/>
  <c r="DA11" i="1"/>
  <c r="CM11" i="1"/>
  <c r="CS11" i="1" s="1"/>
  <c r="CC11" i="1"/>
  <c r="BR11" i="1"/>
  <c r="BX11" i="1" s="1" a="1"/>
  <c r="BX11" i="1" s="1"/>
  <c r="BJ11" i="1"/>
  <c r="KE11" i="1"/>
  <c r="KK11" i="1" s="1" a="1"/>
  <c r="KK11" i="1" s="1"/>
  <c r="JR11" i="1"/>
  <c r="JF11" i="1"/>
  <c r="IR11" i="1"/>
  <c r="HY11" i="1"/>
  <c r="KB11" i="1"/>
  <c r="JK11" i="1"/>
  <c r="IQ11" i="1"/>
  <c r="HX11" i="1"/>
  <c r="HD11" i="1"/>
  <c r="GU11" i="1"/>
  <c r="GM11" i="1"/>
  <c r="GC11" i="1"/>
  <c r="FT11" i="1"/>
  <c r="FK11" i="1"/>
  <c r="EU11" i="1"/>
  <c r="EM11" i="1"/>
  <c r="DW11" i="1"/>
  <c r="DK11" i="1"/>
  <c r="DB11" i="1"/>
  <c r="CG11" i="1"/>
  <c r="BS11" i="1"/>
  <c r="BY11" i="1" s="1"/>
  <c r="BK11" i="1"/>
  <c r="AZ11" i="1"/>
  <c r="BF11" i="1" s="1" a="1"/>
  <c r="BF11" i="1" s="1"/>
  <c r="JS11" i="1"/>
  <c r="IU11" i="1"/>
  <c r="JA11" i="1" s="1" a="1"/>
  <c r="JA11" i="1" s="1"/>
  <c r="GZ11" i="1"/>
  <c r="GG11" i="1"/>
  <c r="FO11" i="1"/>
  <c r="EP11" i="1"/>
  <c r="DO11" i="1"/>
  <c r="CV11" i="1"/>
  <c r="CL11" i="1"/>
  <c r="CR11" i="1" s="1" a="1"/>
  <c r="CR11" i="1" s="1"/>
  <c r="JG11" i="1"/>
  <c r="ID11" i="1"/>
  <c r="GV11" i="1"/>
  <c r="GD11" i="1"/>
  <c r="FL11" i="1"/>
  <c r="EY11" i="1"/>
  <c r="FE11" i="1" s="1"/>
  <c r="EB11" i="1"/>
  <c r="DF11" i="1"/>
  <c r="CH11" i="1"/>
  <c r="HN11" i="1"/>
  <c r="GQ11" i="1"/>
  <c r="FX11" i="1"/>
  <c r="EX11" i="1"/>
  <c r="FD11" i="1" s="1" a="1"/>
  <c r="FD11" i="1" s="1"/>
  <c r="EA11" i="1"/>
  <c r="DE11" i="1"/>
  <c r="CB11" i="1"/>
  <c r="BO11" i="1"/>
  <c r="KF11" i="1"/>
  <c r="KL11" i="1" s="1"/>
  <c r="HE11" i="1"/>
  <c r="GN11" i="1"/>
  <c r="FU11" i="1"/>
  <c r="EQ11" i="1"/>
  <c r="DP11" i="1"/>
  <c r="CW11" i="1"/>
  <c r="BN11" i="1"/>
  <c r="BA11" i="1"/>
  <c r="BG11" i="1" s="1"/>
  <c r="AX16" i="3"/>
  <c r="BB16" i="3" s="1"/>
  <c r="BF16" i="3" s="1"/>
  <c r="BO16" i="3" s="1"/>
  <c r="BT16" i="3" s="1"/>
  <c r="BY16" i="3" s="1"/>
  <c r="CH16" i="3" s="1"/>
  <c r="CM16" i="3" s="1"/>
  <c r="AC18" i="3"/>
  <c r="AF18" i="3" s="1"/>
  <c r="AL10" i="1"/>
  <c r="JC19" i="3"/>
  <c r="IG19" i="3"/>
  <c r="GP19" i="3"/>
  <c r="FY19" i="3"/>
  <c r="FS19" i="3"/>
  <c r="JW19" i="3"/>
  <c r="IU19" i="3"/>
  <c r="JP19" i="3"/>
  <c r="EY19" i="3"/>
  <c r="EE19" i="3"/>
  <c r="DK19" i="3"/>
  <c r="CR19" i="3"/>
  <c r="BZ19" i="3"/>
  <c r="BG19" i="3"/>
  <c r="AL19" i="3"/>
  <c r="IC19" i="3"/>
  <c r="HP19" i="3"/>
  <c r="EU19" i="3"/>
  <c r="EA19" i="3"/>
  <c r="DD19" i="3"/>
  <c r="CN19" i="3"/>
  <c r="BU19" i="3"/>
  <c r="BC19" i="3"/>
  <c r="IQ19" i="3"/>
  <c r="GL19" i="3"/>
  <c r="GG19" i="3"/>
  <c r="GC19" i="3"/>
  <c r="DW19" i="3"/>
  <c r="CI19" i="3"/>
  <c r="BP19" i="3"/>
  <c r="AY19" i="3"/>
  <c r="JL19" i="3"/>
  <c r="HJ19" i="3"/>
  <c r="GZ19" i="3"/>
  <c r="FO19" i="3"/>
  <c r="FJ19" i="3"/>
  <c r="FD19" i="3"/>
  <c r="EI19" i="3"/>
  <c r="DP19" i="3"/>
  <c r="CX19" i="3"/>
  <c r="AX14" i="3"/>
  <c r="BB14" i="3" s="1"/>
  <c r="BF14" i="3" s="1"/>
  <c r="AP14" i="3"/>
  <c r="KN6" i="1"/>
  <c r="KO6" i="1"/>
  <c r="KP6" i="1"/>
  <c r="KQ6" i="1" s="1"/>
  <c r="JW17" i="3"/>
  <c r="IU17" i="3"/>
  <c r="IC17" i="3"/>
  <c r="GL17" i="3"/>
  <c r="FO17" i="3"/>
  <c r="EU17" i="3"/>
  <c r="EA17" i="3"/>
  <c r="DD17" i="3"/>
  <c r="CN17" i="3"/>
  <c r="BU17" i="3"/>
  <c r="BC17" i="3"/>
  <c r="JP17" i="3"/>
  <c r="IQ17" i="3"/>
  <c r="HP17" i="3"/>
  <c r="HJ17" i="3"/>
  <c r="GG17" i="3"/>
  <c r="FJ17" i="3"/>
  <c r="DW17" i="3"/>
  <c r="JL17" i="3"/>
  <c r="GZ17" i="3"/>
  <c r="GC17" i="3"/>
  <c r="FD17" i="3"/>
  <c r="EI17" i="3"/>
  <c r="DP17" i="3"/>
  <c r="CX17" i="3"/>
  <c r="JC17" i="3"/>
  <c r="IG17" i="3"/>
  <c r="GP17" i="3"/>
  <c r="FY17" i="3"/>
  <c r="FS17" i="3"/>
  <c r="EY17" i="3"/>
  <c r="EE17" i="3"/>
  <c r="BP17" i="3"/>
  <c r="CI17" i="3"/>
  <c r="AL17" i="3"/>
  <c r="DK17" i="3"/>
  <c r="CR17" i="3"/>
  <c r="BG17" i="3"/>
  <c r="BZ17" i="3"/>
  <c r="AY17" i="3"/>
  <c r="JV17" i="3" a="1"/>
  <c r="JV17" i="3" s="1"/>
  <c r="KM9" i="1" s="1"/>
  <c r="AX13" i="3"/>
  <c r="BJ5" i="1" s="1"/>
  <c r="AC12" i="3"/>
  <c r="AF12" i="3" s="1"/>
  <c r="AL4" i="1"/>
  <c r="AC16" i="3"/>
  <c r="AF16" i="3" s="1"/>
  <c r="AL8" i="1"/>
  <c r="AX20" i="3"/>
  <c r="BB20" i="3" s="1"/>
  <c r="BF20" i="3" s="1"/>
  <c r="BO20" i="3" s="1"/>
  <c r="BT20" i="3" s="1"/>
  <c r="BY20" i="3" s="1"/>
  <c r="CH20" i="3" s="1"/>
  <c r="CM20" i="3" s="1"/>
  <c r="AX15" i="3"/>
  <c r="BB15" i="3" s="1"/>
  <c r="BF15" i="3" s="1"/>
  <c r="AP15" i="3"/>
  <c r="IW15" i="3"/>
  <c r="IE15" i="3"/>
  <c r="GN15" i="3"/>
  <c r="FW15" i="3"/>
  <c r="FQ15" i="3"/>
  <c r="JR15" i="3"/>
  <c r="JN15" i="3"/>
  <c r="JE15" i="3"/>
  <c r="HL15" i="3"/>
  <c r="HB15" i="3"/>
  <c r="GR15" i="3"/>
  <c r="EW15" i="3"/>
  <c r="EC15" i="3"/>
  <c r="DF15" i="3"/>
  <c r="CP15" i="3"/>
  <c r="BW15" i="3"/>
  <c r="BE15" i="3"/>
  <c r="FU15" i="3"/>
  <c r="FL15" i="3"/>
  <c r="DY15" i="3"/>
  <c r="CK15" i="3"/>
  <c r="BR15" i="3"/>
  <c r="BA15" i="3"/>
  <c r="HR15" i="3"/>
  <c r="HN15" i="3"/>
  <c r="FF15" i="3"/>
  <c r="EK15" i="3"/>
  <c r="DR15" i="3"/>
  <c r="CZ15" i="3"/>
  <c r="IS15" i="3"/>
  <c r="II15" i="3"/>
  <c r="GI15" i="3"/>
  <c r="GE15" i="3"/>
  <c r="GA15" i="3"/>
  <c r="FA15" i="3"/>
  <c r="EG15" i="3"/>
  <c r="DM15" i="3"/>
  <c r="CB15" i="3"/>
  <c r="BI15" i="3"/>
  <c r="AN15" i="3"/>
  <c r="KA7" i="1"/>
  <c r="JJ7" i="1"/>
  <c r="IV7" i="1"/>
  <c r="JB7" i="1" s="1"/>
  <c r="IE7" i="1"/>
  <c r="HO7" i="1"/>
  <c r="HA7" i="1"/>
  <c r="GR7" i="1"/>
  <c r="GH7" i="1"/>
  <c r="FY7" i="1"/>
  <c r="FP7" i="1"/>
  <c r="ET7" i="1"/>
  <c r="EL7" i="1"/>
  <c r="DV7" i="1"/>
  <c r="DJ7" i="1"/>
  <c r="DA7" i="1"/>
  <c r="CM7" i="1"/>
  <c r="CS7" i="1" s="1"/>
  <c r="CC7" i="1"/>
  <c r="BR7" i="1"/>
  <c r="BX7" i="1" s="1" a="1"/>
  <c r="BX7" i="1" s="1"/>
  <c r="BJ7" i="1"/>
  <c r="KF7" i="1"/>
  <c r="KL7" i="1" s="1"/>
  <c r="JS7" i="1"/>
  <c r="JG7" i="1"/>
  <c r="IU7" i="1"/>
  <c r="JA7" i="1" s="1" a="1"/>
  <c r="JA7" i="1" s="1"/>
  <c r="ID7" i="1"/>
  <c r="HN7" i="1"/>
  <c r="GZ7" i="1"/>
  <c r="GQ7" i="1"/>
  <c r="GG7" i="1"/>
  <c r="FX7" i="1"/>
  <c r="FO7" i="1"/>
  <c r="EY7" i="1"/>
  <c r="FE7" i="1" s="1"/>
  <c r="EQ7" i="1"/>
  <c r="EB7" i="1"/>
  <c r="DP7" i="1"/>
  <c r="DF7" i="1"/>
  <c r="CW7" i="1"/>
  <c r="CL7" i="1"/>
  <c r="CR7" i="1" s="1" a="1"/>
  <c r="CR7" i="1" s="1"/>
  <c r="CB7" i="1"/>
  <c r="BO7" i="1"/>
  <c r="KE7" i="1"/>
  <c r="KK7" i="1" s="1" a="1"/>
  <c r="KK7" i="1" s="1"/>
  <c r="JR7" i="1"/>
  <c r="JF7" i="1"/>
  <c r="IR7" i="1"/>
  <c r="HY7" i="1"/>
  <c r="HE7" i="1"/>
  <c r="GV7" i="1"/>
  <c r="GN7" i="1"/>
  <c r="GD7" i="1"/>
  <c r="FU7" i="1"/>
  <c r="FL7" i="1"/>
  <c r="EX7" i="1"/>
  <c r="FD7" i="1" s="1" a="1"/>
  <c r="FD7" i="1" s="1"/>
  <c r="EP7" i="1"/>
  <c r="EA7" i="1"/>
  <c r="DO7" i="1"/>
  <c r="DE7" i="1"/>
  <c r="CV7" i="1"/>
  <c r="CH7" i="1"/>
  <c r="BN7" i="1"/>
  <c r="BA7" i="1"/>
  <c r="BG7" i="1" s="1"/>
  <c r="KB7" i="1"/>
  <c r="JK7" i="1"/>
  <c r="IQ7" i="1"/>
  <c r="HX7" i="1"/>
  <c r="HD7" i="1"/>
  <c r="GU7" i="1"/>
  <c r="GM7" i="1"/>
  <c r="GC7" i="1"/>
  <c r="FT7" i="1"/>
  <c r="FK7" i="1"/>
  <c r="EU7" i="1"/>
  <c r="EM7" i="1"/>
  <c r="DW7" i="1"/>
  <c r="DK7" i="1"/>
  <c r="DB7" i="1"/>
  <c r="CG7" i="1"/>
  <c r="BS7" i="1"/>
  <c r="BY7" i="1" s="1"/>
  <c r="BK7" i="1"/>
  <c r="AZ7" i="1"/>
  <c r="BF7" i="1" s="1" a="1"/>
  <c r="BF7" i="1" s="1"/>
  <c r="AC14" i="3"/>
  <c r="AF14" i="3" s="1"/>
  <c r="AL6" i="1"/>
  <c r="IW13" i="3"/>
  <c r="IE13" i="3"/>
  <c r="GN13" i="3"/>
  <c r="FW13" i="3"/>
  <c r="FQ13" i="3"/>
  <c r="EW13" i="3"/>
  <c r="EC13" i="3"/>
  <c r="DF13" i="3"/>
  <c r="CP13" i="3"/>
  <c r="BW13" i="3"/>
  <c r="BE13" i="3"/>
  <c r="JR13" i="3"/>
  <c r="IS13" i="3"/>
  <c r="HR13" i="3"/>
  <c r="HL13" i="3"/>
  <c r="JN13" i="3"/>
  <c r="HN13" i="3"/>
  <c r="HB13" i="3"/>
  <c r="GE13" i="3"/>
  <c r="FF13" i="3"/>
  <c r="JE13" i="3"/>
  <c r="II13" i="3"/>
  <c r="GR13" i="3"/>
  <c r="GA13" i="3"/>
  <c r="FU13" i="3"/>
  <c r="FA13" i="3"/>
  <c r="EG13" i="3"/>
  <c r="DM13" i="3"/>
  <c r="CB13" i="3"/>
  <c r="BI13" i="3"/>
  <c r="AN13" i="3"/>
  <c r="CK13" i="3"/>
  <c r="FL13" i="3"/>
  <c r="DR13" i="3"/>
  <c r="CZ13" i="3"/>
  <c r="GI13" i="3"/>
  <c r="DY13" i="3"/>
  <c r="EK13" i="3"/>
  <c r="BR13" i="3"/>
  <c r="BA13" i="3"/>
  <c r="BA5" i="1"/>
  <c r="AZ5" i="1"/>
  <c r="IL15" i="3" l="1"/>
  <c r="EN15" i="3"/>
  <c r="CE15" i="3"/>
  <c r="JU15" i="3"/>
  <c r="DE9" i="1"/>
  <c r="BK5" i="1"/>
  <c r="AQ15" i="3"/>
  <c r="BB13" i="3"/>
  <c r="BF13" i="3" s="1"/>
  <c r="BS5" i="1" s="1"/>
  <c r="BL15" i="3"/>
  <c r="DW9" i="1"/>
  <c r="CQ20" i="3"/>
  <c r="DF12" i="1" s="1"/>
  <c r="DJ20" i="3"/>
  <c r="DW12" i="1" s="1"/>
  <c r="DJ16" i="3"/>
  <c r="DV8" i="1" s="1"/>
  <c r="CQ16" i="3"/>
  <c r="DE8" i="1" s="1"/>
  <c r="BO15" i="3"/>
  <c r="BT15" i="3" s="1"/>
  <c r="BY15" i="3" s="1"/>
  <c r="BK15" i="3"/>
  <c r="BO14" i="3"/>
  <c r="BT14" i="3" s="1"/>
  <c r="BY14" i="3" s="1"/>
  <c r="BK14" i="3"/>
  <c r="JC14" i="3"/>
  <c r="IG14" i="3"/>
  <c r="GP14" i="3"/>
  <c r="FY14" i="3"/>
  <c r="FS14" i="3"/>
  <c r="EY14" i="3"/>
  <c r="EE14" i="3"/>
  <c r="DK14" i="3"/>
  <c r="CR14" i="3"/>
  <c r="BZ14" i="3"/>
  <c r="BG14" i="3"/>
  <c r="AL14" i="3"/>
  <c r="JW14" i="3"/>
  <c r="IU14" i="3"/>
  <c r="IC14" i="3"/>
  <c r="GL14" i="3"/>
  <c r="FO14" i="3"/>
  <c r="EU14" i="3"/>
  <c r="EA14" i="3"/>
  <c r="DD14" i="3"/>
  <c r="CN14" i="3"/>
  <c r="BU14" i="3"/>
  <c r="BC14" i="3"/>
  <c r="JP14" i="3"/>
  <c r="IQ14" i="3"/>
  <c r="HP14" i="3"/>
  <c r="HJ14" i="3"/>
  <c r="GG14" i="3"/>
  <c r="FJ14" i="3"/>
  <c r="DW14" i="3"/>
  <c r="CI14" i="3"/>
  <c r="BP14" i="3"/>
  <c r="AY14" i="3"/>
  <c r="JL14" i="3"/>
  <c r="GZ14" i="3"/>
  <c r="GC14" i="3"/>
  <c r="FD14" i="3"/>
  <c r="EI14" i="3"/>
  <c r="DP14" i="3"/>
  <c r="CX14" i="3"/>
  <c r="KN7" i="1"/>
  <c r="KO7" i="1" s="1"/>
  <c r="KP7" i="1"/>
  <c r="KQ7" i="1" s="1"/>
  <c r="JE16" i="3"/>
  <c r="II16" i="3"/>
  <c r="GR16" i="3"/>
  <c r="GA16" i="3"/>
  <c r="FU16" i="3"/>
  <c r="FA16" i="3"/>
  <c r="EG16" i="3"/>
  <c r="DM16" i="3"/>
  <c r="CB16" i="3"/>
  <c r="BI16" i="3"/>
  <c r="AN16" i="3"/>
  <c r="IW16" i="3"/>
  <c r="IE16" i="3"/>
  <c r="GN16" i="3"/>
  <c r="FW16" i="3"/>
  <c r="FQ16" i="3"/>
  <c r="EW16" i="3"/>
  <c r="EC16" i="3"/>
  <c r="DF16" i="3"/>
  <c r="CP16" i="3"/>
  <c r="BW16" i="3"/>
  <c r="BE16" i="3"/>
  <c r="JR16" i="3"/>
  <c r="IS16" i="3"/>
  <c r="HR16" i="3"/>
  <c r="HL16" i="3"/>
  <c r="GI16" i="3"/>
  <c r="FL16" i="3"/>
  <c r="DY16" i="3"/>
  <c r="CK16" i="3"/>
  <c r="BR16" i="3"/>
  <c r="JN16" i="3"/>
  <c r="HN16" i="3"/>
  <c r="HB16" i="3"/>
  <c r="GE16" i="3"/>
  <c r="FF16" i="3"/>
  <c r="EK16" i="3"/>
  <c r="DR16" i="3"/>
  <c r="CZ16" i="3"/>
  <c r="BA16" i="3"/>
  <c r="CV8" i="1"/>
  <c r="CH8" i="1"/>
  <c r="BN8" i="1"/>
  <c r="BA8" i="1"/>
  <c r="DW8" i="1"/>
  <c r="DB8" i="1"/>
  <c r="CG8" i="1"/>
  <c r="BS8" i="1"/>
  <c r="BK8" i="1"/>
  <c r="AZ8" i="1"/>
  <c r="DA8" i="1"/>
  <c r="CM8" i="1"/>
  <c r="CC8" i="1"/>
  <c r="BR8" i="1"/>
  <c r="BJ8" i="1"/>
  <c r="CW8" i="1"/>
  <c r="CL8" i="1"/>
  <c r="CB8" i="1"/>
  <c r="BO8" i="1"/>
  <c r="BN5" i="1"/>
  <c r="JW16" i="3"/>
  <c r="IU16" i="3"/>
  <c r="IC16" i="3"/>
  <c r="GL16" i="3"/>
  <c r="FO16" i="3"/>
  <c r="EU16" i="3"/>
  <c r="EA16" i="3"/>
  <c r="DD16" i="3"/>
  <c r="CN16" i="3"/>
  <c r="BU16" i="3"/>
  <c r="BC16" i="3"/>
  <c r="JP16" i="3"/>
  <c r="IQ16" i="3"/>
  <c r="HP16" i="3"/>
  <c r="HJ16" i="3"/>
  <c r="GG16" i="3"/>
  <c r="FJ16" i="3"/>
  <c r="DW16" i="3"/>
  <c r="CI16" i="3"/>
  <c r="BP16" i="3"/>
  <c r="AY16" i="3"/>
  <c r="JV16" i="3" a="1"/>
  <c r="JV16" i="3" s="1"/>
  <c r="KM8" i="1" s="1"/>
  <c r="JL16" i="3"/>
  <c r="GZ16" i="3"/>
  <c r="GC16" i="3"/>
  <c r="FD16" i="3"/>
  <c r="EI16" i="3"/>
  <c r="DP16" i="3"/>
  <c r="CX16" i="3"/>
  <c r="JC16" i="3"/>
  <c r="IG16" i="3"/>
  <c r="GP16" i="3"/>
  <c r="FY16" i="3"/>
  <c r="FS16" i="3"/>
  <c r="EY16" i="3"/>
  <c r="EE16" i="3"/>
  <c r="DK16" i="3"/>
  <c r="CR16" i="3"/>
  <c r="BZ16" i="3"/>
  <c r="BG16" i="3"/>
  <c r="AL16" i="3"/>
  <c r="IW18" i="3"/>
  <c r="IE18" i="3"/>
  <c r="GN18" i="3"/>
  <c r="FW18" i="3"/>
  <c r="FQ18" i="3"/>
  <c r="EW18" i="3"/>
  <c r="EC18" i="3"/>
  <c r="JR18" i="3"/>
  <c r="IS18" i="3"/>
  <c r="HR18" i="3"/>
  <c r="HL18" i="3"/>
  <c r="GI18" i="3"/>
  <c r="FL18" i="3"/>
  <c r="DY18" i="3"/>
  <c r="CK18" i="3"/>
  <c r="BR18" i="3"/>
  <c r="BA18" i="3"/>
  <c r="JN18" i="3"/>
  <c r="HN18" i="3"/>
  <c r="HB18" i="3"/>
  <c r="GE18" i="3"/>
  <c r="JE18" i="3"/>
  <c r="II18" i="3"/>
  <c r="GR18" i="3"/>
  <c r="FU18" i="3"/>
  <c r="EK18" i="3"/>
  <c r="BI18" i="3"/>
  <c r="BE18" i="3"/>
  <c r="GA18" i="3"/>
  <c r="CB18" i="3"/>
  <c r="BW18" i="3"/>
  <c r="FA18" i="3"/>
  <c r="DR18" i="3"/>
  <c r="DM18" i="3"/>
  <c r="DF18" i="3"/>
  <c r="CZ18" i="3"/>
  <c r="CP18" i="3"/>
  <c r="FF18" i="3"/>
  <c r="EG18" i="3"/>
  <c r="AN18" i="3"/>
  <c r="DE10" i="1"/>
  <c r="CV10" i="1"/>
  <c r="CH10" i="1"/>
  <c r="BN10" i="1"/>
  <c r="BA10" i="1"/>
  <c r="DB10" i="1"/>
  <c r="CL10" i="1"/>
  <c r="BS10" i="1"/>
  <c r="BJ10" i="1"/>
  <c r="DA10" i="1"/>
  <c r="CG10" i="1"/>
  <c r="BR10" i="1"/>
  <c r="AZ10" i="1"/>
  <c r="DW10" i="1"/>
  <c r="CW10" i="1"/>
  <c r="CC10" i="1"/>
  <c r="BO10" i="1"/>
  <c r="DV10" i="1"/>
  <c r="DF10" i="1"/>
  <c r="CM10" i="1"/>
  <c r="CB10" i="1"/>
  <c r="BK10" i="1"/>
  <c r="CE19" i="3"/>
  <c r="JE20" i="3"/>
  <c r="II20" i="3"/>
  <c r="GR20" i="3"/>
  <c r="GA20" i="3"/>
  <c r="FU20" i="3"/>
  <c r="FA20" i="3"/>
  <c r="IW20" i="3"/>
  <c r="IE20" i="3"/>
  <c r="GN20" i="3"/>
  <c r="FW20" i="3"/>
  <c r="FQ20" i="3"/>
  <c r="EW20" i="3"/>
  <c r="EC20" i="3"/>
  <c r="DF20" i="3"/>
  <c r="CP20" i="3"/>
  <c r="BW20" i="3"/>
  <c r="BE20" i="3"/>
  <c r="JR20" i="3"/>
  <c r="IS20" i="3"/>
  <c r="HR20" i="3"/>
  <c r="HL20" i="3"/>
  <c r="GI20" i="3"/>
  <c r="FL20" i="3"/>
  <c r="DY20" i="3"/>
  <c r="CK20" i="3"/>
  <c r="BR20" i="3"/>
  <c r="BA20" i="3"/>
  <c r="JN20" i="3"/>
  <c r="HN20" i="3"/>
  <c r="HB20" i="3"/>
  <c r="GE20" i="3"/>
  <c r="FF20" i="3"/>
  <c r="EK20" i="3"/>
  <c r="DR20" i="3"/>
  <c r="CZ20" i="3"/>
  <c r="BI20" i="3"/>
  <c r="EG20" i="3"/>
  <c r="CB20" i="3"/>
  <c r="DM20" i="3"/>
  <c r="AN20" i="3"/>
  <c r="CV12" i="1"/>
  <c r="CH12" i="1"/>
  <c r="BN12" i="1"/>
  <c r="BA12" i="1"/>
  <c r="DB12" i="1"/>
  <c r="CG12" i="1"/>
  <c r="BS12" i="1"/>
  <c r="BK12" i="1"/>
  <c r="AZ12" i="1"/>
  <c r="DA12" i="1"/>
  <c r="CM12" i="1"/>
  <c r="CC12" i="1"/>
  <c r="BR12" i="1"/>
  <c r="BJ12" i="1"/>
  <c r="CW12" i="1"/>
  <c r="CL12" i="1"/>
  <c r="CB12" i="1"/>
  <c r="BO12" i="1"/>
  <c r="DO17" i="3"/>
  <c r="KO5" i="1"/>
  <c r="KN5" i="1"/>
  <c r="KP5" i="1" s="1"/>
  <c r="KQ5" i="1" s="1"/>
  <c r="JW20" i="3"/>
  <c r="IU20" i="3"/>
  <c r="IC20" i="3"/>
  <c r="GL20" i="3"/>
  <c r="FO20" i="3"/>
  <c r="EU20" i="3"/>
  <c r="JP20" i="3"/>
  <c r="IQ20" i="3"/>
  <c r="HP20" i="3"/>
  <c r="HJ20" i="3"/>
  <c r="GG20" i="3"/>
  <c r="FJ20" i="3"/>
  <c r="DW20" i="3"/>
  <c r="CI20" i="3"/>
  <c r="BP20" i="3"/>
  <c r="AY20" i="3"/>
  <c r="JL20" i="3"/>
  <c r="GZ20" i="3"/>
  <c r="GC20" i="3"/>
  <c r="FD20" i="3"/>
  <c r="EI20" i="3"/>
  <c r="DP20" i="3"/>
  <c r="CX20" i="3"/>
  <c r="JC20" i="3"/>
  <c r="IG20" i="3"/>
  <c r="GP20" i="3"/>
  <c r="FY20" i="3"/>
  <c r="FS20" i="3"/>
  <c r="EY20" i="3"/>
  <c r="EE20" i="3"/>
  <c r="DK20" i="3"/>
  <c r="CR20" i="3"/>
  <c r="BZ20" i="3"/>
  <c r="BG20" i="3"/>
  <c r="AL20" i="3"/>
  <c r="DD20" i="3"/>
  <c r="CN20" i="3"/>
  <c r="BC20" i="3"/>
  <c r="EA20" i="3"/>
  <c r="BU20" i="3"/>
  <c r="JV20" i="3" a="1"/>
  <c r="JV20" i="3" s="1"/>
  <c r="KM12" i="1" s="1"/>
  <c r="CW17" i="3"/>
  <c r="CV17" i="3" s="1"/>
  <c r="DC17" i="3"/>
  <c r="DB17" i="3" s="1"/>
  <c r="DJ19" i="3"/>
  <c r="CQ19" i="3"/>
  <c r="JE12" i="3"/>
  <c r="II12" i="3"/>
  <c r="GR12" i="3"/>
  <c r="GA12" i="3"/>
  <c r="FU12" i="3"/>
  <c r="FA12" i="3"/>
  <c r="EG12" i="3"/>
  <c r="DM12" i="3"/>
  <c r="CB12" i="3"/>
  <c r="BI12" i="3"/>
  <c r="AN12" i="3"/>
  <c r="IW12" i="3"/>
  <c r="IE12" i="3"/>
  <c r="GN12" i="3"/>
  <c r="FW12" i="3"/>
  <c r="FQ12" i="3"/>
  <c r="EW12" i="3"/>
  <c r="EC12" i="3"/>
  <c r="DF12" i="3"/>
  <c r="CP12" i="3"/>
  <c r="BW12" i="3"/>
  <c r="BE12" i="3"/>
  <c r="JR12" i="3"/>
  <c r="IS12" i="3"/>
  <c r="HR12" i="3"/>
  <c r="HL12" i="3"/>
  <c r="GI12" i="3"/>
  <c r="FL12" i="3"/>
  <c r="DY12" i="3"/>
  <c r="CK12" i="3"/>
  <c r="BR12" i="3"/>
  <c r="BA12" i="3"/>
  <c r="JN12" i="3"/>
  <c r="HN12" i="3"/>
  <c r="HB12" i="3"/>
  <c r="GE12" i="3"/>
  <c r="FF12" i="3"/>
  <c r="EK12" i="3"/>
  <c r="DR12" i="3"/>
  <c r="CZ12" i="3"/>
  <c r="HO4" i="1"/>
  <c r="FY4" i="1"/>
  <c r="BR4" i="1"/>
  <c r="BX4" i="1" s="1" a="1"/>
  <c r="BX4" i="1" s="1"/>
  <c r="KF4" i="1"/>
  <c r="KL4" i="1" s="1"/>
  <c r="JS4" i="1"/>
  <c r="JG4" i="1"/>
  <c r="IU4" i="1"/>
  <c r="JA4" i="1" s="1" a="1"/>
  <c r="JA4" i="1" s="1"/>
  <c r="ID4" i="1"/>
  <c r="HN4" i="1"/>
  <c r="GZ4" i="1"/>
  <c r="GQ4" i="1"/>
  <c r="GG4" i="1"/>
  <c r="FX4" i="1"/>
  <c r="FO4" i="1"/>
  <c r="EY4" i="1"/>
  <c r="FE4" i="1" s="1"/>
  <c r="EQ4" i="1"/>
  <c r="EB4" i="1"/>
  <c r="DP4" i="1"/>
  <c r="DF4" i="1"/>
  <c r="CW4" i="1"/>
  <c r="CL4" i="1"/>
  <c r="CR4" i="1" s="1" a="1"/>
  <c r="CR4" i="1" s="1"/>
  <c r="CB4" i="1"/>
  <c r="BO4" i="1"/>
  <c r="KE4" i="1"/>
  <c r="KK4" i="1" s="1" a="1"/>
  <c r="KK4" i="1" s="1"/>
  <c r="JR4" i="1"/>
  <c r="JF4" i="1"/>
  <c r="IR4" i="1"/>
  <c r="HY4" i="1"/>
  <c r="HE4" i="1"/>
  <c r="GV4" i="1"/>
  <c r="GN4" i="1"/>
  <c r="GD4" i="1"/>
  <c r="FU4" i="1"/>
  <c r="FL4" i="1"/>
  <c r="EX4" i="1"/>
  <c r="FD4" i="1" s="1" a="1"/>
  <c r="FD4" i="1" s="1"/>
  <c r="EP4" i="1"/>
  <c r="EA4" i="1"/>
  <c r="DO4" i="1"/>
  <c r="DE4" i="1"/>
  <c r="CV4" i="1"/>
  <c r="CH4" i="1"/>
  <c r="BN4" i="1"/>
  <c r="BA4" i="1"/>
  <c r="BG4" i="1" s="1"/>
  <c r="JJ4" i="1"/>
  <c r="IV4" i="1"/>
  <c r="JB4" i="1" s="1"/>
  <c r="HA4" i="1"/>
  <c r="GH4" i="1"/>
  <c r="EL4" i="1"/>
  <c r="DJ4" i="1"/>
  <c r="CM4" i="1"/>
  <c r="CS4" i="1" s="1"/>
  <c r="KB4" i="1"/>
  <c r="JK4" i="1"/>
  <c r="IQ4" i="1"/>
  <c r="HX4" i="1"/>
  <c r="HD4" i="1"/>
  <c r="GU4" i="1"/>
  <c r="GM4" i="1"/>
  <c r="GC4" i="1"/>
  <c r="FT4" i="1"/>
  <c r="FK4" i="1"/>
  <c r="EU4" i="1"/>
  <c r="EM4" i="1"/>
  <c r="DW4" i="1"/>
  <c r="DK4" i="1"/>
  <c r="DB4" i="1"/>
  <c r="CG4" i="1"/>
  <c r="BS4" i="1"/>
  <c r="BY4" i="1" s="1"/>
  <c r="BK4" i="1"/>
  <c r="AZ4" i="1"/>
  <c r="BF4" i="1" s="1" a="1"/>
  <c r="BF4" i="1" s="1"/>
  <c r="KA4" i="1"/>
  <c r="IE4" i="1"/>
  <c r="GR4" i="1"/>
  <c r="FP4" i="1"/>
  <c r="ET4" i="1"/>
  <c r="DV4" i="1"/>
  <c r="DA4" i="1"/>
  <c r="CC4" i="1"/>
  <c r="BJ4" i="1"/>
  <c r="JP18" i="3"/>
  <c r="IQ18" i="3"/>
  <c r="HP18" i="3"/>
  <c r="HJ18" i="3"/>
  <c r="GG18" i="3"/>
  <c r="FJ18" i="3"/>
  <c r="DW18" i="3"/>
  <c r="JL18" i="3"/>
  <c r="GZ18" i="3"/>
  <c r="GC18" i="3"/>
  <c r="FD18" i="3"/>
  <c r="EI18" i="3"/>
  <c r="DP18" i="3"/>
  <c r="CX18" i="3"/>
  <c r="JC18" i="3"/>
  <c r="IG18" i="3"/>
  <c r="GP18" i="3"/>
  <c r="FY18" i="3"/>
  <c r="JW18" i="3"/>
  <c r="IU18" i="3"/>
  <c r="IC18" i="3"/>
  <c r="GL18" i="3"/>
  <c r="FO18" i="3"/>
  <c r="EE18" i="3"/>
  <c r="DK18" i="3"/>
  <c r="DD18" i="3"/>
  <c r="CR18" i="3"/>
  <c r="CN18" i="3"/>
  <c r="CI18" i="3"/>
  <c r="FS18" i="3"/>
  <c r="AL18" i="3"/>
  <c r="EU18" i="3"/>
  <c r="BG18" i="3"/>
  <c r="BC18" i="3"/>
  <c r="AY18" i="3"/>
  <c r="EY18" i="3"/>
  <c r="EA18" i="3"/>
  <c r="BZ18" i="3"/>
  <c r="BU18" i="3"/>
  <c r="BP18" i="3"/>
  <c r="JV18" i="3" a="1"/>
  <c r="JV18" i="3" s="1"/>
  <c r="KM10" i="1" s="1"/>
  <c r="JN14" i="3"/>
  <c r="HN14" i="3"/>
  <c r="HB14" i="3"/>
  <c r="GE14" i="3"/>
  <c r="FF14" i="3"/>
  <c r="EK14" i="3"/>
  <c r="DR14" i="3"/>
  <c r="CZ14" i="3"/>
  <c r="JE14" i="3"/>
  <c r="II14" i="3"/>
  <c r="GR14" i="3"/>
  <c r="GA14" i="3"/>
  <c r="FU14" i="3"/>
  <c r="FA14" i="3"/>
  <c r="EG14" i="3"/>
  <c r="DM14" i="3"/>
  <c r="CB14" i="3"/>
  <c r="BI14" i="3"/>
  <c r="AN14" i="3"/>
  <c r="IW14" i="3"/>
  <c r="IE14" i="3"/>
  <c r="GN14" i="3"/>
  <c r="FW14" i="3"/>
  <c r="FQ14" i="3"/>
  <c r="EW14" i="3"/>
  <c r="EC14" i="3"/>
  <c r="DF14" i="3"/>
  <c r="CP14" i="3"/>
  <c r="BW14" i="3"/>
  <c r="BE14" i="3"/>
  <c r="JR14" i="3"/>
  <c r="IS14" i="3"/>
  <c r="HR14" i="3"/>
  <c r="HL14" i="3"/>
  <c r="GI14" i="3"/>
  <c r="FL14" i="3"/>
  <c r="DY14" i="3"/>
  <c r="CK14" i="3"/>
  <c r="BR14" i="3"/>
  <c r="BA14" i="3"/>
  <c r="KE6" i="1"/>
  <c r="KK6" i="1" s="1" a="1"/>
  <c r="KK6" i="1" s="1"/>
  <c r="JR6" i="1"/>
  <c r="JF6" i="1"/>
  <c r="IR6" i="1"/>
  <c r="HY6" i="1"/>
  <c r="HE6" i="1"/>
  <c r="GV6" i="1"/>
  <c r="GN6" i="1"/>
  <c r="GD6" i="1"/>
  <c r="FU6" i="1"/>
  <c r="FL6" i="1"/>
  <c r="EX6" i="1"/>
  <c r="FD6" i="1" s="1" a="1"/>
  <c r="FD6" i="1" s="1"/>
  <c r="EP6" i="1"/>
  <c r="EA6" i="1"/>
  <c r="DO6" i="1"/>
  <c r="DE6" i="1"/>
  <c r="CV6" i="1"/>
  <c r="CH6" i="1"/>
  <c r="BN6" i="1"/>
  <c r="BA6" i="1"/>
  <c r="BG6" i="1" s="1"/>
  <c r="KB6" i="1"/>
  <c r="JK6" i="1"/>
  <c r="IQ6" i="1"/>
  <c r="HX6" i="1"/>
  <c r="HD6" i="1"/>
  <c r="GU6" i="1"/>
  <c r="GM6" i="1"/>
  <c r="GC6" i="1"/>
  <c r="FT6" i="1"/>
  <c r="FK6" i="1"/>
  <c r="EU6" i="1"/>
  <c r="EM6" i="1"/>
  <c r="DW6" i="1"/>
  <c r="DK6" i="1"/>
  <c r="DB6" i="1"/>
  <c r="CG6" i="1"/>
  <c r="BS6" i="1"/>
  <c r="BY6" i="1" s="1"/>
  <c r="BK6" i="1"/>
  <c r="AZ6" i="1"/>
  <c r="BF6" i="1" s="1" a="1"/>
  <c r="BF6" i="1" s="1"/>
  <c r="KF6" i="1"/>
  <c r="KL6" i="1" s="1"/>
  <c r="JS6" i="1"/>
  <c r="JG6" i="1"/>
  <c r="IU6" i="1"/>
  <c r="JA6" i="1" s="1" a="1"/>
  <c r="JA6" i="1" s="1"/>
  <c r="ID6" i="1"/>
  <c r="HN6" i="1"/>
  <c r="GZ6" i="1"/>
  <c r="GQ6" i="1"/>
  <c r="GG6" i="1"/>
  <c r="FX6" i="1"/>
  <c r="FO6" i="1"/>
  <c r="EY6" i="1"/>
  <c r="FE6" i="1" s="1"/>
  <c r="EQ6" i="1"/>
  <c r="EB6" i="1"/>
  <c r="DP6" i="1"/>
  <c r="DF6" i="1"/>
  <c r="CW6" i="1"/>
  <c r="CL6" i="1"/>
  <c r="CR6" i="1" s="1" a="1"/>
  <c r="CR6" i="1" s="1"/>
  <c r="CB6" i="1"/>
  <c r="BO6" i="1"/>
  <c r="KA6" i="1"/>
  <c r="IV6" i="1"/>
  <c r="JB6" i="1" s="1"/>
  <c r="GR6" i="1"/>
  <c r="DV6" i="1"/>
  <c r="JJ6" i="1"/>
  <c r="IE6" i="1"/>
  <c r="GH6" i="1"/>
  <c r="DJ6" i="1"/>
  <c r="CM6" i="1"/>
  <c r="CS6" i="1" s="1"/>
  <c r="BR6" i="1"/>
  <c r="BX6" i="1" s="1" a="1"/>
  <c r="BX6" i="1" s="1"/>
  <c r="HO6" i="1"/>
  <c r="FY6" i="1"/>
  <c r="ET6" i="1"/>
  <c r="DA6" i="1"/>
  <c r="CC6" i="1"/>
  <c r="BJ6" i="1"/>
  <c r="HA6" i="1"/>
  <c r="FP6" i="1"/>
  <c r="EL6" i="1"/>
  <c r="JW12" i="3"/>
  <c r="IU12" i="3"/>
  <c r="IC12" i="3"/>
  <c r="GL12" i="3"/>
  <c r="FO12" i="3"/>
  <c r="EU12" i="3"/>
  <c r="EA12" i="3"/>
  <c r="DD12" i="3"/>
  <c r="CN12" i="3"/>
  <c r="BU12" i="3"/>
  <c r="BC12" i="3"/>
  <c r="JP12" i="3"/>
  <c r="IQ12" i="3"/>
  <c r="HP12" i="3"/>
  <c r="HJ12" i="3"/>
  <c r="GG12" i="3"/>
  <c r="FJ12" i="3"/>
  <c r="DW12" i="3"/>
  <c r="CI12" i="3"/>
  <c r="BP12" i="3"/>
  <c r="AY12" i="3"/>
  <c r="JL12" i="3"/>
  <c r="GZ12" i="3"/>
  <c r="GC12" i="3"/>
  <c r="FD12" i="3"/>
  <c r="EI12" i="3"/>
  <c r="DP12" i="3"/>
  <c r="CX12" i="3"/>
  <c r="JC12" i="3"/>
  <c r="IG12" i="3"/>
  <c r="GP12" i="3"/>
  <c r="FY12" i="3"/>
  <c r="FS12" i="3"/>
  <c r="EY12" i="3"/>
  <c r="EE12" i="3"/>
  <c r="DK12" i="3"/>
  <c r="CR12" i="3"/>
  <c r="BZ12" i="3"/>
  <c r="BG12" i="3"/>
  <c r="AL12" i="3"/>
  <c r="JU19" i="3"/>
  <c r="AQ19" i="3"/>
  <c r="DC18" i="3"/>
  <c r="DO10" i="1" s="1"/>
  <c r="CW18" i="3"/>
  <c r="DJ10" i="1" s="1"/>
  <c r="KO9" i="1"/>
  <c r="KN9" i="1"/>
  <c r="KP9" i="1" s="1"/>
  <c r="KQ9" i="1" s="1"/>
  <c r="BL19" i="3"/>
  <c r="EN19" i="3"/>
  <c r="IL19" i="3"/>
  <c r="DO18" i="3"/>
  <c r="EB10" i="1" s="1"/>
  <c r="CH12" i="3"/>
  <c r="CM12" i="3" s="1"/>
  <c r="CD12" i="3"/>
  <c r="BR5" i="1" l="1"/>
  <c r="DV12" i="1"/>
  <c r="IL14" i="3"/>
  <c r="EN14" i="3"/>
  <c r="BO13" i="3"/>
  <c r="CC5" i="1" s="1"/>
  <c r="BO5" i="1"/>
  <c r="CE14" i="3"/>
  <c r="DE12" i="1"/>
  <c r="DB18" i="3"/>
  <c r="DF8" i="1"/>
  <c r="JU14" i="3"/>
  <c r="AQ14" i="3"/>
  <c r="BL14" i="3"/>
  <c r="CE12" i="3"/>
  <c r="CW19" i="3"/>
  <c r="DC19" i="3"/>
  <c r="CQ12" i="3"/>
  <c r="DJ12" i="3"/>
  <c r="CV18" i="3"/>
  <c r="EN12" i="3"/>
  <c r="BL12" i="3"/>
  <c r="IL12" i="3"/>
  <c r="DP9" i="1"/>
  <c r="DO9" i="1"/>
  <c r="DK10" i="1"/>
  <c r="EA10" i="1"/>
  <c r="CD15" i="3"/>
  <c r="CH15" i="3"/>
  <c r="CM15" i="3" s="1"/>
  <c r="CW20" i="3"/>
  <c r="CV20" i="3" s="1"/>
  <c r="DC20" i="3"/>
  <c r="DB20" i="3" s="1"/>
  <c r="DK9" i="1"/>
  <c r="DJ9" i="1"/>
  <c r="KN8" i="1"/>
  <c r="KP8" i="1" s="1"/>
  <c r="KQ8" i="1" s="1"/>
  <c r="KO8" i="1"/>
  <c r="CW16" i="3"/>
  <c r="CV16" i="3" s="1"/>
  <c r="DC16" i="3"/>
  <c r="DB16" i="3" s="1"/>
  <c r="KN12" i="1"/>
  <c r="KP12" i="1" s="1"/>
  <c r="KQ12" i="1" s="1"/>
  <c r="KO12" i="1"/>
  <c r="EB9" i="1"/>
  <c r="EA9" i="1"/>
  <c r="CH14" i="3"/>
  <c r="CM14" i="3" s="1"/>
  <c r="CD14" i="3"/>
  <c r="DO16" i="3"/>
  <c r="KN10" i="1"/>
  <c r="KP10" i="1" s="1"/>
  <c r="KQ10" i="1" s="1"/>
  <c r="KO10" i="1"/>
  <c r="JU12" i="3"/>
  <c r="AQ12" i="3"/>
  <c r="DO19" i="3"/>
  <c r="CV19" i="3"/>
  <c r="DB19" i="3"/>
  <c r="DV17" i="3"/>
  <c r="DP10" i="1"/>
  <c r="DO20" i="3"/>
  <c r="BT13" i="3" l="1"/>
  <c r="BY13" i="3" s="1"/>
  <c r="CB5" i="1"/>
  <c r="DV20" i="3"/>
  <c r="ED20" i="3" s="1"/>
  <c r="DV18" i="3"/>
  <c r="EM10" i="1" s="1"/>
  <c r="DV19" i="3"/>
  <c r="EH19" i="3" s="1"/>
  <c r="EB8" i="1"/>
  <c r="EA8" i="1"/>
  <c r="DP8" i="1"/>
  <c r="DO8" i="1"/>
  <c r="DJ12" i="1"/>
  <c r="DK12" i="1"/>
  <c r="CW12" i="3"/>
  <c r="DC12" i="3"/>
  <c r="DJ8" i="1"/>
  <c r="DK8" i="1"/>
  <c r="DJ15" i="3"/>
  <c r="CQ15" i="3"/>
  <c r="EB12" i="1"/>
  <c r="EA12" i="1"/>
  <c r="ED17" i="3"/>
  <c r="DZ17" i="3"/>
  <c r="EH17" i="3"/>
  <c r="EM9" i="1"/>
  <c r="EL9" i="1"/>
  <c r="DV16" i="3"/>
  <c r="DJ14" i="3"/>
  <c r="CQ14" i="3"/>
  <c r="DP12" i="1"/>
  <c r="DO12" i="1"/>
  <c r="DB12" i="3"/>
  <c r="CV12" i="3"/>
  <c r="DO12" i="3"/>
  <c r="DZ20" i="3" l="1"/>
  <c r="EP12" i="1" s="1"/>
  <c r="EH20" i="3"/>
  <c r="EY12" i="1" s="1"/>
  <c r="DZ18" i="3"/>
  <c r="EQ10" i="1" s="1"/>
  <c r="CG5" i="1"/>
  <c r="CH5" i="1"/>
  <c r="EL12" i="1"/>
  <c r="EM12" i="1"/>
  <c r="EL10" i="1"/>
  <c r="EH18" i="3"/>
  <c r="EX10" i="1" s="1"/>
  <c r="ED18" i="3"/>
  <c r="ET10" i="1" s="1"/>
  <c r="ED19" i="3"/>
  <c r="DZ19" i="3"/>
  <c r="CW14" i="3"/>
  <c r="DC14" i="3"/>
  <c r="DV12" i="3"/>
  <c r="EU12" i="1"/>
  <c r="ET12" i="1"/>
  <c r="DB14" i="3"/>
  <c r="DO14" i="3"/>
  <c r="CV14" i="3"/>
  <c r="ET17" i="3"/>
  <c r="EY9" i="1"/>
  <c r="EX9" i="1"/>
  <c r="EM19" i="3"/>
  <c r="ET19" i="3"/>
  <c r="FC19" i="3" s="1"/>
  <c r="ED16" i="3"/>
  <c r="DZ16" i="3"/>
  <c r="EH16" i="3"/>
  <c r="EM8" i="1"/>
  <c r="EL8" i="1"/>
  <c r="EQ9" i="1"/>
  <c r="EP9" i="1"/>
  <c r="DC15" i="3"/>
  <c r="DB15" i="3" s="1"/>
  <c r="CW15" i="3"/>
  <c r="CV15" i="3" s="1"/>
  <c r="EU9" i="1"/>
  <c r="ET9" i="1"/>
  <c r="DO15" i="3"/>
  <c r="CH13" i="3"/>
  <c r="CL5" i="1"/>
  <c r="CM5" i="1"/>
  <c r="ET20" i="3" l="1"/>
  <c r="FL12" i="1" s="1"/>
  <c r="EQ12" i="1"/>
  <c r="EX12" i="1"/>
  <c r="EP10" i="1"/>
  <c r="EU10" i="1"/>
  <c r="ET18" i="3"/>
  <c r="FL10" i="1" s="1"/>
  <c r="EY10" i="1"/>
  <c r="DV15" i="3"/>
  <c r="EH15" i="3" s="1"/>
  <c r="DV14" i="3"/>
  <c r="EH14" i="3" s="1"/>
  <c r="CV5" i="1"/>
  <c r="CM13" i="3"/>
  <c r="CW5" i="1"/>
  <c r="ET16" i="3"/>
  <c r="EX8" i="1"/>
  <c r="EY8" i="1"/>
  <c r="FC17" i="3"/>
  <c r="FK9" i="1"/>
  <c r="FL9" i="1"/>
  <c r="EP8" i="1"/>
  <c r="EQ8" i="1"/>
  <c r="FC20" i="3"/>
  <c r="FK12" i="1"/>
  <c r="ET8" i="1"/>
  <c r="EU8" i="1"/>
  <c r="FI19" i="3"/>
  <c r="EX19" i="3"/>
  <c r="FN19" i="3"/>
  <c r="ED12" i="3"/>
  <c r="DZ12" i="3"/>
  <c r="EH12" i="3"/>
  <c r="FC18" i="3" l="1"/>
  <c r="FN18" i="3" s="1"/>
  <c r="FK10" i="1"/>
  <c r="DZ15" i="3"/>
  <c r="ED15" i="3"/>
  <c r="DZ14" i="3"/>
  <c r="ED14" i="3"/>
  <c r="FR19" i="3"/>
  <c r="FX19" i="3"/>
  <c r="GB19" i="3" s="1"/>
  <c r="ET12" i="3"/>
  <c r="FC12" i="3" s="1"/>
  <c r="EM12" i="3"/>
  <c r="EM14" i="3"/>
  <c r="ET14" i="3"/>
  <c r="FC14" i="3" s="1"/>
  <c r="FI20" i="3"/>
  <c r="EX20" i="3"/>
  <c r="FN20" i="3"/>
  <c r="FT12" i="1"/>
  <c r="FU12" i="1"/>
  <c r="FC16" i="3"/>
  <c r="FK8" i="1"/>
  <c r="FL8" i="1"/>
  <c r="EX18" i="3"/>
  <c r="FI17" i="3"/>
  <c r="EX17" i="3"/>
  <c r="FN17" i="3"/>
  <c r="FU9" i="1"/>
  <c r="FT9" i="1"/>
  <c r="DA5" i="1"/>
  <c r="DJ13" i="3"/>
  <c r="CQ13" i="3"/>
  <c r="DB5" i="1"/>
  <c r="ET15" i="3"/>
  <c r="FC15" i="3" s="1"/>
  <c r="EM15" i="3"/>
  <c r="FU10" i="1" l="1"/>
  <c r="FT10" i="1"/>
  <c r="FI18" i="3"/>
  <c r="FX10" i="1" s="1"/>
  <c r="DC13" i="3"/>
  <c r="CW13" i="3"/>
  <c r="CV13" i="3" s="1"/>
  <c r="DF5" i="1"/>
  <c r="DE5" i="1"/>
  <c r="FX17" i="3"/>
  <c r="FR17" i="3"/>
  <c r="GC9" i="1"/>
  <c r="GD9" i="1"/>
  <c r="FY9" i="1"/>
  <c r="FX9" i="1"/>
  <c r="FX18" i="3"/>
  <c r="FR18" i="3"/>
  <c r="GC10" i="1"/>
  <c r="GD10" i="1"/>
  <c r="FI16" i="3"/>
  <c r="EX16" i="3"/>
  <c r="FN16" i="3"/>
  <c r="FT8" i="1"/>
  <c r="FU8" i="1"/>
  <c r="FP12" i="1"/>
  <c r="FO12" i="1"/>
  <c r="FO10" i="1"/>
  <c r="FP10" i="1"/>
  <c r="FY12" i="1"/>
  <c r="FX12" i="1"/>
  <c r="FI12" i="3"/>
  <c r="EX12" i="3"/>
  <c r="FN12" i="3"/>
  <c r="DB13" i="3"/>
  <c r="DW5" i="1"/>
  <c r="DO13" i="3"/>
  <c r="DV5" i="1"/>
  <c r="EX14" i="3"/>
  <c r="FN14" i="3"/>
  <c r="FI14" i="3"/>
  <c r="GK19" i="3"/>
  <c r="GF19" i="3"/>
  <c r="FI15" i="3"/>
  <c r="EX15" i="3"/>
  <c r="FN15" i="3"/>
  <c r="FP9" i="1"/>
  <c r="FO9" i="1"/>
  <c r="FX20" i="3"/>
  <c r="FR20" i="3"/>
  <c r="GC12" i="1"/>
  <c r="GD12" i="1"/>
  <c r="FY10" i="1" l="1"/>
  <c r="GB20" i="3"/>
  <c r="GN12" i="1"/>
  <c r="GM12" i="1"/>
  <c r="FX12" i="3"/>
  <c r="GB12" i="3" s="1"/>
  <c r="FR12" i="3"/>
  <c r="FP8" i="1"/>
  <c r="FO8" i="1"/>
  <c r="GH10" i="1"/>
  <c r="GG10" i="1"/>
  <c r="GH12" i="1"/>
  <c r="GG12" i="1"/>
  <c r="FR14" i="3"/>
  <c r="FX14" i="3"/>
  <c r="GB14" i="3" s="1"/>
  <c r="EB5" i="1"/>
  <c r="EA5" i="1"/>
  <c r="FY8" i="1"/>
  <c r="FX8" i="1"/>
  <c r="GB18" i="3"/>
  <c r="GN10" i="1"/>
  <c r="GM10" i="1"/>
  <c r="GH9" i="1"/>
  <c r="GG9" i="1"/>
  <c r="DK5" i="1"/>
  <c r="DJ5" i="1"/>
  <c r="FR15" i="3"/>
  <c r="FX15" i="3"/>
  <c r="GB15" i="3" s="1"/>
  <c r="GY19" i="3"/>
  <c r="HI19" i="3"/>
  <c r="HO19" i="3" s="1"/>
  <c r="GO19" i="3"/>
  <c r="DV13" i="3"/>
  <c r="FX16" i="3"/>
  <c r="FR16" i="3"/>
  <c r="GC8" i="1"/>
  <c r="GD8" i="1"/>
  <c r="GB17" i="3"/>
  <c r="GM9" i="1"/>
  <c r="GN9" i="1"/>
  <c r="DO5" i="1"/>
  <c r="DP5" i="1"/>
  <c r="GH8" i="1" l="1"/>
  <c r="GG8" i="1"/>
  <c r="IF19" i="3"/>
  <c r="IB19" i="3"/>
  <c r="GK12" i="3"/>
  <c r="GF12" i="3"/>
  <c r="GK17" i="3"/>
  <c r="GF17" i="3"/>
  <c r="GR9" i="1"/>
  <c r="GQ9" i="1"/>
  <c r="GB16" i="3"/>
  <c r="GN8" i="1"/>
  <c r="GM8" i="1"/>
  <c r="EH13" i="3"/>
  <c r="DZ13" i="3"/>
  <c r="EL5" i="1"/>
  <c r="ED13" i="3"/>
  <c r="EM5" i="1"/>
  <c r="GF15" i="3"/>
  <c r="GK15" i="3"/>
  <c r="GK18" i="3"/>
  <c r="GF18" i="3"/>
  <c r="GR10" i="1"/>
  <c r="GQ10" i="1"/>
  <c r="GK14" i="3"/>
  <c r="GF14" i="3"/>
  <c r="GK20" i="3"/>
  <c r="GF20" i="3"/>
  <c r="GQ12" i="1"/>
  <c r="GR12" i="1"/>
  <c r="HI14" i="3" l="1"/>
  <c r="HO14" i="3" s="1"/>
  <c r="GY14" i="3"/>
  <c r="GO14" i="3"/>
  <c r="GO18" i="3"/>
  <c r="HI18" i="3"/>
  <c r="GY18" i="3"/>
  <c r="GZ10" i="1"/>
  <c r="HA10" i="1"/>
  <c r="ET5" i="1"/>
  <c r="EU5" i="1"/>
  <c r="GV12" i="1"/>
  <c r="GU12" i="1"/>
  <c r="GU9" i="1"/>
  <c r="GV9" i="1"/>
  <c r="GY15" i="3"/>
  <c r="GO15" i="3"/>
  <c r="HI15" i="3"/>
  <c r="HO15" i="3" s="1"/>
  <c r="GO20" i="3"/>
  <c r="HI20" i="3"/>
  <c r="GY20" i="3"/>
  <c r="HA12" i="1"/>
  <c r="GZ12" i="1"/>
  <c r="EP5" i="1"/>
  <c r="EQ5" i="1"/>
  <c r="GK16" i="3"/>
  <c r="GF16" i="3"/>
  <c r="GR8" i="1"/>
  <c r="GQ8" i="1"/>
  <c r="HI17" i="3"/>
  <c r="GY17" i="3"/>
  <c r="GO17" i="3"/>
  <c r="HA9" i="1"/>
  <c r="GZ9" i="1"/>
  <c r="IK19" i="3"/>
  <c r="JB19" i="3"/>
  <c r="JO19" i="3" s="1"/>
  <c r="IP19" i="3"/>
  <c r="IT19" i="3" s="1"/>
  <c r="GV10" i="1"/>
  <c r="GU10" i="1"/>
  <c r="ET13" i="3"/>
  <c r="EY5" i="1"/>
  <c r="EX5" i="1"/>
  <c r="HI12" i="3"/>
  <c r="HO12" i="3" s="1"/>
  <c r="GY12" i="3"/>
  <c r="GO12" i="3"/>
  <c r="HO12" i="1" l="1"/>
  <c r="HN12" i="1"/>
  <c r="HD10" i="1"/>
  <c r="HE10" i="1"/>
  <c r="FC13" i="3"/>
  <c r="FL5" i="1"/>
  <c r="FK5" i="1"/>
  <c r="JT19" i="3"/>
  <c r="JV19" i="3" s="1" a="1"/>
  <c r="JV19" i="3" s="1"/>
  <c r="JK19" i="3"/>
  <c r="HE9" i="1"/>
  <c r="HD9" i="1"/>
  <c r="HO20" i="3"/>
  <c r="HX12" i="1"/>
  <c r="HY12" i="1"/>
  <c r="IF12" i="3"/>
  <c r="IB12" i="3"/>
  <c r="HO9" i="1"/>
  <c r="HN9" i="1"/>
  <c r="GU8" i="1"/>
  <c r="GV8" i="1"/>
  <c r="HD12" i="1"/>
  <c r="HE12" i="1"/>
  <c r="HO10" i="1"/>
  <c r="HN10" i="1"/>
  <c r="HO17" i="3"/>
  <c r="HX9" i="1"/>
  <c r="HY9" i="1"/>
  <c r="HI16" i="3"/>
  <c r="GY16" i="3"/>
  <c r="GO16" i="3"/>
  <c r="HA8" i="1"/>
  <c r="GZ8" i="1"/>
  <c r="IB15" i="3"/>
  <c r="IF15" i="3"/>
  <c r="HO18" i="3"/>
  <c r="HX10" i="1"/>
  <c r="HY10" i="1"/>
  <c r="IB14" i="3"/>
  <c r="IF14" i="3"/>
  <c r="JB14" i="3" l="1"/>
  <c r="JO14" i="3" s="1"/>
  <c r="IP14" i="3"/>
  <c r="IT14" i="3" s="1"/>
  <c r="IK14" i="3"/>
  <c r="HO16" i="3"/>
  <c r="HX8" i="1"/>
  <c r="HY8" i="1"/>
  <c r="IF20" i="3"/>
  <c r="IB20" i="3"/>
  <c r="IE12" i="1"/>
  <c r="ID12" i="1"/>
  <c r="IP12" i="3"/>
  <c r="IT12" i="3" s="1"/>
  <c r="IK12" i="3"/>
  <c r="JB12" i="3"/>
  <c r="JO12" i="3" s="1"/>
  <c r="IF18" i="3"/>
  <c r="IB18" i="3"/>
  <c r="ID10" i="1"/>
  <c r="IE10" i="1"/>
  <c r="JB15" i="3"/>
  <c r="JO15" i="3" s="1"/>
  <c r="IK15" i="3"/>
  <c r="IP15" i="3"/>
  <c r="IT15" i="3" s="1"/>
  <c r="HD8" i="1"/>
  <c r="HE8" i="1"/>
  <c r="HO8" i="1"/>
  <c r="HN8" i="1"/>
  <c r="IF17" i="3"/>
  <c r="IB17" i="3"/>
  <c r="IE9" i="1"/>
  <c r="ID9" i="1"/>
  <c r="FT5" i="1"/>
  <c r="FN13" i="3"/>
  <c r="FU5" i="1"/>
  <c r="EX13" i="3"/>
  <c r="FI13" i="3"/>
  <c r="IR12" i="1" l="1"/>
  <c r="IQ12" i="1"/>
  <c r="IF16" i="3"/>
  <c r="IB16" i="3"/>
  <c r="IE8" i="1"/>
  <c r="ID8" i="1"/>
  <c r="FX5" i="1"/>
  <c r="FY5" i="1"/>
  <c r="IR10" i="1"/>
  <c r="IQ10" i="1"/>
  <c r="JB20" i="3"/>
  <c r="IP20" i="3"/>
  <c r="IU12" i="1"/>
  <c r="IV12" i="1"/>
  <c r="FO5" i="1"/>
  <c r="FP5" i="1"/>
  <c r="FX13" i="3"/>
  <c r="FR13" i="3"/>
  <c r="GD5" i="1"/>
  <c r="GC5" i="1"/>
  <c r="IQ9" i="1"/>
  <c r="IR9" i="1"/>
  <c r="JT15" i="3"/>
  <c r="JV15" i="3" s="1" a="1"/>
  <c r="JV15" i="3" s="1"/>
  <c r="JK15" i="3"/>
  <c r="IP18" i="3"/>
  <c r="JB18" i="3"/>
  <c r="IU10" i="1"/>
  <c r="IV10" i="1"/>
  <c r="JB17" i="3"/>
  <c r="IP17" i="3"/>
  <c r="IV9" i="1"/>
  <c r="IU9" i="1"/>
  <c r="JT12" i="3"/>
  <c r="JV12" i="3" s="1" a="1"/>
  <c r="JV12" i="3" s="1"/>
  <c r="JK12" i="3"/>
  <c r="JT14" i="3"/>
  <c r="JV14" i="3" s="1" a="1"/>
  <c r="JV14" i="3" s="1"/>
  <c r="JK14" i="3"/>
  <c r="IT20" i="3" l="1"/>
  <c r="JG12" i="1"/>
  <c r="JF12" i="1"/>
  <c r="IR8" i="1"/>
  <c r="IQ8" i="1"/>
  <c r="JO20" i="3"/>
  <c r="JS12" i="1"/>
  <c r="JR12" i="1"/>
  <c r="IP16" i="3"/>
  <c r="JB16" i="3"/>
  <c r="IV8" i="1"/>
  <c r="IU8" i="1"/>
  <c r="IT17" i="3"/>
  <c r="JG9" i="1"/>
  <c r="JF9" i="1"/>
  <c r="JO18" i="3"/>
  <c r="JS10" i="1"/>
  <c r="JR10" i="1"/>
  <c r="GH5" i="1"/>
  <c r="GG5" i="1"/>
  <c r="JO17" i="3"/>
  <c r="JS9" i="1"/>
  <c r="JR9" i="1"/>
  <c r="IT18" i="3"/>
  <c r="JF10" i="1"/>
  <c r="JG10" i="1"/>
  <c r="GB13" i="3"/>
  <c r="GM5" i="1"/>
  <c r="GN5" i="1"/>
  <c r="JJ10" i="1" l="1"/>
  <c r="JK10" i="1"/>
  <c r="JK18" i="3"/>
  <c r="KE10" i="1"/>
  <c r="KF10" i="1"/>
  <c r="JO16" i="3"/>
  <c r="JS8" i="1"/>
  <c r="JR8" i="1"/>
  <c r="JK20" i="3"/>
  <c r="KE12" i="1"/>
  <c r="KF12" i="1"/>
  <c r="GK13" i="3"/>
  <c r="GR5" i="1"/>
  <c r="GQ5" i="1"/>
  <c r="GF13" i="3"/>
  <c r="JK17" i="3"/>
  <c r="KF9" i="1"/>
  <c r="KE9" i="1"/>
  <c r="JK9" i="1"/>
  <c r="JJ9" i="1"/>
  <c r="IT16" i="3"/>
  <c r="JG8" i="1"/>
  <c r="JF8" i="1"/>
  <c r="JJ12" i="1"/>
  <c r="JK12" i="1"/>
  <c r="JJ8" i="1" l="1"/>
  <c r="JK8" i="1"/>
  <c r="KA9" i="1"/>
  <c r="KB9" i="1"/>
  <c r="GY13" i="3"/>
  <c r="GO13" i="3"/>
  <c r="HI13" i="3"/>
  <c r="HA5" i="1"/>
  <c r="GZ5" i="1"/>
  <c r="GU5" i="1"/>
  <c r="GV5" i="1"/>
  <c r="KA10" i="1"/>
  <c r="KB10" i="1"/>
  <c r="JK16" i="3"/>
  <c r="KE8" i="1"/>
  <c r="KF8" i="1"/>
  <c r="KA12" i="1"/>
  <c r="KB12" i="1"/>
  <c r="HY5" i="1" l="1"/>
  <c r="HO13" i="3"/>
  <c r="HX5" i="1"/>
  <c r="KA8" i="1"/>
  <c r="KB8" i="1"/>
  <c r="HD5" i="1"/>
  <c r="HE5" i="1"/>
  <c r="HN5" i="1"/>
  <c r="HO5" i="1"/>
  <c r="IB13" i="3" l="1"/>
  <c r="IF13" i="3"/>
  <c r="IE5" i="1"/>
  <c r="ID5" i="1"/>
  <c r="JB13" i="3" l="1"/>
  <c r="IU5" i="1"/>
  <c r="IP13" i="3"/>
  <c r="IV5" i="1"/>
  <c r="IQ5" i="1"/>
  <c r="IR5" i="1"/>
  <c r="IT13" i="3" l="1"/>
  <c r="JF5" i="1"/>
  <c r="JG5" i="1"/>
  <c r="JO13" i="3"/>
  <c r="JR5" i="1"/>
  <c r="JS5" i="1"/>
  <c r="KE5" i="1" l="1"/>
  <c r="JK13" i="3"/>
  <c r="KF5" i="1"/>
  <c r="JK5" i="1"/>
  <c r="JJ5" i="1"/>
  <c r="KB5" i="1" l="1"/>
  <c r="KA5" i="1"/>
</calcChain>
</file>

<file path=xl/sharedStrings.xml><?xml version="1.0" encoding="utf-8"?>
<sst xmlns="http://schemas.openxmlformats.org/spreadsheetml/2006/main" count="552" uniqueCount="206">
  <si>
    <t>N°</t>
  </si>
  <si>
    <t>Clients</t>
  </si>
  <si>
    <t>Adresse Client</t>
  </si>
  <si>
    <t>Tel 1</t>
  </si>
  <si>
    <t>Tel 2</t>
  </si>
  <si>
    <t>Mail</t>
  </si>
  <si>
    <t>Conducteur</t>
  </si>
  <si>
    <t>Chargées de Clientèle</t>
  </si>
  <si>
    <t>Dpt</t>
  </si>
  <si>
    <t>Agence</t>
  </si>
  <si>
    <t>Commercial</t>
  </si>
  <si>
    <t>0637LR</t>
  </si>
  <si>
    <t/>
  </si>
  <si>
    <t>17</t>
  </si>
  <si>
    <t>0924LR</t>
  </si>
  <si>
    <t>1192LR</t>
  </si>
  <si>
    <t>0407LR</t>
  </si>
  <si>
    <t>0124RY</t>
  </si>
  <si>
    <t>85</t>
  </si>
  <si>
    <t>0628LR</t>
  </si>
  <si>
    <t>0307LR</t>
  </si>
  <si>
    <t>0352LR</t>
  </si>
  <si>
    <t>Statut</t>
  </si>
  <si>
    <t>CP</t>
  </si>
  <si>
    <t>Ville Chantier</t>
  </si>
  <si>
    <t>Chauffage</t>
  </si>
  <si>
    <t>Date de Contrat</t>
  </si>
  <si>
    <t>PRECOM</t>
  </si>
  <si>
    <t>Annulation</t>
  </si>
  <si>
    <t>Date réelle réception</t>
  </si>
  <si>
    <t xml:space="preserve">Prix de revient HT au contrat </t>
  </si>
  <si>
    <t>Prix Vente HT Hors DO</t>
  </si>
  <si>
    <t>Marge brute à la vente</t>
  </si>
  <si>
    <t>Date Dépôt PC</t>
  </si>
  <si>
    <t>Date Obtention PC</t>
  </si>
  <si>
    <t>Date Obtention Prêt</t>
  </si>
  <si>
    <t>Achat Terrain</t>
  </si>
  <si>
    <t>MAP Technique</t>
  </si>
  <si>
    <t>Envoi Plans Exécutions</t>
  </si>
  <si>
    <t>Date d'ouverture PREVISIONNELLE</t>
  </si>
  <si>
    <t>Date d'ouverture PROGEMI</t>
  </si>
  <si>
    <t>Prix de Revient Actuel HT</t>
  </si>
  <si>
    <t>Marge brute actuelle</t>
  </si>
  <si>
    <t>Semaine
Ouverture</t>
  </si>
  <si>
    <t>-</t>
  </si>
  <si>
    <t>0591SA</t>
  </si>
  <si>
    <t>Annulé</t>
  </si>
  <si>
    <t>Livré</t>
  </si>
  <si>
    <t>Stock</t>
  </si>
  <si>
    <t>Pas ouvert</t>
  </si>
  <si>
    <t>En attente</t>
  </si>
  <si>
    <t>Code dossier</t>
  </si>
  <si>
    <t>Nom.1</t>
  </si>
  <si>
    <t>Nom.2</t>
  </si>
  <si>
    <t>Nom CONCATENER</t>
  </si>
  <si>
    <t>Tel.1</t>
  </si>
  <si>
    <t>Tel.2</t>
  </si>
  <si>
    <t>Dpt
Chantier</t>
  </si>
  <si>
    <t>CP Chantier</t>
  </si>
  <si>
    <t>Ville chantier</t>
  </si>
  <si>
    <t>Date de contrat</t>
  </si>
  <si>
    <t>Date d'annulation</t>
  </si>
  <si>
    <t>=1 si Annul</t>
  </si>
  <si>
    <t>Terrain acheté le</t>
  </si>
  <si>
    <t>Date d'ouverture de chantier</t>
  </si>
  <si>
    <t>Date ADF1</t>
  </si>
  <si>
    <t>Montant ADF1</t>
  </si>
  <si>
    <t>Semaine ADF1</t>
  </si>
  <si>
    <t>=1 si OK</t>
  </si>
  <si>
    <t>Date ADF2</t>
  </si>
  <si>
    <t>Montant ADF2</t>
  </si>
  <si>
    <t>Semaine ADF2</t>
  </si>
  <si>
    <t>Date ADF3</t>
  </si>
  <si>
    <t>Montant ADF3</t>
  </si>
  <si>
    <t>Semaine ADF3</t>
  </si>
  <si>
    <t>Date ADF4</t>
  </si>
  <si>
    <t>Montant ADF4</t>
  </si>
  <si>
    <t>Semaine ADF4</t>
  </si>
  <si>
    <t>Date ADF5</t>
  </si>
  <si>
    <t>Montant ADF5</t>
  </si>
  <si>
    <t>Semaine ADF5</t>
  </si>
  <si>
    <t>Date ADF6</t>
  </si>
  <si>
    <t>Montant ADF6</t>
  </si>
  <si>
    <t>Semaine ADF6</t>
  </si>
  <si>
    <t>Date ADF7</t>
  </si>
  <si>
    <t>Montant ADF7</t>
  </si>
  <si>
    <t>Semaine ADF7</t>
  </si>
  <si>
    <t xml:space="preserve">Chargées de Clientele </t>
  </si>
  <si>
    <t>1</t>
  </si>
  <si>
    <t>Compil Année</t>
  </si>
  <si>
    <t>Année</t>
  </si>
  <si>
    <r>
      <t xml:space="preserve">Terrassement </t>
    </r>
    <r>
      <rPr>
        <b/>
        <sz val="8"/>
        <color theme="1"/>
        <rFont val="Calibri"/>
        <family val="2"/>
        <scheme val="minor"/>
      </rPr>
      <t>ADF1</t>
    </r>
  </si>
  <si>
    <t>ADF1</t>
  </si>
  <si>
    <t>Incobois Commande</t>
  </si>
  <si>
    <t>Maçonnerie (Fondations)</t>
  </si>
  <si>
    <t>ADF2</t>
  </si>
  <si>
    <r>
      <rPr>
        <sz val="8"/>
        <color theme="1"/>
        <rFont val="Calibri"/>
        <family val="2"/>
        <scheme val="minor"/>
      </rPr>
      <t>Fin des Fondations</t>
    </r>
    <r>
      <rPr>
        <b/>
        <sz val="8"/>
        <color theme="1"/>
        <rFont val="Calibri"/>
        <family val="2"/>
        <scheme val="minor"/>
      </rPr>
      <t xml:space="preserve"> ADF2</t>
    </r>
  </si>
  <si>
    <t>SWAO Commande</t>
  </si>
  <si>
    <t>PROFIL Commande</t>
  </si>
  <si>
    <t>Maçonnerie (Dalle)</t>
  </si>
  <si>
    <t>Anti-Termite</t>
  </si>
  <si>
    <t>Maçonnerie (Début Elevation)</t>
  </si>
  <si>
    <t>ADF3</t>
  </si>
  <si>
    <r>
      <rPr>
        <sz val="8"/>
        <color theme="1"/>
        <rFont val="Calibri"/>
        <family val="2"/>
        <scheme val="minor"/>
      </rPr>
      <t>Fin Elevation</t>
    </r>
    <r>
      <rPr>
        <b/>
        <sz val="8"/>
        <color theme="1"/>
        <rFont val="Calibri"/>
        <family val="2"/>
        <scheme val="minor"/>
      </rPr>
      <t xml:space="preserve"> ADF3</t>
    </r>
  </si>
  <si>
    <t>Incobois Livraison</t>
  </si>
  <si>
    <t>Charpente (Pose)</t>
  </si>
  <si>
    <t>Couverture (Pose)</t>
  </si>
  <si>
    <t>ADF4</t>
  </si>
  <si>
    <r>
      <rPr>
        <sz val="8"/>
        <color theme="1"/>
        <rFont val="Calibri"/>
        <family val="2"/>
        <scheme val="minor"/>
      </rPr>
      <t>Fin Couverture</t>
    </r>
    <r>
      <rPr>
        <b/>
        <sz val="8"/>
        <color theme="1"/>
        <rFont val="Calibri"/>
        <family val="2"/>
        <scheme val="minor"/>
      </rPr>
      <t xml:space="preserve"> ADF4</t>
    </r>
  </si>
  <si>
    <t>SWAO Livraison</t>
  </si>
  <si>
    <t>Menuiseries (Pose)</t>
  </si>
  <si>
    <t>PROFIL Livraison 1</t>
  </si>
  <si>
    <t>Test placo Electricité</t>
  </si>
  <si>
    <t>Electricité (Pieuvre)</t>
  </si>
  <si>
    <t>Test placo Plomberie</t>
  </si>
  <si>
    <t>Plomberie (Pieuvre)</t>
  </si>
  <si>
    <t>Contrôle PE 1</t>
  </si>
  <si>
    <t>Enduit</t>
  </si>
  <si>
    <t>Zinguerie</t>
  </si>
  <si>
    <t>Volets Battants (Prise de côtes)</t>
  </si>
  <si>
    <t>Placo 1</t>
  </si>
  <si>
    <t>Electricité (Descente)</t>
  </si>
  <si>
    <t>Plomberie (Descente)</t>
  </si>
  <si>
    <t xml:space="preserve">Placo 2 </t>
  </si>
  <si>
    <t>ADF5</t>
  </si>
  <si>
    <r>
      <rPr>
        <sz val="8"/>
        <color theme="1"/>
        <rFont val="Calibri"/>
        <family val="2"/>
        <scheme val="minor"/>
      </rPr>
      <t>Fin Plaquisterie</t>
    </r>
    <r>
      <rPr>
        <b/>
        <sz val="8"/>
        <color theme="1"/>
        <rFont val="Calibri"/>
        <family val="2"/>
        <scheme val="minor"/>
      </rPr>
      <t xml:space="preserve"> ADF5</t>
    </r>
  </si>
  <si>
    <t>Contrôle PE 2</t>
  </si>
  <si>
    <t>Bandes</t>
  </si>
  <si>
    <t>PROFIL Livraison (Si plancher)</t>
  </si>
  <si>
    <t>TMS</t>
  </si>
  <si>
    <t>Carrelage (Commande)</t>
  </si>
  <si>
    <t>Plomberie (Si Plancher)</t>
  </si>
  <si>
    <t>Chape</t>
  </si>
  <si>
    <t>Electricité (Finition 1)</t>
  </si>
  <si>
    <t>Cuisine (Prise de côtes)</t>
  </si>
  <si>
    <t>Ponçage</t>
  </si>
  <si>
    <t>Carrelage (Livraison)</t>
  </si>
  <si>
    <t>Plomberie (Receveur)</t>
  </si>
  <si>
    <t>Carrelage (Pose)</t>
  </si>
  <si>
    <t>PROFIL Livraison 2</t>
  </si>
  <si>
    <t>PRE-RECEPTION 1</t>
  </si>
  <si>
    <t>Volets Battants (Livraison)</t>
  </si>
  <si>
    <t>Menuiseries (Finition)</t>
  </si>
  <si>
    <r>
      <t xml:space="preserve">Mise en Service PAC </t>
    </r>
    <r>
      <rPr>
        <b/>
        <sz val="8"/>
        <color theme="1"/>
        <rFont val="Calibri"/>
        <family val="2"/>
        <scheme val="minor"/>
      </rPr>
      <t>(Commande)</t>
    </r>
  </si>
  <si>
    <t>VRD</t>
  </si>
  <si>
    <t>Contrôle PE 3</t>
  </si>
  <si>
    <t>Mise en Service ENEDIS</t>
  </si>
  <si>
    <t>Peintures CC</t>
  </si>
  <si>
    <t>Poele (F+P)</t>
  </si>
  <si>
    <t>Electricité (Finition 2)</t>
  </si>
  <si>
    <t>Plomberie (Finition)</t>
  </si>
  <si>
    <t>ADF6</t>
  </si>
  <si>
    <r>
      <rPr>
        <sz val="8"/>
        <color theme="1"/>
        <rFont val="Calibri"/>
        <family val="2"/>
        <scheme val="minor"/>
      </rPr>
      <t xml:space="preserve">Fin finition Electricité &amp; 
</t>
    </r>
    <r>
      <rPr>
        <u/>
        <sz val="8"/>
        <color theme="1"/>
        <rFont val="Calibri"/>
        <family val="2"/>
        <scheme val="minor"/>
      </rPr>
      <t>Plomberie</t>
    </r>
    <r>
      <rPr>
        <b/>
        <sz val="8"/>
        <color theme="1"/>
        <rFont val="Calibri"/>
        <family val="2"/>
        <scheme val="minor"/>
      </rPr>
      <t xml:space="preserve"> ADF6</t>
    </r>
  </si>
  <si>
    <t>Isolation Combles</t>
  </si>
  <si>
    <t>Test à l'Air</t>
  </si>
  <si>
    <t>Cuisine (Pose)</t>
  </si>
  <si>
    <t>Mise en Service PAC/Gaz</t>
  </si>
  <si>
    <t>PRE-RECEPTION 2 (Optionnelle)</t>
  </si>
  <si>
    <t>Ménage</t>
  </si>
  <si>
    <t>Livraison</t>
  </si>
  <si>
    <t>ADF7</t>
  </si>
  <si>
    <r>
      <t xml:space="preserve">Semaine de livraison </t>
    </r>
    <r>
      <rPr>
        <b/>
        <sz val="8"/>
        <color theme="1"/>
        <rFont val="Calibri"/>
        <family val="2"/>
        <scheme val="minor"/>
      </rPr>
      <t>ADF7</t>
    </r>
  </si>
  <si>
    <t>BRUT</t>
  </si>
  <si>
    <t>DptA</t>
  </si>
  <si>
    <t>DptC</t>
  </si>
  <si>
    <t>Terrassier</t>
  </si>
  <si>
    <t>Maçon</t>
  </si>
  <si>
    <t>Charpentier</t>
  </si>
  <si>
    <t>Couvreur</t>
  </si>
  <si>
    <t>Menuisier</t>
  </si>
  <si>
    <t>Electricien</t>
  </si>
  <si>
    <t>Plombier</t>
  </si>
  <si>
    <t>Enduiseur</t>
  </si>
  <si>
    <t>Zingueur</t>
  </si>
  <si>
    <t>Plaquiste</t>
  </si>
  <si>
    <t>Jointoyeur</t>
  </si>
  <si>
    <t>TMS Pose</t>
  </si>
  <si>
    <t>Chapiste</t>
  </si>
  <si>
    <t>Carreleur</t>
  </si>
  <si>
    <t>Installateur</t>
  </si>
  <si>
    <t>Fournisseur</t>
  </si>
  <si>
    <t>Cleaner</t>
  </si>
  <si>
    <t>Service</t>
  </si>
  <si>
    <t>Terrassier (VRD)</t>
  </si>
  <si>
    <t>Iso.Combles</t>
  </si>
  <si>
    <r>
      <rPr>
        <sz val="8"/>
        <color theme="1"/>
        <rFont val="Calibri"/>
        <family val="2"/>
        <scheme val="minor"/>
      </rPr>
      <t xml:space="preserve">Montant </t>
    </r>
    <r>
      <rPr>
        <b/>
        <sz val="8"/>
        <color theme="1"/>
        <rFont val="Calibri"/>
        <family val="2"/>
        <scheme val="minor"/>
      </rPr>
      <t>ADF1</t>
    </r>
  </si>
  <si>
    <t>Chausson (PI) Commande</t>
  </si>
  <si>
    <r>
      <rPr>
        <sz val="8"/>
        <color theme="1"/>
        <rFont val="Calibri"/>
        <family val="2"/>
        <scheme val="minor"/>
      </rPr>
      <t xml:space="preserve">Montant </t>
    </r>
    <r>
      <rPr>
        <b/>
        <sz val="8"/>
        <color theme="1"/>
        <rFont val="Calibri"/>
        <family val="2"/>
        <scheme val="minor"/>
      </rPr>
      <t>ADF2</t>
    </r>
  </si>
  <si>
    <r>
      <rPr>
        <sz val="8"/>
        <color theme="1"/>
        <rFont val="Calibri"/>
        <family val="2"/>
        <scheme val="minor"/>
      </rPr>
      <t xml:space="preserve">Montant </t>
    </r>
    <r>
      <rPr>
        <b/>
        <sz val="8"/>
        <color theme="1"/>
        <rFont val="Calibri"/>
        <family val="2"/>
        <scheme val="minor"/>
      </rPr>
      <t>ADF3</t>
    </r>
  </si>
  <si>
    <r>
      <rPr>
        <sz val="8"/>
        <color theme="1"/>
        <rFont val="Calibri"/>
        <family val="2"/>
        <scheme val="minor"/>
      </rPr>
      <t xml:space="preserve">Montant </t>
    </r>
    <r>
      <rPr>
        <b/>
        <sz val="8"/>
        <color theme="1"/>
        <rFont val="Calibri"/>
        <family val="2"/>
        <scheme val="minor"/>
      </rPr>
      <t>ADF4</t>
    </r>
  </si>
  <si>
    <t>Livraison CHAUSSON (PI)</t>
  </si>
  <si>
    <t>Volets Battants Commande</t>
  </si>
  <si>
    <r>
      <rPr>
        <sz val="8"/>
        <color theme="1"/>
        <rFont val="Calibri"/>
        <family val="2"/>
        <scheme val="minor"/>
      </rPr>
      <t xml:space="preserve">Montant </t>
    </r>
    <r>
      <rPr>
        <b/>
        <sz val="8"/>
        <color theme="1"/>
        <rFont val="Calibri"/>
        <family val="2"/>
        <scheme val="minor"/>
      </rPr>
      <t>ADF5</t>
    </r>
  </si>
  <si>
    <r>
      <rPr>
        <sz val="8"/>
        <color theme="1"/>
        <rFont val="Calibri"/>
        <family val="2"/>
        <scheme val="minor"/>
      </rPr>
      <t xml:space="preserve">Montant </t>
    </r>
    <r>
      <rPr>
        <b/>
        <sz val="8"/>
        <color theme="1"/>
        <rFont val="Calibri"/>
        <family val="2"/>
        <scheme val="minor"/>
      </rPr>
      <t>ADF6</t>
    </r>
  </si>
  <si>
    <r>
      <rPr>
        <sz val="8"/>
        <color theme="1"/>
        <rFont val="Calibri"/>
        <family val="2"/>
        <scheme val="minor"/>
      </rPr>
      <t xml:space="preserve">Montant </t>
    </r>
    <r>
      <rPr>
        <b/>
        <sz val="8"/>
        <color theme="1"/>
        <rFont val="Calibri"/>
        <family val="2"/>
        <scheme val="minor"/>
      </rPr>
      <t>ADF7</t>
    </r>
  </si>
  <si>
    <t>Délai de livraison en semaine</t>
  </si>
  <si>
    <t>Délai en mois + semaines</t>
  </si>
  <si>
    <t>Bug a partir de KA (ligne 287)</t>
  </si>
  <si>
    <t>2</t>
  </si>
  <si>
    <t>3</t>
  </si>
  <si>
    <t>4</t>
  </si>
  <si>
    <t>5</t>
  </si>
  <si>
    <t>6</t>
  </si>
  <si>
    <t>7</t>
  </si>
  <si>
    <t>8</t>
  </si>
  <si>
    <t>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</si>
</sst>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dd/mm/yy;@"/>
    <numFmt numFmtId="165" formatCode="#,##0.00\ &quot;€&quot;"/>
    <numFmt numFmtId="166" formatCode="#,##0.00\ _€"/>
    <numFmt numFmtId="167" formatCode="&quot;S&quot;0"/>
  </numFmts>
  <fonts count="20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vertAlign val="superscript"/>
      <sz val="8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b/>
      <vertAlign val="superscript"/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6"/>
      <color theme="5"/>
      <name val="Calibri"/>
      <family val="2"/>
      <scheme val="minor"/>
    </font>
    <font>
      <sz val="8"/>
      <color theme="0"/>
      <name val="Calibri"/>
      <family val="2"/>
      <scheme val="minor"/>
    </font>
    <font>
      <u/>
      <sz val="8"/>
      <color theme="1"/>
      <name val="Calibri"/>
      <family val="2"/>
      <scheme val="minor"/>
    </font>
    <font>
      <b/>
      <sz val="48"/>
      <color rgb="FFFF0000"/>
      <name val="Calibri"/>
      <family val="2"/>
      <scheme val="minor"/>
    </font>
    <font>
      <b/>
      <sz val="28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9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0" xfId="0" applyFont="1" applyBorder="1"/>
    <xf numFmtId="0" fontId="0" fillId="0" borderId="0" xfId="0" applyAlignment="1"/>
    <xf numFmtId="0" fontId="4" fillId="0" borderId="0" xfId="0" applyFont="1" applyBorder="1" applyAlignment="1">
      <alignment horizontal="center"/>
    </xf>
    <xf numFmtId="0" fontId="4" fillId="0" borderId="0" xfId="0" applyFont="1" applyAlignment="1"/>
    <xf numFmtId="0" fontId="0" fillId="0" borderId="0" xfId="0" applyAlignment="1">
      <alignment horizontal="left"/>
    </xf>
    <xf numFmtId="1" fontId="4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/>
    </xf>
    <xf numFmtId="166" fontId="4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6" fillId="0" borderId="0" xfId="0" applyFont="1" applyAlignment="1">
      <alignment vertical="top"/>
    </xf>
    <xf numFmtId="167" fontId="0" fillId="0" borderId="0" xfId="0" applyNumberFormat="1" applyAlignment="1">
      <alignment horizontal="center"/>
    </xf>
    <xf numFmtId="167" fontId="4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 vertical="center" wrapText="1"/>
    </xf>
    <xf numFmtId="165" fontId="3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 wrapText="1"/>
    </xf>
    <xf numFmtId="0" fontId="11" fillId="2" borderId="0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horizontal="center" vertical="top"/>
    </xf>
    <xf numFmtId="0" fontId="3" fillId="5" borderId="1" xfId="0" applyFont="1" applyFill="1" applyBorder="1" applyAlignment="1">
      <alignment horizontal="center" vertical="top"/>
    </xf>
    <xf numFmtId="0" fontId="3" fillId="5" borderId="1" xfId="0" applyFont="1" applyFill="1" applyBorder="1" applyAlignment="1">
      <alignment horizontal="center" vertical="top" wrapText="1"/>
    </xf>
    <xf numFmtId="165" fontId="3" fillId="4" borderId="1" xfId="0" applyNumberFormat="1" applyFont="1" applyFill="1" applyBorder="1" applyAlignment="1">
      <alignment horizontal="center" vertical="top" wrapText="1"/>
    </xf>
    <xf numFmtId="14" fontId="3" fillId="4" borderId="1" xfId="0" applyNumberFormat="1" applyFont="1" applyFill="1" applyBorder="1" applyAlignment="1">
      <alignment horizontal="center" vertical="top" wrapText="1"/>
    </xf>
    <xf numFmtId="164" fontId="3" fillId="4" borderId="1" xfId="0" applyNumberFormat="1" applyFont="1" applyFill="1" applyBorder="1" applyAlignment="1">
      <alignment horizontal="center" vertical="top" wrapText="1"/>
    </xf>
    <xf numFmtId="164" fontId="3" fillId="5" borderId="1" xfId="0" quotePrefix="1" applyNumberFormat="1" applyFont="1" applyFill="1" applyBorder="1" applyAlignment="1">
      <alignment horizontal="center" vertical="top" wrapText="1"/>
    </xf>
    <xf numFmtId="44" fontId="3" fillId="4" borderId="1" xfId="0" applyNumberFormat="1" applyFont="1" applyFill="1" applyBorder="1" applyAlignment="1">
      <alignment horizontal="center" vertical="top" wrapText="1"/>
    </xf>
    <xf numFmtId="165" fontId="3" fillId="5" borderId="1" xfId="0" applyNumberFormat="1" applyFont="1" applyFill="1" applyBorder="1" applyAlignment="1">
      <alignment horizontal="center" vertical="top" wrapText="1"/>
    </xf>
    <xf numFmtId="14" fontId="3" fillId="5" borderId="1" xfId="0" applyNumberFormat="1" applyFont="1" applyFill="1" applyBorder="1" applyAlignment="1">
      <alignment horizontal="center" vertical="top" wrapText="1"/>
    </xf>
    <xf numFmtId="49" fontId="3" fillId="5" borderId="1" xfId="0" quotePrefix="1" applyNumberFormat="1" applyFont="1" applyFill="1" applyBorder="1" applyAlignment="1">
      <alignment horizontal="center" vertical="top" wrapText="1"/>
    </xf>
    <xf numFmtId="49" fontId="3" fillId="4" borderId="1" xfId="0" quotePrefix="1" applyNumberFormat="1" applyFont="1" applyFill="1" applyBorder="1" applyAlignment="1">
      <alignment horizontal="center" vertical="top" wrapText="1"/>
    </xf>
    <xf numFmtId="49" fontId="4" fillId="0" borderId="0" xfId="0" applyNumberFormat="1" applyFont="1" applyAlignment="1">
      <alignment horizontal="center" vertical="top"/>
    </xf>
    <xf numFmtId="49" fontId="4" fillId="0" borderId="0" xfId="0" applyNumberFormat="1" applyFont="1" applyAlignment="1">
      <alignment vertical="top"/>
    </xf>
    <xf numFmtId="1" fontId="4" fillId="0" borderId="0" xfId="0" applyNumberFormat="1" applyFont="1" applyAlignment="1">
      <alignment horizontal="center" vertical="top"/>
    </xf>
    <xf numFmtId="14" fontId="4" fillId="0" borderId="0" xfId="0" applyNumberFormat="1" applyFont="1" applyAlignment="1">
      <alignment horizontal="center" vertical="top"/>
    </xf>
    <xf numFmtId="165" fontId="4" fillId="0" borderId="0" xfId="0" applyNumberFormat="1" applyFont="1" applyAlignment="1">
      <alignment vertical="top"/>
    </xf>
    <xf numFmtId="165" fontId="4" fillId="0" borderId="0" xfId="0" applyNumberFormat="1" applyFont="1" applyAlignment="1">
      <alignment horizontal="center" vertical="top"/>
    </xf>
    <xf numFmtId="0" fontId="4" fillId="0" borderId="0" xfId="0" applyFont="1" applyAlignment="1">
      <alignment horizontal="center" vertical="top"/>
    </xf>
    <xf numFmtId="0" fontId="10" fillId="2" borderId="0" xfId="0" applyFont="1" applyFill="1" applyAlignment="1">
      <alignment horizontal="center" vertical="center"/>
    </xf>
    <xf numFmtId="0" fontId="10" fillId="5" borderId="0" xfId="0" applyFont="1" applyFill="1" applyAlignment="1">
      <alignment horizontal="center" vertical="center" wrapText="1"/>
    </xf>
    <xf numFmtId="0" fontId="10" fillId="5" borderId="0" xfId="0" applyFont="1" applyFill="1" applyAlignment="1">
      <alignment horizontal="center" vertical="center"/>
    </xf>
    <xf numFmtId="0" fontId="0" fillId="5" borderId="0" xfId="0" applyFill="1" applyAlignment="1">
      <alignment horizontal="center"/>
    </xf>
    <xf numFmtId="0" fontId="0" fillId="6" borderId="0" xfId="0" applyFill="1"/>
    <xf numFmtId="0" fontId="0" fillId="7" borderId="0" xfId="0" applyFill="1"/>
    <xf numFmtId="0" fontId="0" fillId="7" borderId="2" xfId="0" applyFill="1" applyBorder="1"/>
    <xf numFmtId="0" fontId="0" fillId="7" borderId="3" xfId="0" applyFill="1" applyBorder="1"/>
    <xf numFmtId="0" fontId="0" fillId="7" borderId="4" xfId="0" applyFill="1" applyBorder="1"/>
    <xf numFmtId="0" fontId="0" fillId="7" borderId="0" xfId="0" applyFill="1" applyAlignment="1">
      <alignment horizontal="center"/>
    </xf>
    <xf numFmtId="14" fontId="12" fillId="7" borderId="2" xfId="0" applyNumberFormat="1" applyFont="1" applyFill="1" applyBorder="1" applyAlignment="1">
      <alignment horizontal="center" vertical="center"/>
    </xf>
    <xf numFmtId="0" fontId="8" fillId="7" borderId="3" xfId="0" applyFont="1" applyFill="1" applyBorder="1" applyAlignment="1">
      <alignment horizontal="right" vertical="center"/>
    </xf>
    <xf numFmtId="0" fontId="8" fillId="7" borderId="4" xfId="0" applyFont="1" applyFill="1" applyBorder="1"/>
    <xf numFmtId="0" fontId="8" fillId="7" borderId="3" xfId="0" applyFont="1" applyFill="1" applyBorder="1"/>
    <xf numFmtId="14" fontId="9" fillId="7" borderId="3" xfId="0" applyNumberFormat="1" applyFont="1" applyFill="1" applyBorder="1" applyAlignment="1">
      <alignment horizontal="center"/>
    </xf>
    <xf numFmtId="0" fontId="8" fillId="7" borderId="0" xfId="0" applyFont="1" applyFill="1" applyAlignment="1">
      <alignment horizontal="right" vertical="center"/>
    </xf>
    <xf numFmtId="0" fontId="0" fillId="7" borderId="7" xfId="0" applyFill="1" applyBorder="1"/>
    <xf numFmtId="0" fontId="9" fillId="7" borderId="0" xfId="0" applyFont="1" applyFill="1" applyAlignment="1">
      <alignment horizontal="center"/>
    </xf>
    <xf numFmtId="0" fontId="8" fillId="7" borderId="7" xfId="0" applyFont="1" applyFill="1" applyBorder="1"/>
    <xf numFmtId="14" fontId="0" fillId="7" borderId="8" xfId="0" applyNumberFormat="1" applyFill="1" applyBorder="1"/>
    <xf numFmtId="0" fontId="0" fillId="7" borderId="8" xfId="0" applyFill="1" applyBorder="1"/>
    <xf numFmtId="0" fontId="1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44" fontId="4" fillId="0" borderId="1" xfId="0" applyNumberFormat="1" applyFont="1" applyBorder="1" applyAlignment="1">
      <alignment horizontal="center" vertical="center" wrapText="1"/>
    </xf>
    <xf numFmtId="165" fontId="4" fillId="0" borderId="1" xfId="0" applyNumberFormat="1" applyFont="1" applyBorder="1" applyAlignment="1">
      <alignment horizontal="center" vertical="center" wrapText="1"/>
    </xf>
    <xf numFmtId="164" fontId="4" fillId="0" borderId="1" xfId="0" applyNumberFormat="1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10" borderId="0" xfId="0" applyFont="1" applyFill="1"/>
    <xf numFmtId="0" fontId="1" fillId="8" borderId="0" xfId="0" applyFont="1" applyFill="1" applyAlignment="1">
      <alignment horizontal="center"/>
    </xf>
    <xf numFmtId="0" fontId="1" fillId="9" borderId="0" xfId="0" applyFont="1" applyFill="1"/>
    <xf numFmtId="0" fontId="1" fillId="0" borderId="1" xfId="0" applyFont="1" applyBorder="1" applyAlignment="1">
      <alignment horizontal="center" vertical="center"/>
    </xf>
    <xf numFmtId="0" fontId="1" fillId="11" borderId="0" xfId="0" applyFont="1" applyFill="1"/>
    <xf numFmtId="0" fontId="1" fillId="0" borderId="0" xfId="0" applyFont="1" applyAlignment="1">
      <alignment horizontal="center" vertical="center"/>
    </xf>
    <xf numFmtId="0" fontId="1" fillId="8" borderId="0" xfId="0" applyFont="1" applyFill="1"/>
    <xf numFmtId="0" fontId="1" fillId="4" borderId="0" xfId="0" applyFont="1" applyFill="1"/>
    <xf numFmtId="0" fontId="0" fillId="8" borderId="0" xfId="0" applyFill="1"/>
    <xf numFmtId="0" fontId="17" fillId="7" borderId="0" xfId="0" applyFont="1" applyFill="1"/>
    <xf numFmtId="0" fontId="17" fillId="7" borderId="8" xfId="0" applyFont="1" applyFill="1" applyBorder="1"/>
    <xf numFmtId="0" fontId="17" fillId="7" borderId="10" xfId="0" applyFont="1" applyFill="1" applyBorder="1"/>
    <xf numFmtId="0" fontId="17" fillId="7" borderId="7" xfId="0" applyFont="1" applyFill="1" applyBorder="1"/>
    <xf numFmtId="0" fontId="17" fillId="7" borderId="1" xfId="0" applyFont="1" applyFill="1" applyBorder="1"/>
    <xf numFmtId="0" fontId="4" fillId="10" borderId="0" xfId="0" applyFont="1" applyFill="1"/>
    <xf numFmtId="0" fontId="4" fillId="8" borderId="0" xfId="0" applyFont="1" applyFill="1" applyAlignment="1">
      <alignment horizontal="center"/>
    </xf>
    <xf numFmtId="0" fontId="4" fillId="9" borderId="0" xfId="0" applyFont="1" applyFill="1"/>
    <xf numFmtId="0" fontId="4" fillId="7" borderId="1" xfId="0" applyFont="1" applyFill="1" applyBorder="1"/>
    <xf numFmtId="0" fontId="4" fillId="11" borderId="0" xfId="0" applyFont="1" applyFill="1"/>
    <xf numFmtId="0" fontId="4" fillId="7" borderId="0" xfId="0" applyFont="1" applyFill="1"/>
    <xf numFmtId="0" fontId="4" fillId="8" borderId="0" xfId="0" applyFont="1" applyFill="1"/>
    <xf numFmtId="0" fontId="4" fillId="4" borderId="0" xfId="0" applyFont="1" applyFill="1"/>
    <xf numFmtId="0" fontId="18" fillId="2" borderId="1" xfId="0" applyFont="1" applyFill="1" applyBorder="1" applyAlignment="1">
      <alignment horizontal="center" vertical="center" wrapText="1"/>
    </xf>
    <xf numFmtId="0" fontId="19" fillId="2" borderId="1" xfId="0" applyFont="1" applyFill="1" applyBorder="1" applyAlignment="1">
      <alignment horizontal="center" vertical="center" wrapText="1"/>
    </xf>
    <xf numFmtId="14" fontId="19" fillId="2" borderId="1" xfId="0" applyNumberFormat="1" applyFont="1" applyFill="1" applyBorder="1" applyAlignment="1">
      <alignment horizontal="center" vertical="top" wrapText="1"/>
    </xf>
    <xf numFmtId="44" fontId="19" fillId="2" borderId="1" xfId="0" applyNumberFormat="1" applyFont="1" applyFill="1" applyBorder="1" applyAlignment="1">
      <alignment horizontal="center" vertical="top" wrapText="1"/>
    </xf>
    <xf numFmtId="165" fontId="19" fillId="2" borderId="1" xfId="0" applyNumberFormat="1" applyFont="1" applyFill="1" applyBorder="1" applyAlignment="1">
      <alignment horizontal="center" vertical="top" wrapText="1"/>
    </xf>
    <xf numFmtId="164" fontId="19" fillId="2" borderId="1" xfId="0" applyNumberFormat="1" applyFont="1" applyFill="1" applyBorder="1" applyAlignment="1">
      <alignment horizontal="center" vertical="top" wrapText="1"/>
    </xf>
    <xf numFmtId="0" fontId="19" fillId="2" borderId="1" xfId="0" applyFont="1" applyFill="1" applyBorder="1" applyAlignment="1">
      <alignment horizontal="center" vertical="top" wrapText="1"/>
    </xf>
    <xf numFmtId="0" fontId="18" fillId="2" borderId="9" xfId="0" applyFont="1" applyFill="1" applyBorder="1" applyAlignment="1">
      <alignment horizontal="center" vertical="center" wrapText="1"/>
    </xf>
    <xf numFmtId="0" fontId="3" fillId="10" borderId="11" xfId="0" applyFont="1" applyFill="1" applyBorder="1" applyAlignment="1">
      <alignment horizontal="center"/>
    </xf>
    <xf numFmtId="0" fontId="3" fillId="8" borderId="11" xfId="0" applyFont="1" applyFill="1" applyBorder="1" applyAlignment="1">
      <alignment horizontal="center"/>
    </xf>
    <xf numFmtId="0" fontId="3" fillId="9" borderId="11" xfId="0" applyFont="1" applyFill="1" applyBorder="1" applyAlignment="1">
      <alignment horizontal="center"/>
    </xf>
    <xf numFmtId="0" fontId="19" fillId="2" borderId="1" xfId="0" applyFont="1" applyFill="1" applyBorder="1" applyAlignment="1">
      <alignment horizontal="center" wrapText="1"/>
    </xf>
    <xf numFmtId="0" fontId="2" fillId="10" borderId="11" xfId="0" applyFont="1" applyFill="1" applyBorder="1"/>
    <xf numFmtId="0" fontId="2" fillId="10" borderId="11" xfId="0" applyFont="1" applyFill="1" applyBorder="1" applyAlignment="1">
      <alignment horizontal="center"/>
    </xf>
    <xf numFmtId="0" fontId="2" fillId="8" borderId="11" xfId="0" applyFont="1" applyFill="1" applyBorder="1" applyAlignment="1">
      <alignment horizontal="center"/>
    </xf>
    <xf numFmtId="0" fontId="2" fillId="9" borderId="11" xfId="0" applyFont="1" applyFill="1" applyBorder="1" applyAlignment="1">
      <alignment horizontal="center"/>
    </xf>
    <xf numFmtId="0" fontId="2" fillId="11" borderId="11" xfId="0" applyFont="1" applyFill="1" applyBorder="1" applyAlignment="1">
      <alignment horizontal="center"/>
    </xf>
    <xf numFmtId="0" fontId="2" fillId="13" borderId="11" xfId="0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14" fontId="4" fillId="6" borderId="0" xfId="0" applyNumberFormat="1" applyFont="1" applyFill="1" applyAlignment="1">
      <alignment horizontal="center"/>
    </xf>
    <xf numFmtId="167" fontId="4" fillId="0" borderId="0" xfId="0" applyNumberFormat="1" applyFont="1" applyAlignment="1">
      <alignment horizontal="right"/>
    </xf>
    <xf numFmtId="167" fontId="19" fillId="10" borderId="12" xfId="0" applyNumberFormat="1" applyFont="1" applyFill="1" applyBorder="1" applyAlignment="1">
      <alignment horizontal="right"/>
    </xf>
    <xf numFmtId="0" fontId="5" fillId="10" borderId="0" xfId="0" applyFont="1" applyFill="1" applyAlignment="1">
      <alignment horizontal="left"/>
    </xf>
    <xf numFmtId="14" fontId="4" fillId="0" borderId="10" xfId="0" applyNumberFormat="1" applyFont="1" applyBorder="1" applyAlignment="1">
      <alignment horizontal="center"/>
    </xf>
    <xf numFmtId="0" fontId="0" fillId="10" borderId="0" xfId="0" applyFill="1"/>
    <xf numFmtId="0" fontId="0" fillId="10" borderId="5" xfId="0" applyFill="1" applyBorder="1"/>
    <xf numFmtId="167" fontId="19" fillId="6" borderId="12" xfId="0" applyNumberFormat="1" applyFont="1" applyFill="1" applyBorder="1"/>
    <xf numFmtId="0" fontId="5" fillId="6" borderId="5" xfId="0" applyFont="1" applyFill="1" applyBorder="1" applyAlignment="1">
      <alignment horizontal="left"/>
    </xf>
    <xf numFmtId="167" fontId="19" fillId="6" borderId="0" xfId="0" applyNumberFormat="1" applyFont="1" applyFill="1"/>
    <xf numFmtId="0" fontId="5" fillId="6" borderId="5" xfId="0" applyFont="1" applyFill="1" applyBorder="1"/>
    <xf numFmtId="14" fontId="4" fillId="6" borderId="10" xfId="0" applyNumberFormat="1" applyFont="1" applyFill="1" applyBorder="1" applyAlignment="1">
      <alignment horizontal="center"/>
    </xf>
    <xf numFmtId="0" fontId="0" fillId="10" borderId="12" xfId="0" applyFill="1" applyBorder="1"/>
    <xf numFmtId="167" fontId="19" fillId="0" borderId="10" xfId="0" applyNumberFormat="1" applyFont="1" applyBorder="1"/>
    <xf numFmtId="167" fontId="19" fillId="10" borderId="12" xfId="0" applyNumberFormat="1" applyFont="1" applyFill="1" applyBorder="1"/>
    <xf numFmtId="0" fontId="5" fillId="10" borderId="5" xfId="0" applyFont="1" applyFill="1" applyBorder="1" applyAlignment="1">
      <alignment horizontal="left"/>
    </xf>
    <xf numFmtId="0" fontId="4" fillId="10" borderId="12" xfId="0" applyFont="1" applyFill="1" applyBorder="1"/>
    <xf numFmtId="166" fontId="4" fillId="0" borderId="14" xfId="0" applyNumberFormat="1" applyFont="1" applyBorder="1" applyAlignment="1">
      <alignment horizontal="center"/>
    </xf>
    <xf numFmtId="14" fontId="4" fillId="3" borderId="0" xfId="0" applyNumberFormat="1" applyFont="1" applyFill="1" applyAlignment="1">
      <alignment horizontal="center"/>
    </xf>
    <xf numFmtId="166" fontId="4" fillId="0" borderId="16" xfId="0" applyNumberFormat="1" applyFont="1" applyBorder="1" applyAlignment="1">
      <alignment horizontal="center"/>
    </xf>
    <xf numFmtId="0" fontId="4" fillId="3" borderId="17" xfId="0" applyFont="1" applyFill="1" applyBorder="1" applyAlignment="1">
      <alignment horizontal="right"/>
    </xf>
    <xf numFmtId="167" fontId="19" fillId="14" borderId="16" xfId="0" applyNumberFormat="1" applyFont="1" applyFill="1" applyBorder="1" applyAlignment="1">
      <alignment horizontal="right"/>
    </xf>
    <xf numFmtId="0" fontId="5" fillId="14" borderId="18" xfId="0" applyFont="1" applyFill="1" applyBorder="1" applyAlignment="1">
      <alignment horizontal="left"/>
    </xf>
    <xf numFmtId="165" fontId="4" fillId="14" borderId="19" xfId="0" applyNumberFormat="1" applyFont="1" applyFill="1" applyBorder="1" applyAlignment="1">
      <alignment horizontal="left"/>
    </xf>
    <xf numFmtId="14" fontId="4" fillId="14" borderId="20" xfId="0" applyNumberFormat="1" applyFont="1" applyFill="1" applyBorder="1" applyAlignment="1">
      <alignment horizontal="center"/>
    </xf>
    <xf numFmtId="0" fontId="0" fillId="3" borderId="16" xfId="0" applyFill="1" applyBorder="1"/>
    <xf numFmtId="0" fontId="0" fillId="3" borderId="18" xfId="0" applyFill="1" applyBorder="1"/>
    <xf numFmtId="0" fontId="0" fillId="3" borderId="20" xfId="0" applyFill="1" applyBorder="1"/>
    <xf numFmtId="0" fontId="0" fillId="3" borderId="14" xfId="0" applyFill="1" applyBorder="1"/>
    <xf numFmtId="167" fontId="19" fillId="10" borderId="20" xfId="0" applyNumberFormat="1" applyFont="1" applyFill="1" applyBorder="1"/>
    <xf numFmtId="0" fontId="5" fillId="10" borderId="21" xfId="0" applyFont="1" applyFill="1" applyBorder="1" applyAlignment="1">
      <alignment horizontal="left"/>
    </xf>
    <xf numFmtId="167" fontId="19" fillId="3" borderId="18" xfId="0" applyNumberFormat="1" applyFont="1" applyFill="1" applyBorder="1"/>
    <xf numFmtId="0" fontId="5" fillId="3" borderId="14" xfId="0" applyFont="1" applyFill="1" applyBorder="1"/>
    <xf numFmtId="14" fontId="4" fillId="14" borderId="22" xfId="0" applyNumberFormat="1" applyFont="1" applyFill="1" applyBorder="1" applyAlignment="1">
      <alignment horizontal="center"/>
    </xf>
    <xf numFmtId="165" fontId="4" fillId="14" borderId="18" xfId="0" applyNumberFormat="1" applyFont="1" applyFill="1" applyBorder="1" applyAlignment="1">
      <alignment horizontal="center"/>
    </xf>
    <xf numFmtId="167" fontId="19" fillId="14" borderId="20" xfId="0" applyNumberFormat="1" applyFont="1" applyFill="1" applyBorder="1"/>
    <xf numFmtId="0" fontId="5" fillId="14" borderId="21" xfId="0" applyFont="1" applyFill="1" applyBorder="1" applyAlignment="1">
      <alignment horizontal="left"/>
    </xf>
    <xf numFmtId="167" fontId="19" fillId="10" borderId="16" xfId="0" applyNumberFormat="1" applyFont="1" applyFill="1" applyBorder="1"/>
    <xf numFmtId="167" fontId="19" fillId="3" borderId="20" xfId="0" applyNumberFormat="1" applyFont="1" applyFill="1" applyBorder="1"/>
    <xf numFmtId="14" fontId="4" fillId="14" borderId="16" xfId="0" applyNumberFormat="1" applyFont="1" applyFill="1" applyBorder="1" applyAlignment="1">
      <alignment horizontal="center"/>
    </xf>
    <xf numFmtId="165" fontId="4" fillId="14" borderId="19" xfId="0" applyNumberFormat="1" applyFont="1" applyFill="1" applyBorder="1" applyAlignment="1">
      <alignment horizontal="center"/>
    </xf>
    <xf numFmtId="0" fontId="5" fillId="3" borderId="18" xfId="0" applyFont="1" applyFill="1" applyBorder="1"/>
    <xf numFmtId="0" fontId="5" fillId="3" borderId="16" xfId="0" applyFont="1" applyFill="1" applyBorder="1"/>
    <xf numFmtId="14" fontId="4" fillId="3" borderId="20" xfId="0" applyNumberFormat="1" applyFont="1" applyFill="1" applyBorder="1" applyAlignment="1">
      <alignment horizontal="center"/>
    </xf>
    <xf numFmtId="14" fontId="4" fillId="3" borderId="14" xfId="0" applyNumberFormat="1" applyFont="1" applyFill="1" applyBorder="1" applyAlignment="1">
      <alignment horizontal="center"/>
    </xf>
    <xf numFmtId="0" fontId="0" fillId="10" borderId="16" xfId="0" applyFill="1" applyBorder="1"/>
    <xf numFmtId="0" fontId="0" fillId="10" borderId="18" xfId="0" applyFill="1" applyBorder="1"/>
    <xf numFmtId="0" fontId="4" fillId="3" borderId="20" xfId="0" applyFont="1" applyFill="1" applyBorder="1"/>
    <xf numFmtId="0" fontId="0" fillId="3" borderId="22" xfId="0" applyFill="1" applyBorder="1"/>
    <xf numFmtId="0" fontId="0" fillId="10" borderId="21" xfId="0" applyFill="1" applyBorder="1"/>
    <xf numFmtId="14" fontId="4" fillId="14" borderId="21" xfId="0" applyNumberFormat="1" applyFont="1" applyFill="1" applyBorder="1" applyAlignment="1">
      <alignment horizontal="center"/>
    </xf>
    <xf numFmtId="0" fontId="17" fillId="14" borderId="23" xfId="0" applyFont="1" applyFill="1" applyBorder="1" applyAlignment="1">
      <alignment horizontal="center"/>
    </xf>
    <xf numFmtId="0" fontId="17" fillId="10" borderId="16" xfId="0" applyFont="1" applyFill="1" applyBorder="1"/>
    <xf numFmtId="0" fontId="4" fillId="10" borderId="18" xfId="0" applyFont="1" applyFill="1" applyBorder="1"/>
    <xf numFmtId="0" fontId="17" fillId="10" borderId="18" xfId="0" applyFont="1" applyFill="1" applyBorder="1"/>
    <xf numFmtId="0" fontId="4" fillId="10" borderId="14" xfId="0" applyFont="1" applyFill="1" applyBorder="1"/>
    <xf numFmtId="0" fontId="4" fillId="3" borderId="0" xfId="0" applyFont="1" applyFill="1" applyBorder="1"/>
    <xf numFmtId="14" fontId="4" fillId="0" borderId="0" xfId="0" applyNumberFormat="1" applyFont="1" applyBorder="1" applyAlignment="1">
      <alignment horizontal="center"/>
    </xf>
    <xf numFmtId="0" fontId="0" fillId="0" borderId="0" xfId="0" applyBorder="1"/>
    <xf numFmtId="166" fontId="4" fillId="0" borderId="15" xfId="0" applyNumberFormat="1" applyFont="1" applyBorder="1" applyAlignment="1">
      <alignment horizontal="center"/>
    </xf>
    <xf numFmtId="166" fontId="4" fillId="0" borderId="13" xfId="0" applyNumberFormat="1" applyFont="1" applyBorder="1" applyAlignment="1">
      <alignment horizontal="center"/>
    </xf>
    <xf numFmtId="167" fontId="19" fillId="14" borderId="13" xfId="0" applyNumberFormat="1" applyFont="1" applyFill="1" applyBorder="1" applyAlignment="1">
      <alignment horizontal="right"/>
    </xf>
    <xf numFmtId="0" fontId="5" fillId="14" borderId="0" xfId="0" applyFont="1" applyFill="1" applyAlignment="1">
      <alignment horizontal="left"/>
    </xf>
    <xf numFmtId="165" fontId="4" fillId="14" borderId="10" xfId="0" applyNumberFormat="1" applyFont="1" applyFill="1" applyBorder="1" applyAlignment="1">
      <alignment horizontal="left"/>
    </xf>
    <xf numFmtId="14" fontId="4" fillId="14" borderId="12" xfId="0" applyNumberFormat="1" applyFont="1" applyFill="1" applyBorder="1" applyAlignment="1">
      <alignment horizontal="center"/>
    </xf>
    <xf numFmtId="0" fontId="0" fillId="3" borderId="13" xfId="0" applyFill="1" applyBorder="1"/>
    <xf numFmtId="0" fontId="0" fillId="3" borderId="0" xfId="0" applyFill="1"/>
    <xf numFmtId="0" fontId="0" fillId="3" borderId="12" xfId="0" applyFill="1" applyBorder="1"/>
    <xf numFmtId="0" fontId="0" fillId="3" borderId="15" xfId="0" applyFill="1" applyBorder="1"/>
    <xf numFmtId="167" fontId="19" fillId="3" borderId="0" xfId="0" applyNumberFormat="1" applyFont="1" applyFill="1"/>
    <xf numFmtId="0" fontId="5" fillId="3" borderId="15" xfId="0" applyFont="1" applyFill="1" applyBorder="1"/>
    <xf numFmtId="14" fontId="4" fillId="14" borderId="24" xfId="0" applyNumberFormat="1" applyFont="1" applyFill="1" applyBorder="1" applyAlignment="1">
      <alignment horizontal="center"/>
    </xf>
    <xf numFmtId="165" fontId="4" fillId="14" borderId="0" xfId="0" applyNumberFormat="1" applyFont="1" applyFill="1" applyAlignment="1">
      <alignment horizontal="center"/>
    </xf>
    <xf numFmtId="167" fontId="19" fillId="14" borderId="12" xfId="0" applyNumberFormat="1" applyFont="1" applyFill="1" applyBorder="1"/>
    <xf numFmtId="0" fontId="5" fillId="14" borderId="5" xfId="0" applyFont="1" applyFill="1" applyBorder="1" applyAlignment="1">
      <alignment horizontal="left"/>
    </xf>
    <xf numFmtId="167" fontId="19" fillId="10" borderId="13" xfId="0" applyNumberFormat="1" applyFont="1" applyFill="1" applyBorder="1"/>
    <xf numFmtId="167" fontId="19" fillId="3" borderId="12" xfId="0" applyNumberFormat="1" applyFont="1" applyFill="1" applyBorder="1"/>
    <xf numFmtId="14" fontId="4" fillId="14" borderId="13" xfId="0" applyNumberFormat="1" applyFont="1" applyFill="1" applyBorder="1" applyAlignment="1">
      <alignment horizontal="center"/>
    </xf>
    <xf numFmtId="165" fontId="4" fillId="14" borderId="10" xfId="0" applyNumberFormat="1" applyFont="1" applyFill="1" applyBorder="1" applyAlignment="1">
      <alignment horizontal="center"/>
    </xf>
    <xf numFmtId="0" fontId="5" fillId="3" borderId="0" xfId="0" applyFont="1" applyFill="1"/>
    <xf numFmtId="0" fontId="5" fillId="3" borderId="13" xfId="0" applyFont="1" applyFill="1" applyBorder="1"/>
    <xf numFmtId="14" fontId="4" fillId="3" borderId="12" xfId="0" applyNumberFormat="1" applyFont="1" applyFill="1" applyBorder="1" applyAlignment="1">
      <alignment horizontal="center"/>
    </xf>
    <xf numFmtId="14" fontId="4" fillId="3" borderId="15" xfId="0" applyNumberFormat="1" applyFont="1" applyFill="1" applyBorder="1" applyAlignment="1">
      <alignment horizontal="center"/>
    </xf>
    <xf numFmtId="0" fontId="0" fillId="10" borderId="13" xfId="0" applyFill="1" applyBorder="1"/>
    <xf numFmtId="0" fontId="4" fillId="3" borderId="12" xfId="0" applyFont="1" applyFill="1" applyBorder="1"/>
    <xf numFmtId="0" fontId="0" fillId="3" borderId="24" xfId="0" applyFill="1" applyBorder="1"/>
    <xf numFmtId="14" fontId="4" fillId="14" borderId="5" xfId="0" applyNumberFormat="1" applyFont="1" applyFill="1" applyBorder="1" applyAlignment="1">
      <alignment horizontal="center"/>
    </xf>
    <xf numFmtId="0" fontId="17" fillId="14" borderId="25" xfId="0" applyFont="1" applyFill="1" applyBorder="1" applyAlignment="1">
      <alignment horizontal="center"/>
    </xf>
    <xf numFmtId="0" fontId="17" fillId="10" borderId="13" xfId="0" applyFont="1" applyFill="1" applyBorder="1"/>
    <xf numFmtId="0" fontId="17" fillId="10" borderId="0" xfId="0" applyFont="1" applyFill="1"/>
    <xf numFmtId="0" fontId="4" fillId="10" borderId="15" xfId="0" applyFont="1" applyFill="1" applyBorder="1"/>
    <xf numFmtId="0" fontId="5" fillId="0" borderId="0" xfId="0" applyFont="1" applyFill="1" applyAlignment="1">
      <alignment horizontal="left"/>
    </xf>
    <xf numFmtId="0" fontId="0" fillId="10" borderId="26" xfId="0" applyFill="1" applyBorder="1"/>
    <xf numFmtId="0" fontId="0" fillId="10" borderId="27" xfId="0" applyFill="1" applyBorder="1"/>
    <xf numFmtId="0" fontId="0" fillId="13" borderId="0" xfId="0" applyFill="1"/>
    <xf numFmtId="0" fontId="0" fillId="13" borderId="10" xfId="0" applyFill="1" applyBorder="1"/>
    <xf numFmtId="0" fontId="4" fillId="13" borderId="0" xfId="0" applyFont="1" applyFill="1" applyAlignment="1">
      <alignment horizontal="right"/>
    </xf>
    <xf numFmtId="0" fontId="4" fillId="0" borderId="0" xfId="0" applyFont="1" applyBorder="1" applyAlignment="1"/>
    <xf numFmtId="0" fontId="4" fillId="0" borderId="0" xfId="0" applyFont="1" applyBorder="1" applyAlignment="1">
      <alignment horizontal="left"/>
    </xf>
    <xf numFmtId="1" fontId="4" fillId="0" borderId="0" xfId="0" applyNumberFormat="1" applyFont="1" applyBorder="1" applyAlignment="1">
      <alignment horizontal="center"/>
    </xf>
    <xf numFmtId="166" fontId="4" fillId="0" borderId="0" xfId="0" applyNumberFormat="1" applyFont="1" applyBorder="1" applyAlignment="1">
      <alignment horizontal="center"/>
    </xf>
    <xf numFmtId="167" fontId="0" fillId="5" borderId="0" xfId="0" applyNumberFormat="1" applyFill="1" applyAlignment="1">
      <alignment horizontal="center"/>
    </xf>
    <xf numFmtId="1" fontId="11" fillId="2" borderId="0" xfId="0" applyNumberFormat="1" applyFont="1" applyFill="1" applyBorder="1" applyAlignment="1">
      <alignment horizontal="center"/>
    </xf>
    <xf numFmtId="1" fontId="7" fillId="2" borderId="1" xfId="0" quotePrefix="1" applyNumberFormat="1" applyFont="1" applyFill="1" applyBorder="1" applyAlignment="1">
      <alignment horizontal="center" vertical="center" wrapText="1"/>
    </xf>
    <xf numFmtId="1" fontId="5" fillId="0" borderId="0" xfId="0" applyNumberFormat="1" applyFont="1" applyAlignment="1">
      <alignment horizontal="left"/>
    </xf>
    <xf numFmtId="1" fontId="6" fillId="0" borderId="0" xfId="0" applyNumberFormat="1" applyFont="1"/>
    <xf numFmtId="0" fontId="4" fillId="10" borderId="0" xfId="0" applyFont="1" applyFill="1" applyBorder="1" applyAlignment="1">
      <alignment vertical="center"/>
    </xf>
    <xf numFmtId="0" fontId="4" fillId="10" borderId="0" xfId="0" applyFont="1" applyFill="1" applyBorder="1" applyAlignment="1">
      <alignment vertical="center" wrapText="1"/>
    </xf>
    <xf numFmtId="0" fontId="4" fillId="10" borderId="0" xfId="0" applyFont="1" applyFill="1" applyBorder="1" applyAlignment="1">
      <alignment horizontal="center" vertical="center"/>
    </xf>
    <xf numFmtId="0" fontId="4" fillId="10" borderId="0" xfId="0" applyFont="1" applyFill="1" applyBorder="1" applyAlignment="1">
      <alignment horizontal="left" vertical="center"/>
    </xf>
    <xf numFmtId="14" fontId="4" fillId="10" borderId="0" xfId="0" applyNumberFormat="1" applyFont="1" applyFill="1" applyBorder="1" applyAlignment="1">
      <alignment vertical="center" wrapText="1"/>
    </xf>
    <xf numFmtId="14" fontId="4" fillId="10" borderId="0" xfId="0" applyNumberFormat="1" applyFont="1" applyFill="1" applyBorder="1" applyAlignment="1">
      <alignment vertical="center"/>
    </xf>
    <xf numFmtId="0" fontId="1" fillId="16" borderId="0" xfId="0" applyFont="1" applyFill="1" applyBorder="1"/>
    <xf numFmtId="0" fontId="0" fillId="7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/>
    </xf>
    <xf numFmtId="0" fontId="0" fillId="7" borderId="0" xfId="0" applyFill="1" applyBorder="1"/>
    <xf numFmtId="14" fontId="0" fillId="7" borderId="0" xfId="0" applyNumberFormat="1" applyFill="1" applyBorder="1" applyAlignment="1">
      <alignment horizontal="center"/>
    </xf>
    <xf numFmtId="0" fontId="0" fillId="7" borderId="0" xfId="0" applyNumberFormat="1" applyFill="1" applyBorder="1" applyAlignment="1">
      <alignment horizontal="center"/>
    </xf>
    <xf numFmtId="167" fontId="0" fillId="7" borderId="0" xfId="0" applyNumberFormat="1" applyFill="1" applyBorder="1" applyAlignment="1">
      <alignment horizontal="center"/>
    </xf>
    <xf numFmtId="0" fontId="6" fillId="7" borderId="0" xfId="0" applyFont="1" applyFill="1" applyBorder="1" applyAlignment="1">
      <alignment vertical="top"/>
    </xf>
    <xf numFmtId="14" fontId="9" fillId="7" borderId="0" xfId="0" applyNumberFormat="1" applyFont="1" applyFill="1" applyBorder="1" applyAlignment="1">
      <alignment horizontal="center"/>
    </xf>
    <xf numFmtId="0" fontId="9" fillId="7" borderId="0" xfId="0" applyFont="1" applyFill="1" applyBorder="1" applyAlignment="1">
      <alignment horizontal="center"/>
    </xf>
    <xf numFmtId="0" fontId="4" fillId="7" borderId="0" xfId="0" applyFont="1" applyFill="1" applyBorder="1" applyAlignment="1">
      <alignment horizontal="center" vertical="center" wrapText="1"/>
    </xf>
    <xf numFmtId="0" fontId="1" fillId="15" borderId="0" xfId="0" applyFont="1" applyFill="1" applyBorder="1"/>
    <xf numFmtId="0" fontId="1" fillId="15" borderId="0" xfId="0" applyFont="1" applyFill="1" applyBorder="1" applyAlignment="1">
      <alignment horizontal="center"/>
    </xf>
    <xf numFmtId="0" fontId="1" fillId="7" borderId="0" xfId="0" applyFont="1" applyFill="1" applyBorder="1" applyAlignment="1">
      <alignment horizontal="center" vertical="center"/>
    </xf>
    <xf numFmtId="0" fontId="1" fillId="10" borderId="0" xfId="0" applyFont="1" applyFill="1" applyBorder="1"/>
    <xf numFmtId="0" fontId="1" fillId="4" borderId="0" xfId="0" applyFont="1" applyFill="1" applyBorder="1"/>
    <xf numFmtId="0" fontId="1" fillId="17" borderId="0" xfId="0" applyFont="1" applyFill="1" applyBorder="1"/>
    <xf numFmtId="0" fontId="0" fillId="15" borderId="0" xfId="0" applyFill="1" applyBorder="1"/>
    <xf numFmtId="0" fontId="0" fillId="16" borderId="0" xfId="0" applyFill="1" applyBorder="1"/>
    <xf numFmtId="0" fontId="17" fillId="7" borderId="0" xfId="0" applyFont="1" applyFill="1" applyBorder="1"/>
    <xf numFmtId="0" fontId="4" fillId="15" borderId="0" xfId="0" applyFont="1" applyFill="1" applyBorder="1"/>
    <xf numFmtId="0" fontId="4" fillId="15" borderId="0" xfId="0" applyFont="1" applyFill="1" applyBorder="1" applyAlignment="1">
      <alignment horizontal="center"/>
    </xf>
    <xf numFmtId="0" fontId="4" fillId="16" borderId="0" xfId="0" applyFont="1" applyFill="1" applyBorder="1"/>
    <xf numFmtId="0" fontId="4" fillId="7" borderId="0" xfId="0" applyFont="1" applyFill="1" applyBorder="1"/>
    <xf numFmtId="0" fontId="4" fillId="10" borderId="0" xfId="0" applyFont="1" applyFill="1" applyBorder="1"/>
    <xf numFmtId="0" fontId="4" fillId="4" borderId="0" xfId="0" applyFont="1" applyFill="1" applyBorder="1"/>
    <xf numFmtId="0" fontId="4" fillId="17" borderId="0" xfId="0" applyFont="1" applyFill="1" applyBorder="1"/>
    <xf numFmtId="0" fontId="4" fillId="3" borderId="0" xfId="0" applyFont="1" applyFill="1" applyBorder="1" applyAlignment="1">
      <alignment vertical="center"/>
    </xf>
    <xf numFmtId="14" fontId="4" fillId="10" borderId="0" xfId="0" applyNumberFormat="1" applyFont="1" applyFill="1" applyBorder="1" applyAlignment="1">
      <alignment horizontal="center" vertical="center"/>
    </xf>
    <xf numFmtId="0" fontId="4" fillId="10" borderId="0" xfId="0" applyNumberFormat="1" applyFont="1" applyFill="1" applyBorder="1" applyAlignment="1">
      <alignment horizontal="center" vertical="center"/>
    </xf>
    <xf numFmtId="14" fontId="4" fillId="3" borderId="0" xfId="0" applyNumberFormat="1" applyFont="1" applyFill="1" applyBorder="1" applyAlignment="1">
      <alignment horizontal="center" vertical="center"/>
    </xf>
    <xf numFmtId="167" fontId="4" fillId="10" borderId="0" xfId="0" applyNumberFormat="1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vertical="center"/>
    </xf>
    <xf numFmtId="0" fontId="4" fillId="14" borderId="0" xfId="0" applyFont="1" applyFill="1" applyBorder="1"/>
    <xf numFmtId="167" fontId="4" fillId="10" borderId="0" xfId="0" applyNumberFormat="1" applyFont="1" applyFill="1" applyBorder="1" applyAlignment="1">
      <alignment horizontal="center" vertical="center" wrapText="1"/>
    </xf>
    <xf numFmtId="0" fontId="3" fillId="2" borderId="28" xfId="0" applyFont="1" applyFill="1" applyBorder="1" applyAlignment="1">
      <alignment vertical="center" wrapText="1"/>
    </xf>
    <xf numFmtId="0" fontId="1" fillId="15" borderId="12" xfId="0" applyFont="1" applyFill="1" applyBorder="1"/>
    <xf numFmtId="0" fontId="4" fillId="15" borderId="12" xfId="0" applyFont="1" applyFill="1" applyBorder="1"/>
    <xf numFmtId="0" fontId="1" fillId="15" borderId="12" xfId="0" applyFont="1" applyFill="1" applyBorder="1" applyAlignment="1">
      <alignment horizontal="center"/>
    </xf>
    <xf numFmtId="0" fontId="4" fillId="15" borderId="12" xfId="0" applyFont="1" applyFill="1" applyBorder="1" applyAlignment="1">
      <alignment horizontal="center"/>
    </xf>
    <xf numFmtId="0" fontId="1" fillId="16" borderId="12" xfId="0" applyFont="1" applyFill="1" applyBorder="1"/>
    <xf numFmtId="0" fontId="4" fillId="16" borderId="12" xfId="0" applyFont="1" applyFill="1" applyBorder="1"/>
    <xf numFmtId="0" fontId="1" fillId="10" borderId="12" xfId="0" applyFont="1" applyFill="1" applyBorder="1"/>
    <xf numFmtId="0" fontId="1" fillId="4" borderId="12" xfId="0" applyFont="1" applyFill="1" applyBorder="1"/>
    <xf numFmtId="0" fontId="4" fillId="4" borderId="12" xfId="0" applyFont="1" applyFill="1" applyBorder="1"/>
    <xf numFmtId="0" fontId="1" fillId="17" borderId="12" xfId="0" applyFont="1" applyFill="1" applyBorder="1"/>
    <xf numFmtId="0" fontId="4" fillId="17" borderId="12" xfId="0" applyFont="1" applyFill="1" applyBorder="1"/>
    <xf numFmtId="0" fontId="0" fillId="15" borderId="12" xfId="0" applyFill="1" applyBorder="1"/>
    <xf numFmtId="0" fontId="0" fillId="14" borderId="12" xfId="0" applyFill="1" applyBorder="1"/>
    <xf numFmtId="0" fontId="0" fillId="16" borderId="12" xfId="0" applyFill="1" applyBorder="1"/>
    <xf numFmtId="0" fontId="1" fillId="7" borderId="10" xfId="0" applyFont="1" applyFill="1" applyBorder="1" applyAlignment="1">
      <alignment horizontal="center" vertical="center"/>
    </xf>
    <xf numFmtId="0" fontId="4" fillId="7" borderId="10" xfId="0" applyFont="1" applyFill="1" applyBorder="1"/>
    <xf numFmtId="0" fontId="1" fillId="15" borderId="8" xfId="0" applyFont="1" applyFill="1" applyBorder="1"/>
    <xf numFmtId="0" fontId="0" fillId="16" borderId="7" xfId="0" applyFill="1" applyBorder="1"/>
    <xf numFmtId="0" fontId="4" fillId="15" borderId="8" xfId="0" applyFont="1" applyFill="1" applyBorder="1"/>
    <xf numFmtId="0" fontId="3" fillId="15" borderId="31" xfId="0" applyFont="1" applyFill="1" applyBorder="1" applyAlignment="1">
      <alignment horizontal="center" vertical="center"/>
    </xf>
    <xf numFmtId="0" fontId="3" fillId="15" borderId="32" xfId="0" applyFont="1" applyFill="1" applyBorder="1" applyAlignment="1">
      <alignment horizontal="center" vertical="center"/>
    </xf>
    <xf numFmtId="0" fontId="3" fillId="16" borderId="32" xfId="0" applyFont="1" applyFill="1" applyBorder="1" applyAlignment="1">
      <alignment horizontal="center" vertical="center"/>
    </xf>
    <xf numFmtId="0" fontId="3" fillId="16" borderId="31" xfId="0" applyFont="1" applyFill="1" applyBorder="1" applyAlignment="1">
      <alignment horizontal="center" vertical="center"/>
    </xf>
    <xf numFmtId="0" fontId="2" fillId="16" borderId="32" xfId="0" applyFont="1" applyFill="1" applyBorder="1" applyAlignment="1">
      <alignment horizontal="center" vertical="center"/>
    </xf>
    <xf numFmtId="0" fontId="2" fillId="16" borderId="31" xfId="0" applyFont="1" applyFill="1" applyBorder="1" applyAlignment="1">
      <alignment horizontal="center" vertical="center"/>
    </xf>
    <xf numFmtId="0" fontId="3" fillId="2" borderId="32" xfId="0" applyFont="1" applyFill="1" applyBorder="1" applyAlignment="1">
      <alignment horizontal="center" vertical="center" wrapText="1"/>
    </xf>
    <xf numFmtId="0" fontId="2" fillId="10" borderId="32" xfId="0" applyFont="1" applyFill="1" applyBorder="1" applyAlignment="1">
      <alignment vertical="center"/>
    </xf>
    <xf numFmtId="0" fontId="2" fillId="10" borderId="31" xfId="0" applyFont="1" applyFill="1" applyBorder="1" applyAlignment="1">
      <alignment horizontal="center" vertical="center"/>
    </xf>
    <xf numFmtId="0" fontId="2" fillId="15" borderId="32" xfId="0" applyFont="1" applyFill="1" applyBorder="1" applyAlignment="1">
      <alignment horizontal="center" vertical="center"/>
    </xf>
    <xf numFmtId="0" fontId="2" fillId="15" borderId="31" xfId="0" applyFont="1" applyFill="1" applyBorder="1" applyAlignment="1">
      <alignment horizontal="center" vertical="center"/>
    </xf>
    <xf numFmtId="0" fontId="2" fillId="10" borderId="32" xfId="0" applyFont="1" applyFill="1" applyBorder="1" applyAlignment="1">
      <alignment horizontal="center" vertical="center"/>
    </xf>
    <xf numFmtId="0" fontId="2" fillId="4" borderId="32" xfId="0" applyFont="1" applyFill="1" applyBorder="1" applyAlignment="1">
      <alignment horizontal="center" vertical="center"/>
    </xf>
    <xf numFmtId="0" fontId="2" fillId="4" borderId="31" xfId="0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/>
    </xf>
    <xf numFmtId="0" fontId="2" fillId="17" borderId="32" xfId="0" applyFont="1" applyFill="1" applyBorder="1" applyAlignment="1">
      <alignment horizontal="center" vertical="center"/>
    </xf>
    <xf numFmtId="0" fontId="2" fillId="17" borderId="31" xfId="0" applyFont="1" applyFill="1" applyBorder="1" applyAlignment="1">
      <alignment horizontal="center" vertical="center"/>
    </xf>
    <xf numFmtId="0" fontId="2" fillId="2" borderId="32" xfId="0" applyFont="1" applyFill="1" applyBorder="1" applyAlignment="1">
      <alignment horizontal="center" vertical="center"/>
    </xf>
    <xf numFmtId="0" fontId="4" fillId="15" borderId="32" xfId="0" applyFont="1" applyFill="1" applyBorder="1" applyAlignment="1">
      <alignment vertical="center"/>
    </xf>
    <xf numFmtId="0" fontId="4" fillId="15" borderId="31" xfId="0" applyFont="1" applyFill="1" applyBorder="1" applyAlignment="1">
      <alignment vertical="center"/>
    </xf>
    <xf numFmtId="0" fontId="4" fillId="14" borderId="32" xfId="0" applyFont="1" applyFill="1" applyBorder="1" applyAlignment="1">
      <alignment vertical="center"/>
    </xf>
    <xf numFmtId="0" fontId="4" fillId="16" borderId="32" xfId="0" applyFont="1" applyFill="1" applyBorder="1" applyAlignment="1">
      <alignment vertical="center"/>
    </xf>
    <xf numFmtId="0" fontId="4" fillId="16" borderId="31" xfId="0" applyFont="1" applyFill="1" applyBorder="1" applyAlignment="1">
      <alignment vertical="center"/>
    </xf>
    <xf numFmtId="0" fontId="4" fillId="16" borderId="34" xfId="0" applyFont="1" applyFill="1" applyBorder="1" applyAlignment="1">
      <alignment vertical="center"/>
    </xf>
    <xf numFmtId="0" fontId="2" fillId="2" borderId="35" xfId="0" applyFont="1" applyFill="1" applyBorder="1" applyAlignment="1">
      <alignment horizontal="center" vertical="center" wrapText="1"/>
    </xf>
    <xf numFmtId="0" fontId="2" fillId="2" borderId="36" xfId="0" applyFont="1" applyFill="1" applyBorder="1" applyAlignment="1">
      <alignment horizontal="center" vertical="center" wrapText="1"/>
    </xf>
    <xf numFmtId="0" fontId="2" fillId="2" borderId="36" xfId="0" applyFont="1" applyFill="1" applyBorder="1" applyAlignment="1">
      <alignment horizontal="center" vertical="center"/>
    </xf>
    <xf numFmtId="0" fontId="2" fillId="2" borderId="36" xfId="0" applyFont="1" applyFill="1" applyBorder="1" applyAlignment="1">
      <alignment horizontal="left" vertical="center" wrapText="1"/>
    </xf>
    <xf numFmtId="0" fontId="3" fillId="2" borderId="37" xfId="0" applyFont="1" applyFill="1" applyBorder="1" applyAlignment="1">
      <alignment vertical="center" wrapText="1"/>
    </xf>
    <xf numFmtId="0" fontId="3" fillId="2" borderId="35" xfId="0" applyFont="1" applyFill="1" applyBorder="1" applyAlignment="1">
      <alignment horizontal="center" vertical="center" wrapText="1"/>
    </xf>
    <xf numFmtId="0" fontId="3" fillId="2" borderId="36" xfId="0" applyFont="1" applyFill="1" applyBorder="1" applyAlignment="1">
      <alignment horizontal="center" vertical="center" wrapText="1"/>
    </xf>
    <xf numFmtId="14" fontId="3" fillId="2" borderId="36" xfId="0" applyNumberFormat="1" applyFont="1" applyFill="1" applyBorder="1" applyAlignment="1">
      <alignment horizontal="center" vertical="center" wrapText="1"/>
    </xf>
    <xf numFmtId="164" fontId="3" fillId="2" borderId="36" xfId="0" applyNumberFormat="1" applyFont="1" applyFill="1" applyBorder="1" applyAlignment="1">
      <alignment horizontal="center" vertical="center" wrapText="1"/>
    </xf>
    <xf numFmtId="0" fontId="3" fillId="2" borderId="36" xfId="0" applyNumberFormat="1" applyFont="1" applyFill="1" applyBorder="1" applyAlignment="1">
      <alignment horizontal="center" vertical="center" wrapText="1"/>
    </xf>
    <xf numFmtId="165" fontId="3" fillId="2" borderId="36" xfId="0" applyNumberFormat="1" applyFont="1" applyFill="1" applyBorder="1" applyAlignment="1">
      <alignment horizontal="center" vertical="center" wrapText="1"/>
    </xf>
    <xf numFmtId="167" fontId="2" fillId="2" borderId="36" xfId="0" applyNumberFormat="1" applyFont="1" applyFill="1" applyBorder="1" applyAlignment="1">
      <alignment horizontal="center" vertical="center" wrapText="1"/>
    </xf>
    <xf numFmtId="0" fontId="7" fillId="2" borderId="36" xfId="0" quotePrefix="1" applyFont="1" applyFill="1" applyBorder="1" applyAlignment="1">
      <alignment horizontal="center" vertical="center" wrapText="1"/>
    </xf>
    <xf numFmtId="0" fontId="3" fillId="2" borderId="37" xfId="0" applyFont="1" applyFill="1" applyBorder="1" applyAlignment="1">
      <alignment horizontal="center" vertical="center" wrapText="1"/>
    </xf>
    <xf numFmtId="0" fontId="0" fillId="7" borderId="0" xfId="0" applyFill="1" applyAlignment="1">
      <alignment horizontal="center" vertical="center"/>
    </xf>
    <xf numFmtId="14" fontId="0" fillId="7" borderId="0" xfId="0" applyNumberFormat="1" applyFill="1" applyAlignment="1">
      <alignment horizontal="center"/>
    </xf>
    <xf numFmtId="0" fontId="0" fillId="7" borderId="0" xfId="0" applyNumberFormat="1" applyFill="1" applyAlignment="1">
      <alignment horizontal="center"/>
    </xf>
    <xf numFmtId="167" fontId="0" fillId="7" borderId="0" xfId="0" applyNumberFormat="1" applyFill="1" applyAlignment="1">
      <alignment horizontal="center"/>
    </xf>
    <xf numFmtId="0" fontId="6" fillId="7" borderId="0" xfId="0" applyFont="1" applyFill="1" applyAlignment="1">
      <alignment vertical="top"/>
    </xf>
    <xf numFmtId="7" fontId="4" fillId="14" borderId="0" xfId="0" applyNumberFormat="1" applyFont="1" applyFill="1" applyBorder="1"/>
    <xf numFmtId="14" fontId="4" fillId="14" borderId="0" xfId="0" applyNumberFormat="1" applyFont="1" applyFill="1" applyBorder="1"/>
    <xf numFmtId="0" fontId="5" fillId="14" borderId="0" xfId="0" applyFont="1" applyFill="1" applyBorder="1"/>
    <xf numFmtId="0" fontId="4" fillId="14" borderId="0" xfId="0" applyFont="1" applyFill="1" applyBorder="1" applyAlignment="1">
      <alignment horizontal="center"/>
    </xf>
    <xf numFmtId="7" fontId="4" fillId="14" borderId="0" xfId="0" applyNumberFormat="1" applyFont="1" applyFill="1" applyBorder="1" applyAlignment="1">
      <alignment horizontal="center"/>
    </xf>
    <xf numFmtId="14" fontId="4" fillId="14" borderId="0" xfId="0" applyNumberFormat="1" applyFont="1" applyFill="1" applyBorder="1" applyAlignment="1">
      <alignment horizontal="center"/>
    </xf>
    <xf numFmtId="0" fontId="5" fillId="10" borderId="0" xfId="0" applyFont="1" applyFill="1" applyBorder="1"/>
    <xf numFmtId="0" fontId="2" fillId="15" borderId="0" xfId="0" applyFont="1" applyFill="1" applyBorder="1" applyAlignment="1">
      <alignment horizontal="center" vertical="center" wrapText="1"/>
    </xf>
    <xf numFmtId="0" fontId="2" fillId="15" borderId="0" xfId="0" applyFont="1" applyFill="1" applyBorder="1" applyAlignment="1">
      <alignment horizontal="center" vertical="center"/>
    </xf>
    <xf numFmtId="0" fontId="3" fillId="15" borderId="0" xfId="0" applyFont="1" applyFill="1" applyBorder="1" applyAlignment="1">
      <alignment vertical="center" wrapText="1"/>
    </xf>
    <xf numFmtId="0" fontId="3" fillId="15" borderId="0" xfId="0" applyFont="1" applyFill="1" applyBorder="1" applyAlignment="1">
      <alignment horizontal="center" vertical="center" wrapText="1"/>
    </xf>
    <xf numFmtId="14" fontId="3" fillId="15" borderId="0" xfId="0" applyNumberFormat="1" applyFont="1" applyFill="1" applyBorder="1" applyAlignment="1">
      <alignment horizontal="center" vertical="center" wrapText="1"/>
    </xf>
    <xf numFmtId="164" fontId="3" fillId="15" borderId="0" xfId="0" applyNumberFormat="1" applyFont="1" applyFill="1" applyBorder="1" applyAlignment="1">
      <alignment horizontal="center" vertical="center" wrapText="1"/>
    </xf>
    <xf numFmtId="0" fontId="3" fillId="15" borderId="0" xfId="0" applyNumberFormat="1" applyFont="1" applyFill="1" applyBorder="1" applyAlignment="1">
      <alignment horizontal="center" vertical="center" wrapText="1"/>
    </xf>
    <xf numFmtId="165" fontId="3" fillId="15" borderId="0" xfId="0" applyNumberFormat="1" applyFont="1" applyFill="1" applyBorder="1" applyAlignment="1">
      <alignment horizontal="center" vertical="center" wrapText="1"/>
    </xf>
    <xf numFmtId="1" fontId="7" fillId="15" borderId="0" xfId="0" quotePrefix="1" applyNumberFormat="1" applyFont="1" applyFill="1" applyBorder="1" applyAlignment="1">
      <alignment horizontal="center" vertical="center" wrapText="1"/>
    </xf>
    <xf numFmtId="0" fontId="19" fillId="15" borderId="0" xfId="0" applyFont="1" applyFill="1" applyBorder="1" applyAlignment="1">
      <alignment horizontal="center" vertical="center" wrapText="1"/>
    </xf>
    <xf numFmtId="0" fontId="0" fillId="15" borderId="0" xfId="0" applyFill="1"/>
    <xf numFmtId="0" fontId="19" fillId="15" borderId="0" xfId="0" applyFont="1" applyFill="1" applyBorder="1" applyAlignment="1">
      <alignment horizontal="center" wrapText="1"/>
    </xf>
    <xf numFmtId="0" fontId="2" fillId="15" borderId="0" xfId="0" applyFont="1" applyFill="1" applyBorder="1" applyAlignment="1">
      <alignment horizontal="center"/>
    </xf>
    <xf numFmtId="0" fontId="11" fillId="6" borderId="0" xfId="0" applyFont="1" applyFill="1" applyAlignment="1">
      <alignment horizontal="center" textRotation="90"/>
    </xf>
    <xf numFmtId="0" fontId="11" fillId="6" borderId="31" xfId="0" applyFont="1" applyFill="1" applyBorder="1" applyAlignment="1">
      <alignment horizontal="center" textRotation="90"/>
    </xf>
    <xf numFmtId="0" fontId="4" fillId="14" borderId="29" xfId="0" applyFont="1" applyFill="1" applyBorder="1" applyAlignment="1">
      <alignment horizontal="center" textRotation="90"/>
    </xf>
    <xf numFmtId="0" fontId="4" fillId="14" borderId="12" xfId="0" applyFont="1" applyFill="1" applyBorder="1" applyAlignment="1">
      <alignment horizontal="center" textRotation="90"/>
    </xf>
    <xf numFmtId="0" fontId="4" fillId="16" borderId="29" xfId="0" applyFont="1" applyFill="1" applyBorder="1" applyAlignment="1">
      <alignment horizontal="center" textRotation="90"/>
    </xf>
    <xf numFmtId="0" fontId="4" fillId="16" borderId="3" xfId="0" applyFont="1" applyFill="1" applyBorder="1" applyAlignment="1">
      <alignment horizontal="center" textRotation="90"/>
    </xf>
    <xf numFmtId="0" fontId="4" fillId="16" borderId="4" xfId="0" applyFont="1" applyFill="1" applyBorder="1" applyAlignment="1">
      <alignment horizontal="center" textRotation="90"/>
    </xf>
    <xf numFmtId="0" fontId="4" fillId="16" borderId="12" xfId="0" applyFont="1" applyFill="1" applyBorder="1" applyAlignment="1">
      <alignment horizontal="center" textRotation="90"/>
    </xf>
    <xf numFmtId="0" fontId="4" fillId="16" borderId="0" xfId="0" applyFont="1" applyFill="1" applyBorder="1" applyAlignment="1">
      <alignment horizontal="center" textRotation="90"/>
    </xf>
    <xf numFmtId="0" fontId="4" fillId="16" borderId="7" xfId="0" applyFont="1" applyFill="1" applyBorder="1" applyAlignment="1">
      <alignment horizontal="center" textRotation="90"/>
    </xf>
    <xf numFmtId="0" fontId="16" fillId="7" borderId="0" xfId="0" applyFont="1" applyFill="1" applyBorder="1" applyAlignment="1">
      <alignment horizontal="center" vertical="center"/>
    </xf>
    <xf numFmtId="0" fontId="4" fillId="0" borderId="29" xfId="0" applyFont="1" applyBorder="1" applyAlignment="1">
      <alignment horizontal="center" textRotation="90"/>
    </xf>
    <xf numFmtId="0" fontId="4" fillId="0" borderId="3" xfId="0" applyFont="1" applyBorder="1" applyAlignment="1">
      <alignment horizontal="center" textRotation="90"/>
    </xf>
    <xf numFmtId="0" fontId="4" fillId="0" borderId="12" xfId="0" applyFont="1" applyBorder="1" applyAlignment="1">
      <alignment horizontal="center" textRotation="90"/>
    </xf>
    <xf numFmtId="0" fontId="4" fillId="0" borderId="0" xfId="0" applyFont="1" applyBorder="1" applyAlignment="1">
      <alignment horizontal="center" textRotation="90"/>
    </xf>
    <xf numFmtId="0" fontId="4" fillId="7" borderId="3" xfId="0" applyFont="1" applyFill="1" applyBorder="1" applyAlignment="1">
      <alignment horizontal="center"/>
    </xf>
    <xf numFmtId="0" fontId="4" fillId="7" borderId="0" xfId="0" applyFont="1" applyFill="1" applyBorder="1" applyAlignment="1">
      <alignment horizontal="center"/>
    </xf>
    <xf numFmtId="0" fontId="4" fillId="4" borderId="29" xfId="0" applyFont="1" applyFill="1" applyBorder="1" applyAlignment="1">
      <alignment horizontal="center" textRotation="90"/>
    </xf>
    <xf numFmtId="0" fontId="4" fillId="4" borderId="3" xfId="0" applyFont="1" applyFill="1" applyBorder="1" applyAlignment="1">
      <alignment horizontal="center" textRotation="90"/>
    </xf>
    <xf numFmtId="0" fontId="4" fillId="4" borderId="12" xfId="0" applyFont="1" applyFill="1" applyBorder="1" applyAlignment="1">
      <alignment horizontal="center" textRotation="90"/>
    </xf>
    <xf numFmtId="0" fontId="4" fillId="4" borderId="0" xfId="0" applyFont="1" applyFill="1" applyBorder="1" applyAlignment="1">
      <alignment horizontal="center" textRotation="90"/>
    </xf>
    <xf numFmtId="0" fontId="4" fillId="7" borderId="30" xfId="0" applyFont="1" applyFill="1" applyBorder="1" applyAlignment="1">
      <alignment horizontal="center"/>
    </xf>
    <xf numFmtId="0" fontId="4" fillId="7" borderId="10" xfId="0" applyFont="1" applyFill="1" applyBorder="1" applyAlignment="1">
      <alignment horizontal="center"/>
    </xf>
    <xf numFmtId="0" fontId="4" fillId="17" borderId="29" xfId="0" applyFont="1" applyFill="1" applyBorder="1" applyAlignment="1">
      <alignment horizontal="center" textRotation="90"/>
    </xf>
    <xf numFmtId="0" fontId="4" fillId="17" borderId="3" xfId="0" applyFont="1" applyFill="1" applyBorder="1" applyAlignment="1">
      <alignment horizontal="center" textRotation="90"/>
    </xf>
    <xf numFmtId="0" fontId="4" fillId="17" borderId="12" xfId="0" applyFont="1" applyFill="1" applyBorder="1" applyAlignment="1">
      <alignment horizontal="center" textRotation="90"/>
    </xf>
    <xf numFmtId="0" fontId="4" fillId="17" borderId="0" xfId="0" applyFont="1" applyFill="1" applyBorder="1" applyAlignment="1">
      <alignment horizontal="center" textRotation="90"/>
    </xf>
    <xf numFmtId="0" fontId="3" fillId="15" borderId="29" xfId="0" applyFont="1" applyFill="1" applyBorder="1" applyAlignment="1">
      <alignment horizontal="center" textRotation="90"/>
    </xf>
    <xf numFmtId="0" fontId="3" fillId="15" borderId="12" xfId="0" applyFont="1" applyFill="1" applyBorder="1" applyAlignment="1">
      <alignment horizontal="center" textRotation="90"/>
    </xf>
    <xf numFmtId="0" fontId="3" fillId="15" borderId="3" xfId="0" applyFont="1" applyFill="1" applyBorder="1" applyAlignment="1">
      <alignment horizontal="center" textRotation="90"/>
    </xf>
    <xf numFmtId="0" fontId="3" fillId="15" borderId="0" xfId="0" applyFont="1" applyFill="1" applyBorder="1" applyAlignment="1">
      <alignment horizontal="center" textRotation="90"/>
    </xf>
    <xf numFmtId="49" fontId="4" fillId="4" borderId="29" xfId="0" applyNumberFormat="1" applyFont="1" applyFill="1" applyBorder="1" applyAlignment="1">
      <alignment horizontal="center" textRotation="90"/>
    </xf>
    <xf numFmtId="49" fontId="4" fillId="4" borderId="3" xfId="0" applyNumberFormat="1" applyFont="1" applyFill="1" applyBorder="1" applyAlignment="1">
      <alignment horizontal="center" textRotation="90"/>
    </xf>
    <xf numFmtId="49" fontId="4" fillId="4" borderId="12" xfId="0" applyNumberFormat="1" applyFont="1" applyFill="1" applyBorder="1" applyAlignment="1">
      <alignment horizontal="center" textRotation="90"/>
    </xf>
    <xf numFmtId="49" fontId="4" fillId="4" borderId="0" xfId="0" applyNumberFormat="1" applyFont="1" applyFill="1" applyBorder="1" applyAlignment="1">
      <alignment horizontal="center" textRotation="90"/>
    </xf>
    <xf numFmtId="0" fontId="4" fillId="0" borderId="29" xfId="0" applyFont="1" applyBorder="1" applyAlignment="1">
      <alignment horizontal="center" vertical="center" textRotation="90"/>
    </xf>
    <xf numFmtId="0" fontId="4" fillId="0" borderId="3" xfId="0" applyFont="1" applyBorder="1" applyAlignment="1">
      <alignment horizontal="center" vertical="center" textRotation="90"/>
    </xf>
    <xf numFmtId="0" fontId="4" fillId="0" borderId="12" xfId="0" applyFont="1" applyBorder="1" applyAlignment="1">
      <alignment horizontal="center" vertical="center" textRotation="90"/>
    </xf>
    <xf numFmtId="0" fontId="4" fillId="0" borderId="0" xfId="0" applyFont="1" applyBorder="1" applyAlignment="1">
      <alignment horizontal="center" vertical="center" textRotation="90"/>
    </xf>
    <xf numFmtId="0" fontId="4" fillId="0" borderId="32" xfId="0" applyFont="1" applyBorder="1" applyAlignment="1">
      <alignment horizontal="center" vertical="center" textRotation="90"/>
    </xf>
    <xf numFmtId="0" fontId="4" fillId="0" borderId="31" xfId="0" applyFont="1" applyBorder="1" applyAlignment="1">
      <alignment horizontal="center" vertical="center" textRotation="90"/>
    </xf>
    <xf numFmtId="0" fontId="4" fillId="15" borderId="2" xfId="0" applyFont="1" applyFill="1" applyBorder="1" applyAlignment="1">
      <alignment horizontal="center" textRotation="90"/>
    </xf>
    <xf numFmtId="0" fontId="4" fillId="15" borderId="3" xfId="0" applyFont="1" applyFill="1" applyBorder="1" applyAlignment="1">
      <alignment horizontal="center" textRotation="90"/>
    </xf>
    <xf numFmtId="0" fontId="4" fillId="15" borderId="8" xfId="0" applyFont="1" applyFill="1" applyBorder="1" applyAlignment="1">
      <alignment horizontal="center" textRotation="90"/>
    </xf>
    <xf numFmtId="0" fontId="4" fillId="15" borderId="0" xfId="0" applyFont="1" applyFill="1" applyBorder="1" applyAlignment="1">
      <alignment horizontal="center" textRotation="90"/>
    </xf>
    <xf numFmtId="0" fontId="4" fillId="15" borderId="29" xfId="0" applyFont="1" applyFill="1" applyBorder="1" applyAlignment="1">
      <alignment horizontal="center" textRotation="90"/>
    </xf>
    <xf numFmtId="0" fontId="4" fillId="15" borderId="12" xfId="0" applyFont="1" applyFill="1" applyBorder="1" applyAlignment="1">
      <alignment horizontal="center" textRotation="90"/>
    </xf>
    <xf numFmtId="0" fontId="3" fillId="15" borderId="29" xfId="0" applyFont="1" applyFill="1" applyBorder="1" applyAlignment="1">
      <alignment horizontal="center" textRotation="90" wrapText="1"/>
    </xf>
    <xf numFmtId="0" fontId="4" fillId="10" borderId="29" xfId="0" applyFont="1" applyFill="1" applyBorder="1" applyAlignment="1">
      <alignment horizontal="center" textRotation="90"/>
    </xf>
    <xf numFmtId="0" fontId="4" fillId="10" borderId="3" xfId="0" applyFont="1" applyFill="1" applyBorder="1" applyAlignment="1">
      <alignment horizontal="center" textRotation="90"/>
    </xf>
    <xf numFmtId="0" fontId="4" fillId="10" borderId="12" xfId="0" applyFont="1" applyFill="1" applyBorder="1" applyAlignment="1">
      <alignment horizontal="center" textRotation="90"/>
    </xf>
    <xf numFmtId="0" fontId="4" fillId="10" borderId="0" xfId="0" applyFont="1" applyFill="1" applyBorder="1" applyAlignment="1">
      <alignment horizontal="center" textRotation="90"/>
    </xf>
    <xf numFmtId="0" fontId="4" fillId="0" borderId="0" xfId="0" applyFont="1" applyAlignment="1">
      <alignment horizontal="center" textRotation="90"/>
    </xf>
    <xf numFmtId="0" fontId="8" fillId="7" borderId="3" xfId="0" applyFont="1" applyFill="1" applyBorder="1" applyAlignment="1">
      <alignment horizontal="right" vertical="center"/>
    </xf>
    <xf numFmtId="0" fontId="3" fillId="8" borderId="0" xfId="0" applyFont="1" applyFill="1" applyAlignment="1">
      <alignment horizontal="center" textRotation="90"/>
    </xf>
    <xf numFmtId="0" fontId="4" fillId="9" borderId="0" xfId="0" applyFont="1" applyFill="1" applyAlignment="1">
      <alignment horizontal="center" textRotation="90"/>
    </xf>
    <xf numFmtId="0" fontId="4" fillId="9" borderId="5" xfId="0" applyFont="1" applyFill="1" applyBorder="1" applyAlignment="1">
      <alignment horizontal="center" textRotation="90"/>
    </xf>
    <xf numFmtId="0" fontId="4" fillId="7" borderId="1" xfId="0" applyFont="1" applyFill="1" applyBorder="1" applyAlignment="1">
      <alignment horizontal="center"/>
    </xf>
    <xf numFmtId="0" fontId="4" fillId="10" borderId="0" xfId="0" applyFont="1" applyFill="1" applyAlignment="1">
      <alignment horizontal="center" textRotation="90"/>
    </xf>
    <xf numFmtId="49" fontId="4" fillId="11" borderId="0" xfId="0" applyNumberFormat="1" applyFont="1" applyFill="1" applyAlignment="1">
      <alignment horizontal="center" textRotation="90"/>
    </xf>
    <xf numFmtId="0" fontId="4" fillId="7" borderId="0" xfId="0" applyFont="1" applyFill="1" applyAlignment="1">
      <alignment horizontal="center"/>
    </xf>
    <xf numFmtId="0" fontId="4" fillId="11" borderId="0" xfId="0" applyFont="1" applyFill="1" applyAlignment="1">
      <alignment horizontal="center" textRotation="90"/>
    </xf>
    <xf numFmtId="0" fontId="13" fillId="12" borderId="0" xfId="0" applyFont="1" applyFill="1" applyAlignment="1">
      <alignment horizontal="center" textRotation="90"/>
    </xf>
    <xf numFmtId="0" fontId="4" fillId="8" borderId="0" xfId="0" applyFont="1" applyFill="1" applyAlignment="1">
      <alignment horizontal="center" textRotation="90"/>
    </xf>
    <xf numFmtId="0" fontId="4" fillId="4" borderId="0" xfId="0" applyFont="1" applyFill="1" applyAlignment="1">
      <alignment horizontal="center" textRotation="90"/>
    </xf>
    <xf numFmtId="0" fontId="3" fillId="8" borderId="0" xfId="0" applyFont="1" applyFill="1" applyAlignment="1">
      <alignment horizontal="center" textRotation="90" wrapText="1"/>
    </xf>
    <xf numFmtId="0" fontId="15" fillId="7" borderId="6" xfId="0" applyFont="1" applyFill="1" applyBorder="1" applyAlignment="1">
      <alignment horizontal="center" vertical="center"/>
    </xf>
    <xf numFmtId="0" fontId="8" fillId="7" borderId="0" xfId="0" applyFont="1" applyFill="1" applyAlignment="1">
      <alignment horizontal="right" vertical="center"/>
    </xf>
    <xf numFmtId="0" fontId="16" fillId="7" borderId="0" xfId="0" applyFont="1" applyFill="1" applyAlignment="1">
      <alignment horizontal="center" vertical="center"/>
    </xf>
    <xf numFmtId="19" fontId="4" fillId="3" borderId="0" xfId="0" applyNumberFormat="1" applyFont="1" applyFill="1" applyBorder="1" applyAlignment="1">
      <alignment horizontal="center" vertical="center"/>
    </xf>
    <xf numFmtId="0" fontId="3" fillId="10" borderId="0" xfId="0" applyNumberFormat="1" applyFont="1" applyFill="1" applyBorder="1" applyAlignment="1">
      <alignment horizontal="center" vertical="center"/>
    </xf>
    <xf numFmtId="0" fontId="3" fillId="1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19"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77</xdr:col>
      <xdr:colOff>144780</xdr:colOff>
      <xdr:row>10</xdr:row>
      <xdr:rowOff>160020</xdr:rowOff>
    </xdr:from>
    <xdr:to>
      <xdr:col>85</xdr:col>
      <xdr:colOff>144780</xdr:colOff>
      <xdr:row>10</xdr:row>
      <xdr:rowOff>160020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71BCCE8B-E6C3-42F8-8C57-7CEE2D569480}"/>
            </a:ext>
          </a:extLst>
        </xdr:cNvPr>
        <xdr:cNvCxnSpPr/>
      </xdr:nvCxnSpPr>
      <xdr:spPr>
        <a:xfrm flipH="1">
          <a:off x="34617660" y="2308860"/>
          <a:ext cx="19050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72</xdr:col>
      <xdr:colOff>167640</xdr:colOff>
      <xdr:row>10</xdr:row>
      <xdr:rowOff>160020</xdr:rowOff>
    </xdr:from>
    <xdr:to>
      <xdr:col>76</xdr:col>
      <xdr:colOff>121920</xdr:colOff>
      <xdr:row>10</xdr:row>
      <xdr:rowOff>160020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52612851-7607-4692-AA53-5699A0DC1BA4}"/>
            </a:ext>
          </a:extLst>
        </xdr:cNvPr>
        <xdr:cNvCxnSpPr/>
      </xdr:nvCxnSpPr>
      <xdr:spPr>
        <a:xfrm flipH="1">
          <a:off x="33070800" y="2308860"/>
          <a:ext cx="13258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144780</xdr:colOff>
      <xdr:row>10</xdr:row>
      <xdr:rowOff>167640</xdr:rowOff>
    </xdr:from>
    <xdr:to>
      <xdr:col>71</xdr:col>
      <xdr:colOff>76200</xdr:colOff>
      <xdr:row>10</xdr:row>
      <xdr:rowOff>167640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7C971440-3278-4367-A618-3EB2F28DB2CD}"/>
            </a:ext>
          </a:extLst>
        </xdr:cNvPr>
        <xdr:cNvCxnSpPr/>
      </xdr:nvCxnSpPr>
      <xdr:spPr>
        <a:xfrm flipH="1">
          <a:off x="31478220" y="2316480"/>
          <a:ext cx="130302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58</xdr:col>
      <xdr:colOff>167640</xdr:colOff>
      <xdr:row>10</xdr:row>
      <xdr:rowOff>167640</xdr:rowOff>
    </xdr:from>
    <xdr:to>
      <xdr:col>66</xdr:col>
      <xdr:colOff>99060</xdr:colOff>
      <xdr:row>10</xdr:row>
      <xdr:rowOff>167640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1318EFA0-D37C-4142-8C8A-67CAFDCA4A31}"/>
            </a:ext>
          </a:extLst>
        </xdr:cNvPr>
        <xdr:cNvCxnSpPr/>
      </xdr:nvCxnSpPr>
      <xdr:spPr>
        <a:xfrm flipH="1">
          <a:off x="29390340" y="2316480"/>
          <a:ext cx="184404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54</xdr:col>
      <xdr:colOff>160020</xdr:colOff>
      <xdr:row>10</xdr:row>
      <xdr:rowOff>167640</xdr:rowOff>
    </xdr:from>
    <xdr:to>
      <xdr:col>57</xdr:col>
      <xdr:colOff>152400</xdr:colOff>
      <xdr:row>10</xdr:row>
      <xdr:rowOff>167640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91964D88-96EF-4CAC-A170-60B34FE210D6}"/>
            </a:ext>
          </a:extLst>
        </xdr:cNvPr>
        <xdr:cNvCxnSpPr/>
      </xdr:nvCxnSpPr>
      <xdr:spPr>
        <a:xfrm flipH="1">
          <a:off x="28605480" y="2316480"/>
          <a:ext cx="5715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175260</xdr:colOff>
      <xdr:row>10</xdr:row>
      <xdr:rowOff>167640</xdr:rowOff>
    </xdr:from>
    <xdr:to>
      <xdr:col>53</xdr:col>
      <xdr:colOff>167640</xdr:colOff>
      <xdr:row>10</xdr:row>
      <xdr:rowOff>167640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2F520E61-89A6-475F-9489-DB45A3C0C77E}"/>
            </a:ext>
          </a:extLst>
        </xdr:cNvPr>
        <xdr:cNvCxnSpPr/>
      </xdr:nvCxnSpPr>
      <xdr:spPr>
        <a:xfrm flipH="1">
          <a:off x="27843480" y="2316480"/>
          <a:ext cx="5715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175260</xdr:colOff>
      <xdr:row>10</xdr:row>
      <xdr:rowOff>175260</xdr:rowOff>
    </xdr:from>
    <xdr:to>
      <xdr:col>49</xdr:col>
      <xdr:colOff>137160</xdr:colOff>
      <xdr:row>10</xdr:row>
      <xdr:rowOff>175260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CAA8EB4B-8229-42C0-9B71-32CD73C6BDAC}"/>
            </a:ext>
          </a:extLst>
        </xdr:cNvPr>
        <xdr:cNvCxnSpPr/>
      </xdr:nvCxnSpPr>
      <xdr:spPr>
        <a:xfrm flipH="1">
          <a:off x="24947880" y="2324100"/>
          <a:ext cx="26593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</xdr:col>
      <xdr:colOff>190500</xdr:colOff>
      <xdr:row>10</xdr:row>
      <xdr:rowOff>182880</xdr:rowOff>
    </xdr:from>
    <xdr:to>
      <xdr:col>36</xdr:col>
      <xdr:colOff>121920</xdr:colOff>
      <xdr:row>10</xdr:row>
      <xdr:rowOff>182880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93B4699A-76AE-4E95-BC51-DE0581E00C6F}"/>
            </a:ext>
          </a:extLst>
        </xdr:cNvPr>
        <xdr:cNvCxnSpPr/>
      </xdr:nvCxnSpPr>
      <xdr:spPr>
        <a:xfrm flipH="1">
          <a:off x="22623780" y="2331720"/>
          <a:ext cx="207264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30480</xdr:colOff>
      <xdr:row>10</xdr:row>
      <xdr:rowOff>160020</xdr:rowOff>
    </xdr:from>
    <xdr:to>
      <xdr:col>90</xdr:col>
      <xdr:colOff>129540</xdr:colOff>
      <xdr:row>10</xdr:row>
      <xdr:rowOff>160020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1B617B8E-6690-475D-82EB-ADB10EC5D308}"/>
            </a:ext>
          </a:extLst>
        </xdr:cNvPr>
        <xdr:cNvCxnSpPr/>
      </xdr:nvCxnSpPr>
      <xdr:spPr>
        <a:xfrm flipH="1">
          <a:off x="36796980" y="2308860"/>
          <a:ext cx="128016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182880</xdr:colOff>
      <xdr:row>10</xdr:row>
      <xdr:rowOff>160020</xdr:rowOff>
    </xdr:from>
    <xdr:to>
      <xdr:col>94</xdr:col>
      <xdr:colOff>152400</xdr:colOff>
      <xdr:row>10</xdr:row>
      <xdr:rowOff>160020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C7CDCD0-2C14-4018-9B37-579297581911}"/>
            </a:ext>
          </a:extLst>
        </xdr:cNvPr>
        <xdr:cNvCxnSpPr/>
      </xdr:nvCxnSpPr>
      <xdr:spPr>
        <a:xfrm flipH="1">
          <a:off x="38328600" y="2308860"/>
          <a:ext cx="54864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0</xdr:colOff>
      <xdr:row>10</xdr:row>
      <xdr:rowOff>152400</xdr:rowOff>
    </xdr:from>
    <xdr:to>
      <xdr:col>100</xdr:col>
      <xdr:colOff>182880</xdr:colOff>
      <xdr:row>10</xdr:row>
      <xdr:rowOff>152400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70D2911E-A7E3-487D-B800-727B8E0FD87E}"/>
            </a:ext>
          </a:extLst>
        </xdr:cNvPr>
        <xdr:cNvCxnSpPr/>
      </xdr:nvCxnSpPr>
      <xdr:spPr>
        <a:xfrm flipH="1">
          <a:off x="39113460" y="2301240"/>
          <a:ext cx="13639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0</xdr:colOff>
      <xdr:row>10</xdr:row>
      <xdr:rowOff>53340</xdr:rowOff>
    </xdr:from>
    <xdr:to>
      <xdr:col>106</xdr:col>
      <xdr:colOff>167640</xdr:colOff>
      <xdr:row>10</xdr:row>
      <xdr:rowOff>53340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30CA02E0-A771-496D-A439-94EA4C00ADC8}"/>
            </a:ext>
          </a:extLst>
        </xdr:cNvPr>
        <xdr:cNvCxnSpPr/>
      </xdr:nvCxnSpPr>
      <xdr:spPr>
        <a:xfrm flipH="1">
          <a:off x="39113460" y="2202180"/>
          <a:ext cx="291846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182880</xdr:colOff>
      <xdr:row>10</xdr:row>
      <xdr:rowOff>281940</xdr:rowOff>
    </xdr:from>
    <xdr:to>
      <xdr:col>113</xdr:col>
      <xdr:colOff>182880</xdr:colOff>
      <xdr:row>10</xdr:row>
      <xdr:rowOff>281940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5A106C4D-73D2-4F3B-B699-E8922990627A}"/>
            </a:ext>
          </a:extLst>
        </xdr:cNvPr>
        <xdr:cNvCxnSpPr/>
      </xdr:nvCxnSpPr>
      <xdr:spPr>
        <a:xfrm flipH="1">
          <a:off x="38328600" y="2430780"/>
          <a:ext cx="56769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152400</xdr:colOff>
      <xdr:row>10</xdr:row>
      <xdr:rowOff>106680</xdr:rowOff>
    </xdr:from>
    <xdr:to>
      <xdr:col>118</xdr:col>
      <xdr:colOff>182880</xdr:colOff>
      <xdr:row>10</xdr:row>
      <xdr:rowOff>106680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66969134-409C-4963-A772-AA294D990C57}"/>
            </a:ext>
          </a:extLst>
        </xdr:cNvPr>
        <xdr:cNvCxnSpPr/>
      </xdr:nvCxnSpPr>
      <xdr:spPr>
        <a:xfrm flipH="1">
          <a:off x="44173140" y="2255520"/>
          <a:ext cx="14020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152400</xdr:colOff>
      <xdr:row>10</xdr:row>
      <xdr:rowOff>30480</xdr:rowOff>
    </xdr:from>
    <xdr:to>
      <xdr:col>126</xdr:col>
      <xdr:colOff>0</xdr:colOff>
      <xdr:row>10</xdr:row>
      <xdr:rowOff>30480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1FF8035A-2CDD-4783-9FC3-B268136EB716}"/>
            </a:ext>
          </a:extLst>
        </xdr:cNvPr>
        <xdr:cNvCxnSpPr/>
      </xdr:nvCxnSpPr>
      <xdr:spPr>
        <a:xfrm flipH="1">
          <a:off x="44173140" y="2179320"/>
          <a:ext cx="337566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</xdr:col>
      <xdr:colOff>175260</xdr:colOff>
      <xdr:row>10</xdr:row>
      <xdr:rowOff>251460</xdr:rowOff>
    </xdr:from>
    <xdr:to>
      <xdr:col>129</xdr:col>
      <xdr:colOff>182880</xdr:colOff>
      <xdr:row>10</xdr:row>
      <xdr:rowOff>251460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id="{6C8F24F0-59A2-414C-ABB3-C756C363074E}"/>
            </a:ext>
          </a:extLst>
        </xdr:cNvPr>
        <xdr:cNvCxnSpPr/>
      </xdr:nvCxnSpPr>
      <xdr:spPr>
        <a:xfrm flipH="1">
          <a:off x="47724060" y="2400300"/>
          <a:ext cx="58674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</xdr:col>
      <xdr:colOff>175260</xdr:colOff>
      <xdr:row>10</xdr:row>
      <xdr:rowOff>160020</xdr:rowOff>
    </xdr:from>
    <xdr:to>
      <xdr:col>134</xdr:col>
      <xdr:colOff>7620</xdr:colOff>
      <xdr:row>10</xdr:row>
      <xdr:rowOff>160020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582F977A-F852-4430-9258-8B41B94D7E1A}"/>
            </a:ext>
          </a:extLst>
        </xdr:cNvPr>
        <xdr:cNvCxnSpPr/>
      </xdr:nvCxnSpPr>
      <xdr:spPr>
        <a:xfrm flipH="1">
          <a:off x="47724060" y="2308860"/>
          <a:ext cx="138684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</xdr:col>
      <xdr:colOff>182880</xdr:colOff>
      <xdr:row>10</xdr:row>
      <xdr:rowOff>68580</xdr:rowOff>
    </xdr:from>
    <xdr:to>
      <xdr:col>137</xdr:col>
      <xdr:colOff>137160</xdr:colOff>
      <xdr:row>10</xdr:row>
      <xdr:rowOff>68580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id="{F0733103-36CB-4C17-B50C-AAF61D84276F}"/>
            </a:ext>
          </a:extLst>
        </xdr:cNvPr>
        <xdr:cNvCxnSpPr/>
      </xdr:nvCxnSpPr>
      <xdr:spPr>
        <a:xfrm flipH="1">
          <a:off x="47731680" y="2217420"/>
          <a:ext cx="20878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138</xdr:col>
      <xdr:colOff>160020</xdr:colOff>
      <xdr:row>10</xdr:row>
      <xdr:rowOff>228600</xdr:rowOff>
    </xdr:from>
    <xdr:to>
      <xdr:col>149</xdr:col>
      <xdr:colOff>175260</xdr:colOff>
      <xdr:row>10</xdr:row>
      <xdr:rowOff>228600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id="{2D93AF27-3160-4B86-B426-2D65F6A7B8DF}"/>
            </a:ext>
          </a:extLst>
        </xdr:cNvPr>
        <xdr:cNvCxnSpPr/>
      </xdr:nvCxnSpPr>
      <xdr:spPr>
        <a:xfrm flipH="1">
          <a:off x="50040540" y="2377440"/>
          <a:ext cx="310896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151</xdr:col>
      <xdr:colOff>0</xdr:colOff>
      <xdr:row>10</xdr:row>
      <xdr:rowOff>228600</xdr:rowOff>
    </xdr:from>
    <xdr:to>
      <xdr:col>158</xdr:col>
      <xdr:colOff>190500</xdr:colOff>
      <xdr:row>10</xdr:row>
      <xdr:rowOff>228600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id="{468C062E-405D-43D6-9840-E37A501ABA7F}"/>
            </a:ext>
          </a:extLst>
        </xdr:cNvPr>
        <xdr:cNvCxnSpPr/>
      </xdr:nvCxnSpPr>
      <xdr:spPr>
        <a:xfrm flipH="1">
          <a:off x="53362860" y="2377440"/>
          <a:ext cx="214884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153</xdr:col>
      <xdr:colOff>175260</xdr:colOff>
      <xdr:row>10</xdr:row>
      <xdr:rowOff>335280</xdr:rowOff>
    </xdr:from>
    <xdr:to>
      <xdr:col>160</xdr:col>
      <xdr:colOff>7620</xdr:colOff>
      <xdr:row>10</xdr:row>
      <xdr:rowOff>335280</xdr:rowOff>
    </xdr:to>
    <xdr:cxnSp macro="">
      <xdr:nvCxnSpPr>
        <xdr:cNvPr id="22" name="Connecteur droit avec flèche 21">
          <a:extLst>
            <a:ext uri="{FF2B5EF4-FFF2-40B4-BE49-F238E27FC236}">
              <a16:creationId xmlns:a16="http://schemas.microsoft.com/office/drawing/2014/main" id="{4DD8CAC6-BA87-404A-BA99-2BBBABC071EC}"/>
            </a:ext>
          </a:extLst>
        </xdr:cNvPr>
        <xdr:cNvCxnSpPr/>
      </xdr:nvCxnSpPr>
      <xdr:spPr>
        <a:xfrm>
          <a:off x="53926740" y="2484120"/>
          <a:ext cx="17907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159</xdr:col>
      <xdr:colOff>175260</xdr:colOff>
      <xdr:row>10</xdr:row>
      <xdr:rowOff>228600</xdr:rowOff>
    </xdr:from>
    <xdr:to>
      <xdr:col>165</xdr:col>
      <xdr:colOff>0</xdr:colOff>
      <xdr:row>10</xdr:row>
      <xdr:rowOff>228600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998E1E3D-3283-4D4B-B896-59F14566F537}"/>
            </a:ext>
          </a:extLst>
        </xdr:cNvPr>
        <xdr:cNvCxnSpPr/>
      </xdr:nvCxnSpPr>
      <xdr:spPr>
        <a:xfrm flipH="1">
          <a:off x="55694580" y="2377440"/>
          <a:ext cx="9906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159</xdr:col>
      <xdr:colOff>182880</xdr:colOff>
      <xdr:row>10</xdr:row>
      <xdr:rowOff>91440</xdr:rowOff>
    </xdr:from>
    <xdr:to>
      <xdr:col>169</xdr:col>
      <xdr:colOff>182880</xdr:colOff>
      <xdr:row>10</xdr:row>
      <xdr:rowOff>91440</xdr:rowOff>
    </xdr:to>
    <xdr:cxnSp macro="">
      <xdr:nvCxnSpPr>
        <xdr:cNvPr id="24" name="Connecteur droit avec flèche 23">
          <a:extLst>
            <a:ext uri="{FF2B5EF4-FFF2-40B4-BE49-F238E27FC236}">
              <a16:creationId xmlns:a16="http://schemas.microsoft.com/office/drawing/2014/main" id="{D9B77C41-56C6-4CB5-9500-4FE830452CE0}"/>
            </a:ext>
          </a:extLst>
        </xdr:cNvPr>
        <xdr:cNvCxnSpPr/>
      </xdr:nvCxnSpPr>
      <xdr:spPr>
        <a:xfrm flipH="1">
          <a:off x="55702200" y="2240280"/>
          <a:ext cx="253746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170</xdr:col>
      <xdr:colOff>182880</xdr:colOff>
      <xdr:row>10</xdr:row>
      <xdr:rowOff>281940</xdr:rowOff>
    </xdr:from>
    <xdr:to>
      <xdr:col>173</xdr:col>
      <xdr:colOff>182880</xdr:colOff>
      <xdr:row>10</xdr:row>
      <xdr:rowOff>281940</xdr:rowOff>
    </xdr:to>
    <xdr:cxnSp macro="">
      <xdr:nvCxnSpPr>
        <xdr:cNvPr id="25" name="Connecteur droit avec flèche 24">
          <a:extLst>
            <a:ext uri="{FF2B5EF4-FFF2-40B4-BE49-F238E27FC236}">
              <a16:creationId xmlns:a16="http://schemas.microsoft.com/office/drawing/2014/main" id="{FD316C0F-E98B-4558-920D-6CE757819CD6}"/>
            </a:ext>
          </a:extLst>
        </xdr:cNvPr>
        <xdr:cNvCxnSpPr/>
      </xdr:nvCxnSpPr>
      <xdr:spPr>
        <a:xfrm flipH="1">
          <a:off x="58437780" y="2430780"/>
          <a:ext cx="57912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170</xdr:col>
      <xdr:colOff>182880</xdr:colOff>
      <xdr:row>10</xdr:row>
      <xdr:rowOff>175260</xdr:rowOff>
    </xdr:from>
    <xdr:to>
      <xdr:col>179</xdr:col>
      <xdr:colOff>190500</xdr:colOff>
      <xdr:row>10</xdr:row>
      <xdr:rowOff>175260</xdr:rowOff>
    </xdr:to>
    <xdr:cxnSp macro="">
      <xdr:nvCxnSpPr>
        <xdr:cNvPr id="26" name="Connecteur droit avec flèche 25">
          <a:extLst>
            <a:ext uri="{FF2B5EF4-FFF2-40B4-BE49-F238E27FC236}">
              <a16:creationId xmlns:a16="http://schemas.microsoft.com/office/drawing/2014/main" id="{E3125656-0EA5-4A05-865D-24C1ACE61BB3}"/>
            </a:ext>
          </a:extLst>
        </xdr:cNvPr>
        <xdr:cNvCxnSpPr/>
      </xdr:nvCxnSpPr>
      <xdr:spPr>
        <a:xfrm flipH="1">
          <a:off x="58437780" y="2324100"/>
          <a:ext cx="17526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181</xdr:col>
      <xdr:colOff>0</xdr:colOff>
      <xdr:row>10</xdr:row>
      <xdr:rowOff>167640</xdr:rowOff>
    </xdr:from>
    <xdr:to>
      <xdr:col>183</xdr:col>
      <xdr:colOff>190500</xdr:colOff>
      <xdr:row>10</xdr:row>
      <xdr:rowOff>167640</xdr:rowOff>
    </xdr:to>
    <xdr:cxnSp macro="">
      <xdr:nvCxnSpPr>
        <xdr:cNvPr id="27" name="Connecteur droit avec flèche 26">
          <a:extLst>
            <a:ext uri="{FF2B5EF4-FFF2-40B4-BE49-F238E27FC236}">
              <a16:creationId xmlns:a16="http://schemas.microsoft.com/office/drawing/2014/main" id="{2E946DF0-2EB5-4021-9200-975EECA51646}"/>
            </a:ext>
          </a:extLst>
        </xdr:cNvPr>
        <xdr:cNvCxnSpPr/>
      </xdr:nvCxnSpPr>
      <xdr:spPr>
        <a:xfrm flipH="1">
          <a:off x="60388500" y="2316480"/>
          <a:ext cx="57912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185</xdr:col>
      <xdr:colOff>7620</xdr:colOff>
      <xdr:row>10</xdr:row>
      <xdr:rowOff>274320</xdr:rowOff>
    </xdr:from>
    <xdr:to>
      <xdr:col>188</xdr:col>
      <xdr:colOff>0</xdr:colOff>
      <xdr:row>10</xdr:row>
      <xdr:rowOff>274320</xdr:rowOff>
    </xdr:to>
    <xdr:cxnSp macro="">
      <xdr:nvCxnSpPr>
        <xdr:cNvPr id="28" name="Connecteur droit avec flèche 27">
          <a:extLst>
            <a:ext uri="{FF2B5EF4-FFF2-40B4-BE49-F238E27FC236}">
              <a16:creationId xmlns:a16="http://schemas.microsoft.com/office/drawing/2014/main" id="{A16819AB-5863-4722-B420-4228244ECA12}"/>
            </a:ext>
          </a:extLst>
        </xdr:cNvPr>
        <xdr:cNvCxnSpPr/>
      </xdr:nvCxnSpPr>
      <xdr:spPr>
        <a:xfrm flipH="1">
          <a:off x="61173360" y="2423160"/>
          <a:ext cx="57912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185</xdr:col>
      <xdr:colOff>22860</xdr:colOff>
      <xdr:row>10</xdr:row>
      <xdr:rowOff>83820</xdr:rowOff>
    </xdr:from>
    <xdr:to>
      <xdr:col>193</xdr:col>
      <xdr:colOff>7620</xdr:colOff>
      <xdr:row>10</xdr:row>
      <xdr:rowOff>83820</xdr:rowOff>
    </xdr:to>
    <xdr:cxnSp macro="">
      <xdr:nvCxnSpPr>
        <xdr:cNvPr id="29" name="Connecteur droit avec flèche 28">
          <a:extLst>
            <a:ext uri="{FF2B5EF4-FFF2-40B4-BE49-F238E27FC236}">
              <a16:creationId xmlns:a16="http://schemas.microsoft.com/office/drawing/2014/main" id="{5EDF772B-E409-4831-9712-D5DAC7D4FD20}"/>
            </a:ext>
          </a:extLst>
        </xdr:cNvPr>
        <xdr:cNvCxnSpPr/>
      </xdr:nvCxnSpPr>
      <xdr:spPr>
        <a:xfrm flipH="1">
          <a:off x="61188600" y="2232660"/>
          <a:ext cx="214122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193</xdr:col>
      <xdr:colOff>175260</xdr:colOff>
      <xdr:row>10</xdr:row>
      <xdr:rowOff>160020</xdr:rowOff>
    </xdr:from>
    <xdr:to>
      <xdr:col>196</xdr:col>
      <xdr:colOff>175260</xdr:colOff>
      <xdr:row>10</xdr:row>
      <xdr:rowOff>160020</xdr:rowOff>
    </xdr:to>
    <xdr:cxnSp macro="">
      <xdr:nvCxnSpPr>
        <xdr:cNvPr id="30" name="Connecteur droit avec flèche 29">
          <a:extLst>
            <a:ext uri="{FF2B5EF4-FFF2-40B4-BE49-F238E27FC236}">
              <a16:creationId xmlns:a16="http://schemas.microsoft.com/office/drawing/2014/main" id="{539F9C0D-769B-4315-A356-7D4375D75CDC}"/>
            </a:ext>
          </a:extLst>
        </xdr:cNvPr>
        <xdr:cNvCxnSpPr/>
      </xdr:nvCxnSpPr>
      <xdr:spPr>
        <a:xfrm flipH="1">
          <a:off x="63497460" y="2308860"/>
          <a:ext cx="57912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193</xdr:col>
      <xdr:colOff>175260</xdr:colOff>
      <xdr:row>10</xdr:row>
      <xdr:rowOff>259080</xdr:rowOff>
    </xdr:from>
    <xdr:to>
      <xdr:col>206</xdr:col>
      <xdr:colOff>182880</xdr:colOff>
      <xdr:row>10</xdr:row>
      <xdr:rowOff>259080</xdr:rowOff>
    </xdr:to>
    <xdr:cxnSp macro="">
      <xdr:nvCxnSpPr>
        <xdr:cNvPr id="31" name="Connecteur droit avec flèche 30">
          <a:extLst>
            <a:ext uri="{FF2B5EF4-FFF2-40B4-BE49-F238E27FC236}">
              <a16:creationId xmlns:a16="http://schemas.microsoft.com/office/drawing/2014/main" id="{9D011EF8-81C8-4EEF-B045-A3542803F4AF}"/>
            </a:ext>
          </a:extLst>
        </xdr:cNvPr>
        <xdr:cNvCxnSpPr/>
      </xdr:nvCxnSpPr>
      <xdr:spPr>
        <a:xfrm flipH="1">
          <a:off x="63497460" y="2407920"/>
          <a:ext cx="252984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193</xdr:col>
      <xdr:colOff>175260</xdr:colOff>
      <xdr:row>10</xdr:row>
      <xdr:rowOff>60960</xdr:rowOff>
    </xdr:from>
    <xdr:to>
      <xdr:col>216</xdr:col>
      <xdr:colOff>167640</xdr:colOff>
      <xdr:row>10</xdr:row>
      <xdr:rowOff>60960</xdr:rowOff>
    </xdr:to>
    <xdr:cxnSp macro="">
      <xdr:nvCxnSpPr>
        <xdr:cNvPr id="32" name="Connecteur droit avec flèche 31">
          <a:extLst>
            <a:ext uri="{FF2B5EF4-FFF2-40B4-BE49-F238E27FC236}">
              <a16:creationId xmlns:a16="http://schemas.microsoft.com/office/drawing/2014/main" id="{50868088-DDC4-4EB1-9DC1-4DFF74F819B6}"/>
            </a:ext>
          </a:extLst>
        </xdr:cNvPr>
        <xdr:cNvCxnSpPr/>
      </xdr:nvCxnSpPr>
      <xdr:spPr>
        <a:xfrm flipH="1">
          <a:off x="63497460" y="2209800"/>
          <a:ext cx="565404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217</xdr:col>
      <xdr:colOff>175260</xdr:colOff>
      <xdr:row>10</xdr:row>
      <xdr:rowOff>266700</xdr:rowOff>
    </xdr:from>
    <xdr:to>
      <xdr:col>222</xdr:col>
      <xdr:colOff>182880</xdr:colOff>
      <xdr:row>10</xdr:row>
      <xdr:rowOff>266700</xdr:rowOff>
    </xdr:to>
    <xdr:cxnSp macro="">
      <xdr:nvCxnSpPr>
        <xdr:cNvPr id="33" name="Connecteur droit avec flèche 32">
          <a:extLst>
            <a:ext uri="{FF2B5EF4-FFF2-40B4-BE49-F238E27FC236}">
              <a16:creationId xmlns:a16="http://schemas.microsoft.com/office/drawing/2014/main" id="{1DDCDA75-6710-4B62-8469-82E01A6C24CF}"/>
            </a:ext>
          </a:extLst>
        </xdr:cNvPr>
        <xdr:cNvCxnSpPr/>
      </xdr:nvCxnSpPr>
      <xdr:spPr>
        <a:xfrm flipH="1">
          <a:off x="69357240" y="2415540"/>
          <a:ext cx="97536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223</xdr:col>
      <xdr:colOff>152400</xdr:colOff>
      <xdr:row>10</xdr:row>
      <xdr:rowOff>152400</xdr:rowOff>
    </xdr:from>
    <xdr:to>
      <xdr:col>235</xdr:col>
      <xdr:colOff>175260</xdr:colOff>
      <xdr:row>10</xdr:row>
      <xdr:rowOff>152400</xdr:rowOff>
    </xdr:to>
    <xdr:cxnSp macro="">
      <xdr:nvCxnSpPr>
        <xdr:cNvPr id="34" name="Connecteur droit avec flèche 33">
          <a:extLst>
            <a:ext uri="{FF2B5EF4-FFF2-40B4-BE49-F238E27FC236}">
              <a16:creationId xmlns:a16="http://schemas.microsoft.com/office/drawing/2014/main" id="{19CD052F-1903-40D8-89CA-5D6A22F814F7}"/>
            </a:ext>
          </a:extLst>
        </xdr:cNvPr>
        <xdr:cNvCxnSpPr/>
      </xdr:nvCxnSpPr>
      <xdr:spPr>
        <a:xfrm flipH="1">
          <a:off x="70500240" y="2301240"/>
          <a:ext cx="294894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223</xdr:col>
      <xdr:colOff>152400</xdr:colOff>
      <xdr:row>10</xdr:row>
      <xdr:rowOff>281940</xdr:rowOff>
    </xdr:from>
    <xdr:to>
      <xdr:col>240</xdr:col>
      <xdr:colOff>15240</xdr:colOff>
      <xdr:row>10</xdr:row>
      <xdr:rowOff>281940</xdr:rowOff>
    </xdr:to>
    <xdr:cxnSp macro="">
      <xdr:nvCxnSpPr>
        <xdr:cNvPr id="35" name="Connecteur droit avec flèche 34">
          <a:extLst>
            <a:ext uri="{FF2B5EF4-FFF2-40B4-BE49-F238E27FC236}">
              <a16:creationId xmlns:a16="http://schemas.microsoft.com/office/drawing/2014/main" id="{5D177481-71C6-4DDA-B47B-EE1805C0F019}"/>
            </a:ext>
          </a:extLst>
        </xdr:cNvPr>
        <xdr:cNvCxnSpPr/>
      </xdr:nvCxnSpPr>
      <xdr:spPr>
        <a:xfrm flipH="1">
          <a:off x="70500240" y="2430780"/>
          <a:ext cx="37642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240</xdr:col>
      <xdr:colOff>152400</xdr:colOff>
      <xdr:row>10</xdr:row>
      <xdr:rowOff>152400</xdr:rowOff>
    </xdr:from>
    <xdr:to>
      <xdr:col>249</xdr:col>
      <xdr:colOff>190500</xdr:colOff>
      <xdr:row>10</xdr:row>
      <xdr:rowOff>152400</xdr:rowOff>
    </xdr:to>
    <xdr:cxnSp macro="">
      <xdr:nvCxnSpPr>
        <xdr:cNvPr id="36" name="Connecteur droit avec flèche 35">
          <a:extLst>
            <a:ext uri="{FF2B5EF4-FFF2-40B4-BE49-F238E27FC236}">
              <a16:creationId xmlns:a16="http://schemas.microsoft.com/office/drawing/2014/main" id="{72B5AC29-6773-46A7-B0C7-5F09D748A572}"/>
            </a:ext>
          </a:extLst>
        </xdr:cNvPr>
        <xdr:cNvCxnSpPr/>
      </xdr:nvCxnSpPr>
      <xdr:spPr>
        <a:xfrm flipH="1">
          <a:off x="74401680" y="2301240"/>
          <a:ext cx="27432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250</xdr:col>
      <xdr:colOff>160020</xdr:colOff>
      <xdr:row>10</xdr:row>
      <xdr:rowOff>274320</xdr:rowOff>
    </xdr:from>
    <xdr:to>
      <xdr:col>253</xdr:col>
      <xdr:colOff>182880</xdr:colOff>
      <xdr:row>10</xdr:row>
      <xdr:rowOff>274320</xdr:rowOff>
    </xdr:to>
    <xdr:cxnSp macro="">
      <xdr:nvCxnSpPr>
        <xdr:cNvPr id="37" name="Connecteur droit avec flèche 36">
          <a:extLst>
            <a:ext uri="{FF2B5EF4-FFF2-40B4-BE49-F238E27FC236}">
              <a16:creationId xmlns:a16="http://schemas.microsoft.com/office/drawing/2014/main" id="{BA9DA074-9D1D-4788-95A4-75012A715C63}"/>
            </a:ext>
          </a:extLst>
        </xdr:cNvPr>
        <xdr:cNvCxnSpPr/>
      </xdr:nvCxnSpPr>
      <xdr:spPr>
        <a:xfrm flipH="1">
          <a:off x="77312520" y="2423160"/>
          <a:ext cx="6019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240</xdr:col>
      <xdr:colOff>152400</xdr:colOff>
      <xdr:row>10</xdr:row>
      <xdr:rowOff>76200</xdr:rowOff>
    </xdr:from>
    <xdr:to>
      <xdr:col>262</xdr:col>
      <xdr:colOff>0</xdr:colOff>
      <xdr:row>10</xdr:row>
      <xdr:rowOff>76200</xdr:rowOff>
    </xdr:to>
    <xdr:cxnSp macro="">
      <xdr:nvCxnSpPr>
        <xdr:cNvPr id="38" name="Connecteur droit avec flèche 37">
          <a:extLst>
            <a:ext uri="{FF2B5EF4-FFF2-40B4-BE49-F238E27FC236}">
              <a16:creationId xmlns:a16="http://schemas.microsoft.com/office/drawing/2014/main" id="{2B6C3B8D-C9C6-44D1-82D7-3C8F9D0DC83C}"/>
            </a:ext>
          </a:extLst>
        </xdr:cNvPr>
        <xdr:cNvCxnSpPr/>
      </xdr:nvCxnSpPr>
      <xdr:spPr>
        <a:xfrm flipH="1">
          <a:off x="74401680" y="2225040"/>
          <a:ext cx="508254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262</xdr:col>
      <xdr:colOff>167640</xdr:colOff>
      <xdr:row>10</xdr:row>
      <xdr:rowOff>182880</xdr:rowOff>
    </xdr:from>
    <xdr:to>
      <xdr:col>274</xdr:col>
      <xdr:colOff>175260</xdr:colOff>
      <xdr:row>10</xdr:row>
      <xdr:rowOff>182880</xdr:rowOff>
    </xdr:to>
    <xdr:cxnSp macro="">
      <xdr:nvCxnSpPr>
        <xdr:cNvPr id="39" name="Connecteur droit avec flèche 38">
          <a:extLst>
            <a:ext uri="{FF2B5EF4-FFF2-40B4-BE49-F238E27FC236}">
              <a16:creationId xmlns:a16="http://schemas.microsoft.com/office/drawing/2014/main" id="{97AEEE47-8453-4248-949D-A399F111D93E}"/>
            </a:ext>
          </a:extLst>
        </xdr:cNvPr>
        <xdr:cNvCxnSpPr/>
      </xdr:nvCxnSpPr>
      <xdr:spPr>
        <a:xfrm flipH="1">
          <a:off x="79651860" y="2331720"/>
          <a:ext cx="29337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271</xdr:col>
      <xdr:colOff>0</xdr:colOff>
      <xdr:row>10</xdr:row>
      <xdr:rowOff>342900</xdr:rowOff>
    </xdr:from>
    <xdr:to>
      <xdr:col>276</xdr:col>
      <xdr:colOff>7620</xdr:colOff>
      <xdr:row>10</xdr:row>
      <xdr:rowOff>342900</xdr:rowOff>
    </xdr:to>
    <xdr:cxnSp macro="">
      <xdr:nvCxnSpPr>
        <xdr:cNvPr id="40" name="Connecteur droit avec flèche 39">
          <a:extLst>
            <a:ext uri="{FF2B5EF4-FFF2-40B4-BE49-F238E27FC236}">
              <a16:creationId xmlns:a16="http://schemas.microsoft.com/office/drawing/2014/main" id="{17710FA2-0CA7-4369-9550-A1C4C73194D9}"/>
            </a:ext>
          </a:extLst>
        </xdr:cNvPr>
        <xdr:cNvCxnSpPr/>
      </xdr:nvCxnSpPr>
      <xdr:spPr>
        <a:xfrm>
          <a:off x="81831180" y="2491740"/>
          <a:ext cx="97536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</xdr:col>
      <xdr:colOff>167640</xdr:colOff>
      <xdr:row>10</xdr:row>
      <xdr:rowOff>228600</xdr:rowOff>
    </xdr:from>
    <xdr:to>
      <xdr:col>126</xdr:col>
      <xdr:colOff>0</xdr:colOff>
      <xdr:row>10</xdr:row>
      <xdr:rowOff>228600</xdr:rowOff>
    </xdr:to>
    <xdr:cxnSp macro="">
      <xdr:nvCxnSpPr>
        <xdr:cNvPr id="41" name="Connecteur droit avec flèche 40">
          <a:extLst>
            <a:ext uri="{FF2B5EF4-FFF2-40B4-BE49-F238E27FC236}">
              <a16:creationId xmlns:a16="http://schemas.microsoft.com/office/drawing/2014/main" id="{39AE11B0-8973-4167-9CAB-7467C9812D01}"/>
            </a:ext>
          </a:extLst>
        </xdr:cNvPr>
        <xdr:cNvCxnSpPr/>
      </xdr:nvCxnSpPr>
      <xdr:spPr>
        <a:xfrm flipH="1">
          <a:off x="42230040" y="2377440"/>
          <a:ext cx="531876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0</xdr:colOff>
      <xdr:row>10</xdr:row>
      <xdr:rowOff>160020</xdr:rowOff>
    </xdr:from>
    <xdr:to>
      <xdr:col>126</xdr:col>
      <xdr:colOff>0</xdr:colOff>
      <xdr:row>10</xdr:row>
      <xdr:rowOff>160020</xdr:rowOff>
    </xdr:to>
    <xdr:cxnSp macro="">
      <xdr:nvCxnSpPr>
        <xdr:cNvPr id="42" name="Connecteur droit avec flèche 41">
          <a:extLst>
            <a:ext uri="{FF2B5EF4-FFF2-40B4-BE49-F238E27FC236}">
              <a16:creationId xmlns:a16="http://schemas.microsoft.com/office/drawing/2014/main" id="{E0155396-76F7-42D2-93B2-D2D4330BB45A}"/>
            </a:ext>
          </a:extLst>
        </xdr:cNvPr>
        <xdr:cNvCxnSpPr/>
      </xdr:nvCxnSpPr>
      <xdr:spPr>
        <a:xfrm flipH="1">
          <a:off x="40683180" y="2308860"/>
          <a:ext cx="686562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T91"/>
  <sheetViews>
    <sheetView tabSelected="1" topLeftCell="A12" workbookViewId="0">
      <selection activeCell="E38" sqref="E38"/>
    </sheetView>
  </sheetViews>
  <sheetFormatPr baseColWidth="10" defaultRowHeight="16.2" x14ac:dyDescent="0.3"/>
  <cols>
    <col min="1" max="1" width="5.5546875" customWidth="1"/>
    <col min="2" max="2" width="26.77734375" customWidth="1"/>
    <col min="3" max="3" width="20.33203125" style="6" customWidth="1"/>
    <col min="4" max="4" width="10.5546875" style="1" customWidth="1"/>
    <col min="5" max="5" width="10.44140625" customWidth="1"/>
    <col min="6" max="6" width="19.5546875" style="9" customWidth="1"/>
    <col min="7" max="7" width="14.21875" customWidth="1"/>
    <col min="8" max="8" width="4.21875" customWidth="1"/>
    <col min="9" max="9" width="13.88671875" customWidth="1"/>
    <col min="10" max="10" width="3.109375" style="1" customWidth="1"/>
    <col min="11" max="11" width="11.21875" customWidth="1"/>
    <col min="12" max="12" width="12.33203125" customWidth="1"/>
    <col min="13" max="13" width="5.109375" style="1" customWidth="1"/>
    <col min="14" max="14" width="3.77734375" style="1" customWidth="1"/>
    <col min="15" max="15" width="17.44140625" customWidth="1"/>
    <col min="17" max="17" width="9.109375" style="13" customWidth="1"/>
    <col min="18" max="18" width="5.88671875" style="1" customWidth="1"/>
    <col min="19" max="19" width="8.21875" style="13" customWidth="1"/>
    <col min="20" max="20" width="8.33203125" style="1" customWidth="1"/>
    <col min="21" max="21" width="6.88671875" style="18" customWidth="1"/>
    <col min="22" max="22" width="7.21875" style="18" customWidth="1"/>
    <col min="23" max="23" width="7" style="18" customWidth="1"/>
    <col min="24" max="29" width="8.109375" style="13" customWidth="1"/>
    <col min="30" max="30" width="11.5546875" style="13"/>
    <col min="31" max="31" width="8" style="13" customWidth="1"/>
    <col min="32" max="32" width="7.88671875" style="1" customWidth="1"/>
    <col min="33" max="33" width="7.77734375" style="1" customWidth="1"/>
    <col min="34" max="34" width="7.5546875" style="15" customWidth="1"/>
    <col min="35" max="35" width="3.33203125" style="14" customWidth="1"/>
    <col min="37" max="37" width="2.88671875" customWidth="1"/>
    <col min="38" max="38" width="2.77734375" customWidth="1"/>
    <col min="39" max="39" width="8.44140625" style="1" customWidth="1"/>
    <col min="40" max="40" width="8.88671875" style="1" customWidth="1"/>
    <col min="41" max="41" width="2.88671875" customWidth="1"/>
    <col min="42" max="42" width="2.77734375" customWidth="1"/>
    <col min="43" max="43" width="2.88671875" customWidth="1"/>
    <col min="44" max="44" width="2.77734375" customWidth="1"/>
    <col min="45" max="45" width="2.88671875" customWidth="1"/>
    <col min="46" max="46" width="2.77734375" customWidth="1"/>
    <col min="47" max="47" width="2.88671875" customWidth="1"/>
    <col min="48" max="48" width="2.77734375" customWidth="1"/>
    <col min="49" max="49" width="2.88671875" customWidth="1"/>
    <col min="50" max="50" width="2.77734375" customWidth="1"/>
    <col min="52" max="52" width="2.88671875" customWidth="1"/>
    <col min="53" max="53" width="2.77734375" customWidth="1"/>
    <col min="54" max="54" width="2.88671875" customWidth="1"/>
    <col min="55" max="55" width="2.77734375" customWidth="1"/>
    <col min="56" max="56" width="8.77734375" customWidth="1"/>
    <col min="57" max="57" width="8.33203125" customWidth="1"/>
    <col min="58" max="58" width="2.88671875" customWidth="1"/>
    <col min="59" max="59" width="2.77734375" customWidth="1"/>
    <col min="60" max="60" width="2.88671875" customWidth="1"/>
    <col min="61" max="61" width="2.77734375" customWidth="1"/>
    <col min="62" max="62" width="2.88671875" customWidth="1"/>
    <col min="63" max="63" width="2.77734375" customWidth="1"/>
    <col min="64" max="64" width="2.88671875" customWidth="1"/>
    <col min="65" max="65" width="2.77734375" customWidth="1"/>
    <col min="66" max="66" width="2.88671875" customWidth="1"/>
    <col min="67" max="67" width="2.77734375" customWidth="1"/>
    <col min="68" max="68" width="2.88671875" customWidth="1"/>
    <col min="69" max="69" width="2.77734375" customWidth="1"/>
    <col min="70" max="70" width="2.88671875" customWidth="1"/>
    <col min="71" max="71" width="2.77734375" customWidth="1"/>
    <col min="72" max="72" width="2.88671875" customWidth="1"/>
    <col min="73" max="73" width="2.77734375" customWidth="1"/>
    <col min="74" max="74" width="8.88671875" customWidth="1"/>
    <col min="75" max="75" width="8.109375" customWidth="1"/>
    <col min="76" max="76" width="2.88671875" customWidth="1"/>
    <col min="77" max="77" width="2.77734375" customWidth="1"/>
    <col min="78" max="78" width="2.88671875" customWidth="1"/>
    <col min="79" max="79" width="2.77734375" customWidth="1"/>
    <col min="80" max="80" width="2.88671875" customWidth="1"/>
    <col min="81" max="81" width="2.77734375" customWidth="1"/>
    <col min="82" max="82" width="2.88671875" customWidth="1"/>
    <col min="83" max="83" width="2.77734375" customWidth="1"/>
    <col min="85" max="85" width="2.88671875" customWidth="1"/>
    <col min="86" max="86" width="2.77734375" customWidth="1"/>
    <col min="87" max="87" width="2.88671875" customWidth="1"/>
    <col min="88" max="88" width="2.77734375" customWidth="1"/>
    <col min="90" max="90" width="2.88671875" customWidth="1"/>
    <col min="91" max="91" width="2.77734375" customWidth="1"/>
    <col min="92" max="92" width="2.88671875" customWidth="1"/>
    <col min="93" max="93" width="2.77734375" customWidth="1"/>
    <col min="94" max="94" width="8.109375" customWidth="1"/>
    <col min="95" max="95" width="8.77734375" customWidth="1"/>
    <col min="96" max="96" width="2.88671875" customWidth="1"/>
    <col min="97" max="97" width="2.77734375" customWidth="1"/>
    <col min="98" max="98" width="2.88671875" customWidth="1"/>
    <col min="99" max="99" width="2.77734375" customWidth="1"/>
    <col min="100" max="100" width="2.88671875" customWidth="1"/>
    <col min="101" max="101" width="2.77734375" customWidth="1"/>
    <col min="102" max="102" width="2.88671875" customWidth="1"/>
    <col min="103" max="103" width="2.77734375" customWidth="1"/>
    <col min="105" max="105" width="2.88671875" customWidth="1"/>
    <col min="106" max="106" width="2.77734375" customWidth="1"/>
    <col min="107" max="107" width="2.88671875" customWidth="1"/>
    <col min="108" max="108" width="2.77734375" customWidth="1"/>
    <col min="109" max="109" width="2.88671875" customWidth="1"/>
    <col min="110" max="110" width="2.77734375" customWidth="1"/>
    <col min="111" max="111" width="2.88671875" customWidth="1"/>
    <col min="112" max="112" width="2.77734375" customWidth="1"/>
    <col min="114" max="114" width="2.88671875" customWidth="1"/>
    <col min="115" max="115" width="2.77734375" customWidth="1"/>
    <col min="116" max="116" width="2.88671875" customWidth="1"/>
    <col min="117" max="117" width="2.77734375" customWidth="1"/>
    <col min="119" max="119" width="2.88671875" customWidth="1"/>
    <col min="120" max="120" width="2.77734375" customWidth="1"/>
    <col min="121" max="121" width="2.88671875" customWidth="1"/>
    <col min="122" max="122" width="2.77734375" customWidth="1"/>
    <col min="123" max="123" width="2.88671875" customWidth="1"/>
    <col min="124" max="124" width="2.77734375" customWidth="1"/>
    <col min="126" max="126" width="2.88671875" customWidth="1"/>
    <col min="127" max="127" width="2.77734375" customWidth="1"/>
    <col min="128" max="128" width="2.88671875" customWidth="1"/>
    <col min="129" max="129" width="2.77734375" customWidth="1"/>
    <col min="131" max="131" width="2.88671875" customWidth="1"/>
    <col min="132" max="132" width="2.77734375" customWidth="1"/>
    <col min="133" max="133" width="2.88671875" customWidth="1"/>
    <col min="134" max="134" width="2.77734375" customWidth="1"/>
    <col min="135" max="135" width="2.88671875" customWidth="1"/>
    <col min="136" max="136" width="2.77734375" customWidth="1"/>
    <col min="137" max="137" width="2.88671875" customWidth="1"/>
    <col min="138" max="138" width="2.77734375" customWidth="1"/>
    <col min="139" max="139" width="2.88671875" customWidth="1"/>
    <col min="140" max="140" width="2.77734375" customWidth="1"/>
    <col min="142" max="142" width="2.88671875" customWidth="1"/>
    <col min="143" max="143" width="2.77734375" customWidth="1"/>
    <col min="144" max="144" width="2.88671875" customWidth="1"/>
    <col min="145" max="145" width="2.77734375" customWidth="1"/>
    <col min="146" max="146" width="2.88671875" customWidth="1"/>
    <col min="147" max="147" width="2.77734375" customWidth="1"/>
    <col min="148" max="148" width="2.88671875" customWidth="1"/>
    <col min="149" max="149" width="2.77734375" customWidth="1"/>
    <col min="150" max="150" width="2.88671875" customWidth="1"/>
    <col min="151" max="151" width="2.77734375" customWidth="1"/>
    <col min="152" max="152" width="2.88671875" customWidth="1"/>
    <col min="153" max="153" width="2.77734375" customWidth="1"/>
    <col min="154" max="154" width="2.88671875" customWidth="1"/>
    <col min="155" max="155" width="2.77734375" customWidth="1"/>
    <col min="156" max="156" width="2.88671875" customWidth="1"/>
    <col min="157" max="157" width="2.77734375" customWidth="1"/>
    <col min="160" max="160" width="2.88671875" customWidth="1"/>
    <col min="161" max="161" width="2.77734375" customWidth="1"/>
    <col min="162" max="162" width="2.88671875" customWidth="1"/>
    <col min="163" max="163" width="2.77734375" customWidth="1"/>
    <col min="164" max="164" width="2.88671875" customWidth="1"/>
    <col min="165" max="165" width="2.77734375" customWidth="1"/>
    <col min="167" max="167" width="2.88671875" customWidth="1"/>
    <col min="168" max="168" width="2.77734375" customWidth="1"/>
    <col min="169" max="169" width="2.88671875" customWidth="1"/>
    <col min="170" max="170" width="2.77734375" customWidth="1"/>
    <col min="171" max="171" width="2.88671875" customWidth="1"/>
    <col min="172" max="172" width="2.77734375" customWidth="1"/>
    <col min="173" max="173" width="2.88671875" customWidth="1"/>
    <col min="174" max="174" width="2.77734375" customWidth="1"/>
    <col min="176" max="176" width="2.88671875" customWidth="1"/>
    <col min="177" max="177" width="2.77734375" customWidth="1"/>
    <col min="178" max="178" width="2.88671875" customWidth="1"/>
    <col min="179" max="179" width="2.77734375" customWidth="1"/>
    <col min="180" max="180" width="2.88671875" customWidth="1"/>
    <col min="181" max="181" width="2.77734375" customWidth="1"/>
    <col min="182" max="182" width="2.88671875" customWidth="1"/>
    <col min="183" max="183" width="2.77734375" customWidth="1"/>
    <col min="185" max="185" width="2.88671875" customWidth="1"/>
    <col min="186" max="186" width="2.77734375" customWidth="1"/>
    <col min="187" max="187" width="2.88671875" customWidth="1"/>
    <col min="188" max="188" width="2.77734375" customWidth="1"/>
    <col min="189" max="189" width="2.88671875" customWidth="1"/>
    <col min="190" max="190" width="2.77734375" customWidth="1"/>
    <col min="191" max="191" width="2.88671875" customWidth="1"/>
    <col min="192" max="192" width="2.77734375" customWidth="1"/>
    <col min="193" max="193" width="2.88671875" customWidth="1"/>
    <col min="194" max="194" width="2.77734375" customWidth="1"/>
    <col min="195" max="195" width="2.88671875" customWidth="1"/>
    <col min="196" max="196" width="2.77734375" customWidth="1"/>
    <col min="197" max="197" width="2.88671875" customWidth="1"/>
    <col min="198" max="198" width="2.77734375" customWidth="1"/>
    <col min="199" max="199" width="2.88671875" customWidth="1"/>
    <col min="200" max="200" width="2.77734375" customWidth="1"/>
    <col min="201" max="201" width="2.88671875" customWidth="1"/>
    <col min="202" max="202" width="2.77734375" customWidth="1"/>
    <col min="203" max="203" width="2.88671875" customWidth="1"/>
    <col min="204" max="204" width="2.77734375" customWidth="1"/>
    <col min="205" max="205" width="2.88671875" customWidth="1"/>
    <col min="206" max="206" width="2.77734375" customWidth="1"/>
    <col min="208" max="208" width="2.88671875" customWidth="1"/>
    <col min="209" max="209" width="2.77734375" customWidth="1"/>
    <col min="210" max="210" width="2.88671875" customWidth="1"/>
    <col min="211" max="211" width="2.77734375" customWidth="1"/>
    <col min="212" max="212" width="2.88671875" customWidth="1"/>
    <col min="213" max="213" width="2.77734375" customWidth="1"/>
    <col min="214" max="214" width="2.88671875" customWidth="1"/>
    <col min="215" max="215" width="2.77734375" customWidth="1"/>
    <col min="216" max="216" width="2.88671875" customWidth="1"/>
    <col min="217" max="217" width="2.77734375" customWidth="1"/>
    <col min="218" max="218" width="2.88671875" customWidth="1"/>
    <col min="219" max="219" width="2.77734375" customWidth="1"/>
    <col min="220" max="220" width="2.88671875" customWidth="1"/>
    <col min="221" max="221" width="2.77734375" customWidth="1"/>
    <col min="222" max="222" width="2.88671875" customWidth="1"/>
    <col min="223" max="223" width="2.77734375" customWidth="1"/>
    <col min="224" max="224" width="2.88671875" customWidth="1"/>
    <col min="225" max="225" width="2.77734375" customWidth="1"/>
    <col min="227" max="227" width="2.88671875" customWidth="1"/>
    <col min="228" max="228" width="2.77734375" customWidth="1"/>
    <col min="229" max="229" width="2.88671875" customWidth="1"/>
    <col min="230" max="230" width="2.77734375" customWidth="1"/>
    <col min="232" max="232" width="2.88671875" customWidth="1"/>
    <col min="233" max="233" width="2.77734375" customWidth="1"/>
    <col min="234" max="234" width="2.88671875" customWidth="1"/>
    <col min="235" max="235" width="2.77734375" customWidth="1"/>
    <col min="236" max="236" width="2.88671875" customWidth="1"/>
    <col min="237" max="237" width="2.77734375" customWidth="1"/>
    <col min="238" max="238" width="2.88671875" customWidth="1"/>
    <col min="239" max="239" width="2.77734375" customWidth="1"/>
    <col min="240" max="240" width="2.88671875" customWidth="1"/>
    <col min="241" max="241" width="2.77734375" customWidth="1"/>
    <col min="242" max="242" width="2.88671875" customWidth="1"/>
    <col min="243" max="243" width="2.77734375" customWidth="1"/>
    <col min="244" max="244" width="2.88671875" customWidth="1"/>
    <col min="245" max="245" width="2.77734375" customWidth="1"/>
    <col min="247" max="247" width="2.88671875" customWidth="1"/>
    <col min="248" max="248" width="2.77734375" customWidth="1"/>
    <col min="249" max="249" width="2.88671875" customWidth="1"/>
    <col min="250" max="250" width="2.77734375" customWidth="1"/>
    <col min="251" max="251" width="2.88671875" customWidth="1"/>
    <col min="252" max="252" width="2.77734375" customWidth="1"/>
    <col min="253" max="253" width="2.88671875" customWidth="1"/>
    <col min="254" max="254" width="2.77734375" customWidth="1"/>
    <col min="255" max="255" width="2.88671875" customWidth="1"/>
    <col min="256" max="256" width="2.77734375" customWidth="1"/>
    <col min="257" max="257" width="2.88671875" customWidth="1"/>
    <col min="258" max="258" width="2.77734375" customWidth="1"/>
    <col min="259" max="259" width="8" customWidth="1"/>
    <col min="260" max="260" width="8.109375" customWidth="1"/>
    <col min="261" max="261" width="2.88671875" customWidth="1"/>
    <col min="262" max="262" width="2.77734375" customWidth="1"/>
    <col min="263" max="263" width="2.88671875" customWidth="1"/>
    <col min="264" max="264" width="2.77734375" customWidth="1"/>
    <col min="266" max="266" width="2.88671875" customWidth="1"/>
    <col min="267" max="267" width="2.77734375" customWidth="1"/>
    <col min="268" max="268" width="2.88671875" customWidth="1"/>
    <col min="269" max="269" width="2.77734375" customWidth="1"/>
    <col min="270" max="270" width="2.88671875" customWidth="1"/>
    <col min="271" max="271" width="2.77734375" customWidth="1"/>
    <col min="272" max="272" width="2.88671875" customWidth="1"/>
    <col min="273" max="273" width="2.77734375" customWidth="1"/>
    <col min="274" max="274" width="2.88671875" customWidth="1"/>
    <col min="275" max="275" width="2.77734375" customWidth="1"/>
    <col min="276" max="276" width="2.88671875" customWidth="1"/>
    <col min="277" max="277" width="2.77734375" customWidth="1"/>
    <col min="278" max="278" width="2.88671875" customWidth="1"/>
    <col min="279" max="279" width="2.77734375" customWidth="1"/>
    <col min="280" max="280" width="2.88671875" customWidth="1"/>
    <col min="281" max="281" width="2.77734375" customWidth="1"/>
    <col min="282" max="282" width="2.88671875" customWidth="1"/>
    <col min="283" max="283" width="2.77734375" customWidth="1"/>
    <col min="284" max="284" width="2.88671875" customWidth="1"/>
    <col min="285" max="285" width="2.77734375" customWidth="1"/>
    <col min="287" max="287" width="2.88671875" customWidth="1"/>
    <col min="288" max="288" width="2.77734375" customWidth="1"/>
    <col min="289" max="289" width="2.88671875" customWidth="1"/>
    <col min="290" max="290" width="2.77734375" customWidth="1"/>
    <col min="291" max="291" width="2.88671875" customWidth="1"/>
    <col min="292" max="292" width="2.77734375" customWidth="1"/>
    <col min="293" max="293" width="2.88671875" customWidth="1"/>
    <col min="294" max="294" width="2.77734375" customWidth="1"/>
    <col min="297" max="297" width="2.88671875" customWidth="1"/>
    <col min="298" max="298" width="2.77734375" customWidth="1"/>
    <col min="299" max="299" width="10" customWidth="1"/>
    <col min="300" max="300" width="2.88671875" customWidth="1"/>
    <col min="301" max="301" width="7.33203125" customWidth="1"/>
    <col min="302" max="302" width="2.88671875" customWidth="1"/>
    <col min="303" max="303" width="10.5546875" customWidth="1"/>
  </cols>
  <sheetData>
    <row r="1" spans="1:306" x14ac:dyDescent="0.3">
      <c r="A1" s="322"/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57"/>
      <c r="N1" s="57"/>
      <c r="O1" s="53"/>
      <c r="P1" s="53"/>
      <c r="Q1" s="323"/>
      <c r="R1" s="57"/>
      <c r="S1" s="323"/>
      <c r="T1" s="57"/>
      <c r="U1" s="324"/>
      <c r="V1" s="324"/>
      <c r="W1" s="324"/>
      <c r="X1" s="323"/>
      <c r="Y1" s="323"/>
      <c r="Z1" s="323"/>
      <c r="AA1" s="323"/>
      <c r="AB1" s="323"/>
      <c r="AC1" s="323"/>
      <c r="AD1" s="323"/>
      <c r="AE1" s="323"/>
      <c r="AF1" s="57"/>
      <c r="AG1" s="57"/>
      <c r="AH1" s="325"/>
      <c r="AI1" s="326"/>
      <c r="AJ1" s="53"/>
      <c r="AK1" s="53"/>
      <c r="AL1" s="53"/>
      <c r="AM1" s="57"/>
      <c r="AN1" s="57"/>
      <c r="AO1" s="53"/>
      <c r="AP1" s="53"/>
      <c r="AQ1" s="53"/>
      <c r="AR1" s="53"/>
      <c r="AS1" s="53"/>
      <c r="AT1" s="53"/>
      <c r="AU1" s="53"/>
      <c r="AV1" s="53"/>
      <c r="AW1" s="53"/>
      <c r="AX1" s="53"/>
      <c r="AY1" s="53"/>
      <c r="AZ1" s="53"/>
      <c r="BA1" s="53"/>
      <c r="BB1" s="53"/>
      <c r="BC1" s="53"/>
      <c r="BD1" s="53"/>
      <c r="BE1" s="53"/>
      <c r="BF1" s="53"/>
      <c r="BG1" s="53"/>
      <c r="BH1" s="53"/>
      <c r="BI1" s="53"/>
      <c r="BJ1" s="53"/>
      <c r="BK1" s="53"/>
      <c r="BL1" s="53"/>
      <c r="BM1" s="53"/>
      <c r="BN1" s="53"/>
      <c r="BO1" s="53"/>
      <c r="BP1" s="53"/>
      <c r="BQ1" s="53"/>
      <c r="BR1" s="53"/>
      <c r="BS1" s="53"/>
      <c r="BT1" s="53"/>
      <c r="BU1" s="53"/>
      <c r="BV1" s="53"/>
      <c r="BW1" s="53"/>
      <c r="BX1" s="53"/>
      <c r="BY1" s="53"/>
      <c r="BZ1" s="53"/>
      <c r="CA1" s="53"/>
      <c r="CB1" s="53"/>
      <c r="CC1" s="53"/>
      <c r="CD1" s="53"/>
      <c r="CE1" s="53"/>
      <c r="CF1" s="53"/>
      <c r="CG1" s="53"/>
      <c r="CH1" s="53"/>
      <c r="CI1" s="53"/>
      <c r="CJ1" s="53"/>
      <c r="CK1" s="53"/>
      <c r="CL1" s="53"/>
      <c r="CM1" s="53"/>
      <c r="CN1" s="53"/>
      <c r="CO1" s="53"/>
      <c r="CP1" s="53"/>
      <c r="CQ1" s="53"/>
      <c r="CR1" s="53"/>
      <c r="CS1" s="53"/>
      <c r="CT1" s="53"/>
      <c r="CU1" s="53"/>
      <c r="CV1" s="53"/>
      <c r="CW1" s="53"/>
      <c r="CX1" s="53"/>
      <c r="CY1" s="53"/>
      <c r="CZ1" s="53"/>
      <c r="DA1" s="53"/>
      <c r="DB1" s="53"/>
      <c r="DC1" s="53"/>
      <c r="DD1" s="53"/>
      <c r="DE1" s="53"/>
      <c r="DF1" s="53"/>
      <c r="DG1" s="53"/>
      <c r="DH1" s="53"/>
      <c r="DI1" s="53"/>
      <c r="DJ1" s="53"/>
      <c r="DK1" s="53"/>
      <c r="DL1" s="53"/>
      <c r="DM1" s="53"/>
      <c r="DN1" s="53"/>
      <c r="DO1" s="53"/>
      <c r="DP1" s="53"/>
      <c r="DQ1" s="53"/>
      <c r="DR1" s="53"/>
      <c r="DS1" s="53"/>
      <c r="DT1" s="53"/>
      <c r="DU1" s="53"/>
      <c r="DV1" s="53"/>
      <c r="DW1" s="53"/>
      <c r="DX1" s="53"/>
      <c r="DY1" s="53"/>
      <c r="DZ1" s="53"/>
      <c r="EA1" s="53"/>
      <c r="EB1" s="53"/>
      <c r="EC1" s="53"/>
      <c r="ED1" s="53"/>
      <c r="EE1" s="53"/>
      <c r="EF1" s="53"/>
      <c r="EG1" s="53"/>
      <c r="EH1" s="53"/>
      <c r="EI1" s="53"/>
      <c r="EJ1" s="53"/>
      <c r="EK1" s="53"/>
      <c r="EL1" s="53"/>
      <c r="EM1" s="53"/>
      <c r="EN1" s="53"/>
      <c r="EO1" s="53"/>
      <c r="EP1" s="53"/>
      <c r="EQ1" s="53"/>
      <c r="ER1" s="53"/>
      <c r="ES1" s="53"/>
      <c r="ET1" s="53"/>
      <c r="EU1" s="53"/>
      <c r="EV1" s="53"/>
      <c r="EW1" s="53"/>
      <c r="EX1" s="53"/>
      <c r="EY1" s="53"/>
      <c r="EZ1" s="53"/>
      <c r="FA1" s="53"/>
      <c r="FB1" s="53"/>
      <c r="FC1" s="53"/>
      <c r="FD1" s="53"/>
      <c r="FE1" s="53"/>
      <c r="FF1" s="53"/>
      <c r="FG1" s="53"/>
      <c r="FH1" s="53"/>
      <c r="FI1" s="53"/>
      <c r="FJ1" s="53"/>
      <c r="FK1" s="53"/>
      <c r="FL1" s="53"/>
      <c r="FM1" s="53"/>
      <c r="FN1" s="53"/>
      <c r="FO1" s="53"/>
      <c r="FP1" s="53"/>
      <c r="FQ1" s="53"/>
      <c r="FR1" s="53"/>
      <c r="FS1" s="53"/>
      <c r="FT1" s="53"/>
      <c r="FU1" s="53"/>
      <c r="FV1" s="53"/>
      <c r="FW1" s="53"/>
      <c r="FX1" s="53"/>
      <c r="FY1" s="53"/>
      <c r="FZ1" s="53"/>
      <c r="GA1" s="53"/>
      <c r="GB1" s="53"/>
      <c r="GC1" s="53"/>
      <c r="GD1" s="53"/>
      <c r="GE1" s="53"/>
      <c r="GF1" s="53"/>
      <c r="GG1" s="53"/>
      <c r="GH1" s="53"/>
      <c r="GI1" s="53"/>
      <c r="GJ1" s="53"/>
      <c r="GK1" s="53"/>
      <c r="GL1" s="53"/>
      <c r="GM1" s="53"/>
      <c r="GN1" s="53"/>
      <c r="GO1" s="53"/>
      <c r="GP1" s="53"/>
      <c r="GQ1" s="53"/>
      <c r="GR1" s="53"/>
      <c r="GS1" s="53"/>
      <c r="GT1" s="53"/>
      <c r="GU1" s="53"/>
      <c r="GV1" s="53"/>
      <c r="GW1" s="53"/>
      <c r="GX1" s="53"/>
      <c r="GY1" s="53"/>
      <c r="GZ1" s="53"/>
      <c r="HA1" s="53"/>
      <c r="HB1" s="53"/>
      <c r="HC1" s="53"/>
      <c r="HD1" s="53"/>
      <c r="HE1" s="53"/>
      <c r="HF1" s="53"/>
      <c r="HG1" s="53"/>
      <c r="HH1" s="53"/>
      <c r="HI1" s="53"/>
      <c r="HJ1" s="53"/>
      <c r="HK1" s="53"/>
      <c r="HL1" s="53"/>
      <c r="HM1" s="53"/>
      <c r="HN1" s="53"/>
      <c r="HO1" s="53"/>
      <c r="HP1" s="53"/>
      <c r="HQ1" s="53"/>
      <c r="HR1" s="53"/>
      <c r="HS1" s="53"/>
      <c r="HT1" s="53"/>
      <c r="HU1" s="53"/>
      <c r="HV1" s="53"/>
      <c r="HW1" s="53"/>
      <c r="HX1" s="53"/>
      <c r="HY1" s="53"/>
      <c r="HZ1" s="53"/>
      <c r="IA1" s="53"/>
      <c r="IB1" s="53"/>
      <c r="IC1" s="53"/>
      <c r="ID1" s="53"/>
      <c r="IE1" s="53"/>
      <c r="IF1" s="53"/>
      <c r="IG1" s="53"/>
      <c r="IH1" s="53"/>
      <c r="II1" s="53"/>
      <c r="IJ1" s="53"/>
      <c r="IK1" s="53"/>
      <c r="IL1" s="53"/>
      <c r="IM1" s="53"/>
      <c r="IN1" s="53"/>
      <c r="IO1" s="53"/>
      <c r="IP1" s="53"/>
      <c r="IQ1" s="53"/>
      <c r="IR1" s="53"/>
      <c r="IS1" s="53"/>
      <c r="IT1" s="53"/>
      <c r="IU1" s="53"/>
      <c r="IV1" s="53"/>
      <c r="IW1" s="53"/>
      <c r="IX1" s="53"/>
      <c r="IY1" s="53"/>
      <c r="IZ1" s="53"/>
      <c r="JA1" s="53"/>
      <c r="JB1" s="53"/>
      <c r="JC1" s="53"/>
      <c r="JD1" s="53"/>
      <c r="JE1" s="53"/>
      <c r="JF1" s="53"/>
      <c r="JG1" s="53"/>
      <c r="JH1" s="53"/>
      <c r="JI1" s="53"/>
      <c r="JJ1" s="53"/>
      <c r="JK1" s="53"/>
      <c r="JL1" s="53"/>
      <c r="JM1" s="53"/>
      <c r="JN1" s="53"/>
      <c r="JO1" s="53"/>
      <c r="JP1" s="53"/>
      <c r="JQ1" s="53"/>
      <c r="JR1" s="53"/>
      <c r="JS1" s="53"/>
      <c r="JT1" s="53"/>
      <c r="JU1" s="53"/>
      <c r="JV1" s="53"/>
      <c r="JW1" s="53"/>
      <c r="JX1" s="53"/>
      <c r="JY1" s="53"/>
      <c r="JZ1" s="53"/>
      <c r="KA1" s="347" t="s">
        <v>197</v>
      </c>
      <c r="KB1" s="53"/>
      <c r="KC1" s="53"/>
      <c r="KD1" s="53"/>
      <c r="KE1" s="53"/>
      <c r="KF1" s="53"/>
      <c r="KG1" s="53"/>
      <c r="KH1" s="53"/>
      <c r="KI1" s="53"/>
      <c r="KJ1" s="53"/>
      <c r="KK1" s="53"/>
      <c r="KL1" s="53"/>
      <c r="KM1" s="53"/>
      <c r="KN1" s="53"/>
      <c r="KO1" s="53"/>
      <c r="KP1" s="53"/>
      <c r="KQ1" s="53"/>
    </row>
    <row r="2" spans="1:306" x14ac:dyDescent="0.3">
      <c r="A2" s="230"/>
      <c r="B2" s="230"/>
      <c r="C2" s="230"/>
      <c r="D2" s="230"/>
      <c r="E2" s="230"/>
      <c r="F2" s="230"/>
      <c r="G2" s="230"/>
      <c r="H2" s="322"/>
      <c r="I2" s="230"/>
      <c r="J2" s="230"/>
      <c r="K2" s="230"/>
      <c r="L2" s="230"/>
      <c r="M2" s="231"/>
      <c r="N2" s="231"/>
      <c r="O2" s="232"/>
      <c r="P2" s="232"/>
      <c r="Q2" s="233"/>
      <c r="R2" s="231"/>
      <c r="S2" s="233"/>
      <c r="T2" s="231"/>
      <c r="U2" s="234"/>
      <c r="V2" s="234"/>
      <c r="W2" s="234"/>
      <c r="X2" s="233"/>
      <c r="Y2" s="233"/>
      <c r="Z2" s="233"/>
      <c r="AA2" s="233"/>
      <c r="AB2" s="233"/>
      <c r="AC2" s="233"/>
      <c r="AD2" s="233"/>
      <c r="AE2" s="233"/>
      <c r="AF2" s="231"/>
      <c r="AG2" s="231"/>
      <c r="AH2" s="235"/>
      <c r="AI2" s="236"/>
      <c r="AJ2" s="232"/>
      <c r="AK2" s="232"/>
      <c r="AL2" s="232"/>
      <c r="AM2" s="231"/>
      <c r="AN2" s="231"/>
      <c r="AO2" s="232"/>
      <c r="AP2" s="232"/>
      <c r="AQ2" s="232"/>
      <c r="AR2" s="232"/>
      <c r="AS2" s="232"/>
      <c r="AT2" s="232"/>
      <c r="AU2" s="232"/>
      <c r="AV2" s="232"/>
      <c r="AW2" s="232"/>
      <c r="AX2" s="232"/>
      <c r="AY2" s="232"/>
      <c r="AZ2" s="232"/>
      <c r="BA2" s="232"/>
      <c r="BB2" s="232"/>
      <c r="BC2" s="232"/>
      <c r="BD2" s="232"/>
      <c r="BE2" s="232"/>
      <c r="BF2" s="232"/>
      <c r="BG2" s="232"/>
      <c r="BH2" s="232"/>
      <c r="BI2" s="232"/>
      <c r="BJ2" s="232"/>
      <c r="BK2" s="232"/>
      <c r="BL2" s="232"/>
      <c r="BM2" s="232"/>
      <c r="BN2" s="232"/>
      <c r="BO2" s="232"/>
      <c r="BP2" s="232"/>
      <c r="BQ2" s="232"/>
      <c r="BR2" s="232"/>
      <c r="BS2" s="232"/>
      <c r="BT2" s="232"/>
      <c r="BU2" s="232"/>
      <c r="BV2" s="232"/>
      <c r="BW2" s="232"/>
      <c r="BX2" s="232"/>
      <c r="BY2" s="232"/>
      <c r="BZ2" s="232"/>
      <c r="CA2" s="232"/>
      <c r="CB2" s="232"/>
      <c r="CC2" s="232"/>
      <c r="CD2" s="232"/>
      <c r="CE2" s="232"/>
      <c r="CF2" s="232"/>
      <c r="CG2" s="232"/>
      <c r="CH2" s="232"/>
      <c r="CI2" s="232"/>
      <c r="CJ2" s="232"/>
      <c r="CK2" s="232"/>
      <c r="CL2" s="232"/>
      <c r="CM2" s="232"/>
      <c r="CN2" s="232"/>
      <c r="CO2" s="232"/>
      <c r="CP2" s="232"/>
      <c r="CQ2" s="232"/>
      <c r="CR2" s="232"/>
      <c r="CS2" s="232"/>
      <c r="CT2" s="232"/>
      <c r="CU2" s="232"/>
      <c r="CV2" s="232"/>
      <c r="CW2" s="232"/>
      <c r="CX2" s="232"/>
      <c r="CY2" s="232"/>
      <c r="CZ2" s="232"/>
      <c r="DA2" s="232"/>
      <c r="DB2" s="232"/>
      <c r="DC2" s="232"/>
      <c r="DD2" s="232"/>
      <c r="DE2" s="232"/>
      <c r="DF2" s="232"/>
      <c r="DG2" s="232"/>
      <c r="DH2" s="232"/>
      <c r="DI2" s="232"/>
      <c r="DJ2" s="232"/>
      <c r="DK2" s="232"/>
      <c r="DL2" s="232"/>
      <c r="DM2" s="232"/>
      <c r="DN2" s="232"/>
      <c r="DO2" s="232"/>
      <c r="DP2" s="232"/>
      <c r="DQ2" s="232"/>
      <c r="DR2" s="232"/>
      <c r="DS2" s="232"/>
      <c r="DT2" s="232"/>
      <c r="DU2" s="232"/>
      <c r="DV2" s="232"/>
      <c r="DW2" s="232"/>
      <c r="DX2" s="232"/>
      <c r="DY2" s="232"/>
      <c r="DZ2" s="232"/>
      <c r="EA2" s="232"/>
      <c r="EB2" s="232"/>
      <c r="EC2" s="232"/>
      <c r="ED2" s="232"/>
      <c r="EE2" s="232"/>
      <c r="EF2" s="232"/>
      <c r="EG2" s="232"/>
      <c r="EH2" s="232"/>
      <c r="EI2" s="232"/>
      <c r="EJ2" s="232"/>
      <c r="EK2" s="232"/>
      <c r="EL2" s="232"/>
      <c r="EM2" s="232"/>
      <c r="EN2" s="232"/>
      <c r="EO2" s="232"/>
      <c r="EP2" s="232"/>
      <c r="EQ2" s="232"/>
      <c r="ER2" s="232"/>
      <c r="ES2" s="232"/>
      <c r="ET2" s="232"/>
      <c r="EU2" s="232"/>
      <c r="EV2" s="232"/>
      <c r="EW2" s="232"/>
      <c r="EX2" s="232"/>
      <c r="EY2" s="232"/>
      <c r="EZ2" s="232"/>
      <c r="FA2" s="232"/>
      <c r="FB2" s="232"/>
      <c r="FC2" s="232"/>
      <c r="FD2" s="232"/>
      <c r="FE2" s="232"/>
      <c r="FF2" s="232"/>
      <c r="FG2" s="232"/>
      <c r="FH2" s="232"/>
      <c r="FI2" s="232"/>
      <c r="FJ2" s="232"/>
      <c r="FK2" s="232"/>
      <c r="FL2" s="232"/>
      <c r="FM2" s="232"/>
      <c r="FN2" s="232"/>
      <c r="FO2" s="232"/>
      <c r="FP2" s="232"/>
      <c r="FQ2" s="232"/>
      <c r="FR2" s="232"/>
      <c r="FS2" s="232"/>
      <c r="FT2" s="232"/>
      <c r="FU2" s="232"/>
      <c r="FV2" s="232"/>
      <c r="FW2" s="232"/>
      <c r="FX2" s="232"/>
      <c r="FY2" s="232"/>
      <c r="FZ2" s="232"/>
      <c r="GA2" s="232"/>
      <c r="GB2" s="232"/>
      <c r="GC2" s="232"/>
      <c r="GD2" s="232"/>
      <c r="GE2" s="232"/>
      <c r="GF2" s="232"/>
      <c r="GG2" s="232"/>
      <c r="GH2" s="232"/>
      <c r="GI2" s="232"/>
      <c r="GJ2" s="232"/>
      <c r="GK2" s="232"/>
      <c r="GL2" s="232"/>
      <c r="GM2" s="232"/>
      <c r="GN2" s="232"/>
      <c r="GO2" s="232"/>
      <c r="GP2" s="232"/>
      <c r="GQ2" s="232"/>
      <c r="GR2" s="232"/>
      <c r="GS2" s="232"/>
      <c r="GT2" s="232"/>
      <c r="GU2" s="232"/>
      <c r="GV2" s="232"/>
      <c r="GW2" s="232"/>
      <c r="GX2" s="232"/>
      <c r="GY2" s="232"/>
      <c r="GZ2" s="232"/>
      <c r="HA2" s="232"/>
      <c r="HB2" s="232"/>
      <c r="HC2" s="232"/>
      <c r="HD2" s="232"/>
      <c r="HE2" s="232"/>
      <c r="HF2" s="232"/>
      <c r="HG2" s="232"/>
      <c r="HH2" s="232"/>
      <c r="HI2" s="232"/>
      <c r="HJ2" s="232"/>
      <c r="HK2" s="232"/>
      <c r="HL2" s="232"/>
      <c r="HM2" s="232"/>
      <c r="HN2" s="232"/>
      <c r="HO2" s="232"/>
      <c r="HP2" s="232"/>
      <c r="HQ2" s="232"/>
      <c r="HR2" s="232"/>
      <c r="HS2" s="232"/>
      <c r="HT2" s="232"/>
      <c r="HU2" s="232"/>
      <c r="HV2" s="232"/>
      <c r="HW2" s="232"/>
      <c r="HX2" s="232"/>
      <c r="HY2" s="232"/>
      <c r="HZ2" s="232"/>
      <c r="IA2" s="232"/>
      <c r="IB2" s="232"/>
      <c r="IC2" s="232"/>
      <c r="ID2" s="232"/>
      <c r="IE2" s="232"/>
      <c r="IF2" s="232"/>
      <c r="IG2" s="232"/>
      <c r="IH2" s="232"/>
      <c r="II2" s="232"/>
      <c r="IJ2" s="232"/>
      <c r="IK2" s="232"/>
      <c r="IL2" s="232"/>
      <c r="IM2" s="232"/>
      <c r="IN2" s="232"/>
      <c r="IO2" s="232"/>
      <c r="IP2" s="232"/>
      <c r="IQ2" s="232"/>
      <c r="IR2" s="232"/>
      <c r="IS2" s="232"/>
      <c r="IT2" s="232"/>
      <c r="IU2" s="232"/>
      <c r="IV2" s="232"/>
      <c r="IW2" s="232"/>
      <c r="IX2" s="232"/>
      <c r="IY2" s="232"/>
      <c r="IZ2" s="232"/>
      <c r="JA2" s="232"/>
      <c r="JB2" s="232"/>
      <c r="JC2" s="232"/>
      <c r="JD2" s="232"/>
      <c r="JE2" s="232"/>
      <c r="JF2" s="232"/>
      <c r="JG2" s="232"/>
      <c r="JH2" s="232"/>
      <c r="JI2" s="232"/>
      <c r="JJ2" s="232"/>
      <c r="JK2" s="232"/>
      <c r="JL2" s="232"/>
      <c r="JM2" s="232"/>
      <c r="JN2" s="232"/>
      <c r="JO2" s="232"/>
      <c r="JP2" s="232"/>
      <c r="JQ2" s="232"/>
      <c r="JR2" s="232"/>
      <c r="JS2" s="232"/>
      <c r="JT2" s="232"/>
      <c r="JU2" s="232"/>
      <c r="JV2" s="232"/>
      <c r="JW2" s="232"/>
      <c r="JX2" s="232"/>
      <c r="JY2" s="232"/>
      <c r="JZ2" s="232"/>
      <c r="KA2" s="347"/>
      <c r="KB2" s="232"/>
      <c r="KC2" s="232"/>
      <c r="KD2" s="232"/>
      <c r="KE2" s="232"/>
      <c r="KF2" s="232"/>
      <c r="KG2" s="232"/>
      <c r="KH2" s="232"/>
      <c r="KI2" s="232"/>
      <c r="KJ2" s="232"/>
      <c r="KK2" s="232"/>
      <c r="KL2" s="232"/>
      <c r="KM2" s="232"/>
      <c r="KN2" s="232"/>
      <c r="KO2" s="232"/>
      <c r="KP2" s="232"/>
      <c r="KQ2" s="232"/>
      <c r="KR2" s="175"/>
      <c r="KS2" s="175"/>
      <c r="KT2" s="175"/>
    </row>
    <row r="3" spans="1:306" x14ac:dyDescent="0.3">
      <c r="A3" s="230"/>
      <c r="B3" s="230"/>
      <c r="C3" s="230"/>
      <c r="D3" s="230"/>
      <c r="E3" s="230"/>
      <c r="F3" s="230"/>
      <c r="G3" s="230"/>
      <c r="H3" s="322"/>
      <c r="I3" s="230"/>
      <c r="J3" s="230"/>
      <c r="K3" s="230"/>
      <c r="L3" s="230"/>
      <c r="M3" s="231"/>
      <c r="N3" s="231"/>
      <c r="O3" s="232"/>
      <c r="P3" s="232"/>
      <c r="Q3" s="233"/>
      <c r="R3" s="231"/>
      <c r="S3" s="233"/>
      <c r="T3" s="231"/>
      <c r="U3" s="234"/>
      <c r="V3" s="234"/>
      <c r="W3" s="234"/>
      <c r="X3" s="233"/>
      <c r="Y3" s="233"/>
      <c r="Z3" s="233"/>
      <c r="AA3" s="233"/>
      <c r="AB3" s="233"/>
      <c r="AC3" s="233"/>
      <c r="AD3" s="233"/>
      <c r="AE3" s="233"/>
      <c r="AF3" s="231"/>
      <c r="AG3" s="231"/>
      <c r="AH3" s="235"/>
      <c r="AI3" s="236"/>
      <c r="AJ3" s="232"/>
      <c r="AK3" s="232"/>
      <c r="AL3" s="232"/>
      <c r="AM3" s="231"/>
      <c r="AN3" s="231"/>
      <c r="AO3" s="232"/>
      <c r="AP3" s="232"/>
      <c r="AQ3" s="232"/>
      <c r="AR3" s="232"/>
      <c r="AS3" s="232"/>
      <c r="AT3" s="232"/>
      <c r="AU3" s="232"/>
      <c r="AV3" s="232"/>
      <c r="AW3" s="232"/>
      <c r="AX3" s="232"/>
      <c r="AY3" s="232"/>
      <c r="AZ3" s="232"/>
      <c r="BA3" s="232"/>
      <c r="BB3" s="232"/>
      <c r="BC3" s="232"/>
      <c r="BD3" s="232"/>
      <c r="BE3" s="232"/>
      <c r="BF3" s="232"/>
      <c r="BG3" s="232"/>
      <c r="BH3" s="232"/>
      <c r="BI3" s="232"/>
      <c r="BJ3" s="232"/>
      <c r="BK3" s="232"/>
      <c r="BL3" s="232"/>
      <c r="BM3" s="232"/>
      <c r="BN3" s="232"/>
      <c r="BO3" s="232"/>
      <c r="BP3" s="232"/>
      <c r="BQ3" s="232"/>
      <c r="BR3" s="232"/>
      <c r="BS3" s="232"/>
      <c r="BT3" s="232"/>
      <c r="BU3" s="232"/>
      <c r="BV3" s="232"/>
      <c r="BW3" s="232"/>
      <c r="BX3" s="232"/>
      <c r="BY3" s="232"/>
      <c r="BZ3" s="232"/>
      <c r="CA3" s="232"/>
      <c r="CB3" s="232"/>
      <c r="CC3" s="232"/>
      <c r="CD3" s="232"/>
      <c r="CE3" s="232"/>
      <c r="CF3" s="232"/>
      <c r="CG3" s="232"/>
      <c r="CH3" s="232"/>
      <c r="CI3" s="232"/>
      <c r="CJ3" s="232"/>
      <c r="CK3" s="232"/>
      <c r="CL3" s="232"/>
      <c r="CM3" s="232"/>
      <c r="CN3" s="232"/>
      <c r="CO3" s="232"/>
      <c r="CP3" s="232"/>
      <c r="CQ3" s="232"/>
      <c r="CR3" s="232"/>
      <c r="CS3" s="232"/>
      <c r="CT3" s="232"/>
      <c r="CU3" s="232"/>
      <c r="CV3" s="232"/>
      <c r="CW3" s="232"/>
      <c r="CX3" s="232"/>
      <c r="CY3" s="232"/>
      <c r="CZ3" s="232"/>
      <c r="DA3" s="232"/>
      <c r="DB3" s="232"/>
      <c r="DC3" s="232"/>
      <c r="DD3" s="232"/>
      <c r="DE3" s="232"/>
      <c r="DF3" s="232"/>
      <c r="DG3" s="232"/>
      <c r="DH3" s="232"/>
      <c r="DI3" s="232"/>
      <c r="DJ3" s="232"/>
      <c r="DK3" s="232"/>
      <c r="DL3" s="232"/>
      <c r="DM3" s="232"/>
      <c r="DN3" s="232"/>
      <c r="DO3" s="232"/>
      <c r="DP3" s="232"/>
      <c r="DQ3" s="232"/>
      <c r="DR3" s="232"/>
      <c r="DS3" s="232"/>
      <c r="DT3" s="232"/>
      <c r="DU3" s="232"/>
      <c r="DV3" s="232"/>
      <c r="DW3" s="232"/>
      <c r="DX3" s="232"/>
      <c r="DY3" s="232"/>
      <c r="DZ3" s="232"/>
      <c r="EA3" s="232"/>
      <c r="EB3" s="232"/>
      <c r="EC3" s="232"/>
      <c r="ED3" s="232"/>
      <c r="EE3" s="232"/>
      <c r="EF3" s="232"/>
      <c r="EG3" s="232"/>
      <c r="EH3" s="232"/>
      <c r="EI3" s="232"/>
      <c r="EJ3" s="232"/>
      <c r="EK3" s="232"/>
      <c r="EL3" s="232"/>
      <c r="EM3" s="232"/>
      <c r="EN3" s="232"/>
      <c r="EO3" s="232"/>
      <c r="EP3" s="232"/>
      <c r="EQ3" s="232"/>
      <c r="ER3" s="232"/>
      <c r="ES3" s="232"/>
      <c r="ET3" s="232"/>
      <c r="EU3" s="232"/>
      <c r="EV3" s="232"/>
      <c r="EW3" s="232"/>
      <c r="EX3" s="232"/>
      <c r="EY3" s="232"/>
      <c r="EZ3" s="232"/>
      <c r="FA3" s="232"/>
      <c r="FB3" s="232"/>
      <c r="FC3" s="232"/>
      <c r="FD3" s="232"/>
      <c r="FE3" s="232"/>
      <c r="FF3" s="232"/>
      <c r="FG3" s="232"/>
      <c r="FH3" s="232"/>
      <c r="FI3" s="232"/>
      <c r="FJ3" s="232"/>
      <c r="FK3" s="232"/>
      <c r="FL3" s="232"/>
      <c r="FM3" s="232"/>
      <c r="FN3" s="232"/>
      <c r="FO3" s="232"/>
      <c r="FP3" s="232"/>
      <c r="FQ3" s="232"/>
      <c r="FR3" s="232"/>
      <c r="FS3" s="232"/>
      <c r="FT3" s="232"/>
      <c r="FU3" s="232"/>
      <c r="FV3" s="232"/>
      <c r="FW3" s="232"/>
      <c r="FX3" s="232"/>
      <c r="FY3" s="232"/>
      <c r="FZ3" s="232"/>
      <c r="GA3" s="232"/>
      <c r="GB3" s="232"/>
      <c r="GC3" s="232"/>
      <c r="GD3" s="232"/>
      <c r="GE3" s="232"/>
      <c r="GF3" s="232"/>
      <c r="GG3" s="232"/>
      <c r="GH3" s="232"/>
      <c r="GI3" s="232"/>
      <c r="GJ3" s="232"/>
      <c r="GK3" s="232"/>
      <c r="GL3" s="232"/>
      <c r="GM3" s="232"/>
      <c r="GN3" s="232"/>
      <c r="GO3" s="232"/>
      <c r="GP3" s="232"/>
      <c r="GQ3" s="232"/>
      <c r="GR3" s="232"/>
      <c r="GS3" s="232"/>
      <c r="GT3" s="232"/>
      <c r="GU3" s="232"/>
      <c r="GV3" s="232"/>
      <c r="GW3" s="232"/>
      <c r="GX3" s="232"/>
      <c r="GY3" s="232"/>
      <c r="GZ3" s="232"/>
      <c r="HA3" s="232"/>
      <c r="HB3" s="232"/>
      <c r="HC3" s="232"/>
      <c r="HD3" s="232"/>
      <c r="HE3" s="232"/>
      <c r="HF3" s="232"/>
      <c r="HG3" s="232"/>
      <c r="HH3" s="232"/>
      <c r="HI3" s="232"/>
      <c r="HJ3" s="232"/>
      <c r="HK3" s="232"/>
      <c r="HL3" s="232"/>
      <c r="HM3" s="232"/>
      <c r="HN3" s="232"/>
      <c r="HO3" s="232"/>
      <c r="HP3" s="232"/>
      <c r="HQ3" s="232"/>
      <c r="HR3" s="232"/>
      <c r="HS3" s="232"/>
      <c r="HT3" s="232"/>
      <c r="HU3" s="232"/>
      <c r="HV3" s="232"/>
      <c r="HW3" s="232"/>
      <c r="HX3" s="232"/>
      <c r="HY3" s="232"/>
      <c r="HZ3" s="232"/>
      <c r="IA3" s="232"/>
      <c r="IB3" s="232"/>
      <c r="IC3" s="232"/>
      <c r="ID3" s="232"/>
      <c r="IE3" s="232"/>
      <c r="IF3" s="232"/>
      <c r="IG3" s="232"/>
      <c r="IH3" s="232"/>
      <c r="II3" s="232"/>
      <c r="IJ3" s="232"/>
      <c r="IK3" s="232"/>
      <c r="IL3" s="232"/>
      <c r="IM3" s="232"/>
      <c r="IN3" s="232"/>
      <c r="IO3" s="232"/>
      <c r="IP3" s="232"/>
      <c r="IQ3" s="232"/>
      <c r="IR3" s="232"/>
      <c r="IS3" s="232"/>
      <c r="IT3" s="232"/>
      <c r="IU3" s="232"/>
      <c r="IV3" s="232"/>
      <c r="IW3" s="232"/>
      <c r="IX3" s="232"/>
      <c r="IY3" s="232"/>
      <c r="IZ3" s="232"/>
      <c r="JA3" s="232"/>
      <c r="JB3" s="232"/>
      <c r="JC3" s="232"/>
      <c r="JD3" s="232"/>
      <c r="JE3" s="232"/>
      <c r="JF3" s="232"/>
      <c r="JG3" s="232"/>
      <c r="JH3" s="232"/>
      <c r="JI3" s="232"/>
      <c r="JJ3" s="232"/>
      <c r="JK3" s="232"/>
      <c r="JL3" s="232"/>
      <c r="JM3" s="232"/>
      <c r="JN3" s="232"/>
      <c r="JO3" s="232"/>
      <c r="JP3" s="232"/>
      <c r="JQ3" s="232"/>
      <c r="JR3" s="232"/>
      <c r="JS3" s="232"/>
      <c r="JT3" s="232"/>
      <c r="JU3" s="232"/>
      <c r="JV3" s="232"/>
      <c r="JW3" s="232"/>
      <c r="JX3" s="232"/>
      <c r="JY3" s="232"/>
      <c r="JZ3" s="232"/>
      <c r="KA3" s="347"/>
      <c r="KB3" s="232"/>
      <c r="KC3" s="232"/>
      <c r="KD3" s="232"/>
      <c r="KE3" s="232"/>
      <c r="KF3" s="232"/>
      <c r="KG3" s="232"/>
      <c r="KH3" s="232"/>
      <c r="KI3" s="232"/>
      <c r="KJ3" s="232"/>
      <c r="KK3" s="232"/>
      <c r="KL3" s="232"/>
      <c r="KM3" s="232"/>
      <c r="KN3" s="232"/>
      <c r="KO3" s="232"/>
      <c r="KP3" s="232"/>
      <c r="KQ3" s="232"/>
      <c r="KR3" s="175"/>
      <c r="KS3" s="175"/>
      <c r="KT3" s="175"/>
    </row>
    <row r="4" spans="1:306" ht="42" customHeight="1" thickBot="1" x14ac:dyDescent="0.35">
      <c r="A4" s="230"/>
      <c r="B4" s="230"/>
      <c r="C4" s="230"/>
      <c r="D4" s="230"/>
      <c r="E4" s="230"/>
      <c r="F4" s="230"/>
      <c r="G4" s="230"/>
      <c r="H4" s="322"/>
      <c r="I4" s="230"/>
      <c r="J4" s="230"/>
      <c r="K4" s="230"/>
      <c r="L4" s="230"/>
      <c r="M4" s="231"/>
      <c r="N4" s="231"/>
      <c r="O4" s="232"/>
      <c r="P4" s="232"/>
      <c r="Q4" s="233"/>
      <c r="R4" s="231"/>
      <c r="S4" s="233"/>
      <c r="T4" s="231"/>
      <c r="U4" s="234"/>
      <c r="V4" s="234"/>
      <c r="W4" s="234"/>
      <c r="X4" s="233"/>
      <c r="Y4" s="233"/>
      <c r="Z4" s="233"/>
      <c r="AA4" s="233"/>
      <c r="AB4" s="233"/>
      <c r="AC4" s="233"/>
      <c r="AD4" s="233"/>
      <c r="AE4" s="233"/>
      <c r="AF4" s="231"/>
      <c r="AG4" s="231"/>
      <c r="AH4" s="235"/>
      <c r="AI4" s="236"/>
      <c r="AJ4" s="232"/>
      <c r="AK4" s="232"/>
      <c r="AL4" s="232"/>
      <c r="AM4" s="231"/>
      <c r="AN4" s="231"/>
      <c r="AO4" s="232"/>
      <c r="AP4" s="232"/>
      <c r="AQ4" s="232"/>
      <c r="AR4" s="232"/>
      <c r="AS4" s="232"/>
      <c r="AT4" s="232"/>
      <c r="AU4" s="232"/>
      <c r="AV4" s="232"/>
      <c r="AW4" s="232"/>
      <c r="AX4" s="232"/>
      <c r="AY4" s="232"/>
      <c r="AZ4" s="232"/>
      <c r="BA4" s="232"/>
      <c r="BB4" s="232"/>
      <c r="BC4" s="232"/>
      <c r="BD4" s="232"/>
      <c r="BE4" s="232"/>
      <c r="BF4" s="232"/>
      <c r="BG4" s="232"/>
      <c r="BH4" s="232"/>
      <c r="BI4" s="232"/>
      <c r="BJ4" s="232"/>
      <c r="BK4" s="232"/>
      <c r="BL4" s="232"/>
      <c r="BM4" s="232"/>
      <c r="BN4" s="232"/>
      <c r="BO4" s="232"/>
      <c r="BP4" s="232"/>
      <c r="BQ4" s="232"/>
      <c r="BR4" s="232"/>
      <c r="BS4" s="232"/>
      <c r="BT4" s="232"/>
      <c r="BU4" s="232"/>
      <c r="BV4" s="232"/>
      <c r="BW4" s="232"/>
      <c r="BX4" s="232"/>
      <c r="BY4" s="232"/>
      <c r="BZ4" s="232"/>
      <c r="CA4" s="232"/>
      <c r="CB4" s="232"/>
      <c r="CC4" s="232"/>
      <c r="CD4" s="232"/>
      <c r="CE4" s="232"/>
      <c r="CF4" s="232"/>
      <c r="CG4" s="232"/>
      <c r="CH4" s="232"/>
      <c r="CI4" s="232"/>
      <c r="CJ4" s="232"/>
      <c r="CK4" s="232"/>
      <c r="CL4" s="232"/>
      <c r="CM4" s="232"/>
      <c r="CN4" s="232"/>
      <c r="CO4" s="232"/>
      <c r="CP4" s="232"/>
      <c r="CQ4" s="232"/>
      <c r="CR4" s="232"/>
      <c r="CS4" s="232"/>
      <c r="CT4" s="232"/>
      <c r="CU4" s="232"/>
      <c r="CV4" s="232"/>
      <c r="CW4" s="232"/>
      <c r="CX4" s="232"/>
      <c r="CY4" s="232"/>
      <c r="CZ4" s="232"/>
      <c r="DA4" s="232"/>
      <c r="DB4" s="232"/>
      <c r="DC4" s="232"/>
      <c r="DD4" s="232"/>
      <c r="DE4" s="232"/>
      <c r="DF4" s="232"/>
      <c r="DG4" s="232"/>
      <c r="DH4" s="232"/>
      <c r="DI4" s="232"/>
      <c r="DJ4" s="232"/>
      <c r="DK4" s="232"/>
      <c r="DL4" s="232"/>
      <c r="DM4" s="232"/>
      <c r="DN4" s="232"/>
      <c r="DO4" s="232"/>
      <c r="DP4" s="232"/>
      <c r="DQ4" s="232"/>
      <c r="DR4" s="232"/>
      <c r="DS4" s="232"/>
      <c r="DT4" s="232"/>
      <c r="DU4" s="232"/>
      <c r="DV4" s="232"/>
      <c r="DW4" s="232"/>
      <c r="DX4" s="232"/>
      <c r="DY4" s="232"/>
      <c r="DZ4" s="232"/>
      <c r="EA4" s="232"/>
      <c r="EB4" s="232"/>
      <c r="EC4" s="232"/>
      <c r="ED4" s="232"/>
      <c r="EE4" s="232"/>
      <c r="EF4" s="232"/>
      <c r="EG4" s="232"/>
      <c r="EH4" s="232"/>
      <c r="EI4" s="232"/>
      <c r="EJ4" s="232"/>
      <c r="EK4" s="232"/>
      <c r="EL4" s="232"/>
      <c r="EM4" s="232"/>
      <c r="EN4" s="232"/>
      <c r="EO4" s="232"/>
      <c r="EP4" s="232"/>
      <c r="EQ4" s="232"/>
      <c r="ER4" s="232"/>
      <c r="ES4" s="232"/>
      <c r="ET4" s="232"/>
      <c r="EU4" s="232"/>
      <c r="EV4" s="232"/>
      <c r="EW4" s="232"/>
      <c r="EX4" s="232"/>
      <c r="EY4" s="232"/>
      <c r="EZ4" s="232"/>
      <c r="FA4" s="232"/>
      <c r="FB4" s="232"/>
      <c r="FC4" s="232"/>
      <c r="FD4" s="232"/>
      <c r="FE4" s="232"/>
      <c r="FF4" s="232"/>
      <c r="FG4" s="232"/>
      <c r="FH4" s="232"/>
      <c r="FI4" s="232"/>
      <c r="FJ4" s="232"/>
      <c r="FK4" s="232"/>
      <c r="FL4" s="232"/>
      <c r="FM4" s="232"/>
      <c r="FN4" s="232"/>
      <c r="FO4" s="232"/>
      <c r="FP4" s="232"/>
      <c r="FQ4" s="232"/>
      <c r="FR4" s="232"/>
      <c r="FS4" s="232"/>
      <c r="FT4" s="232"/>
      <c r="FU4" s="232"/>
      <c r="FV4" s="232"/>
      <c r="FW4" s="232"/>
      <c r="FX4" s="232"/>
      <c r="FY4" s="232"/>
      <c r="FZ4" s="232"/>
      <c r="GA4" s="232"/>
      <c r="GB4" s="232"/>
      <c r="GC4" s="232"/>
      <c r="GD4" s="232"/>
      <c r="GE4" s="232"/>
      <c r="GF4" s="232"/>
      <c r="GG4" s="232"/>
      <c r="GH4" s="232"/>
      <c r="GI4" s="232"/>
      <c r="GJ4" s="232"/>
      <c r="GK4" s="232"/>
      <c r="GL4" s="232"/>
      <c r="GM4" s="232"/>
      <c r="GN4" s="232"/>
      <c r="GO4" s="232"/>
      <c r="GP4" s="232"/>
      <c r="GQ4" s="232"/>
      <c r="GR4" s="232"/>
      <c r="GS4" s="232"/>
      <c r="GT4" s="232"/>
      <c r="GU4" s="232"/>
      <c r="GV4" s="232"/>
      <c r="GW4" s="232"/>
      <c r="GX4" s="232"/>
      <c r="GY4" s="232"/>
      <c r="GZ4" s="232"/>
      <c r="HA4" s="232"/>
      <c r="HB4" s="232"/>
      <c r="HC4" s="232"/>
      <c r="HD4" s="232"/>
      <c r="HE4" s="232"/>
      <c r="HF4" s="232"/>
      <c r="HG4" s="232"/>
      <c r="HH4" s="232"/>
      <c r="HI4" s="232"/>
      <c r="HJ4" s="232"/>
      <c r="HK4" s="232"/>
      <c r="HL4" s="232"/>
      <c r="HM4" s="232"/>
      <c r="HN4" s="232"/>
      <c r="HO4" s="232"/>
      <c r="HP4" s="232"/>
      <c r="HQ4" s="232"/>
      <c r="HR4" s="232"/>
      <c r="HS4" s="232"/>
      <c r="HT4" s="232"/>
      <c r="HU4" s="232"/>
      <c r="HV4" s="232"/>
      <c r="HW4" s="232"/>
      <c r="HX4" s="232"/>
      <c r="HY4" s="232"/>
      <c r="HZ4" s="232"/>
      <c r="IA4" s="232"/>
      <c r="IB4" s="232"/>
      <c r="IC4" s="232"/>
      <c r="ID4" s="232"/>
      <c r="IE4" s="232"/>
      <c r="IF4" s="232"/>
      <c r="IG4" s="232"/>
      <c r="IH4" s="232"/>
      <c r="II4" s="232"/>
      <c r="IJ4" s="232"/>
      <c r="IK4" s="232"/>
      <c r="IL4" s="232"/>
      <c r="IM4" s="232"/>
      <c r="IN4" s="232"/>
      <c r="IO4" s="232"/>
      <c r="IP4" s="232"/>
      <c r="IQ4" s="232"/>
      <c r="IR4" s="232"/>
      <c r="IS4" s="232"/>
      <c r="IT4" s="232"/>
      <c r="IU4" s="232"/>
      <c r="IV4" s="232"/>
      <c r="IW4" s="232"/>
      <c r="IX4" s="232"/>
      <c r="IY4" s="232"/>
      <c r="IZ4" s="232"/>
      <c r="JA4" s="232"/>
      <c r="JB4" s="232"/>
      <c r="JC4" s="232"/>
      <c r="JD4" s="232"/>
      <c r="JE4" s="232"/>
      <c r="JF4" s="232"/>
      <c r="JG4" s="232"/>
      <c r="JH4" s="232"/>
      <c r="JI4" s="232"/>
      <c r="JJ4" s="232"/>
      <c r="JK4" s="232"/>
      <c r="JL4" s="232"/>
      <c r="JM4" s="232"/>
      <c r="JN4" s="232"/>
      <c r="JO4" s="232"/>
      <c r="JP4" s="232"/>
      <c r="JQ4" s="232"/>
      <c r="JR4" s="232"/>
      <c r="JS4" s="232"/>
      <c r="JT4" s="232"/>
      <c r="JU4" s="232"/>
      <c r="JV4" s="232"/>
      <c r="JW4" s="232"/>
      <c r="JX4" s="232"/>
      <c r="JY4" s="232"/>
      <c r="JZ4" s="232"/>
      <c r="KA4" s="348"/>
      <c r="KB4" s="232"/>
      <c r="KC4" s="232"/>
      <c r="KD4" s="232"/>
      <c r="KE4" s="232"/>
      <c r="KF4" s="232"/>
      <c r="KG4" s="232"/>
      <c r="KH4" s="232"/>
      <c r="KI4" s="232"/>
      <c r="KJ4" s="232"/>
      <c r="KK4" s="232"/>
      <c r="KL4" s="232"/>
      <c r="KM4" s="232"/>
      <c r="KN4" s="232"/>
      <c r="KO4" s="232"/>
      <c r="KP4" s="232"/>
      <c r="KQ4" s="232"/>
      <c r="KR4" s="175"/>
      <c r="KS4" s="175"/>
      <c r="KT4" s="175"/>
    </row>
    <row r="5" spans="1:306" x14ac:dyDescent="0.3">
      <c r="A5" s="230"/>
      <c r="B5" s="230"/>
      <c r="C5" s="230"/>
      <c r="D5" s="230"/>
      <c r="E5" s="230"/>
      <c r="F5" s="230"/>
      <c r="G5" s="230"/>
      <c r="H5" s="322"/>
      <c r="I5" s="230"/>
      <c r="J5" s="230"/>
      <c r="K5" s="230"/>
      <c r="L5" s="230"/>
      <c r="M5" s="231"/>
      <c r="N5" s="231"/>
      <c r="O5" s="232"/>
      <c r="P5" s="232"/>
      <c r="Q5" s="233"/>
      <c r="R5" s="231"/>
      <c r="S5" s="233"/>
      <c r="T5" s="231"/>
      <c r="U5" s="234"/>
      <c r="V5" s="234"/>
      <c r="W5" s="234"/>
      <c r="X5" s="233"/>
      <c r="Y5" s="233"/>
      <c r="Z5" s="233"/>
      <c r="AA5" s="233"/>
      <c r="AB5" s="233"/>
      <c r="AC5" s="233"/>
      <c r="AD5" s="233"/>
      <c r="AE5" s="233"/>
      <c r="AF5" s="231"/>
      <c r="AG5" s="231"/>
      <c r="AH5" s="235"/>
      <c r="AI5" s="236"/>
      <c r="AJ5" s="237"/>
      <c r="AK5" s="388" t="s">
        <v>91</v>
      </c>
      <c r="AL5" s="389"/>
      <c r="AM5" s="374" t="s">
        <v>185</v>
      </c>
      <c r="AN5" s="374" t="s">
        <v>92</v>
      </c>
      <c r="AO5" s="351" t="s">
        <v>93</v>
      </c>
      <c r="AP5" s="352"/>
      <c r="AQ5" s="351" t="s">
        <v>97</v>
      </c>
      <c r="AR5" s="352"/>
      <c r="AS5" s="351" t="s">
        <v>98</v>
      </c>
      <c r="AT5" s="352"/>
      <c r="AU5" s="351" t="s">
        <v>130</v>
      </c>
      <c r="AV5" s="352"/>
      <c r="AW5" s="351" t="s">
        <v>186</v>
      </c>
      <c r="AX5" s="352"/>
      <c r="AY5" s="362"/>
      <c r="AZ5" s="358" t="s">
        <v>94</v>
      </c>
      <c r="BA5" s="359"/>
      <c r="BB5" s="359"/>
      <c r="BC5" s="359"/>
      <c r="BD5" s="374" t="s">
        <v>95</v>
      </c>
      <c r="BE5" s="374" t="s">
        <v>187</v>
      </c>
      <c r="BF5" s="374" t="s">
        <v>96</v>
      </c>
      <c r="BG5" s="376"/>
      <c r="BH5" s="376"/>
      <c r="BI5" s="376"/>
      <c r="BJ5" s="395" t="s">
        <v>99</v>
      </c>
      <c r="BK5" s="396"/>
      <c r="BL5" s="396"/>
      <c r="BM5" s="396"/>
      <c r="BN5" s="358" t="s">
        <v>100</v>
      </c>
      <c r="BO5" s="359"/>
      <c r="BP5" s="359"/>
      <c r="BQ5" s="359"/>
      <c r="BR5" s="358" t="s">
        <v>101</v>
      </c>
      <c r="BS5" s="359"/>
      <c r="BT5" s="359"/>
      <c r="BU5" s="359"/>
      <c r="BV5" s="374" t="s">
        <v>102</v>
      </c>
      <c r="BW5" s="374" t="s">
        <v>188</v>
      </c>
      <c r="BX5" s="374" t="s">
        <v>103</v>
      </c>
      <c r="BY5" s="376"/>
      <c r="BZ5" s="376"/>
      <c r="CA5" s="376"/>
      <c r="CB5" s="378" t="s">
        <v>104</v>
      </c>
      <c r="CC5" s="379"/>
      <c r="CD5" s="379"/>
      <c r="CE5" s="379"/>
      <c r="CF5" s="368"/>
      <c r="CG5" s="358" t="s">
        <v>105</v>
      </c>
      <c r="CH5" s="359"/>
      <c r="CI5" s="359"/>
      <c r="CJ5" s="359"/>
      <c r="CK5" s="368"/>
      <c r="CL5" s="382" t="s">
        <v>106</v>
      </c>
      <c r="CM5" s="383"/>
      <c r="CN5" s="383"/>
      <c r="CO5" s="383"/>
      <c r="CP5" s="374" t="s">
        <v>107</v>
      </c>
      <c r="CQ5" s="374" t="s">
        <v>189</v>
      </c>
      <c r="CR5" s="374" t="s">
        <v>108</v>
      </c>
      <c r="CS5" s="376"/>
      <c r="CT5" s="376"/>
      <c r="CU5" s="376"/>
      <c r="CV5" s="364" t="s">
        <v>109</v>
      </c>
      <c r="CW5" s="365"/>
      <c r="CX5" s="365"/>
      <c r="CY5" s="365"/>
      <c r="CZ5" s="368"/>
      <c r="DA5" s="358" t="s">
        <v>110</v>
      </c>
      <c r="DB5" s="359"/>
      <c r="DC5" s="359"/>
      <c r="DD5" s="359"/>
      <c r="DE5" s="364" t="s">
        <v>111</v>
      </c>
      <c r="DF5" s="365"/>
      <c r="DG5" s="365"/>
      <c r="DH5" s="365"/>
      <c r="DI5" s="368"/>
      <c r="DJ5" s="358" t="s">
        <v>113</v>
      </c>
      <c r="DK5" s="359"/>
      <c r="DL5" s="359"/>
      <c r="DM5" s="359"/>
      <c r="DN5" s="368"/>
      <c r="DO5" s="358" t="s">
        <v>115</v>
      </c>
      <c r="DP5" s="359"/>
      <c r="DQ5" s="359"/>
      <c r="DR5" s="359"/>
      <c r="DS5" s="370" t="s">
        <v>116</v>
      </c>
      <c r="DT5" s="371"/>
      <c r="DU5" s="368"/>
      <c r="DV5" s="358" t="s">
        <v>117</v>
      </c>
      <c r="DW5" s="359"/>
      <c r="DX5" s="359"/>
      <c r="DY5" s="359"/>
      <c r="DZ5" s="368"/>
      <c r="EA5" s="358" t="s">
        <v>118</v>
      </c>
      <c r="EB5" s="359"/>
      <c r="EC5" s="359"/>
      <c r="ED5" s="359"/>
      <c r="EE5" s="370" t="s">
        <v>119</v>
      </c>
      <c r="EF5" s="371"/>
      <c r="EG5" s="364" t="s">
        <v>190</v>
      </c>
      <c r="EH5" s="365"/>
      <c r="EI5" s="351" t="s">
        <v>191</v>
      </c>
      <c r="EJ5" s="352"/>
      <c r="EK5" s="368"/>
      <c r="EL5" s="358" t="s">
        <v>120</v>
      </c>
      <c r="EM5" s="359"/>
      <c r="EN5" s="359"/>
      <c r="EO5" s="359"/>
      <c r="EP5" s="358" t="s">
        <v>121</v>
      </c>
      <c r="EQ5" s="359"/>
      <c r="ER5" s="359"/>
      <c r="ES5" s="359"/>
      <c r="ET5" s="358" t="s">
        <v>122</v>
      </c>
      <c r="EU5" s="359"/>
      <c r="EV5" s="359"/>
      <c r="EW5" s="359"/>
      <c r="EX5" s="358" t="s">
        <v>123</v>
      </c>
      <c r="EY5" s="359"/>
      <c r="EZ5" s="359"/>
      <c r="FA5" s="359"/>
      <c r="FB5" s="374" t="s">
        <v>124</v>
      </c>
      <c r="FC5" s="374" t="s">
        <v>192</v>
      </c>
      <c r="FD5" s="374" t="s">
        <v>125</v>
      </c>
      <c r="FE5" s="376"/>
      <c r="FF5" s="376"/>
      <c r="FG5" s="376"/>
      <c r="FH5" s="370" t="s">
        <v>126</v>
      </c>
      <c r="FI5" s="371"/>
      <c r="FJ5" s="362"/>
      <c r="FK5" s="358" t="s">
        <v>127</v>
      </c>
      <c r="FL5" s="359"/>
      <c r="FM5" s="359"/>
      <c r="FN5" s="359"/>
      <c r="FO5" s="364" t="s">
        <v>128</v>
      </c>
      <c r="FP5" s="365"/>
      <c r="FQ5" s="365"/>
      <c r="FR5" s="365"/>
      <c r="FS5" s="362"/>
      <c r="FT5" s="358" t="s">
        <v>129</v>
      </c>
      <c r="FU5" s="359"/>
      <c r="FV5" s="359"/>
      <c r="FW5" s="359"/>
      <c r="FX5" s="364" t="s">
        <v>131</v>
      </c>
      <c r="FY5" s="365"/>
      <c r="FZ5" s="365"/>
      <c r="GA5" s="365"/>
      <c r="GB5" s="362"/>
      <c r="GC5" s="358" t="s">
        <v>132</v>
      </c>
      <c r="GD5" s="359"/>
      <c r="GE5" s="359"/>
      <c r="GF5" s="359"/>
      <c r="GG5" s="358" t="s">
        <v>133</v>
      </c>
      <c r="GH5" s="359"/>
      <c r="GI5" s="359"/>
      <c r="GJ5" s="359"/>
      <c r="GK5" s="370" t="s">
        <v>134</v>
      </c>
      <c r="GL5" s="371"/>
      <c r="GM5" s="358" t="s">
        <v>135</v>
      </c>
      <c r="GN5" s="359"/>
      <c r="GO5" s="359"/>
      <c r="GP5" s="359"/>
      <c r="GQ5" s="364" t="s">
        <v>136</v>
      </c>
      <c r="GR5" s="365"/>
      <c r="GS5" s="365"/>
      <c r="GT5" s="365"/>
      <c r="GU5" s="358" t="s">
        <v>137</v>
      </c>
      <c r="GV5" s="359"/>
      <c r="GW5" s="359"/>
      <c r="GX5" s="359"/>
      <c r="GY5" s="362"/>
      <c r="GZ5" s="358" t="s">
        <v>138</v>
      </c>
      <c r="HA5" s="359"/>
      <c r="HB5" s="359"/>
      <c r="HC5" s="359"/>
      <c r="HD5" s="364" t="s">
        <v>139</v>
      </c>
      <c r="HE5" s="365"/>
      <c r="HF5" s="365"/>
      <c r="HG5" s="365"/>
      <c r="HH5" s="358" t="s">
        <v>140</v>
      </c>
      <c r="HI5" s="359"/>
      <c r="HJ5" s="359"/>
      <c r="HK5" s="359"/>
      <c r="HL5" s="364" t="s">
        <v>141</v>
      </c>
      <c r="HM5" s="365"/>
      <c r="HN5" s="358" t="s">
        <v>142</v>
      </c>
      <c r="HO5" s="359"/>
      <c r="HP5" s="359"/>
      <c r="HQ5" s="359"/>
      <c r="HR5" s="362"/>
      <c r="HS5" s="351" t="s">
        <v>143</v>
      </c>
      <c r="HT5" s="352"/>
      <c r="HU5" s="352"/>
      <c r="HV5" s="352"/>
      <c r="HW5" s="362"/>
      <c r="HX5" s="358" t="s">
        <v>144</v>
      </c>
      <c r="HY5" s="359"/>
      <c r="HZ5" s="359"/>
      <c r="IA5" s="359"/>
      <c r="IB5" s="370" t="s">
        <v>145</v>
      </c>
      <c r="IC5" s="371"/>
      <c r="ID5" s="358" t="s">
        <v>146</v>
      </c>
      <c r="IE5" s="359"/>
      <c r="IF5" s="359"/>
      <c r="IG5" s="359"/>
      <c r="IH5" s="358" t="s">
        <v>147</v>
      </c>
      <c r="II5" s="359"/>
      <c r="IJ5" s="359"/>
      <c r="IK5" s="359"/>
      <c r="IL5" s="362"/>
      <c r="IM5" s="364" t="s">
        <v>148</v>
      </c>
      <c r="IN5" s="365"/>
      <c r="IO5" s="365"/>
      <c r="IP5" s="365"/>
      <c r="IQ5" s="358" t="s">
        <v>149</v>
      </c>
      <c r="IR5" s="359"/>
      <c r="IS5" s="359"/>
      <c r="IT5" s="359"/>
      <c r="IU5" s="358" t="s">
        <v>150</v>
      </c>
      <c r="IV5" s="359"/>
      <c r="IW5" s="359"/>
      <c r="IX5" s="359"/>
      <c r="IY5" s="374" t="s">
        <v>151</v>
      </c>
      <c r="IZ5" s="374" t="s">
        <v>193</v>
      </c>
      <c r="JA5" s="394" t="s">
        <v>152</v>
      </c>
      <c r="JB5" s="376"/>
      <c r="JC5" s="376"/>
      <c r="JD5" s="376"/>
      <c r="JE5" s="362"/>
      <c r="JF5" s="358" t="s">
        <v>153</v>
      </c>
      <c r="JG5" s="359"/>
      <c r="JH5" s="359"/>
      <c r="JI5" s="359"/>
      <c r="JJ5" s="358" t="s">
        <v>154</v>
      </c>
      <c r="JK5" s="359"/>
      <c r="JL5" s="359"/>
      <c r="JM5" s="359"/>
      <c r="JN5" s="358" t="s">
        <v>155</v>
      </c>
      <c r="JO5" s="359"/>
      <c r="JP5" s="359"/>
      <c r="JQ5" s="359"/>
      <c r="JR5" s="358" t="s">
        <v>156</v>
      </c>
      <c r="JS5" s="359"/>
      <c r="JT5" s="359"/>
      <c r="JU5" s="359"/>
      <c r="JV5" s="358" t="s">
        <v>157</v>
      </c>
      <c r="JW5" s="359"/>
      <c r="JX5" s="359"/>
      <c r="JY5" s="359"/>
      <c r="JZ5" s="362"/>
      <c r="KA5" s="358" t="s">
        <v>158</v>
      </c>
      <c r="KB5" s="359"/>
      <c r="KC5" s="359"/>
      <c r="KD5" s="359"/>
      <c r="KE5" s="358" t="s">
        <v>159</v>
      </c>
      <c r="KF5" s="359"/>
      <c r="KG5" s="359"/>
      <c r="KH5" s="359"/>
      <c r="KI5" s="374" t="s">
        <v>160</v>
      </c>
      <c r="KJ5" s="374" t="s">
        <v>194</v>
      </c>
      <c r="KK5" s="392" t="s">
        <v>161</v>
      </c>
      <c r="KL5" s="389"/>
      <c r="KM5" s="349" t="s">
        <v>195</v>
      </c>
      <c r="KN5" s="351" t="s">
        <v>196</v>
      </c>
      <c r="KO5" s="352"/>
      <c r="KP5" s="352"/>
      <c r="KQ5" s="353"/>
      <c r="KR5" s="175"/>
      <c r="KS5" s="175"/>
      <c r="KT5" s="175"/>
    </row>
    <row r="6" spans="1:306" x14ac:dyDescent="0.3">
      <c r="A6" s="230"/>
      <c r="B6" s="230"/>
      <c r="C6" s="230"/>
      <c r="D6" s="230"/>
      <c r="E6" s="230"/>
      <c r="F6" s="230"/>
      <c r="G6" s="230"/>
      <c r="H6" s="322"/>
      <c r="I6" s="230"/>
      <c r="J6" s="230"/>
      <c r="K6" s="230"/>
      <c r="L6" s="230"/>
      <c r="M6" s="231"/>
      <c r="N6" s="231"/>
      <c r="O6" s="232"/>
      <c r="P6" s="232"/>
      <c r="Q6" s="233"/>
      <c r="R6" s="231"/>
      <c r="S6" s="233"/>
      <c r="T6" s="231"/>
      <c r="U6" s="234"/>
      <c r="V6" s="234"/>
      <c r="W6" s="234"/>
      <c r="X6" s="233"/>
      <c r="Y6" s="233"/>
      <c r="Z6" s="233"/>
      <c r="AA6" s="233"/>
      <c r="AB6" s="233"/>
      <c r="AC6" s="233"/>
      <c r="AD6" s="233"/>
      <c r="AE6" s="233"/>
      <c r="AF6" s="231"/>
      <c r="AG6" s="231"/>
      <c r="AH6" s="235"/>
      <c r="AI6" s="236"/>
      <c r="AJ6" s="238"/>
      <c r="AK6" s="390"/>
      <c r="AL6" s="391"/>
      <c r="AM6" s="375"/>
      <c r="AN6" s="375"/>
      <c r="AO6" s="354"/>
      <c r="AP6" s="355"/>
      <c r="AQ6" s="354"/>
      <c r="AR6" s="355"/>
      <c r="AS6" s="354"/>
      <c r="AT6" s="355"/>
      <c r="AU6" s="354"/>
      <c r="AV6" s="355"/>
      <c r="AW6" s="354"/>
      <c r="AX6" s="355"/>
      <c r="AY6" s="363"/>
      <c r="AZ6" s="360"/>
      <c r="BA6" s="361"/>
      <c r="BB6" s="361"/>
      <c r="BC6" s="361"/>
      <c r="BD6" s="375"/>
      <c r="BE6" s="375"/>
      <c r="BF6" s="375"/>
      <c r="BG6" s="377"/>
      <c r="BH6" s="377"/>
      <c r="BI6" s="377"/>
      <c r="BJ6" s="397"/>
      <c r="BK6" s="398"/>
      <c r="BL6" s="398"/>
      <c r="BM6" s="398"/>
      <c r="BN6" s="360"/>
      <c r="BO6" s="361"/>
      <c r="BP6" s="361"/>
      <c r="BQ6" s="361"/>
      <c r="BR6" s="360"/>
      <c r="BS6" s="361"/>
      <c r="BT6" s="361"/>
      <c r="BU6" s="361"/>
      <c r="BV6" s="375"/>
      <c r="BW6" s="375"/>
      <c r="BX6" s="375"/>
      <c r="BY6" s="377"/>
      <c r="BZ6" s="377"/>
      <c r="CA6" s="377"/>
      <c r="CB6" s="380"/>
      <c r="CC6" s="381"/>
      <c r="CD6" s="381"/>
      <c r="CE6" s="381"/>
      <c r="CF6" s="369"/>
      <c r="CG6" s="360"/>
      <c r="CH6" s="361"/>
      <c r="CI6" s="361"/>
      <c r="CJ6" s="361"/>
      <c r="CK6" s="369"/>
      <c r="CL6" s="384"/>
      <c r="CM6" s="385"/>
      <c r="CN6" s="385"/>
      <c r="CO6" s="385"/>
      <c r="CP6" s="375"/>
      <c r="CQ6" s="375"/>
      <c r="CR6" s="375"/>
      <c r="CS6" s="377"/>
      <c r="CT6" s="377"/>
      <c r="CU6" s="377"/>
      <c r="CV6" s="366"/>
      <c r="CW6" s="367"/>
      <c r="CX6" s="367"/>
      <c r="CY6" s="367"/>
      <c r="CZ6" s="369"/>
      <c r="DA6" s="360"/>
      <c r="DB6" s="361"/>
      <c r="DC6" s="361"/>
      <c r="DD6" s="361"/>
      <c r="DE6" s="366"/>
      <c r="DF6" s="367"/>
      <c r="DG6" s="367"/>
      <c r="DH6" s="367"/>
      <c r="DI6" s="369"/>
      <c r="DJ6" s="360"/>
      <c r="DK6" s="361"/>
      <c r="DL6" s="361"/>
      <c r="DM6" s="361"/>
      <c r="DN6" s="369"/>
      <c r="DO6" s="360"/>
      <c r="DP6" s="361"/>
      <c r="DQ6" s="361"/>
      <c r="DR6" s="361"/>
      <c r="DS6" s="372"/>
      <c r="DT6" s="373"/>
      <c r="DU6" s="369"/>
      <c r="DV6" s="360"/>
      <c r="DW6" s="361"/>
      <c r="DX6" s="361"/>
      <c r="DY6" s="361"/>
      <c r="DZ6" s="369"/>
      <c r="EA6" s="360"/>
      <c r="EB6" s="361"/>
      <c r="EC6" s="361"/>
      <c r="ED6" s="361"/>
      <c r="EE6" s="372"/>
      <c r="EF6" s="373"/>
      <c r="EG6" s="366"/>
      <c r="EH6" s="367"/>
      <c r="EI6" s="354"/>
      <c r="EJ6" s="355"/>
      <c r="EK6" s="369"/>
      <c r="EL6" s="360"/>
      <c r="EM6" s="361"/>
      <c r="EN6" s="361"/>
      <c r="EO6" s="361"/>
      <c r="EP6" s="360"/>
      <c r="EQ6" s="361"/>
      <c r="ER6" s="361"/>
      <c r="ES6" s="361"/>
      <c r="ET6" s="360"/>
      <c r="EU6" s="361"/>
      <c r="EV6" s="361"/>
      <c r="EW6" s="361"/>
      <c r="EX6" s="360"/>
      <c r="EY6" s="361"/>
      <c r="EZ6" s="361"/>
      <c r="FA6" s="361"/>
      <c r="FB6" s="393"/>
      <c r="FC6" s="375"/>
      <c r="FD6" s="375"/>
      <c r="FE6" s="377"/>
      <c r="FF6" s="377"/>
      <c r="FG6" s="377"/>
      <c r="FH6" s="372"/>
      <c r="FI6" s="373"/>
      <c r="FJ6" s="363"/>
      <c r="FK6" s="360"/>
      <c r="FL6" s="361"/>
      <c r="FM6" s="361"/>
      <c r="FN6" s="361"/>
      <c r="FO6" s="366"/>
      <c r="FP6" s="367"/>
      <c r="FQ6" s="367"/>
      <c r="FR6" s="367"/>
      <c r="FS6" s="363"/>
      <c r="FT6" s="360"/>
      <c r="FU6" s="361"/>
      <c r="FV6" s="361"/>
      <c r="FW6" s="361"/>
      <c r="FX6" s="366"/>
      <c r="FY6" s="367"/>
      <c r="FZ6" s="367"/>
      <c r="GA6" s="367"/>
      <c r="GB6" s="363"/>
      <c r="GC6" s="360"/>
      <c r="GD6" s="361"/>
      <c r="GE6" s="361"/>
      <c r="GF6" s="361"/>
      <c r="GG6" s="360"/>
      <c r="GH6" s="361"/>
      <c r="GI6" s="361"/>
      <c r="GJ6" s="361"/>
      <c r="GK6" s="372"/>
      <c r="GL6" s="373"/>
      <c r="GM6" s="360"/>
      <c r="GN6" s="361"/>
      <c r="GO6" s="361"/>
      <c r="GP6" s="361"/>
      <c r="GQ6" s="366"/>
      <c r="GR6" s="367"/>
      <c r="GS6" s="367"/>
      <c r="GT6" s="367"/>
      <c r="GU6" s="360"/>
      <c r="GV6" s="361"/>
      <c r="GW6" s="361"/>
      <c r="GX6" s="361"/>
      <c r="GY6" s="363"/>
      <c r="GZ6" s="360"/>
      <c r="HA6" s="361"/>
      <c r="HB6" s="361"/>
      <c r="HC6" s="361"/>
      <c r="HD6" s="366"/>
      <c r="HE6" s="367"/>
      <c r="HF6" s="367"/>
      <c r="HG6" s="367"/>
      <c r="HH6" s="360"/>
      <c r="HI6" s="361"/>
      <c r="HJ6" s="361"/>
      <c r="HK6" s="361"/>
      <c r="HL6" s="366"/>
      <c r="HM6" s="367"/>
      <c r="HN6" s="360"/>
      <c r="HO6" s="361"/>
      <c r="HP6" s="361"/>
      <c r="HQ6" s="361"/>
      <c r="HR6" s="363"/>
      <c r="HS6" s="354"/>
      <c r="HT6" s="355"/>
      <c r="HU6" s="355"/>
      <c r="HV6" s="355"/>
      <c r="HW6" s="363"/>
      <c r="HX6" s="360"/>
      <c r="HY6" s="361"/>
      <c r="HZ6" s="361"/>
      <c r="IA6" s="361"/>
      <c r="IB6" s="372"/>
      <c r="IC6" s="373"/>
      <c r="ID6" s="360"/>
      <c r="IE6" s="361"/>
      <c r="IF6" s="361"/>
      <c r="IG6" s="361"/>
      <c r="IH6" s="360"/>
      <c r="II6" s="361"/>
      <c r="IJ6" s="361"/>
      <c r="IK6" s="361"/>
      <c r="IL6" s="363"/>
      <c r="IM6" s="366"/>
      <c r="IN6" s="367"/>
      <c r="IO6" s="367"/>
      <c r="IP6" s="367"/>
      <c r="IQ6" s="360"/>
      <c r="IR6" s="361"/>
      <c r="IS6" s="361"/>
      <c r="IT6" s="361"/>
      <c r="IU6" s="360"/>
      <c r="IV6" s="361"/>
      <c r="IW6" s="361"/>
      <c r="IX6" s="361"/>
      <c r="IY6" s="375"/>
      <c r="IZ6" s="375"/>
      <c r="JA6" s="375"/>
      <c r="JB6" s="377"/>
      <c r="JC6" s="377"/>
      <c r="JD6" s="377"/>
      <c r="JE6" s="363"/>
      <c r="JF6" s="360"/>
      <c r="JG6" s="361"/>
      <c r="JH6" s="361"/>
      <c r="JI6" s="361"/>
      <c r="JJ6" s="360"/>
      <c r="JK6" s="361"/>
      <c r="JL6" s="361"/>
      <c r="JM6" s="361"/>
      <c r="JN6" s="360"/>
      <c r="JO6" s="361"/>
      <c r="JP6" s="361"/>
      <c r="JQ6" s="361"/>
      <c r="JR6" s="360"/>
      <c r="JS6" s="361"/>
      <c r="JT6" s="361"/>
      <c r="JU6" s="361"/>
      <c r="JV6" s="360"/>
      <c r="JW6" s="361"/>
      <c r="JX6" s="361"/>
      <c r="JY6" s="361"/>
      <c r="JZ6" s="363"/>
      <c r="KA6" s="360"/>
      <c r="KB6" s="361"/>
      <c r="KC6" s="361"/>
      <c r="KD6" s="361"/>
      <c r="KE6" s="360"/>
      <c r="KF6" s="361"/>
      <c r="KG6" s="361"/>
      <c r="KH6" s="361"/>
      <c r="KI6" s="375"/>
      <c r="KJ6" s="375"/>
      <c r="KK6" s="393"/>
      <c r="KL6" s="391"/>
      <c r="KM6" s="350"/>
      <c r="KN6" s="354"/>
      <c r="KO6" s="355"/>
      <c r="KP6" s="355"/>
      <c r="KQ6" s="356"/>
      <c r="KR6" s="175"/>
      <c r="KS6" s="175"/>
      <c r="KT6" s="175"/>
    </row>
    <row r="7" spans="1:306" x14ac:dyDescent="0.3">
      <c r="A7" s="230"/>
      <c r="B7" s="230"/>
      <c r="C7" s="230"/>
      <c r="D7" s="230"/>
      <c r="E7" s="230"/>
      <c r="F7" s="230"/>
      <c r="G7" s="230"/>
      <c r="H7" s="322"/>
      <c r="I7" s="230"/>
      <c r="J7" s="230"/>
      <c r="K7" s="230"/>
      <c r="L7" s="230"/>
      <c r="M7" s="231"/>
      <c r="N7" s="231"/>
      <c r="O7" s="232"/>
      <c r="P7" s="232"/>
      <c r="Q7" s="233"/>
      <c r="R7" s="231"/>
      <c r="S7" s="233"/>
      <c r="T7" s="231"/>
      <c r="U7" s="234"/>
      <c r="V7" s="234"/>
      <c r="W7" s="234"/>
      <c r="X7" s="233"/>
      <c r="Y7" s="233"/>
      <c r="Z7" s="233"/>
      <c r="AA7" s="233"/>
      <c r="AB7" s="233"/>
      <c r="AC7" s="233"/>
      <c r="AD7" s="233"/>
      <c r="AE7" s="233"/>
      <c r="AF7" s="231"/>
      <c r="AG7" s="231"/>
      <c r="AH7" s="235"/>
      <c r="AI7" s="236"/>
      <c r="AJ7" s="357"/>
      <c r="AK7" s="390"/>
      <c r="AL7" s="391"/>
      <c r="AM7" s="375"/>
      <c r="AN7" s="375"/>
      <c r="AO7" s="354"/>
      <c r="AP7" s="355"/>
      <c r="AQ7" s="354"/>
      <c r="AR7" s="355"/>
      <c r="AS7" s="354"/>
      <c r="AT7" s="355"/>
      <c r="AU7" s="354"/>
      <c r="AV7" s="355"/>
      <c r="AW7" s="354"/>
      <c r="AX7" s="355"/>
      <c r="AY7" s="363"/>
      <c r="AZ7" s="360"/>
      <c r="BA7" s="361"/>
      <c r="BB7" s="361"/>
      <c r="BC7" s="361"/>
      <c r="BD7" s="375"/>
      <c r="BE7" s="375"/>
      <c r="BF7" s="375"/>
      <c r="BG7" s="377"/>
      <c r="BH7" s="377"/>
      <c r="BI7" s="377"/>
      <c r="BJ7" s="397"/>
      <c r="BK7" s="398"/>
      <c r="BL7" s="398"/>
      <c r="BM7" s="398"/>
      <c r="BN7" s="360"/>
      <c r="BO7" s="361"/>
      <c r="BP7" s="361"/>
      <c r="BQ7" s="361"/>
      <c r="BR7" s="360"/>
      <c r="BS7" s="361"/>
      <c r="BT7" s="361"/>
      <c r="BU7" s="361"/>
      <c r="BV7" s="375"/>
      <c r="BW7" s="375"/>
      <c r="BX7" s="375"/>
      <c r="BY7" s="377"/>
      <c r="BZ7" s="377"/>
      <c r="CA7" s="377"/>
      <c r="CB7" s="380"/>
      <c r="CC7" s="381"/>
      <c r="CD7" s="381"/>
      <c r="CE7" s="381"/>
      <c r="CF7" s="369"/>
      <c r="CG7" s="360"/>
      <c r="CH7" s="361"/>
      <c r="CI7" s="361"/>
      <c r="CJ7" s="361"/>
      <c r="CK7" s="369"/>
      <c r="CL7" s="384"/>
      <c r="CM7" s="385"/>
      <c r="CN7" s="385"/>
      <c r="CO7" s="385"/>
      <c r="CP7" s="375"/>
      <c r="CQ7" s="375"/>
      <c r="CR7" s="375"/>
      <c r="CS7" s="377"/>
      <c r="CT7" s="377"/>
      <c r="CU7" s="377"/>
      <c r="CV7" s="366"/>
      <c r="CW7" s="367"/>
      <c r="CX7" s="367"/>
      <c r="CY7" s="367"/>
      <c r="CZ7" s="369"/>
      <c r="DA7" s="360"/>
      <c r="DB7" s="361"/>
      <c r="DC7" s="361"/>
      <c r="DD7" s="361"/>
      <c r="DE7" s="366"/>
      <c r="DF7" s="367"/>
      <c r="DG7" s="367"/>
      <c r="DH7" s="367"/>
      <c r="DI7" s="369"/>
      <c r="DJ7" s="360"/>
      <c r="DK7" s="361"/>
      <c r="DL7" s="361"/>
      <c r="DM7" s="361"/>
      <c r="DN7" s="369"/>
      <c r="DO7" s="360"/>
      <c r="DP7" s="361"/>
      <c r="DQ7" s="361"/>
      <c r="DR7" s="361"/>
      <c r="DS7" s="372"/>
      <c r="DT7" s="373"/>
      <c r="DU7" s="369"/>
      <c r="DV7" s="360"/>
      <c r="DW7" s="361"/>
      <c r="DX7" s="361"/>
      <c r="DY7" s="361"/>
      <c r="DZ7" s="369"/>
      <c r="EA7" s="360"/>
      <c r="EB7" s="361"/>
      <c r="EC7" s="361"/>
      <c r="ED7" s="361"/>
      <c r="EE7" s="372"/>
      <c r="EF7" s="373"/>
      <c r="EG7" s="366"/>
      <c r="EH7" s="367"/>
      <c r="EI7" s="354"/>
      <c r="EJ7" s="355"/>
      <c r="EK7" s="369"/>
      <c r="EL7" s="360"/>
      <c r="EM7" s="361"/>
      <c r="EN7" s="361"/>
      <c r="EO7" s="361"/>
      <c r="EP7" s="360"/>
      <c r="EQ7" s="361"/>
      <c r="ER7" s="361"/>
      <c r="ES7" s="361"/>
      <c r="ET7" s="360"/>
      <c r="EU7" s="361"/>
      <c r="EV7" s="361"/>
      <c r="EW7" s="361"/>
      <c r="EX7" s="360"/>
      <c r="EY7" s="361"/>
      <c r="EZ7" s="361"/>
      <c r="FA7" s="361"/>
      <c r="FB7" s="393"/>
      <c r="FC7" s="375"/>
      <c r="FD7" s="375"/>
      <c r="FE7" s="377"/>
      <c r="FF7" s="377"/>
      <c r="FG7" s="377"/>
      <c r="FH7" s="372"/>
      <c r="FI7" s="373"/>
      <c r="FJ7" s="363"/>
      <c r="FK7" s="360"/>
      <c r="FL7" s="361"/>
      <c r="FM7" s="361"/>
      <c r="FN7" s="361"/>
      <c r="FO7" s="366"/>
      <c r="FP7" s="367"/>
      <c r="FQ7" s="367"/>
      <c r="FR7" s="367"/>
      <c r="FS7" s="363"/>
      <c r="FT7" s="360"/>
      <c r="FU7" s="361"/>
      <c r="FV7" s="361"/>
      <c r="FW7" s="361"/>
      <c r="FX7" s="366"/>
      <c r="FY7" s="367"/>
      <c r="FZ7" s="367"/>
      <c r="GA7" s="367"/>
      <c r="GB7" s="363"/>
      <c r="GC7" s="360"/>
      <c r="GD7" s="361"/>
      <c r="GE7" s="361"/>
      <c r="GF7" s="361"/>
      <c r="GG7" s="360"/>
      <c r="GH7" s="361"/>
      <c r="GI7" s="361"/>
      <c r="GJ7" s="361"/>
      <c r="GK7" s="372"/>
      <c r="GL7" s="373"/>
      <c r="GM7" s="360"/>
      <c r="GN7" s="361"/>
      <c r="GO7" s="361"/>
      <c r="GP7" s="361"/>
      <c r="GQ7" s="366"/>
      <c r="GR7" s="367"/>
      <c r="GS7" s="367"/>
      <c r="GT7" s="367"/>
      <c r="GU7" s="360"/>
      <c r="GV7" s="361"/>
      <c r="GW7" s="361"/>
      <c r="GX7" s="361"/>
      <c r="GY7" s="363"/>
      <c r="GZ7" s="360"/>
      <c r="HA7" s="361"/>
      <c r="HB7" s="361"/>
      <c r="HC7" s="361"/>
      <c r="HD7" s="366"/>
      <c r="HE7" s="367"/>
      <c r="HF7" s="367"/>
      <c r="HG7" s="367"/>
      <c r="HH7" s="360"/>
      <c r="HI7" s="361"/>
      <c r="HJ7" s="361"/>
      <c r="HK7" s="361"/>
      <c r="HL7" s="366"/>
      <c r="HM7" s="367"/>
      <c r="HN7" s="360"/>
      <c r="HO7" s="361"/>
      <c r="HP7" s="361"/>
      <c r="HQ7" s="361"/>
      <c r="HR7" s="363"/>
      <c r="HS7" s="354"/>
      <c r="HT7" s="355"/>
      <c r="HU7" s="355"/>
      <c r="HV7" s="355"/>
      <c r="HW7" s="363"/>
      <c r="HX7" s="360"/>
      <c r="HY7" s="361"/>
      <c r="HZ7" s="361"/>
      <c r="IA7" s="361"/>
      <c r="IB7" s="372"/>
      <c r="IC7" s="373"/>
      <c r="ID7" s="360"/>
      <c r="IE7" s="361"/>
      <c r="IF7" s="361"/>
      <c r="IG7" s="361"/>
      <c r="IH7" s="360"/>
      <c r="II7" s="361"/>
      <c r="IJ7" s="361"/>
      <c r="IK7" s="361"/>
      <c r="IL7" s="363"/>
      <c r="IM7" s="366"/>
      <c r="IN7" s="367"/>
      <c r="IO7" s="367"/>
      <c r="IP7" s="367"/>
      <c r="IQ7" s="360"/>
      <c r="IR7" s="361"/>
      <c r="IS7" s="361"/>
      <c r="IT7" s="361"/>
      <c r="IU7" s="360"/>
      <c r="IV7" s="361"/>
      <c r="IW7" s="361"/>
      <c r="IX7" s="361"/>
      <c r="IY7" s="375"/>
      <c r="IZ7" s="375"/>
      <c r="JA7" s="375"/>
      <c r="JB7" s="377"/>
      <c r="JC7" s="377"/>
      <c r="JD7" s="377"/>
      <c r="JE7" s="363"/>
      <c r="JF7" s="360"/>
      <c r="JG7" s="361"/>
      <c r="JH7" s="361"/>
      <c r="JI7" s="361"/>
      <c r="JJ7" s="360"/>
      <c r="JK7" s="361"/>
      <c r="JL7" s="361"/>
      <c r="JM7" s="361"/>
      <c r="JN7" s="360"/>
      <c r="JO7" s="361"/>
      <c r="JP7" s="361"/>
      <c r="JQ7" s="361"/>
      <c r="JR7" s="360"/>
      <c r="JS7" s="361"/>
      <c r="JT7" s="361"/>
      <c r="JU7" s="361"/>
      <c r="JV7" s="360"/>
      <c r="JW7" s="361"/>
      <c r="JX7" s="361"/>
      <c r="JY7" s="361"/>
      <c r="JZ7" s="363"/>
      <c r="KA7" s="360"/>
      <c r="KB7" s="361"/>
      <c r="KC7" s="361"/>
      <c r="KD7" s="361"/>
      <c r="KE7" s="360"/>
      <c r="KF7" s="361"/>
      <c r="KG7" s="361"/>
      <c r="KH7" s="361"/>
      <c r="KI7" s="375"/>
      <c r="KJ7" s="375"/>
      <c r="KK7" s="393"/>
      <c r="KL7" s="391"/>
      <c r="KM7" s="350"/>
      <c r="KN7" s="354"/>
      <c r="KO7" s="355"/>
      <c r="KP7" s="355"/>
      <c r="KQ7" s="356"/>
      <c r="KR7" s="175"/>
      <c r="KS7" s="175"/>
      <c r="KT7" s="175"/>
    </row>
    <row r="8" spans="1:306" x14ac:dyDescent="0.3">
      <c r="A8" s="230"/>
      <c r="B8" s="230"/>
      <c r="C8" s="230"/>
      <c r="D8" s="230"/>
      <c r="E8" s="230"/>
      <c r="F8" s="230"/>
      <c r="G8" s="230"/>
      <c r="H8" s="322"/>
      <c r="I8" s="230"/>
      <c r="J8" s="230"/>
      <c r="K8" s="230"/>
      <c r="L8" s="230"/>
      <c r="M8" s="231"/>
      <c r="N8" s="231"/>
      <c r="O8" s="232"/>
      <c r="P8" s="232"/>
      <c r="Q8" s="233"/>
      <c r="R8" s="231"/>
      <c r="S8" s="233"/>
      <c r="T8" s="231"/>
      <c r="U8" s="234"/>
      <c r="V8" s="234"/>
      <c r="W8" s="234"/>
      <c r="X8" s="233"/>
      <c r="Y8" s="233"/>
      <c r="Z8" s="233"/>
      <c r="AA8" s="233"/>
      <c r="AB8" s="233"/>
      <c r="AC8" s="233"/>
      <c r="AD8" s="233"/>
      <c r="AE8" s="233"/>
      <c r="AF8" s="231"/>
      <c r="AG8" s="231"/>
      <c r="AH8" s="235"/>
      <c r="AI8" s="236"/>
      <c r="AJ8" s="357"/>
      <c r="AK8" s="390"/>
      <c r="AL8" s="391"/>
      <c r="AM8" s="375"/>
      <c r="AN8" s="375"/>
      <c r="AO8" s="354"/>
      <c r="AP8" s="355"/>
      <c r="AQ8" s="354"/>
      <c r="AR8" s="355"/>
      <c r="AS8" s="354"/>
      <c r="AT8" s="355"/>
      <c r="AU8" s="354"/>
      <c r="AV8" s="355"/>
      <c r="AW8" s="354"/>
      <c r="AX8" s="355"/>
      <c r="AY8" s="363"/>
      <c r="AZ8" s="360"/>
      <c r="BA8" s="361"/>
      <c r="BB8" s="361"/>
      <c r="BC8" s="361"/>
      <c r="BD8" s="375"/>
      <c r="BE8" s="375"/>
      <c r="BF8" s="375"/>
      <c r="BG8" s="377"/>
      <c r="BH8" s="377"/>
      <c r="BI8" s="377"/>
      <c r="BJ8" s="397"/>
      <c r="BK8" s="398"/>
      <c r="BL8" s="398"/>
      <c r="BM8" s="398"/>
      <c r="BN8" s="360"/>
      <c r="BO8" s="361"/>
      <c r="BP8" s="361"/>
      <c r="BQ8" s="361"/>
      <c r="BR8" s="360"/>
      <c r="BS8" s="361"/>
      <c r="BT8" s="361"/>
      <c r="BU8" s="361"/>
      <c r="BV8" s="375"/>
      <c r="BW8" s="375"/>
      <c r="BX8" s="375"/>
      <c r="BY8" s="377"/>
      <c r="BZ8" s="377"/>
      <c r="CA8" s="377"/>
      <c r="CB8" s="380"/>
      <c r="CC8" s="381"/>
      <c r="CD8" s="381"/>
      <c r="CE8" s="381"/>
      <c r="CF8" s="369"/>
      <c r="CG8" s="360"/>
      <c r="CH8" s="361"/>
      <c r="CI8" s="361"/>
      <c r="CJ8" s="361"/>
      <c r="CK8" s="369"/>
      <c r="CL8" s="384"/>
      <c r="CM8" s="385"/>
      <c r="CN8" s="385"/>
      <c r="CO8" s="385"/>
      <c r="CP8" s="375"/>
      <c r="CQ8" s="375"/>
      <c r="CR8" s="375"/>
      <c r="CS8" s="377"/>
      <c r="CT8" s="377"/>
      <c r="CU8" s="377"/>
      <c r="CV8" s="366"/>
      <c r="CW8" s="367"/>
      <c r="CX8" s="367"/>
      <c r="CY8" s="367"/>
      <c r="CZ8" s="369"/>
      <c r="DA8" s="360"/>
      <c r="DB8" s="361"/>
      <c r="DC8" s="361"/>
      <c r="DD8" s="361"/>
      <c r="DE8" s="366"/>
      <c r="DF8" s="367"/>
      <c r="DG8" s="367"/>
      <c r="DH8" s="367"/>
      <c r="DI8" s="369"/>
      <c r="DJ8" s="360"/>
      <c r="DK8" s="361"/>
      <c r="DL8" s="361"/>
      <c r="DM8" s="361"/>
      <c r="DN8" s="369"/>
      <c r="DO8" s="360"/>
      <c r="DP8" s="361"/>
      <c r="DQ8" s="361"/>
      <c r="DR8" s="361"/>
      <c r="DS8" s="372"/>
      <c r="DT8" s="373"/>
      <c r="DU8" s="369"/>
      <c r="DV8" s="360"/>
      <c r="DW8" s="361"/>
      <c r="DX8" s="361"/>
      <c r="DY8" s="361"/>
      <c r="DZ8" s="369"/>
      <c r="EA8" s="360"/>
      <c r="EB8" s="361"/>
      <c r="EC8" s="361"/>
      <c r="ED8" s="361"/>
      <c r="EE8" s="372"/>
      <c r="EF8" s="373"/>
      <c r="EG8" s="366"/>
      <c r="EH8" s="367"/>
      <c r="EI8" s="354"/>
      <c r="EJ8" s="355"/>
      <c r="EK8" s="369"/>
      <c r="EL8" s="360"/>
      <c r="EM8" s="361"/>
      <c r="EN8" s="361"/>
      <c r="EO8" s="361"/>
      <c r="EP8" s="360"/>
      <c r="EQ8" s="361"/>
      <c r="ER8" s="361"/>
      <c r="ES8" s="361"/>
      <c r="ET8" s="360"/>
      <c r="EU8" s="361"/>
      <c r="EV8" s="361"/>
      <c r="EW8" s="361"/>
      <c r="EX8" s="360"/>
      <c r="EY8" s="361"/>
      <c r="EZ8" s="361"/>
      <c r="FA8" s="361"/>
      <c r="FB8" s="393"/>
      <c r="FC8" s="375"/>
      <c r="FD8" s="375"/>
      <c r="FE8" s="377"/>
      <c r="FF8" s="377"/>
      <c r="FG8" s="377"/>
      <c r="FH8" s="372"/>
      <c r="FI8" s="373"/>
      <c r="FJ8" s="363"/>
      <c r="FK8" s="360"/>
      <c r="FL8" s="361"/>
      <c r="FM8" s="361"/>
      <c r="FN8" s="361"/>
      <c r="FO8" s="366"/>
      <c r="FP8" s="367"/>
      <c r="FQ8" s="367"/>
      <c r="FR8" s="367"/>
      <c r="FS8" s="363"/>
      <c r="FT8" s="360"/>
      <c r="FU8" s="361"/>
      <c r="FV8" s="361"/>
      <c r="FW8" s="361"/>
      <c r="FX8" s="366"/>
      <c r="FY8" s="367"/>
      <c r="FZ8" s="367"/>
      <c r="GA8" s="367"/>
      <c r="GB8" s="363"/>
      <c r="GC8" s="360"/>
      <c r="GD8" s="361"/>
      <c r="GE8" s="361"/>
      <c r="GF8" s="361"/>
      <c r="GG8" s="360"/>
      <c r="GH8" s="361"/>
      <c r="GI8" s="361"/>
      <c r="GJ8" s="361"/>
      <c r="GK8" s="372"/>
      <c r="GL8" s="373"/>
      <c r="GM8" s="360"/>
      <c r="GN8" s="361"/>
      <c r="GO8" s="361"/>
      <c r="GP8" s="361"/>
      <c r="GQ8" s="366"/>
      <c r="GR8" s="367"/>
      <c r="GS8" s="367"/>
      <c r="GT8" s="367"/>
      <c r="GU8" s="360"/>
      <c r="GV8" s="361"/>
      <c r="GW8" s="361"/>
      <c r="GX8" s="361"/>
      <c r="GY8" s="363"/>
      <c r="GZ8" s="360"/>
      <c r="HA8" s="361"/>
      <c r="HB8" s="361"/>
      <c r="HC8" s="361"/>
      <c r="HD8" s="366"/>
      <c r="HE8" s="367"/>
      <c r="HF8" s="367"/>
      <c r="HG8" s="367"/>
      <c r="HH8" s="360"/>
      <c r="HI8" s="361"/>
      <c r="HJ8" s="361"/>
      <c r="HK8" s="361"/>
      <c r="HL8" s="366"/>
      <c r="HM8" s="367"/>
      <c r="HN8" s="360"/>
      <c r="HO8" s="361"/>
      <c r="HP8" s="361"/>
      <c r="HQ8" s="361"/>
      <c r="HR8" s="363"/>
      <c r="HS8" s="354"/>
      <c r="HT8" s="355"/>
      <c r="HU8" s="355"/>
      <c r="HV8" s="355"/>
      <c r="HW8" s="363"/>
      <c r="HX8" s="360"/>
      <c r="HY8" s="361"/>
      <c r="HZ8" s="361"/>
      <c r="IA8" s="361"/>
      <c r="IB8" s="372"/>
      <c r="IC8" s="373"/>
      <c r="ID8" s="360"/>
      <c r="IE8" s="361"/>
      <c r="IF8" s="361"/>
      <c r="IG8" s="361"/>
      <c r="IH8" s="360"/>
      <c r="II8" s="361"/>
      <c r="IJ8" s="361"/>
      <c r="IK8" s="361"/>
      <c r="IL8" s="363"/>
      <c r="IM8" s="366"/>
      <c r="IN8" s="367"/>
      <c r="IO8" s="367"/>
      <c r="IP8" s="367"/>
      <c r="IQ8" s="360"/>
      <c r="IR8" s="361"/>
      <c r="IS8" s="361"/>
      <c r="IT8" s="361"/>
      <c r="IU8" s="360"/>
      <c r="IV8" s="361"/>
      <c r="IW8" s="361"/>
      <c r="IX8" s="361"/>
      <c r="IY8" s="375"/>
      <c r="IZ8" s="375"/>
      <c r="JA8" s="375"/>
      <c r="JB8" s="377"/>
      <c r="JC8" s="377"/>
      <c r="JD8" s="377"/>
      <c r="JE8" s="363"/>
      <c r="JF8" s="360"/>
      <c r="JG8" s="361"/>
      <c r="JH8" s="361"/>
      <c r="JI8" s="361"/>
      <c r="JJ8" s="360"/>
      <c r="JK8" s="361"/>
      <c r="JL8" s="361"/>
      <c r="JM8" s="361"/>
      <c r="JN8" s="360"/>
      <c r="JO8" s="361"/>
      <c r="JP8" s="361"/>
      <c r="JQ8" s="361"/>
      <c r="JR8" s="360"/>
      <c r="JS8" s="361"/>
      <c r="JT8" s="361"/>
      <c r="JU8" s="361"/>
      <c r="JV8" s="360"/>
      <c r="JW8" s="361"/>
      <c r="JX8" s="361"/>
      <c r="JY8" s="361"/>
      <c r="JZ8" s="363"/>
      <c r="KA8" s="360"/>
      <c r="KB8" s="361"/>
      <c r="KC8" s="361"/>
      <c r="KD8" s="361"/>
      <c r="KE8" s="360"/>
      <c r="KF8" s="361"/>
      <c r="KG8" s="361"/>
      <c r="KH8" s="361"/>
      <c r="KI8" s="375"/>
      <c r="KJ8" s="375"/>
      <c r="KK8" s="393"/>
      <c r="KL8" s="391"/>
      <c r="KM8" s="350"/>
      <c r="KN8" s="354"/>
      <c r="KO8" s="355"/>
      <c r="KP8" s="355"/>
      <c r="KQ8" s="356"/>
      <c r="KR8" s="175"/>
      <c r="KS8" s="175"/>
      <c r="KT8" s="175"/>
    </row>
    <row r="9" spans="1:306" x14ac:dyDescent="0.3">
      <c r="A9" s="230"/>
      <c r="B9" s="230"/>
      <c r="C9" s="230"/>
      <c r="D9" s="230"/>
      <c r="E9" s="230"/>
      <c r="F9" s="230"/>
      <c r="G9" s="230"/>
      <c r="H9" s="322"/>
      <c r="I9" s="230"/>
      <c r="J9" s="230"/>
      <c r="K9" s="230"/>
      <c r="L9" s="230"/>
      <c r="M9" s="231"/>
      <c r="N9" s="231"/>
      <c r="O9" s="232"/>
      <c r="P9" s="232"/>
      <c r="Q9" s="233"/>
      <c r="R9" s="231"/>
      <c r="S9" s="233"/>
      <c r="T9" s="231"/>
      <c r="U9" s="234"/>
      <c r="V9" s="234"/>
      <c r="W9" s="234"/>
      <c r="X9" s="233"/>
      <c r="Y9" s="233"/>
      <c r="Z9" s="233"/>
      <c r="AA9" s="233"/>
      <c r="AB9" s="233"/>
      <c r="AC9" s="233"/>
      <c r="AD9" s="233"/>
      <c r="AE9" s="233"/>
      <c r="AF9" s="231"/>
      <c r="AG9" s="231"/>
      <c r="AH9" s="235"/>
      <c r="AI9" s="236"/>
      <c r="AJ9" s="357"/>
      <c r="AK9" s="390"/>
      <c r="AL9" s="391"/>
      <c r="AM9" s="375"/>
      <c r="AN9" s="375"/>
      <c r="AO9" s="354"/>
      <c r="AP9" s="355"/>
      <c r="AQ9" s="354"/>
      <c r="AR9" s="355"/>
      <c r="AS9" s="354"/>
      <c r="AT9" s="355"/>
      <c r="AU9" s="354"/>
      <c r="AV9" s="355"/>
      <c r="AW9" s="354"/>
      <c r="AX9" s="355"/>
      <c r="AY9" s="363"/>
      <c r="AZ9" s="360"/>
      <c r="BA9" s="361"/>
      <c r="BB9" s="361"/>
      <c r="BC9" s="361"/>
      <c r="BD9" s="375"/>
      <c r="BE9" s="375"/>
      <c r="BF9" s="375"/>
      <c r="BG9" s="377"/>
      <c r="BH9" s="377"/>
      <c r="BI9" s="377"/>
      <c r="BJ9" s="397"/>
      <c r="BK9" s="398"/>
      <c r="BL9" s="398"/>
      <c r="BM9" s="398"/>
      <c r="BN9" s="360"/>
      <c r="BO9" s="361"/>
      <c r="BP9" s="361"/>
      <c r="BQ9" s="361"/>
      <c r="BR9" s="360"/>
      <c r="BS9" s="361"/>
      <c r="BT9" s="361"/>
      <c r="BU9" s="361"/>
      <c r="BV9" s="375"/>
      <c r="BW9" s="375"/>
      <c r="BX9" s="375"/>
      <c r="BY9" s="377"/>
      <c r="BZ9" s="377"/>
      <c r="CA9" s="377"/>
      <c r="CB9" s="380"/>
      <c r="CC9" s="381"/>
      <c r="CD9" s="381"/>
      <c r="CE9" s="381"/>
      <c r="CF9" s="369"/>
      <c r="CG9" s="360"/>
      <c r="CH9" s="361"/>
      <c r="CI9" s="361"/>
      <c r="CJ9" s="361"/>
      <c r="CK9" s="369"/>
      <c r="CL9" s="384"/>
      <c r="CM9" s="385"/>
      <c r="CN9" s="385"/>
      <c r="CO9" s="385"/>
      <c r="CP9" s="375"/>
      <c r="CQ9" s="375"/>
      <c r="CR9" s="375"/>
      <c r="CS9" s="377"/>
      <c r="CT9" s="377"/>
      <c r="CU9" s="377"/>
      <c r="CV9" s="366"/>
      <c r="CW9" s="367"/>
      <c r="CX9" s="367"/>
      <c r="CY9" s="367"/>
      <c r="CZ9" s="369"/>
      <c r="DA9" s="360"/>
      <c r="DB9" s="361"/>
      <c r="DC9" s="361"/>
      <c r="DD9" s="361"/>
      <c r="DE9" s="366"/>
      <c r="DF9" s="367"/>
      <c r="DG9" s="367"/>
      <c r="DH9" s="367"/>
      <c r="DI9" s="369"/>
      <c r="DJ9" s="360"/>
      <c r="DK9" s="361"/>
      <c r="DL9" s="361"/>
      <c r="DM9" s="361"/>
      <c r="DN9" s="369"/>
      <c r="DO9" s="360"/>
      <c r="DP9" s="361"/>
      <c r="DQ9" s="361"/>
      <c r="DR9" s="361"/>
      <c r="DS9" s="372"/>
      <c r="DT9" s="373"/>
      <c r="DU9" s="369"/>
      <c r="DV9" s="360"/>
      <c r="DW9" s="361"/>
      <c r="DX9" s="361"/>
      <c r="DY9" s="361"/>
      <c r="DZ9" s="369"/>
      <c r="EA9" s="360"/>
      <c r="EB9" s="361"/>
      <c r="EC9" s="361"/>
      <c r="ED9" s="361"/>
      <c r="EE9" s="372"/>
      <c r="EF9" s="373"/>
      <c r="EG9" s="366"/>
      <c r="EH9" s="367"/>
      <c r="EI9" s="354"/>
      <c r="EJ9" s="355"/>
      <c r="EK9" s="369"/>
      <c r="EL9" s="360"/>
      <c r="EM9" s="361"/>
      <c r="EN9" s="361"/>
      <c r="EO9" s="361"/>
      <c r="EP9" s="360"/>
      <c r="EQ9" s="361"/>
      <c r="ER9" s="361"/>
      <c r="ES9" s="361"/>
      <c r="ET9" s="360"/>
      <c r="EU9" s="361"/>
      <c r="EV9" s="361"/>
      <c r="EW9" s="361"/>
      <c r="EX9" s="360"/>
      <c r="EY9" s="361"/>
      <c r="EZ9" s="361"/>
      <c r="FA9" s="361"/>
      <c r="FB9" s="393"/>
      <c r="FC9" s="375"/>
      <c r="FD9" s="375"/>
      <c r="FE9" s="377"/>
      <c r="FF9" s="377"/>
      <c r="FG9" s="377"/>
      <c r="FH9" s="372"/>
      <c r="FI9" s="373"/>
      <c r="FJ9" s="363"/>
      <c r="FK9" s="360"/>
      <c r="FL9" s="361"/>
      <c r="FM9" s="361"/>
      <c r="FN9" s="361"/>
      <c r="FO9" s="366"/>
      <c r="FP9" s="367"/>
      <c r="FQ9" s="367"/>
      <c r="FR9" s="367"/>
      <c r="FS9" s="363"/>
      <c r="FT9" s="360"/>
      <c r="FU9" s="361"/>
      <c r="FV9" s="361"/>
      <c r="FW9" s="361"/>
      <c r="FX9" s="366"/>
      <c r="FY9" s="367"/>
      <c r="FZ9" s="367"/>
      <c r="GA9" s="367"/>
      <c r="GB9" s="363"/>
      <c r="GC9" s="360"/>
      <c r="GD9" s="361"/>
      <c r="GE9" s="361"/>
      <c r="GF9" s="361"/>
      <c r="GG9" s="360"/>
      <c r="GH9" s="361"/>
      <c r="GI9" s="361"/>
      <c r="GJ9" s="361"/>
      <c r="GK9" s="372"/>
      <c r="GL9" s="373"/>
      <c r="GM9" s="360"/>
      <c r="GN9" s="361"/>
      <c r="GO9" s="361"/>
      <c r="GP9" s="361"/>
      <c r="GQ9" s="366"/>
      <c r="GR9" s="367"/>
      <c r="GS9" s="367"/>
      <c r="GT9" s="367"/>
      <c r="GU9" s="360"/>
      <c r="GV9" s="361"/>
      <c r="GW9" s="361"/>
      <c r="GX9" s="361"/>
      <c r="GY9" s="363"/>
      <c r="GZ9" s="360"/>
      <c r="HA9" s="361"/>
      <c r="HB9" s="361"/>
      <c r="HC9" s="361"/>
      <c r="HD9" s="366"/>
      <c r="HE9" s="367"/>
      <c r="HF9" s="367"/>
      <c r="HG9" s="367"/>
      <c r="HH9" s="360"/>
      <c r="HI9" s="361"/>
      <c r="HJ9" s="361"/>
      <c r="HK9" s="361"/>
      <c r="HL9" s="366"/>
      <c r="HM9" s="367"/>
      <c r="HN9" s="360"/>
      <c r="HO9" s="361"/>
      <c r="HP9" s="361"/>
      <c r="HQ9" s="361"/>
      <c r="HR9" s="363"/>
      <c r="HS9" s="354"/>
      <c r="HT9" s="355"/>
      <c r="HU9" s="355"/>
      <c r="HV9" s="355"/>
      <c r="HW9" s="363"/>
      <c r="HX9" s="360"/>
      <c r="HY9" s="361"/>
      <c r="HZ9" s="361"/>
      <c r="IA9" s="361"/>
      <c r="IB9" s="372"/>
      <c r="IC9" s="373"/>
      <c r="ID9" s="360"/>
      <c r="IE9" s="361"/>
      <c r="IF9" s="361"/>
      <c r="IG9" s="361"/>
      <c r="IH9" s="360"/>
      <c r="II9" s="361"/>
      <c r="IJ9" s="361"/>
      <c r="IK9" s="361"/>
      <c r="IL9" s="363"/>
      <c r="IM9" s="366"/>
      <c r="IN9" s="367"/>
      <c r="IO9" s="367"/>
      <c r="IP9" s="367"/>
      <c r="IQ9" s="360"/>
      <c r="IR9" s="361"/>
      <c r="IS9" s="361"/>
      <c r="IT9" s="361"/>
      <c r="IU9" s="360"/>
      <c r="IV9" s="361"/>
      <c r="IW9" s="361"/>
      <c r="IX9" s="361"/>
      <c r="IY9" s="375"/>
      <c r="IZ9" s="375"/>
      <c r="JA9" s="375"/>
      <c r="JB9" s="377"/>
      <c r="JC9" s="377"/>
      <c r="JD9" s="377"/>
      <c r="JE9" s="363"/>
      <c r="JF9" s="360"/>
      <c r="JG9" s="361"/>
      <c r="JH9" s="361"/>
      <c r="JI9" s="361"/>
      <c r="JJ9" s="360"/>
      <c r="JK9" s="361"/>
      <c r="JL9" s="361"/>
      <c r="JM9" s="361"/>
      <c r="JN9" s="360"/>
      <c r="JO9" s="361"/>
      <c r="JP9" s="361"/>
      <c r="JQ9" s="361"/>
      <c r="JR9" s="360"/>
      <c r="JS9" s="361"/>
      <c r="JT9" s="361"/>
      <c r="JU9" s="361"/>
      <c r="JV9" s="360"/>
      <c r="JW9" s="361"/>
      <c r="JX9" s="361"/>
      <c r="JY9" s="361"/>
      <c r="JZ9" s="363"/>
      <c r="KA9" s="360"/>
      <c r="KB9" s="361"/>
      <c r="KC9" s="361"/>
      <c r="KD9" s="361"/>
      <c r="KE9" s="360"/>
      <c r="KF9" s="361"/>
      <c r="KG9" s="361"/>
      <c r="KH9" s="361"/>
      <c r="KI9" s="375"/>
      <c r="KJ9" s="375"/>
      <c r="KK9" s="393"/>
      <c r="KL9" s="391"/>
      <c r="KM9" s="350"/>
      <c r="KN9" s="354"/>
      <c r="KO9" s="355"/>
      <c r="KP9" s="355"/>
      <c r="KQ9" s="356"/>
      <c r="KR9" s="175"/>
      <c r="KS9" s="175"/>
      <c r="KT9" s="175"/>
    </row>
    <row r="10" spans="1:306" x14ac:dyDescent="0.3">
      <c r="A10" s="230"/>
      <c r="B10" s="230"/>
      <c r="C10" s="230"/>
      <c r="D10" s="231"/>
      <c r="E10" s="230"/>
      <c r="F10" s="230"/>
      <c r="G10" s="230"/>
      <c r="H10" s="322"/>
      <c r="I10" s="230"/>
      <c r="J10" s="230"/>
      <c r="K10" s="230"/>
      <c r="L10" s="230"/>
      <c r="M10" s="231"/>
      <c r="N10" s="231"/>
      <c r="O10" s="232"/>
      <c r="P10" s="232"/>
      <c r="Q10" s="233"/>
      <c r="R10" s="231"/>
      <c r="S10" s="233"/>
      <c r="T10" s="231"/>
      <c r="U10" s="234"/>
      <c r="V10" s="234"/>
      <c r="W10" s="234"/>
      <c r="X10" s="233"/>
      <c r="Y10" s="233"/>
      <c r="Z10" s="233"/>
      <c r="AA10" s="233"/>
      <c r="AB10" s="233"/>
      <c r="AC10" s="233"/>
      <c r="AD10" s="233"/>
      <c r="AE10" s="233"/>
      <c r="AF10" s="231"/>
      <c r="AG10" s="231"/>
      <c r="AH10" s="235"/>
      <c r="AI10" s="236"/>
      <c r="AJ10" s="232"/>
      <c r="AK10" s="390"/>
      <c r="AL10" s="391"/>
      <c r="AM10" s="375"/>
      <c r="AN10" s="375"/>
      <c r="AO10" s="354"/>
      <c r="AP10" s="355"/>
      <c r="AQ10" s="354"/>
      <c r="AR10" s="355"/>
      <c r="AS10" s="354"/>
      <c r="AT10" s="355"/>
      <c r="AU10" s="354"/>
      <c r="AV10" s="355"/>
      <c r="AW10" s="354"/>
      <c r="AX10" s="355"/>
      <c r="AY10" s="363"/>
      <c r="AZ10" s="360"/>
      <c r="BA10" s="361"/>
      <c r="BB10" s="361"/>
      <c r="BC10" s="361"/>
      <c r="BD10" s="375"/>
      <c r="BE10" s="375"/>
      <c r="BF10" s="375"/>
      <c r="BG10" s="377"/>
      <c r="BH10" s="377"/>
      <c r="BI10" s="377"/>
      <c r="BJ10" s="397"/>
      <c r="BK10" s="398"/>
      <c r="BL10" s="398"/>
      <c r="BM10" s="398"/>
      <c r="BN10" s="360"/>
      <c r="BO10" s="361"/>
      <c r="BP10" s="361"/>
      <c r="BQ10" s="361"/>
      <c r="BR10" s="360"/>
      <c r="BS10" s="361"/>
      <c r="BT10" s="361"/>
      <c r="BU10" s="361"/>
      <c r="BV10" s="375"/>
      <c r="BW10" s="375"/>
      <c r="BX10" s="375"/>
      <c r="BY10" s="377"/>
      <c r="BZ10" s="377"/>
      <c r="CA10" s="377"/>
      <c r="CB10" s="380"/>
      <c r="CC10" s="381"/>
      <c r="CD10" s="381"/>
      <c r="CE10" s="381"/>
      <c r="CF10" s="369"/>
      <c r="CG10" s="360"/>
      <c r="CH10" s="361"/>
      <c r="CI10" s="361"/>
      <c r="CJ10" s="361"/>
      <c r="CK10" s="369"/>
      <c r="CL10" s="384"/>
      <c r="CM10" s="385"/>
      <c r="CN10" s="385"/>
      <c r="CO10" s="385"/>
      <c r="CP10" s="375"/>
      <c r="CQ10" s="375"/>
      <c r="CR10" s="375"/>
      <c r="CS10" s="377"/>
      <c r="CT10" s="377"/>
      <c r="CU10" s="377"/>
      <c r="CV10" s="366"/>
      <c r="CW10" s="367"/>
      <c r="CX10" s="367"/>
      <c r="CY10" s="367"/>
      <c r="CZ10" s="369"/>
      <c r="DA10" s="360"/>
      <c r="DB10" s="361"/>
      <c r="DC10" s="361"/>
      <c r="DD10" s="361"/>
      <c r="DE10" s="366"/>
      <c r="DF10" s="367"/>
      <c r="DG10" s="367"/>
      <c r="DH10" s="367"/>
      <c r="DI10" s="369"/>
      <c r="DJ10" s="360"/>
      <c r="DK10" s="361"/>
      <c r="DL10" s="361"/>
      <c r="DM10" s="361"/>
      <c r="DN10" s="369"/>
      <c r="DO10" s="360"/>
      <c r="DP10" s="361"/>
      <c r="DQ10" s="361"/>
      <c r="DR10" s="361"/>
      <c r="DS10" s="372"/>
      <c r="DT10" s="373"/>
      <c r="DU10" s="369"/>
      <c r="DV10" s="360"/>
      <c r="DW10" s="361"/>
      <c r="DX10" s="361"/>
      <c r="DY10" s="361"/>
      <c r="DZ10" s="369"/>
      <c r="EA10" s="360"/>
      <c r="EB10" s="361"/>
      <c r="EC10" s="361"/>
      <c r="ED10" s="361"/>
      <c r="EE10" s="372"/>
      <c r="EF10" s="373"/>
      <c r="EG10" s="366"/>
      <c r="EH10" s="367"/>
      <c r="EI10" s="354"/>
      <c r="EJ10" s="355"/>
      <c r="EK10" s="369"/>
      <c r="EL10" s="360"/>
      <c r="EM10" s="361"/>
      <c r="EN10" s="361"/>
      <c r="EO10" s="361"/>
      <c r="EP10" s="360"/>
      <c r="EQ10" s="361"/>
      <c r="ER10" s="361"/>
      <c r="ES10" s="361"/>
      <c r="ET10" s="360"/>
      <c r="EU10" s="361"/>
      <c r="EV10" s="361"/>
      <c r="EW10" s="361"/>
      <c r="EX10" s="360"/>
      <c r="EY10" s="361"/>
      <c r="EZ10" s="361"/>
      <c r="FA10" s="361"/>
      <c r="FB10" s="393"/>
      <c r="FC10" s="375"/>
      <c r="FD10" s="375"/>
      <c r="FE10" s="377"/>
      <c r="FF10" s="377"/>
      <c r="FG10" s="377"/>
      <c r="FH10" s="372"/>
      <c r="FI10" s="373"/>
      <c r="FJ10" s="363"/>
      <c r="FK10" s="360"/>
      <c r="FL10" s="361"/>
      <c r="FM10" s="361"/>
      <c r="FN10" s="361"/>
      <c r="FO10" s="366"/>
      <c r="FP10" s="367"/>
      <c r="FQ10" s="367"/>
      <c r="FR10" s="367"/>
      <c r="FS10" s="363"/>
      <c r="FT10" s="360"/>
      <c r="FU10" s="361"/>
      <c r="FV10" s="361"/>
      <c r="FW10" s="361"/>
      <c r="FX10" s="366"/>
      <c r="FY10" s="367"/>
      <c r="FZ10" s="367"/>
      <c r="GA10" s="367"/>
      <c r="GB10" s="363"/>
      <c r="GC10" s="360"/>
      <c r="GD10" s="361"/>
      <c r="GE10" s="361"/>
      <c r="GF10" s="361"/>
      <c r="GG10" s="360"/>
      <c r="GH10" s="361"/>
      <c r="GI10" s="361"/>
      <c r="GJ10" s="361"/>
      <c r="GK10" s="372"/>
      <c r="GL10" s="373"/>
      <c r="GM10" s="360"/>
      <c r="GN10" s="361"/>
      <c r="GO10" s="361"/>
      <c r="GP10" s="361"/>
      <c r="GQ10" s="366"/>
      <c r="GR10" s="367"/>
      <c r="GS10" s="367"/>
      <c r="GT10" s="367"/>
      <c r="GU10" s="360"/>
      <c r="GV10" s="361"/>
      <c r="GW10" s="361"/>
      <c r="GX10" s="361"/>
      <c r="GY10" s="363"/>
      <c r="GZ10" s="360"/>
      <c r="HA10" s="361"/>
      <c r="HB10" s="361"/>
      <c r="HC10" s="361"/>
      <c r="HD10" s="366"/>
      <c r="HE10" s="367"/>
      <c r="HF10" s="367"/>
      <c r="HG10" s="367"/>
      <c r="HH10" s="360"/>
      <c r="HI10" s="361"/>
      <c r="HJ10" s="361"/>
      <c r="HK10" s="361"/>
      <c r="HL10" s="366"/>
      <c r="HM10" s="367"/>
      <c r="HN10" s="360"/>
      <c r="HO10" s="361"/>
      <c r="HP10" s="361"/>
      <c r="HQ10" s="361"/>
      <c r="HR10" s="363"/>
      <c r="HS10" s="354"/>
      <c r="HT10" s="355"/>
      <c r="HU10" s="355"/>
      <c r="HV10" s="355"/>
      <c r="HW10" s="363"/>
      <c r="HX10" s="360"/>
      <c r="HY10" s="361"/>
      <c r="HZ10" s="361"/>
      <c r="IA10" s="361"/>
      <c r="IB10" s="372"/>
      <c r="IC10" s="373"/>
      <c r="ID10" s="360"/>
      <c r="IE10" s="361"/>
      <c r="IF10" s="361"/>
      <c r="IG10" s="361"/>
      <c r="IH10" s="360"/>
      <c r="II10" s="361"/>
      <c r="IJ10" s="361"/>
      <c r="IK10" s="361"/>
      <c r="IL10" s="363"/>
      <c r="IM10" s="366"/>
      <c r="IN10" s="367"/>
      <c r="IO10" s="367"/>
      <c r="IP10" s="367"/>
      <c r="IQ10" s="360"/>
      <c r="IR10" s="361"/>
      <c r="IS10" s="361"/>
      <c r="IT10" s="361"/>
      <c r="IU10" s="360"/>
      <c r="IV10" s="361"/>
      <c r="IW10" s="361"/>
      <c r="IX10" s="361"/>
      <c r="IY10" s="375"/>
      <c r="IZ10" s="375"/>
      <c r="JA10" s="375"/>
      <c r="JB10" s="377"/>
      <c r="JC10" s="377"/>
      <c r="JD10" s="377"/>
      <c r="JE10" s="363"/>
      <c r="JF10" s="360"/>
      <c r="JG10" s="361"/>
      <c r="JH10" s="361"/>
      <c r="JI10" s="361"/>
      <c r="JJ10" s="360"/>
      <c r="JK10" s="361"/>
      <c r="JL10" s="361"/>
      <c r="JM10" s="361"/>
      <c r="JN10" s="360"/>
      <c r="JO10" s="361"/>
      <c r="JP10" s="361"/>
      <c r="JQ10" s="361"/>
      <c r="JR10" s="360"/>
      <c r="JS10" s="361"/>
      <c r="JT10" s="361"/>
      <c r="JU10" s="361"/>
      <c r="JV10" s="360"/>
      <c r="JW10" s="361"/>
      <c r="JX10" s="361"/>
      <c r="JY10" s="361"/>
      <c r="JZ10" s="363"/>
      <c r="KA10" s="360"/>
      <c r="KB10" s="361"/>
      <c r="KC10" s="361"/>
      <c r="KD10" s="361"/>
      <c r="KE10" s="360"/>
      <c r="KF10" s="361"/>
      <c r="KG10" s="361"/>
      <c r="KH10" s="361"/>
      <c r="KI10" s="375"/>
      <c r="KJ10" s="375"/>
      <c r="KK10" s="393"/>
      <c r="KL10" s="391"/>
      <c r="KM10" s="350"/>
      <c r="KN10" s="354"/>
      <c r="KO10" s="355"/>
      <c r="KP10" s="355"/>
      <c r="KQ10" s="356"/>
      <c r="KR10" s="175"/>
      <c r="KS10" s="175"/>
      <c r="KT10" s="175"/>
    </row>
    <row r="11" spans="1:306" x14ac:dyDescent="0.3">
      <c r="A11" s="230"/>
      <c r="B11" s="230"/>
      <c r="C11" s="230"/>
      <c r="D11" s="230"/>
      <c r="E11" s="230"/>
      <c r="F11" s="230"/>
      <c r="G11" s="230"/>
      <c r="H11" s="322"/>
      <c r="I11" s="230"/>
      <c r="J11" s="230"/>
      <c r="K11" s="230"/>
      <c r="L11" s="230"/>
      <c r="M11" s="231"/>
      <c r="N11" s="231"/>
      <c r="O11" s="232"/>
      <c r="P11" s="232"/>
      <c r="Q11" s="233"/>
      <c r="R11" s="231"/>
      <c r="S11" s="233"/>
      <c r="T11" s="231"/>
      <c r="U11" s="234"/>
      <c r="V11" s="234"/>
      <c r="W11" s="234"/>
      <c r="X11" s="233"/>
      <c r="Y11" s="233"/>
      <c r="Z11" s="233"/>
      <c r="AA11" s="233"/>
      <c r="AB11" s="233"/>
      <c r="AC11" s="233"/>
      <c r="AD11" s="233"/>
      <c r="AE11" s="233"/>
      <c r="AF11" s="231"/>
      <c r="AG11" s="231"/>
      <c r="AH11" s="235"/>
      <c r="AI11" s="236"/>
      <c r="AJ11" s="232"/>
      <c r="AK11" s="390"/>
      <c r="AL11" s="391"/>
      <c r="AM11" s="375"/>
      <c r="AN11" s="375"/>
      <c r="AO11" s="354"/>
      <c r="AP11" s="355"/>
      <c r="AQ11" s="354"/>
      <c r="AR11" s="355"/>
      <c r="AS11" s="354"/>
      <c r="AT11" s="355"/>
      <c r="AU11" s="354"/>
      <c r="AV11" s="355"/>
      <c r="AW11" s="354"/>
      <c r="AX11" s="355"/>
      <c r="AY11" s="363"/>
      <c r="AZ11" s="360"/>
      <c r="BA11" s="361"/>
      <c r="BB11" s="361"/>
      <c r="BC11" s="361"/>
      <c r="BD11" s="375"/>
      <c r="BE11" s="375"/>
      <c r="BF11" s="375"/>
      <c r="BG11" s="377"/>
      <c r="BH11" s="377"/>
      <c r="BI11" s="377"/>
      <c r="BJ11" s="397"/>
      <c r="BK11" s="398"/>
      <c r="BL11" s="398"/>
      <c r="BM11" s="398"/>
      <c r="BN11" s="360"/>
      <c r="BO11" s="361"/>
      <c r="BP11" s="361"/>
      <c r="BQ11" s="361"/>
      <c r="BR11" s="360"/>
      <c r="BS11" s="361"/>
      <c r="BT11" s="361"/>
      <c r="BU11" s="361"/>
      <c r="BV11" s="375"/>
      <c r="BW11" s="375"/>
      <c r="BX11" s="375"/>
      <c r="BY11" s="377"/>
      <c r="BZ11" s="377"/>
      <c r="CA11" s="377"/>
      <c r="CB11" s="380"/>
      <c r="CC11" s="381"/>
      <c r="CD11" s="381"/>
      <c r="CE11" s="381"/>
      <c r="CF11" s="369"/>
      <c r="CG11" s="360"/>
      <c r="CH11" s="361"/>
      <c r="CI11" s="361"/>
      <c r="CJ11" s="361"/>
      <c r="CK11" s="369"/>
      <c r="CL11" s="384"/>
      <c r="CM11" s="385"/>
      <c r="CN11" s="385"/>
      <c r="CO11" s="385"/>
      <c r="CP11" s="375"/>
      <c r="CQ11" s="375"/>
      <c r="CR11" s="375"/>
      <c r="CS11" s="377"/>
      <c r="CT11" s="377"/>
      <c r="CU11" s="377"/>
      <c r="CV11" s="366"/>
      <c r="CW11" s="367"/>
      <c r="CX11" s="367"/>
      <c r="CY11" s="367"/>
      <c r="CZ11" s="369"/>
      <c r="DA11" s="360"/>
      <c r="DB11" s="361"/>
      <c r="DC11" s="361"/>
      <c r="DD11" s="361"/>
      <c r="DE11" s="366"/>
      <c r="DF11" s="367"/>
      <c r="DG11" s="367"/>
      <c r="DH11" s="367"/>
      <c r="DI11" s="369"/>
      <c r="DJ11" s="360"/>
      <c r="DK11" s="361"/>
      <c r="DL11" s="361"/>
      <c r="DM11" s="361"/>
      <c r="DN11" s="369"/>
      <c r="DO11" s="360"/>
      <c r="DP11" s="361"/>
      <c r="DQ11" s="361"/>
      <c r="DR11" s="361"/>
      <c r="DS11" s="372"/>
      <c r="DT11" s="373"/>
      <c r="DU11" s="369"/>
      <c r="DV11" s="360"/>
      <c r="DW11" s="361"/>
      <c r="DX11" s="361"/>
      <c r="DY11" s="361"/>
      <c r="DZ11" s="369"/>
      <c r="EA11" s="360"/>
      <c r="EB11" s="361"/>
      <c r="EC11" s="361"/>
      <c r="ED11" s="361"/>
      <c r="EE11" s="372"/>
      <c r="EF11" s="373"/>
      <c r="EG11" s="366"/>
      <c r="EH11" s="367"/>
      <c r="EI11" s="354"/>
      <c r="EJ11" s="355"/>
      <c r="EK11" s="369"/>
      <c r="EL11" s="360"/>
      <c r="EM11" s="361"/>
      <c r="EN11" s="361"/>
      <c r="EO11" s="361"/>
      <c r="EP11" s="360"/>
      <c r="EQ11" s="361"/>
      <c r="ER11" s="361"/>
      <c r="ES11" s="361"/>
      <c r="ET11" s="360"/>
      <c r="EU11" s="361"/>
      <c r="EV11" s="361"/>
      <c r="EW11" s="361"/>
      <c r="EX11" s="360"/>
      <c r="EY11" s="361"/>
      <c r="EZ11" s="361"/>
      <c r="FA11" s="361"/>
      <c r="FB11" s="393"/>
      <c r="FC11" s="375"/>
      <c r="FD11" s="375"/>
      <c r="FE11" s="377"/>
      <c r="FF11" s="377"/>
      <c r="FG11" s="377"/>
      <c r="FH11" s="372"/>
      <c r="FI11" s="373"/>
      <c r="FJ11" s="363"/>
      <c r="FK11" s="360"/>
      <c r="FL11" s="361"/>
      <c r="FM11" s="361"/>
      <c r="FN11" s="361"/>
      <c r="FO11" s="366"/>
      <c r="FP11" s="367"/>
      <c r="FQ11" s="367"/>
      <c r="FR11" s="367"/>
      <c r="FS11" s="363"/>
      <c r="FT11" s="360"/>
      <c r="FU11" s="361"/>
      <c r="FV11" s="361"/>
      <c r="FW11" s="361"/>
      <c r="FX11" s="366"/>
      <c r="FY11" s="367"/>
      <c r="FZ11" s="367"/>
      <c r="GA11" s="367"/>
      <c r="GB11" s="363"/>
      <c r="GC11" s="360"/>
      <c r="GD11" s="361"/>
      <c r="GE11" s="361"/>
      <c r="GF11" s="361"/>
      <c r="GG11" s="360"/>
      <c r="GH11" s="361"/>
      <c r="GI11" s="361"/>
      <c r="GJ11" s="361"/>
      <c r="GK11" s="372"/>
      <c r="GL11" s="373"/>
      <c r="GM11" s="360"/>
      <c r="GN11" s="361"/>
      <c r="GO11" s="361"/>
      <c r="GP11" s="361"/>
      <c r="GQ11" s="366"/>
      <c r="GR11" s="367"/>
      <c r="GS11" s="367"/>
      <c r="GT11" s="367"/>
      <c r="GU11" s="360"/>
      <c r="GV11" s="361"/>
      <c r="GW11" s="361"/>
      <c r="GX11" s="361"/>
      <c r="GY11" s="363"/>
      <c r="GZ11" s="360"/>
      <c r="HA11" s="361"/>
      <c r="HB11" s="361"/>
      <c r="HC11" s="361"/>
      <c r="HD11" s="366"/>
      <c r="HE11" s="367"/>
      <c r="HF11" s="367"/>
      <c r="HG11" s="367"/>
      <c r="HH11" s="360"/>
      <c r="HI11" s="361"/>
      <c r="HJ11" s="361"/>
      <c r="HK11" s="361"/>
      <c r="HL11" s="366"/>
      <c r="HM11" s="367"/>
      <c r="HN11" s="360"/>
      <c r="HO11" s="361"/>
      <c r="HP11" s="361"/>
      <c r="HQ11" s="361"/>
      <c r="HR11" s="363"/>
      <c r="HS11" s="354"/>
      <c r="HT11" s="355"/>
      <c r="HU11" s="355"/>
      <c r="HV11" s="355"/>
      <c r="HW11" s="363"/>
      <c r="HX11" s="360"/>
      <c r="HY11" s="361"/>
      <c r="HZ11" s="361"/>
      <c r="IA11" s="361"/>
      <c r="IB11" s="372"/>
      <c r="IC11" s="373"/>
      <c r="ID11" s="360"/>
      <c r="IE11" s="361"/>
      <c r="IF11" s="361"/>
      <c r="IG11" s="361"/>
      <c r="IH11" s="360"/>
      <c r="II11" s="361"/>
      <c r="IJ11" s="361"/>
      <c r="IK11" s="361"/>
      <c r="IL11" s="363"/>
      <c r="IM11" s="366"/>
      <c r="IN11" s="367"/>
      <c r="IO11" s="367"/>
      <c r="IP11" s="367"/>
      <c r="IQ11" s="360"/>
      <c r="IR11" s="361"/>
      <c r="IS11" s="361"/>
      <c r="IT11" s="361"/>
      <c r="IU11" s="360"/>
      <c r="IV11" s="361"/>
      <c r="IW11" s="361"/>
      <c r="IX11" s="361"/>
      <c r="IY11" s="375"/>
      <c r="IZ11" s="375"/>
      <c r="JA11" s="375"/>
      <c r="JB11" s="377"/>
      <c r="JC11" s="377"/>
      <c r="JD11" s="377"/>
      <c r="JE11" s="363"/>
      <c r="JF11" s="360"/>
      <c r="JG11" s="361"/>
      <c r="JH11" s="361"/>
      <c r="JI11" s="361"/>
      <c r="JJ11" s="360"/>
      <c r="JK11" s="361"/>
      <c r="JL11" s="361"/>
      <c r="JM11" s="361"/>
      <c r="JN11" s="360"/>
      <c r="JO11" s="361"/>
      <c r="JP11" s="361"/>
      <c r="JQ11" s="361"/>
      <c r="JR11" s="360"/>
      <c r="JS11" s="361"/>
      <c r="JT11" s="361"/>
      <c r="JU11" s="361"/>
      <c r="JV11" s="360"/>
      <c r="JW11" s="361"/>
      <c r="JX11" s="361"/>
      <c r="JY11" s="361"/>
      <c r="JZ11" s="363"/>
      <c r="KA11" s="360"/>
      <c r="KB11" s="361"/>
      <c r="KC11" s="361"/>
      <c r="KD11" s="361"/>
      <c r="KE11" s="360"/>
      <c r="KF11" s="361"/>
      <c r="KG11" s="361"/>
      <c r="KH11" s="361"/>
      <c r="KI11" s="375"/>
      <c r="KJ11" s="375"/>
      <c r="KK11" s="393"/>
      <c r="KL11" s="391"/>
      <c r="KM11" s="350"/>
      <c r="KN11" s="354"/>
      <c r="KO11" s="355"/>
      <c r="KP11" s="355"/>
      <c r="KQ11" s="356"/>
      <c r="KR11" s="175"/>
      <c r="KS11" s="175"/>
      <c r="KT11" s="175"/>
    </row>
    <row r="12" spans="1:306" x14ac:dyDescent="0.3">
      <c r="A12" s="230"/>
      <c r="B12" s="230"/>
      <c r="C12" s="230"/>
      <c r="D12" s="230"/>
      <c r="E12" s="230"/>
      <c r="F12" s="230"/>
      <c r="G12" s="230"/>
      <c r="H12" s="322"/>
      <c r="I12" s="230"/>
      <c r="J12" s="230"/>
      <c r="K12" s="230"/>
      <c r="L12" s="230"/>
      <c r="M12" s="231"/>
      <c r="N12" s="231"/>
      <c r="O12" s="232"/>
      <c r="P12" s="232"/>
      <c r="Q12" s="233"/>
      <c r="R12" s="231"/>
      <c r="S12" s="233"/>
      <c r="T12" s="231"/>
      <c r="U12" s="234"/>
      <c r="V12" s="234"/>
      <c r="W12" s="234"/>
      <c r="X12" s="233"/>
      <c r="Y12" s="233"/>
      <c r="Z12" s="233"/>
      <c r="AA12" s="233"/>
      <c r="AB12" s="233"/>
      <c r="AC12" s="233"/>
      <c r="AD12" s="233"/>
      <c r="AE12" s="233"/>
      <c r="AF12" s="231"/>
      <c r="AG12" s="231"/>
      <c r="AH12" s="235"/>
      <c r="AI12" s="236"/>
      <c r="AJ12" s="239"/>
      <c r="AK12" s="281"/>
      <c r="AL12" s="240"/>
      <c r="AM12" s="267"/>
      <c r="AN12" s="267"/>
      <c r="AO12" s="269"/>
      <c r="AP12" s="229"/>
      <c r="AQ12" s="269"/>
      <c r="AR12" s="229"/>
      <c r="AS12" s="269"/>
      <c r="AT12" s="229"/>
      <c r="AU12" s="269"/>
      <c r="AV12" s="229"/>
      <c r="AW12" s="269"/>
      <c r="AX12" s="229"/>
      <c r="AY12" s="242"/>
      <c r="AZ12" s="271"/>
      <c r="BA12" s="243"/>
      <c r="BB12" s="243"/>
      <c r="BC12" s="243"/>
      <c r="BD12" s="267"/>
      <c r="BE12" s="267"/>
      <c r="BF12" s="267"/>
      <c r="BG12" s="241"/>
      <c r="BH12" s="241"/>
      <c r="BI12" s="241"/>
      <c r="BJ12" s="271"/>
      <c r="BK12" s="243"/>
      <c r="BL12" s="243"/>
      <c r="BM12" s="243"/>
      <c r="BN12" s="271"/>
      <c r="BO12" s="243"/>
      <c r="BP12" s="243"/>
      <c r="BQ12" s="243"/>
      <c r="BR12" s="271"/>
      <c r="BS12" s="243"/>
      <c r="BT12" s="243"/>
      <c r="BU12" s="243"/>
      <c r="BV12" s="267"/>
      <c r="BW12" s="267"/>
      <c r="BX12" s="267"/>
      <c r="BY12" s="241"/>
      <c r="BZ12" s="241"/>
      <c r="CA12" s="241"/>
      <c r="CB12" s="272"/>
      <c r="CC12" s="244"/>
      <c r="CD12" s="244"/>
      <c r="CE12" s="244"/>
      <c r="CF12" s="279"/>
      <c r="CG12" s="271"/>
      <c r="CH12" s="243"/>
      <c r="CI12" s="243"/>
      <c r="CJ12" s="243"/>
      <c r="CK12" s="279"/>
      <c r="CL12" s="384"/>
      <c r="CM12" s="385"/>
      <c r="CN12" s="385"/>
      <c r="CO12" s="385"/>
      <c r="CP12" s="265"/>
      <c r="CQ12" s="265"/>
      <c r="CR12" s="265"/>
      <c r="CS12" s="240"/>
      <c r="CT12" s="240"/>
      <c r="CU12" s="240"/>
      <c r="CV12" s="272"/>
      <c r="CW12" s="244"/>
      <c r="CX12" s="244"/>
      <c r="CY12" s="244"/>
      <c r="CZ12" s="279"/>
      <c r="DA12" s="271"/>
      <c r="DB12" s="243"/>
      <c r="DC12" s="243"/>
      <c r="DD12" s="243"/>
      <c r="DE12" s="272"/>
      <c r="DF12" s="244"/>
      <c r="DG12" s="244"/>
      <c r="DH12" s="244"/>
      <c r="DI12" s="279"/>
      <c r="DJ12" s="271"/>
      <c r="DK12" s="243"/>
      <c r="DL12" s="243"/>
      <c r="DM12" s="243"/>
      <c r="DN12" s="279"/>
      <c r="DO12" s="271"/>
      <c r="DP12" s="243"/>
      <c r="DQ12" s="243"/>
      <c r="DR12" s="243"/>
      <c r="DS12" s="274"/>
      <c r="DT12" s="245"/>
      <c r="DU12" s="279"/>
      <c r="DV12" s="271"/>
      <c r="DW12" s="243"/>
      <c r="DX12" s="243"/>
      <c r="DY12" s="243"/>
      <c r="DZ12" s="279"/>
      <c r="EA12" s="271"/>
      <c r="EB12" s="243"/>
      <c r="EC12" s="243"/>
      <c r="ED12" s="243"/>
      <c r="EE12" s="274"/>
      <c r="EF12" s="245"/>
      <c r="EG12" s="272"/>
      <c r="EH12" s="244"/>
      <c r="EI12" s="269"/>
      <c r="EJ12" s="229"/>
      <c r="EK12" s="279"/>
      <c r="EL12" s="271"/>
      <c r="EM12" s="243"/>
      <c r="EN12" s="243"/>
      <c r="EO12" s="243"/>
      <c r="EP12" s="271"/>
      <c r="EQ12" s="243"/>
      <c r="ER12" s="243"/>
      <c r="ES12" s="243"/>
      <c r="ET12" s="271"/>
      <c r="EU12" s="243"/>
      <c r="EV12" s="243"/>
      <c r="EW12" s="243"/>
      <c r="EX12" s="271"/>
      <c r="EY12" s="243"/>
      <c r="EZ12" s="243"/>
      <c r="FA12" s="243"/>
      <c r="FB12" s="267"/>
      <c r="FC12" s="267"/>
      <c r="FD12" s="267"/>
      <c r="FE12" s="241"/>
      <c r="FF12" s="241"/>
      <c r="FG12" s="241"/>
      <c r="FH12" s="274"/>
      <c r="FI12" s="245"/>
      <c r="FJ12" s="242"/>
      <c r="FK12" s="271"/>
      <c r="FL12" s="243"/>
      <c r="FM12" s="243"/>
      <c r="FN12" s="243"/>
      <c r="FO12" s="272"/>
      <c r="FP12" s="244"/>
      <c r="FQ12" s="244"/>
      <c r="FR12" s="244"/>
      <c r="FS12" s="242"/>
      <c r="FT12" s="271"/>
      <c r="FU12" s="243"/>
      <c r="FV12" s="243"/>
      <c r="FW12" s="243"/>
      <c r="FX12" s="272"/>
      <c r="FY12" s="244"/>
      <c r="FZ12" s="244"/>
      <c r="GA12" s="244"/>
      <c r="GB12" s="242"/>
      <c r="GC12" s="271"/>
      <c r="GD12" s="243"/>
      <c r="GE12" s="243"/>
      <c r="GF12" s="243"/>
      <c r="GG12" s="271"/>
      <c r="GH12" s="243"/>
      <c r="GI12" s="243"/>
      <c r="GJ12" s="243"/>
      <c r="GK12" s="274"/>
      <c r="GL12" s="245"/>
      <c r="GM12" s="271"/>
      <c r="GN12" s="243"/>
      <c r="GO12" s="243"/>
      <c r="GP12" s="243"/>
      <c r="GQ12" s="272"/>
      <c r="GR12" s="244"/>
      <c r="GS12" s="244"/>
      <c r="GT12" s="244"/>
      <c r="GU12" s="271"/>
      <c r="GV12" s="243"/>
      <c r="GW12" s="243"/>
      <c r="GX12" s="243"/>
      <c r="GY12" s="242"/>
      <c r="GZ12" s="271"/>
      <c r="HA12" s="243"/>
      <c r="HB12" s="243"/>
      <c r="HC12" s="243"/>
      <c r="HD12" s="272"/>
      <c r="HE12" s="244"/>
      <c r="HF12" s="244"/>
      <c r="HG12" s="244"/>
      <c r="HH12" s="271"/>
      <c r="HI12" s="243"/>
      <c r="HJ12" s="243"/>
      <c r="HK12" s="243"/>
      <c r="HL12" s="272"/>
      <c r="HM12" s="244"/>
      <c r="HN12" s="271"/>
      <c r="HO12" s="243"/>
      <c r="HP12" s="243"/>
      <c r="HQ12" s="243"/>
      <c r="HR12" s="242"/>
      <c r="HS12" s="269"/>
      <c r="HT12" s="229"/>
      <c r="HU12" s="229"/>
      <c r="HV12" s="229"/>
      <c r="HW12" s="242"/>
      <c r="HX12" s="271"/>
      <c r="HY12" s="243"/>
      <c r="HZ12" s="243"/>
      <c r="IA12" s="243"/>
      <c r="IB12" s="274"/>
      <c r="IC12" s="245"/>
      <c r="ID12" s="271"/>
      <c r="IE12" s="243"/>
      <c r="IF12" s="243"/>
      <c r="IG12" s="243"/>
      <c r="IH12" s="271"/>
      <c r="II12" s="243"/>
      <c r="IJ12" s="243"/>
      <c r="IK12" s="243"/>
      <c r="IL12" s="242"/>
      <c r="IM12" s="272"/>
      <c r="IN12" s="244"/>
      <c r="IO12" s="244"/>
      <c r="IP12" s="244"/>
      <c r="IQ12" s="271"/>
      <c r="IR12" s="243"/>
      <c r="IS12" s="243"/>
      <c r="IT12" s="243"/>
      <c r="IU12" s="271"/>
      <c r="IV12" s="243"/>
      <c r="IW12" s="243"/>
      <c r="IX12" s="243"/>
      <c r="IY12" s="265"/>
      <c r="IZ12" s="265"/>
      <c r="JA12" s="265"/>
      <c r="JB12" s="240"/>
      <c r="JC12" s="240"/>
      <c r="JD12" s="240"/>
      <c r="JE12" s="242"/>
      <c r="JF12" s="271"/>
      <c r="JG12" s="243"/>
      <c r="JH12" s="243"/>
      <c r="JI12" s="243"/>
      <c r="JJ12" s="271"/>
      <c r="JK12" s="243"/>
      <c r="JL12" s="243"/>
      <c r="JM12" s="243"/>
      <c r="JN12" s="271"/>
      <c r="JO12" s="243"/>
      <c r="JP12" s="243"/>
      <c r="JQ12" s="243"/>
      <c r="JR12" s="271"/>
      <c r="JS12" s="243"/>
      <c r="JT12" s="243"/>
      <c r="JU12" s="243"/>
      <c r="JV12" s="271"/>
      <c r="JW12" s="243"/>
      <c r="JX12" s="243"/>
      <c r="JY12" s="243"/>
      <c r="JZ12" s="242"/>
      <c r="KA12" s="271"/>
      <c r="KB12" s="243"/>
      <c r="KC12" s="243"/>
      <c r="KD12" s="243"/>
      <c r="KE12" s="271"/>
      <c r="KF12" s="243"/>
      <c r="KG12" s="243"/>
      <c r="KH12" s="243"/>
      <c r="KI12" s="265"/>
      <c r="KJ12" s="265"/>
      <c r="KK12" s="276"/>
      <c r="KL12" s="246"/>
      <c r="KM12" s="277"/>
      <c r="KN12" s="278"/>
      <c r="KO12" s="247"/>
      <c r="KP12" s="247"/>
      <c r="KQ12" s="282"/>
      <c r="KR12" s="175"/>
      <c r="KS12" s="175"/>
      <c r="KT12" s="175"/>
    </row>
    <row r="13" spans="1:306" ht="16.8" thickBot="1" x14ac:dyDescent="0.35">
      <c r="A13" s="230"/>
      <c r="B13" s="230"/>
      <c r="C13" s="230"/>
      <c r="D13" s="230"/>
      <c r="E13" s="230"/>
      <c r="F13" s="230"/>
      <c r="G13" s="230"/>
      <c r="H13" s="322"/>
      <c r="I13" s="230"/>
      <c r="J13" s="230"/>
      <c r="K13" s="230"/>
      <c r="L13" s="230"/>
      <c r="M13" s="231"/>
      <c r="N13" s="231"/>
      <c r="O13" s="232"/>
      <c r="P13" s="232"/>
      <c r="Q13" s="233"/>
      <c r="R13" s="231"/>
      <c r="S13" s="233"/>
      <c r="T13" s="231"/>
      <c r="U13" s="234"/>
      <c r="V13" s="234"/>
      <c r="W13" s="234"/>
      <c r="X13" s="233"/>
      <c r="Y13" s="233"/>
      <c r="Z13" s="233"/>
      <c r="AA13" s="233"/>
      <c r="AB13" s="233"/>
      <c r="AC13" s="233"/>
      <c r="AD13" s="233"/>
      <c r="AE13" s="233"/>
      <c r="AF13" s="231"/>
      <c r="AG13" s="231"/>
      <c r="AH13" s="235"/>
      <c r="AI13" s="236"/>
      <c r="AJ13" s="248"/>
      <c r="AK13" s="283"/>
      <c r="AL13" s="249"/>
      <c r="AM13" s="268"/>
      <c r="AN13" s="268"/>
      <c r="AO13" s="270"/>
      <c r="AP13" s="251"/>
      <c r="AQ13" s="270"/>
      <c r="AR13" s="251"/>
      <c r="AS13" s="270"/>
      <c r="AT13" s="251"/>
      <c r="AU13" s="270"/>
      <c r="AV13" s="251"/>
      <c r="AW13" s="270"/>
      <c r="AX13" s="251"/>
      <c r="AY13" s="252"/>
      <c r="AZ13" s="133"/>
      <c r="BA13" s="253"/>
      <c r="BB13" s="253"/>
      <c r="BC13" s="253"/>
      <c r="BD13" s="268"/>
      <c r="BE13" s="268"/>
      <c r="BF13" s="268"/>
      <c r="BG13" s="250"/>
      <c r="BH13" s="250"/>
      <c r="BI13" s="250"/>
      <c r="BJ13" s="133"/>
      <c r="BK13" s="253"/>
      <c r="BL13" s="253"/>
      <c r="BM13" s="253"/>
      <c r="BN13" s="133"/>
      <c r="BO13" s="253"/>
      <c r="BP13" s="253"/>
      <c r="BQ13" s="253"/>
      <c r="BR13" s="133"/>
      <c r="BS13" s="253"/>
      <c r="BT13" s="253"/>
      <c r="BU13" s="253"/>
      <c r="BV13" s="268"/>
      <c r="BW13" s="268"/>
      <c r="BX13" s="268"/>
      <c r="BY13" s="250"/>
      <c r="BZ13" s="250"/>
      <c r="CA13" s="250"/>
      <c r="CB13" s="273"/>
      <c r="CC13" s="254"/>
      <c r="CD13" s="254"/>
      <c r="CE13" s="254"/>
      <c r="CF13" s="280"/>
      <c r="CG13" s="133"/>
      <c r="CH13" s="253"/>
      <c r="CI13" s="253"/>
      <c r="CJ13" s="253"/>
      <c r="CK13" s="280"/>
      <c r="CL13" s="384"/>
      <c r="CM13" s="385"/>
      <c r="CN13" s="385"/>
      <c r="CO13" s="385"/>
      <c r="CP13" s="266"/>
      <c r="CQ13" s="266"/>
      <c r="CR13" s="266"/>
      <c r="CS13" s="249"/>
      <c r="CT13" s="249"/>
      <c r="CU13" s="249"/>
      <c r="CV13" s="273"/>
      <c r="CW13" s="254"/>
      <c r="CX13" s="254"/>
      <c r="CY13" s="254"/>
      <c r="CZ13" s="280"/>
      <c r="DA13" s="133"/>
      <c r="DB13" s="253"/>
      <c r="DC13" s="253"/>
      <c r="DD13" s="253"/>
      <c r="DE13" s="273"/>
      <c r="DF13" s="254"/>
      <c r="DG13" s="254"/>
      <c r="DH13" s="254"/>
      <c r="DI13" s="280"/>
      <c r="DJ13" s="133"/>
      <c r="DK13" s="253"/>
      <c r="DL13" s="253"/>
      <c r="DM13" s="253"/>
      <c r="DN13" s="280"/>
      <c r="DO13" s="133"/>
      <c r="DP13" s="253"/>
      <c r="DQ13" s="253"/>
      <c r="DR13" s="253"/>
      <c r="DS13" s="275"/>
      <c r="DT13" s="255"/>
      <c r="DU13" s="280"/>
      <c r="DV13" s="133"/>
      <c r="DW13" s="253"/>
      <c r="DX13" s="253"/>
      <c r="DY13" s="253"/>
      <c r="DZ13" s="280"/>
      <c r="EA13" s="133"/>
      <c r="EB13" s="253"/>
      <c r="EC13" s="253"/>
      <c r="ED13" s="253"/>
      <c r="EE13" s="275"/>
      <c r="EF13" s="255"/>
      <c r="EG13" s="273"/>
      <c r="EH13" s="254"/>
      <c r="EI13" s="270"/>
      <c r="EJ13" s="251"/>
      <c r="EK13" s="280"/>
      <c r="EL13" s="133"/>
      <c r="EM13" s="253"/>
      <c r="EN13" s="253"/>
      <c r="EO13" s="253"/>
      <c r="EP13" s="133"/>
      <c r="EQ13" s="253"/>
      <c r="ER13" s="253"/>
      <c r="ES13" s="253"/>
      <c r="ET13" s="133"/>
      <c r="EU13" s="253"/>
      <c r="EV13" s="253"/>
      <c r="EW13" s="253"/>
      <c r="EX13" s="133"/>
      <c r="EY13" s="253"/>
      <c r="EZ13" s="253"/>
      <c r="FA13" s="253"/>
      <c r="FB13" s="268"/>
      <c r="FC13" s="268"/>
      <c r="FD13" s="268"/>
      <c r="FE13" s="250"/>
      <c r="FF13" s="250"/>
      <c r="FG13" s="250"/>
      <c r="FH13" s="275"/>
      <c r="FI13" s="255"/>
      <c r="FJ13" s="252"/>
      <c r="FK13" s="133"/>
      <c r="FL13" s="253"/>
      <c r="FM13" s="253"/>
      <c r="FN13" s="253"/>
      <c r="FO13" s="273"/>
      <c r="FP13" s="254"/>
      <c r="FQ13" s="254"/>
      <c r="FR13" s="254"/>
      <c r="FS13" s="252"/>
      <c r="FT13" s="133"/>
      <c r="FU13" s="253"/>
      <c r="FV13" s="253"/>
      <c r="FW13" s="253"/>
      <c r="FX13" s="273"/>
      <c r="FY13" s="254"/>
      <c r="FZ13" s="254"/>
      <c r="GA13" s="254"/>
      <c r="GB13" s="252"/>
      <c r="GC13" s="133"/>
      <c r="GD13" s="253"/>
      <c r="GE13" s="253"/>
      <c r="GF13" s="253"/>
      <c r="GG13" s="133"/>
      <c r="GH13" s="253"/>
      <c r="GI13" s="253"/>
      <c r="GJ13" s="253"/>
      <c r="GK13" s="275"/>
      <c r="GL13" s="255"/>
      <c r="GM13" s="133"/>
      <c r="GN13" s="253"/>
      <c r="GO13" s="253"/>
      <c r="GP13" s="253"/>
      <c r="GQ13" s="273"/>
      <c r="GR13" s="254"/>
      <c r="GS13" s="254"/>
      <c r="GT13" s="254"/>
      <c r="GU13" s="133"/>
      <c r="GV13" s="253"/>
      <c r="GW13" s="253"/>
      <c r="GX13" s="253"/>
      <c r="GY13" s="252"/>
      <c r="GZ13" s="133"/>
      <c r="HA13" s="253"/>
      <c r="HB13" s="253"/>
      <c r="HC13" s="253"/>
      <c r="HD13" s="273"/>
      <c r="HE13" s="254"/>
      <c r="HF13" s="254"/>
      <c r="HG13" s="254"/>
      <c r="HH13" s="133"/>
      <c r="HI13" s="253"/>
      <c r="HJ13" s="253"/>
      <c r="HK13" s="253"/>
      <c r="HL13" s="273"/>
      <c r="HM13" s="254"/>
      <c r="HN13" s="133"/>
      <c r="HO13" s="253"/>
      <c r="HP13" s="253"/>
      <c r="HQ13" s="253"/>
      <c r="HR13" s="252"/>
      <c r="HS13" s="270"/>
      <c r="HT13" s="251"/>
      <c r="HU13" s="251"/>
      <c r="HV13" s="251"/>
      <c r="HW13" s="252"/>
      <c r="HX13" s="133"/>
      <c r="HY13" s="253"/>
      <c r="HZ13" s="253"/>
      <c r="IA13" s="253"/>
      <c r="IB13" s="275"/>
      <c r="IC13" s="255"/>
      <c r="ID13" s="133"/>
      <c r="IE13" s="253"/>
      <c r="IF13" s="253"/>
      <c r="IG13" s="253"/>
      <c r="IH13" s="133"/>
      <c r="II13" s="253"/>
      <c r="IJ13" s="253"/>
      <c r="IK13" s="253"/>
      <c r="IL13" s="252"/>
      <c r="IM13" s="273"/>
      <c r="IN13" s="254"/>
      <c r="IO13" s="254"/>
      <c r="IP13" s="254"/>
      <c r="IQ13" s="133"/>
      <c r="IR13" s="253"/>
      <c r="IS13" s="253"/>
      <c r="IT13" s="253"/>
      <c r="IU13" s="133"/>
      <c r="IV13" s="253"/>
      <c r="IW13" s="253"/>
      <c r="IX13" s="253"/>
      <c r="IY13" s="266"/>
      <c r="IZ13" s="266"/>
      <c r="JA13" s="266"/>
      <c r="JB13" s="249"/>
      <c r="JC13" s="249"/>
      <c r="JD13" s="249"/>
      <c r="JE13" s="252"/>
      <c r="JF13" s="133"/>
      <c r="JG13" s="253"/>
      <c r="JH13" s="253"/>
      <c r="JI13" s="253"/>
      <c r="JJ13" s="133"/>
      <c r="JK13" s="253"/>
      <c r="JL13" s="253"/>
      <c r="JM13" s="253"/>
      <c r="JN13" s="133"/>
      <c r="JO13" s="253"/>
      <c r="JP13" s="253"/>
      <c r="JQ13" s="253"/>
      <c r="JR13" s="133"/>
      <c r="JS13" s="253"/>
      <c r="JT13" s="253"/>
      <c r="JU13" s="253"/>
      <c r="JV13" s="133"/>
      <c r="JW13" s="253"/>
      <c r="JX13" s="253"/>
      <c r="JY13" s="253"/>
      <c r="JZ13" s="252"/>
      <c r="KA13" s="133"/>
      <c r="KB13" s="253"/>
      <c r="KC13" s="253"/>
      <c r="KD13" s="253"/>
      <c r="KE13" s="133"/>
      <c r="KF13" s="253"/>
      <c r="KG13" s="253"/>
      <c r="KH13" s="253"/>
      <c r="KI13" s="266"/>
      <c r="KJ13" s="266"/>
      <c r="KK13" s="276"/>
      <c r="KL13" s="246"/>
      <c r="KM13" s="277"/>
      <c r="KN13" s="278"/>
      <c r="KO13" s="247"/>
      <c r="KP13" s="247"/>
      <c r="KQ13" s="282"/>
      <c r="KR13" s="175"/>
      <c r="KS13" s="175"/>
      <c r="KT13" s="175"/>
    </row>
    <row r="14" spans="1:306" ht="36" customHeight="1" thickBot="1" x14ac:dyDescent="0.35">
      <c r="A14" s="308" t="s">
        <v>0</v>
      </c>
      <c r="B14" s="309" t="s">
        <v>1</v>
      </c>
      <c r="C14" s="310" t="s">
        <v>2</v>
      </c>
      <c r="D14" s="309" t="s">
        <v>3</v>
      </c>
      <c r="E14" s="309" t="s">
        <v>4</v>
      </c>
      <c r="F14" s="311" t="s">
        <v>5</v>
      </c>
      <c r="G14" s="312" t="s">
        <v>6</v>
      </c>
      <c r="H14" s="264"/>
      <c r="I14" s="313" t="s">
        <v>7</v>
      </c>
      <c r="J14" s="309" t="s">
        <v>8</v>
      </c>
      <c r="K14" s="309" t="s">
        <v>9</v>
      </c>
      <c r="L14" s="309" t="s">
        <v>10</v>
      </c>
      <c r="M14" s="314" t="s">
        <v>22</v>
      </c>
      <c r="N14" s="314" t="s">
        <v>23</v>
      </c>
      <c r="O14" s="314" t="s">
        <v>24</v>
      </c>
      <c r="P14" s="314" t="s">
        <v>25</v>
      </c>
      <c r="Q14" s="315" t="s">
        <v>26</v>
      </c>
      <c r="R14" s="314" t="s">
        <v>27</v>
      </c>
      <c r="S14" s="315" t="s">
        <v>28</v>
      </c>
      <c r="T14" s="316" t="s">
        <v>29</v>
      </c>
      <c r="U14" s="317" t="s">
        <v>30</v>
      </c>
      <c r="V14" s="317" t="s">
        <v>31</v>
      </c>
      <c r="W14" s="317" t="s">
        <v>32</v>
      </c>
      <c r="X14" s="315" t="s">
        <v>33</v>
      </c>
      <c r="Y14" s="315" t="s">
        <v>34</v>
      </c>
      <c r="Z14" s="315" t="s">
        <v>35</v>
      </c>
      <c r="AA14" s="315" t="s">
        <v>36</v>
      </c>
      <c r="AB14" s="315" t="s">
        <v>37</v>
      </c>
      <c r="AC14" s="315" t="s">
        <v>38</v>
      </c>
      <c r="AD14" s="315" t="s">
        <v>39</v>
      </c>
      <c r="AE14" s="315" t="s">
        <v>40</v>
      </c>
      <c r="AF14" s="314" t="s">
        <v>41</v>
      </c>
      <c r="AG14" s="318" t="s">
        <v>42</v>
      </c>
      <c r="AH14" s="319" t="s">
        <v>43</v>
      </c>
      <c r="AI14" s="320" t="s">
        <v>44</v>
      </c>
      <c r="AJ14" s="321" t="s">
        <v>165</v>
      </c>
      <c r="AK14" s="284"/>
      <c r="AL14" s="284"/>
      <c r="AM14" s="285"/>
      <c r="AN14" s="285"/>
      <c r="AO14" s="286"/>
      <c r="AP14" s="287"/>
      <c r="AQ14" s="288"/>
      <c r="AR14" s="289"/>
      <c r="AS14" s="288"/>
      <c r="AT14" s="289"/>
      <c r="AU14" s="288"/>
      <c r="AV14" s="289"/>
      <c r="AW14" s="286"/>
      <c r="AX14" s="287"/>
      <c r="AY14" s="290" t="s">
        <v>166</v>
      </c>
      <c r="AZ14" s="291"/>
      <c r="BA14" s="292"/>
      <c r="BB14" s="292"/>
      <c r="BC14" s="292"/>
      <c r="BD14" s="293"/>
      <c r="BE14" s="293"/>
      <c r="BF14" s="293"/>
      <c r="BG14" s="294"/>
      <c r="BH14" s="294"/>
      <c r="BI14" s="294"/>
      <c r="BJ14" s="295"/>
      <c r="BK14" s="292"/>
      <c r="BL14" s="292"/>
      <c r="BM14" s="292"/>
      <c r="BN14" s="295"/>
      <c r="BO14" s="292"/>
      <c r="BP14" s="292"/>
      <c r="BQ14" s="292"/>
      <c r="BR14" s="295"/>
      <c r="BS14" s="292"/>
      <c r="BT14" s="292"/>
      <c r="BU14" s="292"/>
      <c r="BV14" s="293"/>
      <c r="BW14" s="293"/>
      <c r="BX14" s="293"/>
      <c r="BY14" s="294"/>
      <c r="BZ14" s="294"/>
      <c r="CA14" s="294"/>
      <c r="CB14" s="296"/>
      <c r="CC14" s="297"/>
      <c r="CD14" s="297"/>
      <c r="CE14" s="297"/>
      <c r="CF14" s="298" t="s">
        <v>167</v>
      </c>
      <c r="CG14" s="295"/>
      <c r="CH14" s="292"/>
      <c r="CI14" s="292"/>
      <c r="CJ14" s="292"/>
      <c r="CK14" s="298" t="s">
        <v>168</v>
      </c>
      <c r="CL14" s="386"/>
      <c r="CM14" s="387"/>
      <c r="CN14" s="387"/>
      <c r="CO14" s="387"/>
      <c r="CP14" s="293"/>
      <c r="CQ14" s="293"/>
      <c r="CR14" s="293"/>
      <c r="CS14" s="294"/>
      <c r="CT14" s="294"/>
      <c r="CU14" s="294"/>
      <c r="CV14" s="296"/>
      <c r="CW14" s="297"/>
      <c r="CX14" s="297"/>
      <c r="CY14" s="297"/>
      <c r="CZ14" s="298" t="s">
        <v>169</v>
      </c>
      <c r="DA14" s="295"/>
      <c r="DB14" s="292"/>
      <c r="DC14" s="292"/>
      <c r="DD14" s="292"/>
      <c r="DE14" s="296"/>
      <c r="DF14" s="297"/>
      <c r="DG14" s="297"/>
      <c r="DH14" s="297"/>
      <c r="DI14" s="298" t="s">
        <v>170</v>
      </c>
      <c r="DJ14" s="295"/>
      <c r="DK14" s="292"/>
      <c r="DL14" s="292"/>
      <c r="DM14" s="292"/>
      <c r="DN14" s="298" t="s">
        <v>171</v>
      </c>
      <c r="DO14" s="295"/>
      <c r="DP14" s="292"/>
      <c r="DQ14" s="292"/>
      <c r="DR14" s="292"/>
      <c r="DS14" s="299"/>
      <c r="DT14" s="300"/>
      <c r="DU14" s="298" t="s">
        <v>172</v>
      </c>
      <c r="DV14" s="295"/>
      <c r="DW14" s="292"/>
      <c r="DX14" s="292"/>
      <c r="DY14" s="292"/>
      <c r="DZ14" s="298" t="s">
        <v>173</v>
      </c>
      <c r="EA14" s="295"/>
      <c r="EB14" s="292"/>
      <c r="EC14" s="292"/>
      <c r="ED14" s="292"/>
      <c r="EE14" s="299"/>
      <c r="EF14" s="300"/>
      <c r="EG14" s="296"/>
      <c r="EH14" s="297"/>
      <c r="EI14" s="288"/>
      <c r="EJ14" s="289"/>
      <c r="EK14" s="298" t="s">
        <v>174</v>
      </c>
      <c r="EL14" s="295"/>
      <c r="EM14" s="292"/>
      <c r="EN14" s="292"/>
      <c r="EO14" s="292"/>
      <c r="EP14" s="295"/>
      <c r="EQ14" s="292"/>
      <c r="ER14" s="292"/>
      <c r="ES14" s="292"/>
      <c r="ET14" s="295"/>
      <c r="EU14" s="292"/>
      <c r="EV14" s="292"/>
      <c r="EW14" s="292"/>
      <c r="EX14" s="295"/>
      <c r="EY14" s="292"/>
      <c r="EZ14" s="292"/>
      <c r="FA14" s="292"/>
      <c r="FB14" s="293"/>
      <c r="FC14" s="293"/>
      <c r="FD14" s="293"/>
      <c r="FE14" s="294"/>
      <c r="FF14" s="294"/>
      <c r="FG14" s="294"/>
      <c r="FH14" s="299"/>
      <c r="FI14" s="300"/>
      <c r="FJ14" s="301" t="s">
        <v>175</v>
      </c>
      <c r="FK14" s="295"/>
      <c r="FL14" s="292"/>
      <c r="FM14" s="292"/>
      <c r="FN14" s="292"/>
      <c r="FO14" s="296"/>
      <c r="FP14" s="297"/>
      <c r="FQ14" s="297"/>
      <c r="FR14" s="297"/>
      <c r="FS14" s="301" t="s">
        <v>129</v>
      </c>
      <c r="FT14" s="295"/>
      <c r="FU14" s="292"/>
      <c r="FV14" s="292"/>
      <c r="FW14" s="292"/>
      <c r="FX14" s="296"/>
      <c r="FY14" s="297"/>
      <c r="FZ14" s="297"/>
      <c r="GA14" s="297"/>
      <c r="GB14" s="301" t="s">
        <v>177</v>
      </c>
      <c r="GC14" s="295"/>
      <c r="GD14" s="292"/>
      <c r="GE14" s="292"/>
      <c r="GF14" s="292"/>
      <c r="GG14" s="295"/>
      <c r="GH14" s="292"/>
      <c r="GI14" s="292"/>
      <c r="GJ14" s="292"/>
      <c r="GK14" s="299"/>
      <c r="GL14" s="300"/>
      <c r="GM14" s="295"/>
      <c r="GN14" s="292"/>
      <c r="GO14" s="292"/>
      <c r="GP14" s="292"/>
      <c r="GQ14" s="296"/>
      <c r="GR14" s="297"/>
      <c r="GS14" s="297"/>
      <c r="GT14" s="297"/>
      <c r="GU14" s="295"/>
      <c r="GV14" s="292"/>
      <c r="GW14" s="292"/>
      <c r="GX14" s="292"/>
      <c r="GY14" s="301" t="s">
        <v>178</v>
      </c>
      <c r="GZ14" s="295"/>
      <c r="HA14" s="292"/>
      <c r="HB14" s="292"/>
      <c r="HC14" s="292"/>
      <c r="HD14" s="296"/>
      <c r="HE14" s="297"/>
      <c r="HF14" s="297"/>
      <c r="HG14" s="297"/>
      <c r="HH14" s="295"/>
      <c r="HI14" s="292"/>
      <c r="HJ14" s="292"/>
      <c r="HK14" s="292"/>
      <c r="HL14" s="296"/>
      <c r="HM14" s="297"/>
      <c r="HN14" s="295"/>
      <c r="HO14" s="292"/>
      <c r="HP14" s="292"/>
      <c r="HQ14" s="292"/>
      <c r="HR14" s="301" t="s">
        <v>182</v>
      </c>
      <c r="HS14" s="288"/>
      <c r="HT14" s="289"/>
      <c r="HU14" s="289"/>
      <c r="HV14" s="289"/>
      <c r="HW14" s="301" t="s">
        <v>183</v>
      </c>
      <c r="HX14" s="295"/>
      <c r="HY14" s="292"/>
      <c r="HZ14" s="292"/>
      <c r="IA14" s="292"/>
      <c r="IB14" s="299"/>
      <c r="IC14" s="300"/>
      <c r="ID14" s="295"/>
      <c r="IE14" s="292"/>
      <c r="IF14" s="292"/>
      <c r="IG14" s="292"/>
      <c r="IH14" s="295"/>
      <c r="II14" s="292"/>
      <c r="IJ14" s="292"/>
      <c r="IK14" s="292"/>
      <c r="IL14" s="301" t="s">
        <v>179</v>
      </c>
      <c r="IM14" s="296"/>
      <c r="IN14" s="297"/>
      <c r="IO14" s="297"/>
      <c r="IP14" s="297"/>
      <c r="IQ14" s="295"/>
      <c r="IR14" s="292"/>
      <c r="IS14" s="292"/>
      <c r="IT14" s="292"/>
      <c r="IU14" s="295"/>
      <c r="IV14" s="292"/>
      <c r="IW14" s="292"/>
      <c r="IX14" s="292"/>
      <c r="IY14" s="293"/>
      <c r="IZ14" s="293"/>
      <c r="JA14" s="293"/>
      <c r="JB14" s="294"/>
      <c r="JC14" s="294"/>
      <c r="JD14" s="294"/>
      <c r="JE14" s="301" t="s">
        <v>184</v>
      </c>
      <c r="JF14" s="295"/>
      <c r="JG14" s="292"/>
      <c r="JH14" s="292"/>
      <c r="JI14" s="292"/>
      <c r="JJ14" s="295"/>
      <c r="JK14" s="292"/>
      <c r="JL14" s="292"/>
      <c r="JM14" s="292"/>
      <c r="JN14" s="295"/>
      <c r="JO14" s="292"/>
      <c r="JP14" s="292"/>
      <c r="JQ14" s="292"/>
      <c r="JR14" s="295"/>
      <c r="JS14" s="292"/>
      <c r="JT14" s="292"/>
      <c r="JU14" s="292"/>
      <c r="JV14" s="295"/>
      <c r="JW14" s="292"/>
      <c r="JX14" s="292"/>
      <c r="JY14" s="292"/>
      <c r="JZ14" s="301" t="s">
        <v>181</v>
      </c>
      <c r="KA14" s="295"/>
      <c r="KB14" s="292"/>
      <c r="KC14" s="292"/>
      <c r="KD14" s="292"/>
      <c r="KE14" s="295"/>
      <c r="KF14" s="292"/>
      <c r="KG14" s="292"/>
      <c r="KH14" s="292"/>
      <c r="KI14" s="293"/>
      <c r="KJ14" s="293"/>
      <c r="KK14" s="302"/>
      <c r="KL14" s="303"/>
      <c r="KM14" s="304"/>
      <c r="KN14" s="305"/>
      <c r="KO14" s="306"/>
      <c r="KP14" s="306"/>
      <c r="KQ14" s="307"/>
      <c r="KR14" s="175"/>
      <c r="KS14" s="175"/>
      <c r="KT14" s="175"/>
    </row>
    <row r="15" spans="1:306" s="2" customFormat="1" ht="12" customHeight="1" x14ac:dyDescent="0.3">
      <c r="A15" s="223" t="s">
        <v>45</v>
      </c>
      <c r="B15" s="223">
        <v>1</v>
      </c>
      <c r="C15" s="224"/>
      <c r="D15" s="225"/>
      <c r="E15" s="223"/>
      <c r="F15" s="226"/>
      <c r="G15" s="223"/>
      <c r="H15" s="417"/>
      <c r="I15" s="223"/>
      <c r="J15" s="225"/>
      <c r="K15" s="223"/>
      <c r="L15" s="223"/>
      <c r="M15" s="225" t="s">
        <v>46</v>
      </c>
      <c r="N15" s="225">
        <v>17</v>
      </c>
      <c r="O15" s="223"/>
      <c r="P15" s="256"/>
      <c r="Q15" s="257">
        <v>42541</v>
      </c>
      <c r="R15" s="225"/>
      <c r="S15" s="257">
        <v>42761</v>
      </c>
      <c r="T15" s="257" t="s">
        <v>46</v>
      </c>
      <c r="U15" s="258" t="s">
        <v>46</v>
      </c>
      <c r="V15" s="258" t="s">
        <v>46</v>
      </c>
      <c r="W15" s="258" t="s">
        <v>46</v>
      </c>
      <c r="X15" s="257">
        <v>42626</v>
      </c>
      <c r="Y15" s="257" t="s">
        <v>46</v>
      </c>
      <c r="Z15" s="257" t="s">
        <v>46</v>
      </c>
      <c r="AA15" s="257" t="s">
        <v>46</v>
      </c>
      <c r="AB15" s="257" t="s">
        <v>46</v>
      </c>
      <c r="AC15" s="257" t="s">
        <v>46</v>
      </c>
      <c r="AD15" s="416">
        <v>0</v>
      </c>
      <c r="AE15" s="257" t="s">
        <v>46</v>
      </c>
      <c r="AF15" s="225" t="s">
        <v>46</v>
      </c>
      <c r="AG15" s="225" t="s">
        <v>46</v>
      </c>
      <c r="AH15" s="260" t="s">
        <v>46</v>
      </c>
      <c r="AI15" s="261"/>
      <c r="AJ15" s="173"/>
      <c r="AK15" s="262"/>
      <c r="AL15" s="329"/>
      <c r="AM15" s="331"/>
      <c r="AN15" s="332"/>
      <c r="AO15" s="173"/>
      <c r="AP15" s="173"/>
      <c r="AQ15" s="173"/>
      <c r="AR15" s="173"/>
      <c r="AS15" s="173"/>
      <c r="AT15" s="173"/>
      <c r="AU15" s="173"/>
      <c r="AV15" s="173"/>
      <c r="AW15" s="173"/>
      <c r="AX15" s="173"/>
      <c r="AY15" s="173"/>
      <c r="AZ15" s="253"/>
      <c r="BA15" s="333"/>
      <c r="BB15" s="173"/>
      <c r="BC15" s="173"/>
      <c r="BD15" s="328"/>
      <c r="BE15" s="327"/>
      <c r="BF15" s="262"/>
      <c r="BG15" s="329"/>
      <c r="BH15" s="173"/>
      <c r="BI15" s="173"/>
      <c r="BJ15" s="253"/>
      <c r="BK15" s="333"/>
      <c r="BL15" s="173"/>
      <c r="BM15" s="173"/>
      <c r="BN15" s="253"/>
      <c r="BO15" s="333"/>
      <c r="BP15" s="173"/>
      <c r="BQ15" s="173"/>
      <c r="BR15" s="253"/>
      <c r="BS15" s="333"/>
      <c r="BT15" s="173"/>
      <c r="BU15" s="173"/>
      <c r="BV15" s="328"/>
      <c r="BW15" s="327"/>
      <c r="BX15" s="262"/>
      <c r="BY15" s="329"/>
      <c r="BZ15" s="173"/>
      <c r="CA15" s="173"/>
      <c r="CB15" s="253"/>
      <c r="CC15" s="333"/>
      <c r="CD15" s="173"/>
      <c r="CE15" s="173"/>
      <c r="CF15" s="173"/>
      <c r="CG15" s="253"/>
      <c r="CH15" s="333"/>
      <c r="CI15" s="173"/>
      <c r="CJ15" s="173"/>
      <c r="CK15" s="173"/>
      <c r="CL15" s="253"/>
      <c r="CM15" s="333"/>
      <c r="CN15" s="173"/>
      <c r="CO15" s="173"/>
      <c r="CP15" s="328"/>
      <c r="CQ15" s="327"/>
      <c r="CR15" s="262"/>
      <c r="CS15" s="329"/>
      <c r="CT15" s="173"/>
      <c r="CU15" s="173"/>
      <c r="CV15" s="253"/>
      <c r="CW15" s="333"/>
      <c r="CX15" s="173"/>
      <c r="CY15" s="173"/>
      <c r="CZ15" s="173"/>
      <c r="DA15" s="253"/>
      <c r="DB15" s="333"/>
      <c r="DC15" s="173"/>
      <c r="DD15" s="173"/>
      <c r="DE15" s="253"/>
      <c r="DF15" s="333"/>
      <c r="DG15" s="173"/>
      <c r="DH15" s="173"/>
      <c r="DI15" s="173"/>
      <c r="DJ15" s="253"/>
      <c r="DK15" s="333"/>
      <c r="DL15" s="173"/>
      <c r="DM15" s="173"/>
      <c r="DN15" s="173"/>
      <c r="DO15" s="253"/>
      <c r="DP15" s="333"/>
      <c r="DQ15" s="173"/>
      <c r="DR15" s="173"/>
      <c r="DS15" s="173"/>
      <c r="DT15" s="173"/>
      <c r="DU15" s="173"/>
      <c r="DV15" s="253"/>
      <c r="DW15" s="333"/>
      <c r="DX15" s="173"/>
      <c r="DY15" s="173"/>
      <c r="DZ15" s="173"/>
      <c r="EA15" s="253"/>
      <c r="EB15" s="333"/>
      <c r="EC15" s="173"/>
      <c r="ED15" s="173"/>
      <c r="EE15" s="173"/>
      <c r="EF15" s="173"/>
      <c r="EG15" s="173"/>
      <c r="EH15" s="173"/>
      <c r="EI15" s="173"/>
      <c r="EJ15" s="173"/>
      <c r="EK15" s="173"/>
      <c r="EL15" s="253"/>
      <c r="EM15" s="333"/>
      <c r="EN15" s="173"/>
      <c r="EO15" s="173"/>
      <c r="EP15" s="253"/>
      <c r="EQ15" s="333"/>
      <c r="ER15" s="173"/>
      <c r="ES15" s="173"/>
      <c r="ET15" s="253"/>
      <c r="EU15" s="333"/>
      <c r="EV15" s="173"/>
      <c r="EW15" s="173"/>
      <c r="EX15" s="253"/>
      <c r="EY15" s="333"/>
      <c r="EZ15" s="173"/>
      <c r="FA15" s="173"/>
      <c r="FB15" s="328"/>
      <c r="FC15" s="327"/>
      <c r="FD15" s="262"/>
      <c r="FE15" s="329"/>
      <c r="FF15" s="173"/>
      <c r="FG15" s="173"/>
      <c r="FH15" s="173"/>
      <c r="FI15" s="173"/>
      <c r="FJ15" s="173"/>
      <c r="FK15" s="253"/>
      <c r="FL15" s="333"/>
      <c r="FM15" s="173"/>
      <c r="FN15" s="173"/>
      <c r="FO15" s="253"/>
      <c r="FP15" s="333"/>
      <c r="FQ15" s="173"/>
      <c r="FR15" s="173"/>
      <c r="FS15" s="173"/>
      <c r="FT15" s="253"/>
      <c r="FU15" s="333"/>
      <c r="FV15" s="173"/>
      <c r="FW15" s="173"/>
      <c r="FX15" s="253"/>
      <c r="FY15" s="333"/>
      <c r="FZ15" s="173"/>
      <c r="GA15" s="173"/>
      <c r="GB15" s="173"/>
      <c r="GC15" s="253"/>
      <c r="GD15" s="333"/>
      <c r="GE15" s="173"/>
      <c r="GF15" s="173"/>
      <c r="GG15" s="253"/>
      <c r="GH15" s="333"/>
      <c r="GI15" s="173"/>
      <c r="GJ15" s="173"/>
      <c r="GK15" s="173"/>
      <c r="GL15" s="173"/>
      <c r="GM15" s="253"/>
      <c r="GN15" s="333"/>
      <c r="GO15" s="173"/>
      <c r="GP15" s="173"/>
      <c r="GQ15" s="253"/>
      <c r="GR15" s="333"/>
      <c r="GS15" s="173"/>
      <c r="GT15" s="173"/>
      <c r="GU15" s="253"/>
      <c r="GV15" s="333"/>
      <c r="GW15" s="173"/>
      <c r="GX15" s="173"/>
      <c r="GY15" s="173"/>
      <c r="GZ15" s="253"/>
      <c r="HA15" s="333"/>
      <c r="HB15" s="173"/>
      <c r="HC15" s="173"/>
      <c r="HD15" s="253"/>
      <c r="HE15" s="333"/>
      <c r="HF15" s="173"/>
      <c r="HG15" s="173"/>
      <c r="HH15" s="253"/>
      <c r="HI15" s="333"/>
      <c r="HJ15" s="173"/>
      <c r="HK15" s="173"/>
      <c r="HL15" s="173"/>
      <c r="HM15" s="173"/>
      <c r="HN15" s="253"/>
      <c r="HO15" s="333"/>
      <c r="HP15" s="173"/>
      <c r="HQ15" s="173"/>
      <c r="HR15" s="173"/>
      <c r="HS15" s="253"/>
      <c r="HT15" s="253"/>
      <c r="HU15" s="173"/>
      <c r="HV15" s="173"/>
      <c r="HW15" s="173"/>
      <c r="HX15" s="253"/>
      <c r="HY15" s="333"/>
      <c r="HZ15" s="173"/>
      <c r="IA15" s="173"/>
      <c r="IB15" s="173"/>
      <c r="IC15" s="173"/>
      <c r="ID15" s="253"/>
      <c r="IE15" s="333"/>
      <c r="IF15" s="173"/>
      <c r="IG15" s="173"/>
      <c r="IH15" s="253"/>
      <c r="II15" s="253"/>
      <c r="IJ15" s="173"/>
      <c r="IK15" s="173"/>
      <c r="IL15" s="173"/>
      <c r="IM15" s="253"/>
      <c r="IN15" s="253"/>
      <c r="IO15" s="173"/>
      <c r="IP15" s="173"/>
      <c r="IQ15" s="253"/>
      <c r="IR15" s="333"/>
      <c r="IS15" s="173"/>
      <c r="IT15" s="173"/>
      <c r="IU15" s="253"/>
      <c r="IV15" s="333"/>
      <c r="IW15" s="173"/>
      <c r="IX15" s="173"/>
      <c r="IY15" s="328"/>
      <c r="IZ15" s="327"/>
      <c r="JA15" s="262"/>
      <c r="JB15" s="329"/>
      <c r="JC15" s="173"/>
      <c r="JD15" s="173"/>
      <c r="JE15" s="173"/>
      <c r="JF15" s="253"/>
      <c r="JG15" s="333"/>
      <c r="JH15" s="173"/>
      <c r="JI15" s="173"/>
      <c r="JJ15" s="253"/>
      <c r="JK15" s="333"/>
      <c r="JL15" s="173"/>
      <c r="JM15" s="173"/>
      <c r="JN15" s="253"/>
      <c r="JO15" s="253"/>
      <c r="JP15" s="173"/>
      <c r="JQ15" s="173"/>
      <c r="JR15" s="253"/>
      <c r="JS15" s="333"/>
      <c r="JT15" s="173"/>
      <c r="JU15" s="173"/>
      <c r="JV15" s="253"/>
      <c r="JW15" s="253"/>
      <c r="JX15" s="173"/>
      <c r="JY15" s="173"/>
      <c r="JZ15" s="173"/>
      <c r="KA15"/>
      <c r="KB15"/>
      <c r="KC15"/>
      <c r="KD15"/>
      <c r="KE15"/>
      <c r="KF15"/>
      <c r="KG15"/>
      <c r="KH15"/>
      <c r="KI15"/>
      <c r="KJ15"/>
      <c r="KK15"/>
      <c r="KL15"/>
      <c r="KM15"/>
      <c r="KN15"/>
      <c r="KO15"/>
      <c r="KP15"/>
      <c r="KQ15"/>
    </row>
    <row r="16" spans="1:306" s="2" customFormat="1" ht="14.4" x14ac:dyDescent="0.3">
      <c r="A16" s="223" t="s">
        <v>11</v>
      </c>
      <c r="B16" s="223">
        <v>2</v>
      </c>
      <c r="C16" s="224"/>
      <c r="D16" s="225"/>
      <c r="E16" s="223"/>
      <c r="F16" s="226"/>
      <c r="G16" s="223"/>
      <c r="H16" s="417"/>
      <c r="I16" s="223"/>
      <c r="J16" s="225"/>
      <c r="K16" s="223"/>
      <c r="L16" s="223"/>
      <c r="M16" s="225" t="s">
        <v>47</v>
      </c>
      <c r="N16" s="225">
        <v>17</v>
      </c>
      <c r="O16" s="223"/>
      <c r="P16" s="256"/>
      <c r="Q16" s="257">
        <v>42710</v>
      </c>
      <c r="R16" s="225"/>
      <c r="S16" s="257"/>
      <c r="T16" s="257">
        <v>43259</v>
      </c>
      <c r="U16" s="258"/>
      <c r="V16" s="258">
        <v>100000</v>
      </c>
      <c r="W16" s="258"/>
      <c r="X16" s="257">
        <v>42759</v>
      </c>
      <c r="Y16" s="257">
        <v>42808</v>
      </c>
      <c r="Z16" s="257">
        <v>42771</v>
      </c>
      <c r="AA16" s="257">
        <v>42837</v>
      </c>
      <c r="AB16" s="257">
        <v>42838</v>
      </c>
      <c r="AC16" s="257">
        <v>42886</v>
      </c>
      <c r="AD16" s="416">
        <v>0</v>
      </c>
      <c r="AE16" s="257">
        <v>42908</v>
      </c>
      <c r="AF16" s="225"/>
      <c r="AG16" s="225"/>
      <c r="AH16" s="260">
        <v>25</v>
      </c>
      <c r="AI16" s="261">
        <v>2017</v>
      </c>
      <c r="AJ16" s="173"/>
      <c r="AK16" s="262">
        <v>25</v>
      </c>
      <c r="AL16" s="329">
        <v>2017</v>
      </c>
      <c r="AM16" s="331">
        <v>15000</v>
      </c>
      <c r="AN16" s="332">
        <v>42908</v>
      </c>
      <c r="AO16" s="173"/>
      <c r="AP16" s="173"/>
      <c r="AQ16" s="173"/>
      <c r="AR16" s="173"/>
      <c r="AS16" s="173"/>
      <c r="AT16" s="173"/>
      <c r="AU16" s="173"/>
      <c r="AV16" s="173"/>
      <c r="AW16" s="173"/>
      <c r="AX16" s="173"/>
      <c r="AY16" s="173"/>
      <c r="AZ16" s="253">
        <v>26</v>
      </c>
      <c r="BA16" s="333">
        <v>2017</v>
      </c>
      <c r="BB16" s="173"/>
      <c r="BC16" s="173"/>
      <c r="BD16" s="328">
        <v>42909</v>
      </c>
      <c r="BE16" s="327">
        <v>10000</v>
      </c>
      <c r="BF16" s="262">
        <v>25</v>
      </c>
      <c r="BG16" s="329">
        <v>2017</v>
      </c>
      <c r="BH16" s="173"/>
      <c r="BI16" s="173"/>
      <c r="BJ16" s="253">
        <v>27</v>
      </c>
      <c r="BK16" s="333">
        <v>2017</v>
      </c>
      <c r="BL16" s="173"/>
      <c r="BM16" s="173"/>
      <c r="BN16" s="253">
        <v>29</v>
      </c>
      <c r="BO16" s="333">
        <v>2017</v>
      </c>
      <c r="BP16" s="173"/>
      <c r="BQ16" s="173"/>
      <c r="BR16" s="253">
        <v>30</v>
      </c>
      <c r="BS16" s="333">
        <v>2017</v>
      </c>
      <c r="BT16" s="173"/>
      <c r="BU16" s="173"/>
      <c r="BV16" s="328">
        <v>42985</v>
      </c>
      <c r="BW16" s="327">
        <v>15000</v>
      </c>
      <c r="BX16" s="262">
        <v>36</v>
      </c>
      <c r="BY16" s="329">
        <v>2017</v>
      </c>
      <c r="BZ16" s="173"/>
      <c r="CA16" s="173"/>
      <c r="CB16" s="253">
        <v>31</v>
      </c>
      <c r="CC16" s="333">
        <v>2017</v>
      </c>
      <c r="CD16" s="173"/>
      <c r="CE16" s="173"/>
      <c r="CF16" s="173"/>
      <c r="CG16" s="253">
        <v>33</v>
      </c>
      <c r="CH16" s="333">
        <v>2017</v>
      </c>
      <c r="CI16" s="173"/>
      <c r="CJ16" s="173"/>
      <c r="CK16" s="173"/>
      <c r="CL16" s="253">
        <v>34</v>
      </c>
      <c r="CM16" s="333">
        <v>2017</v>
      </c>
      <c r="CN16" s="173"/>
      <c r="CO16" s="173"/>
      <c r="CP16" s="328">
        <v>43021</v>
      </c>
      <c r="CQ16" s="327">
        <v>20000</v>
      </c>
      <c r="CR16" s="262">
        <v>41</v>
      </c>
      <c r="CS16" s="329">
        <v>2017</v>
      </c>
      <c r="CT16" s="173"/>
      <c r="CU16" s="173"/>
      <c r="CV16" s="253">
        <v>35</v>
      </c>
      <c r="CW16" s="333">
        <v>2017</v>
      </c>
      <c r="CX16" s="173"/>
      <c r="CY16" s="173"/>
      <c r="CZ16" s="173"/>
      <c r="DA16" s="253">
        <v>36</v>
      </c>
      <c r="DB16" s="333">
        <v>2017</v>
      </c>
      <c r="DC16" s="173"/>
      <c r="DD16" s="173"/>
      <c r="DE16" s="253">
        <v>36</v>
      </c>
      <c r="DF16" s="333">
        <v>2017</v>
      </c>
      <c r="DG16" s="173"/>
      <c r="DH16" s="173"/>
      <c r="DI16" s="173"/>
      <c r="DJ16" s="253">
        <v>36</v>
      </c>
      <c r="DK16" s="333">
        <v>2017</v>
      </c>
      <c r="DL16" s="173"/>
      <c r="DM16" s="173"/>
      <c r="DN16" s="173"/>
      <c r="DO16" s="253">
        <v>36</v>
      </c>
      <c r="DP16" s="333">
        <v>2017</v>
      </c>
      <c r="DQ16" s="173"/>
      <c r="DR16" s="173"/>
      <c r="DS16" s="173"/>
      <c r="DT16" s="173"/>
      <c r="DU16" s="173"/>
      <c r="DV16" s="253">
        <v>37</v>
      </c>
      <c r="DW16" s="333">
        <v>2017</v>
      </c>
      <c r="DX16" s="173"/>
      <c r="DY16" s="173"/>
      <c r="DZ16" s="173"/>
      <c r="EA16" s="253">
        <v>38</v>
      </c>
      <c r="EB16" s="333">
        <v>2017</v>
      </c>
      <c r="EC16" s="173"/>
      <c r="ED16" s="173"/>
      <c r="EE16" s="173"/>
      <c r="EF16" s="173"/>
      <c r="EG16" s="173"/>
      <c r="EH16" s="173"/>
      <c r="EI16" s="173"/>
      <c r="EJ16" s="173"/>
      <c r="EK16" s="173"/>
      <c r="EL16" s="253">
        <v>38</v>
      </c>
      <c r="EM16" s="333">
        <v>2017</v>
      </c>
      <c r="EN16" s="173"/>
      <c r="EO16" s="173"/>
      <c r="EP16" s="253">
        <v>39</v>
      </c>
      <c r="EQ16" s="333">
        <v>2017</v>
      </c>
      <c r="ER16" s="173"/>
      <c r="ES16" s="173"/>
      <c r="ET16" s="253">
        <v>39</v>
      </c>
      <c r="EU16" s="333">
        <v>2017</v>
      </c>
      <c r="EV16" s="173"/>
      <c r="EW16" s="173"/>
      <c r="EX16" s="253">
        <v>39</v>
      </c>
      <c r="EY16" s="333">
        <v>2017</v>
      </c>
      <c r="EZ16" s="173"/>
      <c r="FA16" s="173"/>
      <c r="FB16" s="328">
        <v>43115</v>
      </c>
      <c r="FC16" s="327">
        <v>15000</v>
      </c>
      <c r="FD16" s="262">
        <v>3</v>
      </c>
      <c r="FE16" s="329">
        <v>2018</v>
      </c>
      <c r="FF16" s="173"/>
      <c r="FG16" s="173"/>
      <c r="FH16" s="173"/>
      <c r="FI16" s="173"/>
      <c r="FJ16" s="173"/>
      <c r="FK16" s="253">
        <v>40</v>
      </c>
      <c r="FL16" s="333">
        <v>2017</v>
      </c>
      <c r="FM16" s="173"/>
      <c r="FN16" s="173"/>
      <c r="FO16" s="253">
        <v>41</v>
      </c>
      <c r="FP16" s="333">
        <v>2017</v>
      </c>
      <c r="FQ16" s="173"/>
      <c r="FR16" s="173"/>
      <c r="FS16" s="173"/>
      <c r="FT16" s="253">
        <v>41</v>
      </c>
      <c r="FU16" s="333">
        <v>2017</v>
      </c>
      <c r="FV16" s="173"/>
      <c r="FW16" s="173"/>
      <c r="FX16" s="253">
        <v>42</v>
      </c>
      <c r="FY16" s="333">
        <v>2017</v>
      </c>
      <c r="FZ16" s="173"/>
      <c r="GA16" s="173"/>
      <c r="GB16" s="173"/>
      <c r="GC16" s="253">
        <v>42</v>
      </c>
      <c r="GD16" s="333">
        <v>2017</v>
      </c>
      <c r="GE16" s="173"/>
      <c r="GF16" s="173"/>
      <c r="GG16" s="253">
        <v>43</v>
      </c>
      <c r="GH16" s="333">
        <v>2017</v>
      </c>
      <c r="GI16" s="173"/>
      <c r="GJ16" s="173"/>
      <c r="GK16" s="173"/>
      <c r="GL16" s="173"/>
      <c r="GM16" s="253">
        <v>45</v>
      </c>
      <c r="GN16" s="333">
        <v>2017</v>
      </c>
      <c r="GO16" s="173"/>
      <c r="GP16" s="173"/>
      <c r="GQ16" s="253">
        <v>46</v>
      </c>
      <c r="GR16" s="333">
        <v>2017</v>
      </c>
      <c r="GS16" s="173"/>
      <c r="GT16" s="173"/>
      <c r="GU16" s="253">
        <v>46</v>
      </c>
      <c r="GV16" s="333">
        <v>2017</v>
      </c>
      <c r="GW16" s="173"/>
      <c r="GX16" s="173"/>
      <c r="GY16" s="173"/>
      <c r="GZ16" s="253">
        <v>47</v>
      </c>
      <c r="HA16" s="333">
        <v>2017</v>
      </c>
      <c r="HB16" s="173"/>
      <c r="HC16" s="173"/>
      <c r="HD16" s="253">
        <v>48</v>
      </c>
      <c r="HE16" s="333">
        <v>2017</v>
      </c>
      <c r="HF16" s="173"/>
      <c r="HG16" s="173"/>
      <c r="HH16" s="253"/>
      <c r="HI16" s="333"/>
      <c r="HJ16" s="173"/>
      <c r="HK16" s="173"/>
      <c r="HL16" s="173"/>
      <c r="HM16" s="173"/>
      <c r="HN16" s="253">
        <v>48</v>
      </c>
      <c r="HO16" s="333">
        <v>2017</v>
      </c>
      <c r="HP16" s="173"/>
      <c r="HQ16" s="173"/>
      <c r="HR16" s="173"/>
      <c r="HS16" s="253"/>
      <c r="HT16" s="253"/>
      <c r="HU16" s="173"/>
      <c r="HV16" s="173"/>
      <c r="HW16" s="173"/>
      <c r="HX16" s="253">
        <v>49</v>
      </c>
      <c r="HY16" s="333">
        <v>2017</v>
      </c>
      <c r="HZ16" s="173"/>
      <c r="IA16" s="173"/>
      <c r="IB16" s="173"/>
      <c r="IC16" s="173"/>
      <c r="ID16" s="253">
        <v>50</v>
      </c>
      <c r="IE16" s="333">
        <v>2017</v>
      </c>
      <c r="IF16" s="173"/>
      <c r="IG16" s="173"/>
      <c r="IH16" s="253"/>
      <c r="II16" s="253"/>
      <c r="IJ16" s="173"/>
      <c r="IK16" s="173"/>
      <c r="IL16" s="173"/>
      <c r="IM16" s="253"/>
      <c r="IN16" s="253"/>
      <c r="IO16" s="173"/>
      <c r="IP16" s="173"/>
      <c r="IQ16" s="253">
        <v>51</v>
      </c>
      <c r="IR16" s="333">
        <v>2017</v>
      </c>
      <c r="IS16" s="173"/>
      <c r="IT16" s="173"/>
      <c r="IU16" s="253">
        <v>51</v>
      </c>
      <c r="IV16" s="333">
        <v>2017</v>
      </c>
      <c r="IW16" s="173"/>
      <c r="IX16" s="173"/>
      <c r="IY16" s="328">
        <v>43238</v>
      </c>
      <c r="IZ16" s="327">
        <v>20000</v>
      </c>
      <c r="JA16" s="262">
        <v>20</v>
      </c>
      <c r="JB16" s="329">
        <v>2018</v>
      </c>
      <c r="JC16" s="173"/>
      <c r="JD16" s="173"/>
      <c r="JE16" s="173"/>
      <c r="JF16" s="253">
        <v>52</v>
      </c>
      <c r="JG16" s="333">
        <v>2017</v>
      </c>
      <c r="JH16" s="173"/>
      <c r="JI16" s="173"/>
      <c r="JJ16" s="253">
        <v>1</v>
      </c>
      <c r="JK16" s="333">
        <v>2018</v>
      </c>
      <c r="JL16" s="173"/>
      <c r="JM16" s="173"/>
      <c r="JN16" s="253"/>
      <c r="JO16" s="253"/>
      <c r="JP16" s="173"/>
      <c r="JQ16" s="173"/>
      <c r="JR16" s="253">
        <v>1</v>
      </c>
      <c r="JS16" s="333">
        <v>2018</v>
      </c>
      <c r="JT16" s="173"/>
      <c r="JU16" s="173"/>
      <c r="JV16" s="253"/>
      <c r="JW16" s="253"/>
      <c r="JX16" s="173"/>
      <c r="JY16" s="173"/>
      <c r="JZ16" s="173"/>
      <c r="KA16"/>
      <c r="KB16"/>
      <c r="KC16"/>
      <c r="KD16"/>
      <c r="KE16"/>
      <c r="KF16"/>
      <c r="KG16"/>
      <c r="KH16"/>
      <c r="KI16"/>
      <c r="KJ16"/>
      <c r="KK16"/>
      <c r="KL16"/>
      <c r="KM16"/>
      <c r="KN16"/>
      <c r="KO16"/>
      <c r="KP16"/>
      <c r="KQ16"/>
      <c r="KR16" s="5"/>
      <c r="KS16" s="5"/>
      <c r="KT16" s="5"/>
    </row>
    <row r="17" spans="1:306" s="2" customFormat="1" ht="14.4" x14ac:dyDescent="0.3">
      <c r="A17" s="223" t="s">
        <v>14</v>
      </c>
      <c r="B17" s="223">
        <v>3</v>
      </c>
      <c r="C17" s="224"/>
      <c r="D17" s="225"/>
      <c r="E17" s="223"/>
      <c r="F17" s="226"/>
      <c r="G17" s="223"/>
      <c r="H17" s="418"/>
      <c r="I17" s="223"/>
      <c r="J17" s="225"/>
      <c r="K17" s="223"/>
      <c r="L17" s="223"/>
      <c r="M17" s="225" t="s">
        <v>46</v>
      </c>
      <c r="N17" s="225">
        <v>17</v>
      </c>
      <c r="O17" s="223"/>
      <c r="P17" s="256"/>
      <c r="Q17" s="257">
        <v>43220</v>
      </c>
      <c r="R17" s="225"/>
      <c r="S17" s="257">
        <v>43360</v>
      </c>
      <c r="T17" s="257" t="s">
        <v>46</v>
      </c>
      <c r="U17" s="258" t="s">
        <v>46</v>
      </c>
      <c r="V17" s="258" t="s">
        <v>46</v>
      </c>
      <c r="W17" s="258" t="s">
        <v>46</v>
      </c>
      <c r="X17" s="257">
        <v>43234</v>
      </c>
      <c r="Y17" s="257" t="s">
        <v>46</v>
      </c>
      <c r="Z17" s="257" t="s">
        <v>46</v>
      </c>
      <c r="AA17" s="257" t="s">
        <v>46</v>
      </c>
      <c r="AB17" s="257" t="s">
        <v>46</v>
      </c>
      <c r="AC17" s="257" t="s">
        <v>46</v>
      </c>
      <c r="AD17" s="416">
        <v>0</v>
      </c>
      <c r="AE17" s="257" t="s">
        <v>46</v>
      </c>
      <c r="AF17" s="225" t="s">
        <v>46</v>
      </c>
      <c r="AG17" s="225" t="s">
        <v>46</v>
      </c>
      <c r="AH17" s="260" t="s">
        <v>46</v>
      </c>
      <c r="AI17" s="261"/>
      <c r="AJ17" s="173"/>
      <c r="AK17" s="262"/>
      <c r="AL17" s="329"/>
      <c r="AM17" s="331"/>
      <c r="AN17" s="332"/>
      <c r="AO17" s="173"/>
      <c r="AP17" s="173"/>
      <c r="AQ17" s="173"/>
      <c r="AR17" s="173"/>
      <c r="AS17" s="173"/>
      <c r="AT17" s="173"/>
      <c r="AU17" s="173"/>
      <c r="AV17" s="173"/>
      <c r="AW17" s="173"/>
      <c r="AX17" s="173"/>
      <c r="AY17" s="173"/>
      <c r="AZ17" s="253"/>
      <c r="BA17" s="333"/>
      <c r="BB17" s="173"/>
      <c r="BC17" s="173"/>
      <c r="BD17" s="328"/>
      <c r="BE17" s="327"/>
      <c r="BF17" s="262"/>
      <c r="BG17" s="329"/>
      <c r="BH17" s="173"/>
      <c r="BI17" s="173"/>
      <c r="BJ17" s="253"/>
      <c r="BK17" s="333"/>
      <c r="BL17" s="173"/>
      <c r="BM17" s="173"/>
      <c r="BN17" s="253"/>
      <c r="BO17" s="333"/>
      <c r="BP17" s="173"/>
      <c r="BQ17" s="173"/>
      <c r="BR17" s="253"/>
      <c r="BS17" s="333"/>
      <c r="BT17" s="173"/>
      <c r="BU17" s="173"/>
      <c r="BV17" s="328"/>
      <c r="BW17" s="327"/>
      <c r="BX17" s="262"/>
      <c r="BY17" s="329"/>
      <c r="BZ17" s="173"/>
      <c r="CA17" s="173"/>
      <c r="CB17" s="253"/>
      <c r="CC17" s="333"/>
      <c r="CD17" s="173"/>
      <c r="CE17" s="173"/>
      <c r="CF17" s="173"/>
      <c r="CG17" s="253"/>
      <c r="CH17" s="333"/>
      <c r="CI17" s="173"/>
      <c r="CJ17" s="173"/>
      <c r="CK17" s="173"/>
      <c r="CL17" s="253"/>
      <c r="CM17" s="333"/>
      <c r="CN17" s="173"/>
      <c r="CO17" s="173"/>
      <c r="CP17" s="328"/>
      <c r="CQ17" s="327"/>
      <c r="CR17" s="262"/>
      <c r="CS17" s="329"/>
      <c r="CT17" s="173"/>
      <c r="CU17" s="173"/>
      <c r="CV17" s="253"/>
      <c r="CW17" s="333"/>
      <c r="CX17" s="173"/>
      <c r="CY17" s="173"/>
      <c r="CZ17" s="173"/>
      <c r="DA17" s="253"/>
      <c r="DB17" s="333"/>
      <c r="DC17" s="173"/>
      <c r="DD17" s="173"/>
      <c r="DE17" s="253"/>
      <c r="DF17" s="333"/>
      <c r="DG17" s="173"/>
      <c r="DH17" s="173"/>
      <c r="DI17" s="173"/>
      <c r="DJ17" s="253"/>
      <c r="DK17" s="333"/>
      <c r="DL17" s="173"/>
      <c r="DM17" s="173"/>
      <c r="DN17" s="173"/>
      <c r="DO17" s="253"/>
      <c r="DP17" s="333"/>
      <c r="DQ17" s="173"/>
      <c r="DR17" s="173"/>
      <c r="DS17" s="173"/>
      <c r="DT17" s="173"/>
      <c r="DU17" s="173"/>
      <c r="DV17" s="253"/>
      <c r="DW17" s="333"/>
      <c r="DX17" s="173"/>
      <c r="DY17" s="173"/>
      <c r="DZ17" s="173"/>
      <c r="EA17" s="253"/>
      <c r="EB17" s="333"/>
      <c r="EC17" s="173"/>
      <c r="ED17" s="173"/>
      <c r="EE17" s="173"/>
      <c r="EF17" s="173"/>
      <c r="EG17" s="173"/>
      <c r="EH17" s="173"/>
      <c r="EI17" s="173"/>
      <c r="EJ17" s="173"/>
      <c r="EK17" s="173"/>
      <c r="EL17" s="253"/>
      <c r="EM17" s="333"/>
      <c r="EN17" s="173"/>
      <c r="EO17" s="173"/>
      <c r="EP17" s="253"/>
      <c r="EQ17" s="333"/>
      <c r="ER17" s="173"/>
      <c r="ES17" s="173"/>
      <c r="ET17" s="253"/>
      <c r="EU17" s="333"/>
      <c r="EV17" s="173"/>
      <c r="EW17" s="173"/>
      <c r="EX17" s="253"/>
      <c r="EY17" s="333"/>
      <c r="EZ17" s="173"/>
      <c r="FA17" s="173"/>
      <c r="FB17" s="328"/>
      <c r="FC17" s="327"/>
      <c r="FD17" s="262"/>
      <c r="FE17" s="329"/>
      <c r="FF17" s="173"/>
      <c r="FG17" s="173"/>
      <c r="FH17" s="173"/>
      <c r="FI17" s="173"/>
      <c r="FJ17" s="173"/>
      <c r="FK17" s="253"/>
      <c r="FL17" s="333"/>
      <c r="FM17" s="173"/>
      <c r="FN17" s="173"/>
      <c r="FO17" s="253"/>
      <c r="FP17" s="333"/>
      <c r="FQ17" s="173"/>
      <c r="FR17" s="173"/>
      <c r="FS17" s="173"/>
      <c r="FT17" s="253"/>
      <c r="FU17" s="333"/>
      <c r="FV17" s="173"/>
      <c r="FW17" s="173"/>
      <c r="FX17" s="253"/>
      <c r="FY17" s="333"/>
      <c r="FZ17" s="173"/>
      <c r="GA17" s="173"/>
      <c r="GB17" s="173"/>
      <c r="GC17" s="253"/>
      <c r="GD17" s="333"/>
      <c r="GE17" s="173"/>
      <c r="GF17" s="173"/>
      <c r="GG17" s="253"/>
      <c r="GH17" s="333"/>
      <c r="GI17" s="173"/>
      <c r="GJ17" s="173"/>
      <c r="GK17" s="173"/>
      <c r="GL17" s="173"/>
      <c r="GM17" s="253"/>
      <c r="GN17" s="333"/>
      <c r="GO17" s="173"/>
      <c r="GP17" s="173"/>
      <c r="GQ17" s="253"/>
      <c r="GR17" s="333"/>
      <c r="GS17" s="173"/>
      <c r="GT17" s="173"/>
      <c r="GU17" s="253"/>
      <c r="GV17" s="333"/>
      <c r="GW17" s="173"/>
      <c r="GX17" s="173"/>
      <c r="GY17" s="173"/>
      <c r="GZ17" s="253"/>
      <c r="HA17" s="333"/>
      <c r="HB17" s="173"/>
      <c r="HC17" s="173"/>
      <c r="HD17" s="253"/>
      <c r="HE17" s="333"/>
      <c r="HF17" s="173"/>
      <c r="HG17" s="173"/>
      <c r="HH17" s="253"/>
      <c r="HI17" s="333"/>
      <c r="HJ17" s="173"/>
      <c r="HK17" s="173"/>
      <c r="HL17" s="173"/>
      <c r="HM17" s="173"/>
      <c r="HN17" s="253"/>
      <c r="HO17" s="333"/>
      <c r="HP17" s="173"/>
      <c r="HQ17" s="173"/>
      <c r="HR17" s="173"/>
      <c r="HS17" s="253"/>
      <c r="HT17" s="253"/>
      <c r="HU17" s="173"/>
      <c r="HV17" s="173"/>
      <c r="HW17" s="173"/>
      <c r="HX17" s="253"/>
      <c r="HY17" s="333"/>
      <c r="HZ17" s="173"/>
      <c r="IA17" s="173"/>
      <c r="IB17" s="173"/>
      <c r="IC17" s="173"/>
      <c r="ID17" s="253"/>
      <c r="IE17" s="333"/>
      <c r="IF17" s="173"/>
      <c r="IG17" s="173"/>
      <c r="IH17" s="253"/>
      <c r="II17" s="253"/>
      <c r="IJ17" s="173"/>
      <c r="IK17" s="173"/>
      <c r="IL17" s="173"/>
      <c r="IM17" s="253"/>
      <c r="IN17" s="253"/>
      <c r="IO17" s="173"/>
      <c r="IP17" s="173"/>
      <c r="IQ17" s="253"/>
      <c r="IR17" s="333"/>
      <c r="IS17" s="173"/>
      <c r="IT17" s="173"/>
      <c r="IU17" s="253"/>
      <c r="IV17" s="333"/>
      <c r="IW17" s="173"/>
      <c r="IX17" s="173"/>
      <c r="IY17" s="328"/>
      <c r="IZ17" s="327"/>
      <c r="JA17" s="262"/>
      <c r="JB17" s="329"/>
      <c r="JC17" s="173"/>
      <c r="JD17" s="173"/>
      <c r="JE17" s="173"/>
      <c r="JF17" s="253"/>
      <c r="JG17" s="333"/>
      <c r="JH17" s="173"/>
      <c r="JI17" s="173"/>
      <c r="JJ17" s="253"/>
      <c r="JK17" s="333"/>
      <c r="JL17" s="173"/>
      <c r="JM17" s="173"/>
      <c r="JN17" s="253"/>
      <c r="JO17" s="253"/>
      <c r="JP17" s="173"/>
      <c r="JQ17" s="173"/>
      <c r="JR17" s="253"/>
      <c r="JS17" s="333"/>
      <c r="JT17" s="173"/>
      <c r="JU17" s="173"/>
      <c r="JV17" s="253"/>
      <c r="JW17" s="253"/>
      <c r="JX17" s="173"/>
      <c r="JY17" s="173"/>
      <c r="JZ17" s="173"/>
      <c r="KA17"/>
      <c r="KB17"/>
      <c r="KC17"/>
      <c r="KD17"/>
      <c r="KE17"/>
      <c r="KF17"/>
      <c r="KG17"/>
      <c r="KH17"/>
      <c r="KI17"/>
      <c r="KJ17"/>
      <c r="KK17"/>
      <c r="KL17"/>
      <c r="KM17"/>
      <c r="KN17"/>
      <c r="KO17"/>
      <c r="KP17"/>
      <c r="KQ17"/>
      <c r="KR17" s="5"/>
      <c r="KS17" s="5"/>
      <c r="KT17" s="5"/>
    </row>
    <row r="18" spans="1:306" s="2" customFormat="1" ht="14.4" x14ac:dyDescent="0.3">
      <c r="A18" s="223" t="s">
        <v>15</v>
      </c>
      <c r="B18" s="223">
        <v>4</v>
      </c>
      <c r="C18" s="224"/>
      <c r="D18" s="225"/>
      <c r="E18" s="223"/>
      <c r="F18" s="226"/>
      <c r="G18" s="223"/>
      <c r="H18" s="418"/>
      <c r="I18" s="223"/>
      <c r="J18" s="225"/>
      <c r="K18" s="223"/>
      <c r="L18" s="223"/>
      <c r="M18" s="225" t="s">
        <v>48</v>
      </c>
      <c r="N18" s="225">
        <v>17</v>
      </c>
      <c r="O18" s="223"/>
      <c r="P18" s="256"/>
      <c r="Q18" s="257">
        <v>43769</v>
      </c>
      <c r="R18" s="225"/>
      <c r="S18" s="257"/>
      <c r="T18" s="257" t="s">
        <v>49</v>
      </c>
      <c r="U18" s="258"/>
      <c r="V18" s="258">
        <v>100000</v>
      </c>
      <c r="W18" s="258"/>
      <c r="X18" s="257" t="s">
        <v>50</v>
      </c>
      <c r="Y18" s="257" t="s">
        <v>50</v>
      </c>
      <c r="Z18" s="257" t="s">
        <v>50</v>
      </c>
      <c r="AA18" s="257" t="s">
        <v>50</v>
      </c>
      <c r="AB18" s="257" t="s">
        <v>50</v>
      </c>
      <c r="AC18" s="257" t="s">
        <v>50</v>
      </c>
      <c r="AD18" s="416">
        <v>0</v>
      </c>
      <c r="AE18" s="257" t="s">
        <v>49</v>
      </c>
      <c r="AF18" s="225"/>
      <c r="AG18" s="225"/>
      <c r="AH18" s="260">
        <v>52</v>
      </c>
      <c r="AI18" s="261">
        <v>1900</v>
      </c>
      <c r="AJ18" s="173"/>
      <c r="AK18" s="262">
        <v>52</v>
      </c>
      <c r="AL18" s="329">
        <v>1900</v>
      </c>
      <c r="AM18" s="331">
        <v>15000</v>
      </c>
      <c r="AN18" s="332"/>
      <c r="AO18" s="173"/>
      <c r="AP18" s="173"/>
      <c r="AQ18" s="173"/>
      <c r="AR18" s="173"/>
      <c r="AS18" s="173"/>
      <c r="AT18" s="173"/>
      <c r="AU18" s="173"/>
      <c r="AV18" s="173"/>
      <c r="AW18" s="173"/>
      <c r="AX18" s="173"/>
      <c r="AY18" s="173"/>
      <c r="AZ18" s="253"/>
      <c r="BA18" s="333"/>
      <c r="BB18" s="173"/>
      <c r="BC18" s="173"/>
      <c r="BD18" s="328"/>
      <c r="BE18" s="327">
        <v>10000</v>
      </c>
      <c r="BF18" s="262"/>
      <c r="BG18" s="329"/>
      <c r="BH18" s="173"/>
      <c r="BI18" s="173"/>
      <c r="BJ18" s="253"/>
      <c r="BK18" s="333"/>
      <c r="BL18" s="173"/>
      <c r="BM18" s="173"/>
      <c r="BN18" s="253"/>
      <c r="BO18" s="333"/>
      <c r="BP18" s="173"/>
      <c r="BQ18" s="173"/>
      <c r="BR18" s="253"/>
      <c r="BS18" s="333"/>
      <c r="BT18" s="173"/>
      <c r="BU18" s="173"/>
      <c r="BV18" s="328"/>
      <c r="BW18" s="327">
        <v>15000</v>
      </c>
      <c r="BX18" s="262"/>
      <c r="BY18" s="329"/>
      <c r="BZ18" s="173"/>
      <c r="CA18" s="173"/>
      <c r="CB18" s="253"/>
      <c r="CC18" s="333"/>
      <c r="CD18" s="173"/>
      <c r="CE18" s="173"/>
      <c r="CF18" s="173"/>
      <c r="CG18" s="253"/>
      <c r="CH18" s="333"/>
      <c r="CI18" s="173"/>
      <c r="CJ18" s="173"/>
      <c r="CK18" s="173"/>
      <c r="CL18" s="253"/>
      <c r="CM18" s="333"/>
      <c r="CN18" s="173"/>
      <c r="CO18" s="173"/>
      <c r="CP18" s="328"/>
      <c r="CQ18" s="327">
        <v>20000</v>
      </c>
      <c r="CR18" s="262"/>
      <c r="CS18" s="329"/>
      <c r="CT18" s="173"/>
      <c r="CU18" s="173"/>
      <c r="CV18" s="253"/>
      <c r="CW18" s="333"/>
      <c r="CX18" s="173"/>
      <c r="CY18" s="173"/>
      <c r="CZ18" s="173"/>
      <c r="DA18" s="253"/>
      <c r="DB18" s="333"/>
      <c r="DC18" s="173"/>
      <c r="DD18" s="173"/>
      <c r="DE18" s="253"/>
      <c r="DF18" s="333"/>
      <c r="DG18" s="173"/>
      <c r="DH18" s="173"/>
      <c r="DI18" s="173"/>
      <c r="DJ18" s="253"/>
      <c r="DK18" s="333"/>
      <c r="DL18" s="173"/>
      <c r="DM18" s="173"/>
      <c r="DN18" s="173"/>
      <c r="DO18" s="253"/>
      <c r="DP18" s="333"/>
      <c r="DQ18" s="173"/>
      <c r="DR18" s="173"/>
      <c r="DS18" s="173"/>
      <c r="DT18" s="173"/>
      <c r="DU18" s="173"/>
      <c r="DV18" s="253"/>
      <c r="DW18" s="333"/>
      <c r="DX18" s="173"/>
      <c r="DY18" s="173"/>
      <c r="DZ18" s="173"/>
      <c r="EA18" s="253"/>
      <c r="EB18" s="333"/>
      <c r="EC18" s="173"/>
      <c r="ED18" s="173"/>
      <c r="EE18" s="173"/>
      <c r="EF18" s="173"/>
      <c r="EG18" s="173"/>
      <c r="EH18" s="173"/>
      <c r="EI18" s="173"/>
      <c r="EJ18" s="173"/>
      <c r="EK18" s="173"/>
      <c r="EL18" s="253"/>
      <c r="EM18" s="333"/>
      <c r="EN18" s="173"/>
      <c r="EO18" s="173"/>
      <c r="EP18" s="253"/>
      <c r="EQ18" s="333"/>
      <c r="ER18" s="173"/>
      <c r="ES18" s="173"/>
      <c r="ET18" s="253"/>
      <c r="EU18" s="333"/>
      <c r="EV18" s="173"/>
      <c r="EW18" s="173"/>
      <c r="EX18" s="253"/>
      <c r="EY18" s="333"/>
      <c r="EZ18" s="173"/>
      <c r="FA18" s="173"/>
      <c r="FB18" s="328"/>
      <c r="FC18" s="327">
        <v>15000</v>
      </c>
      <c r="FD18" s="262"/>
      <c r="FE18" s="329"/>
      <c r="FF18" s="173"/>
      <c r="FG18" s="173"/>
      <c r="FH18" s="173"/>
      <c r="FI18" s="173"/>
      <c r="FJ18" s="173"/>
      <c r="FK18" s="253"/>
      <c r="FL18" s="333"/>
      <c r="FM18" s="173"/>
      <c r="FN18" s="173"/>
      <c r="FO18" s="253"/>
      <c r="FP18" s="333"/>
      <c r="FQ18" s="173"/>
      <c r="FR18" s="173"/>
      <c r="FS18" s="173"/>
      <c r="FT18" s="253"/>
      <c r="FU18" s="333"/>
      <c r="FV18" s="173"/>
      <c r="FW18" s="173"/>
      <c r="FX18" s="253"/>
      <c r="FY18" s="333"/>
      <c r="FZ18" s="173"/>
      <c r="GA18" s="173"/>
      <c r="GB18" s="173"/>
      <c r="GC18" s="253"/>
      <c r="GD18" s="333"/>
      <c r="GE18" s="173"/>
      <c r="GF18" s="173"/>
      <c r="GG18" s="253"/>
      <c r="GH18" s="333"/>
      <c r="GI18" s="173"/>
      <c r="GJ18" s="173"/>
      <c r="GK18" s="173"/>
      <c r="GL18" s="173"/>
      <c r="GM18" s="253"/>
      <c r="GN18" s="333"/>
      <c r="GO18" s="173"/>
      <c r="GP18" s="173"/>
      <c r="GQ18" s="253"/>
      <c r="GR18" s="333"/>
      <c r="GS18" s="173"/>
      <c r="GT18" s="173"/>
      <c r="GU18" s="253"/>
      <c r="GV18" s="333"/>
      <c r="GW18" s="173"/>
      <c r="GX18" s="173"/>
      <c r="GY18" s="173"/>
      <c r="GZ18" s="253"/>
      <c r="HA18" s="333"/>
      <c r="HB18" s="173"/>
      <c r="HC18" s="173"/>
      <c r="HD18" s="253"/>
      <c r="HE18" s="333"/>
      <c r="HF18" s="173"/>
      <c r="HG18" s="173"/>
      <c r="HH18" s="253"/>
      <c r="HI18" s="333"/>
      <c r="HJ18" s="173"/>
      <c r="HK18" s="173"/>
      <c r="HL18" s="173"/>
      <c r="HM18" s="173"/>
      <c r="HN18" s="253"/>
      <c r="HO18" s="333"/>
      <c r="HP18" s="173"/>
      <c r="HQ18" s="173"/>
      <c r="HR18" s="173"/>
      <c r="HS18" s="253"/>
      <c r="HT18" s="253"/>
      <c r="HU18" s="173"/>
      <c r="HV18" s="173"/>
      <c r="HW18" s="173"/>
      <c r="HX18" s="253"/>
      <c r="HY18" s="333"/>
      <c r="HZ18" s="173"/>
      <c r="IA18" s="173"/>
      <c r="IB18" s="173"/>
      <c r="IC18" s="173"/>
      <c r="ID18" s="253"/>
      <c r="IE18" s="333"/>
      <c r="IF18" s="173"/>
      <c r="IG18" s="173"/>
      <c r="IH18" s="253"/>
      <c r="II18" s="253"/>
      <c r="IJ18" s="173"/>
      <c r="IK18" s="173"/>
      <c r="IL18" s="173"/>
      <c r="IM18" s="253"/>
      <c r="IN18" s="253"/>
      <c r="IO18" s="173"/>
      <c r="IP18" s="173"/>
      <c r="IQ18" s="253"/>
      <c r="IR18" s="333"/>
      <c r="IS18" s="173"/>
      <c r="IT18" s="173"/>
      <c r="IU18" s="253"/>
      <c r="IV18" s="333"/>
      <c r="IW18" s="173"/>
      <c r="IX18" s="173"/>
      <c r="IY18" s="328"/>
      <c r="IZ18" s="327">
        <v>20000</v>
      </c>
      <c r="JA18" s="262"/>
      <c r="JB18" s="329"/>
      <c r="JC18" s="173"/>
      <c r="JD18" s="173"/>
      <c r="JE18" s="173"/>
      <c r="JF18" s="253"/>
      <c r="JG18" s="333"/>
      <c r="JH18" s="173"/>
      <c r="JI18" s="173"/>
      <c r="JJ18" s="253"/>
      <c r="JK18" s="333"/>
      <c r="JL18" s="173"/>
      <c r="JM18" s="173"/>
      <c r="JN18" s="253"/>
      <c r="JO18" s="253"/>
      <c r="JP18" s="173"/>
      <c r="JQ18" s="173"/>
      <c r="JR18" s="253"/>
      <c r="JS18" s="333"/>
      <c r="JT18" s="173"/>
      <c r="JU18" s="173"/>
      <c r="JV18" s="253"/>
      <c r="JW18" s="253"/>
      <c r="JX18" s="173"/>
      <c r="JY18" s="173"/>
      <c r="JZ18" s="173"/>
      <c r="KA18" s="175"/>
      <c r="KB18" s="175"/>
      <c r="KC18" s="175"/>
      <c r="KD18" s="175"/>
      <c r="KE18" s="175"/>
      <c r="KF18" s="175"/>
      <c r="KG18" s="175"/>
      <c r="KH18" s="175"/>
      <c r="KI18" s="175"/>
      <c r="KJ18" s="175"/>
      <c r="KK18" s="175"/>
      <c r="KL18" s="175"/>
      <c r="KM18" s="175"/>
      <c r="KN18" s="175"/>
      <c r="KO18" s="175"/>
      <c r="KP18" s="175"/>
      <c r="KQ18" s="175"/>
      <c r="KR18" s="5"/>
      <c r="KS18" s="5"/>
      <c r="KT18" s="5"/>
    </row>
    <row r="19" spans="1:306" s="2" customFormat="1" ht="14.4" x14ac:dyDescent="0.3">
      <c r="A19" s="223" t="s">
        <v>16</v>
      </c>
      <c r="B19" s="223">
        <v>5</v>
      </c>
      <c r="C19" s="224"/>
      <c r="D19" s="225"/>
      <c r="E19" s="223"/>
      <c r="F19" s="226"/>
      <c r="G19" s="223"/>
      <c r="H19" s="417"/>
      <c r="I19" s="223"/>
      <c r="J19" s="225"/>
      <c r="K19" s="223"/>
      <c r="L19" s="223"/>
      <c r="M19" s="225" t="s">
        <v>47</v>
      </c>
      <c r="N19" s="225">
        <v>17</v>
      </c>
      <c r="O19" s="223"/>
      <c r="P19" s="256"/>
      <c r="Q19" s="257">
        <v>42280</v>
      </c>
      <c r="R19" s="225"/>
      <c r="S19" s="257"/>
      <c r="T19" s="257">
        <v>42954</v>
      </c>
      <c r="U19" s="258"/>
      <c r="V19" s="258">
        <v>100000</v>
      </c>
      <c r="W19" s="258"/>
      <c r="X19" s="257">
        <v>42289</v>
      </c>
      <c r="Y19" s="257">
        <v>42411</v>
      </c>
      <c r="Z19" s="257">
        <v>42549</v>
      </c>
      <c r="AA19" s="257">
        <v>42543</v>
      </c>
      <c r="AB19" s="257">
        <v>42655</v>
      </c>
      <c r="AC19" s="257">
        <v>42688</v>
      </c>
      <c r="AD19" s="416">
        <v>0</v>
      </c>
      <c r="AE19" s="257">
        <v>42724</v>
      </c>
      <c r="AF19" s="225"/>
      <c r="AG19" s="225"/>
      <c r="AH19" s="263">
        <v>51</v>
      </c>
      <c r="AI19" s="261">
        <v>2016</v>
      </c>
      <c r="AJ19" s="173"/>
      <c r="AK19" s="262">
        <v>51</v>
      </c>
      <c r="AL19" s="329">
        <v>2016</v>
      </c>
      <c r="AM19" s="331">
        <v>15000</v>
      </c>
      <c r="AN19" s="332">
        <v>42724</v>
      </c>
      <c r="AO19" s="173"/>
      <c r="AP19" s="173"/>
      <c r="AQ19" s="173"/>
      <c r="AR19" s="173"/>
      <c r="AS19" s="173"/>
      <c r="AT19" s="173"/>
      <c r="AU19" s="173"/>
      <c r="AV19" s="173"/>
      <c r="AW19" s="173"/>
      <c r="AX19" s="173"/>
      <c r="AY19" s="173"/>
      <c r="AZ19" s="253">
        <v>52</v>
      </c>
      <c r="BA19" s="333">
        <v>2016</v>
      </c>
      <c r="BB19" s="173"/>
      <c r="BC19" s="173"/>
      <c r="BD19" s="328">
        <v>42741</v>
      </c>
      <c r="BE19" s="327">
        <v>10000</v>
      </c>
      <c r="BF19" s="262">
        <v>1</v>
      </c>
      <c r="BG19" s="329">
        <v>2017</v>
      </c>
      <c r="BH19" s="173"/>
      <c r="BI19" s="173"/>
      <c r="BJ19" s="253">
        <v>1</v>
      </c>
      <c r="BK19" s="333">
        <v>2017</v>
      </c>
      <c r="BL19" s="173"/>
      <c r="BM19" s="173"/>
      <c r="BN19" s="253">
        <v>3</v>
      </c>
      <c r="BO19" s="333">
        <v>2017</v>
      </c>
      <c r="BP19" s="173"/>
      <c r="BQ19" s="173"/>
      <c r="BR19" s="253">
        <v>4</v>
      </c>
      <c r="BS19" s="333">
        <v>2017</v>
      </c>
      <c r="BT19" s="173"/>
      <c r="BU19" s="173"/>
      <c r="BV19" s="328">
        <v>42801</v>
      </c>
      <c r="BW19" s="327">
        <v>15000</v>
      </c>
      <c r="BX19" s="262">
        <v>10</v>
      </c>
      <c r="BY19" s="329">
        <v>2017</v>
      </c>
      <c r="BZ19" s="173"/>
      <c r="CA19" s="173"/>
      <c r="CB19" s="253">
        <v>5</v>
      </c>
      <c r="CC19" s="333">
        <v>2017</v>
      </c>
      <c r="CD19" s="173"/>
      <c r="CE19" s="173"/>
      <c r="CF19" s="173"/>
      <c r="CG19" s="253">
        <v>7</v>
      </c>
      <c r="CH19" s="333">
        <v>2017</v>
      </c>
      <c r="CI19" s="173"/>
      <c r="CJ19" s="173"/>
      <c r="CK19" s="173"/>
      <c r="CL19" s="253">
        <v>8</v>
      </c>
      <c r="CM19" s="333">
        <v>2017</v>
      </c>
      <c r="CN19" s="173"/>
      <c r="CO19" s="173"/>
      <c r="CP19" s="328">
        <v>42816</v>
      </c>
      <c r="CQ19" s="327">
        <v>20000</v>
      </c>
      <c r="CR19" s="262">
        <v>12</v>
      </c>
      <c r="CS19" s="329">
        <v>2017</v>
      </c>
      <c r="CT19" s="173"/>
      <c r="CU19" s="173"/>
      <c r="CV19" s="253">
        <v>9</v>
      </c>
      <c r="CW19" s="333">
        <v>2017</v>
      </c>
      <c r="CX19" s="173"/>
      <c r="CY19" s="173"/>
      <c r="CZ19" s="173"/>
      <c r="DA19" s="253">
        <v>10</v>
      </c>
      <c r="DB19" s="333">
        <v>2017</v>
      </c>
      <c r="DC19" s="173"/>
      <c r="DD19" s="173"/>
      <c r="DE19" s="253">
        <v>10</v>
      </c>
      <c r="DF19" s="333">
        <v>2017</v>
      </c>
      <c r="DG19" s="173"/>
      <c r="DH19" s="173"/>
      <c r="DI19" s="173"/>
      <c r="DJ19" s="253">
        <v>10</v>
      </c>
      <c r="DK19" s="333">
        <v>2017</v>
      </c>
      <c r="DL19" s="173"/>
      <c r="DM19" s="173"/>
      <c r="DN19" s="173"/>
      <c r="DO19" s="253">
        <v>10</v>
      </c>
      <c r="DP19" s="333">
        <v>2017</v>
      </c>
      <c r="DQ19" s="173"/>
      <c r="DR19" s="173"/>
      <c r="DS19" s="173"/>
      <c r="DT19" s="173"/>
      <c r="DU19" s="173"/>
      <c r="DV19" s="253">
        <v>11</v>
      </c>
      <c r="DW19" s="333">
        <v>2017</v>
      </c>
      <c r="DX19" s="173"/>
      <c r="DY19" s="173"/>
      <c r="DZ19" s="173"/>
      <c r="EA19" s="253">
        <v>12</v>
      </c>
      <c r="EB19" s="333">
        <v>2017</v>
      </c>
      <c r="EC19" s="173"/>
      <c r="ED19" s="173"/>
      <c r="EE19" s="173"/>
      <c r="EF19" s="173"/>
      <c r="EG19" s="173"/>
      <c r="EH19" s="173"/>
      <c r="EI19" s="173"/>
      <c r="EJ19" s="173"/>
      <c r="EK19" s="173"/>
      <c r="EL19" s="253">
        <v>12</v>
      </c>
      <c r="EM19" s="333">
        <v>2017</v>
      </c>
      <c r="EN19" s="173"/>
      <c r="EO19" s="173"/>
      <c r="EP19" s="253">
        <v>13</v>
      </c>
      <c r="EQ19" s="333">
        <v>2017</v>
      </c>
      <c r="ER19" s="173"/>
      <c r="ES19" s="173"/>
      <c r="ET19" s="253">
        <v>13</v>
      </c>
      <c r="EU19" s="333">
        <v>2017</v>
      </c>
      <c r="EV19" s="173"/>
      <c r="EW19" s="173"/>
      <c r="EX19" s="253">
        <v>13</v>
      </c>
      <c r="EY19" s="333">
        <v>2017</v>
      </c>
      <c r="EZ19" s="173"/>
      <c r="FA19" s="173"/>
      <c r="FB19" s="328">
        <v>42874</v>
      </c>
      <c r="FC19" s="327">
        <v>15000</v>
      </c>
      <c r="FD19" s="262">
        <v>20</v>
      </c>
      <c r="FE19" s="329">
        <v>2017</v>
      </c>
      <c r="FF19" s="173"/>
      <c r="FG19" s="173"/>
      <c r="FH19" s="173"/>
      <c r="FI19" s="173"/>
      <c r="FJ19" s="173"/>
      <c r="FK19" s="253">
        <v>14</v>
      </c>
      <c r="FL19" s="333">
        <v>2017</v>
      </c>
      <c r="FM19" s="173"/>
      <c r="FN19" s="173"/>
      <c r="FO19" s="253">
        <v>15</v>
      </c>
      <c r="FP19" s="333">
        <v>2017</v>
      </c>
      <c r="FQ19" s="173"/>
      <c r="FR19" s="173"/>
      <c r="FS19" s="173"/>
      <c r="FT19" s="253">
        <v>15</v>
      </c>
      <c r="FU19" s="333">
        <v>2017</v>
      </c>
      <c r="FV19" s="173"/>
      <c r="FW19" s="173"/>
      <c r="FX19" s="253">
        <v>16</v>
      </c>
      <c r="FY19" s="333">
        <v>2017</v>
      </c>
      <c r="FZ19" s="173"/>
      <c r="GA19" s="173"/>
      <c r="GB19" s="173"/>
      <c r="GC19" s="253">
        <v>16</v>
      </c>
      <c r="GD19" s="333">
        <v>2017</v>
      </c>
      <c r="GE19" s="173"/>
      <c r="GF19" s="173"/>
      <c r="GG19" s="253">
        <v>17</v>
      </c>
      <c r="GH19" s="333">
        <v>2017</v>
      </c>
      <c r="GI19" s="173"/>
      <c r="GJ19" s="173"/>
      <c r="GK19" s="173"/>
      <c r="GL19" s="173"/>
      <c r="GM19" s="253">
        <v>19</v>
      </c>
      <c r="GN19" s="333">
        <v>2017</v>
      </c>
      <c r="GO19" s="173"/>
      <c r="GP19" s="173"/>
      <c r="GQ19" s="253">
        <v>20</v>
      </c>
      <c r="GR19" s="333">
        <v>2017</v>
      </c>
      <c r="GS19" s="173"/>
      <c r="GT19" s="173"/>
      <c r="GU19" s="253">
        <v>20</v>
      </c>
      <c r="GV19" s="333">
        <v>2017</v>
      </c>
      <c r="GW19" s="173"/>
      <c r="GX19" s="173"/>
      <c r="GY19" s="173"/>
      <c r="GZ19" s="253">
        <v>21</v>
      </c>
      <c r="HA19" s="333">
        <v>2017</v>
      </c>
      <c r="HB19" s="173"/>
      <c r="HC19" s="173"/>
      <c r="HD19" s="253">
        <v>22</v>
      </c>
      <c r="HE19" s="333">
        <v>2017</v>
      </c>
      <c r="HF19" s="173"/>
      <c r="HG19" s="173"/>
      <c r="HH19" s="253"/>
      <c r="HI19" s="333"/>
      <c r="HJ19" s="173"/>
      <c r="HK19" s="173"/>
      <c r="HL19" s="173"/>
      <c r="HM19" s="173"/>
      <c r="HN19" s="253">
        <v>22</v>
      </c>
      <c r="HO19" s="333">
        <v>2017</v>
      </c>
      <c r="HP19" s="173"/>
      <c r="HQ19" s="173"/>
      <c r="HR19" s="173"/>
      <c r="HS19" s="253"/>
      <c r="HT19" s="253"/>
      <c r="HU19" s="173"/>
      <c r="HV19" s="173"/>
      <c r="HW19" s="173"/>
      <c r="HX19" s="253">
        <v>23</v>
      </c>
      <c r="HY19" s="333">
        <v>2017</v>
      </c>
      <c r="HZ19" s="173"/>
      <c r="IA19" s="173"/>
      <c r="IB19" s="173"/>
      <c r="IC19" s="173"/>
      <c r="ID19" s="253">
        <v>24</v>
      </c>
      <c r="IE19" s="333">
        <v>2017</v>
      </c>
      <c r="IF19" s="173"/>
      <c r="IG19" s="173"/>
      <c r="IH19" s="253"/>
      <c r="II19" s="253"/>
      <c r="IJ19" s="173"/>
      <c r="IK19" s="173"/>
      <c r="IL19" s="173"/>
      <c r="IM19" s="253"/>
      <c r="IN19" s="253"/>
      <c r="IO19" s="173"/>
      <c r="IP19" s="173"/>
      <c r="IQ19" s="253">
        <v>25</v>
      </c>
      <c r="IR19" s="333">
        <v>2017</v>
      </c>
      <c r="IS19" s="173"/>
      <c r="IT19" s="173"/>
      <c r="IU19" s="253">
        <v>25</v>
      </c>
      <c r="IV19" s="333">
        <v>2017</v>
      </c>
      <c r="IW19" s="173"/>
      <c r="IX19" s="173"/>
      <c r="IY19" s="328">
        <v>42921</v>
      </c>
      <c r="IZ19" s="327">
        <v>20000</v>
      </c>
      <c r="JA19" s="262">
        <v>27</v>
      </c>
      <c r="JB19" s="329">
        <v>2017</v>
      </c>
      <c r="JC19" s="173"/>
      <c r="JD19" s="173"/>
      <c r="JE19" s="173"/>
      <c r="JF19" s="253">
        <v>26</v>
      </c>
      <c r="JG19" s="333">
        <v>2017</v>
      </c>
      <c r="JH19" s="173"/>
      <c r="JI19" s="173"/>
      <c r="JJ19" s="253">
        <v>27</v>
      </c>
      <c r="JK19" s="333">
        <v>2017</v>
      </c>
      <c r="JL19" s="173"/>
      <c r="JM19" s="173"/>
      <c r="JN19" s="253"/>
      <c r="JO19" s="253"/>
      <c r="JP19" s="173"/>
      <c r="JQ19" s="173"/>
      <c r="JR19" s="253">
        <v>27</v>
      </c>
      <c r="JS19" s="333">
        <v>2017</v>
      </c>
      <c r="JT19" s="173"/>
      <c r="JU19" s="173"/>
      <c r="JV19" s="253"/>
      <c r="JW19" s="253"/>
      <c r="JX19" s="173"/>
      <c r="JY19" s="173"/>
      <c r="JZ19" s="173"/>
      <c r="KA19" s="175"/>
      <c r="KB19" s="175"/>
      <c r="KC19" s="175"/>
      <c r="KD19" s="175"/>
      <c r="KE19" s="175"/>
      <c r="KF19" s="175"/>
      <c r="KG19" s="175"/>
      <c r="KH19" s="175"/>
      <c r="KI19" s="175"/>
      <c r="KJ19" s="175"/>
      <c r="KK19" s="175"/>
      <c r="KL19" s="175"/>
      <c r="KM19" s="175"/>
      <c r="KN19" s="175"/>
      <c r="KO19" s="175"/>
      <c r="KP19" s="175"/>
      <c r="KQ19" s="175"/>
      <c r="KR19" s="5"/>
      <c r="KS19" s="5"/>
      <c r="KT19" s="5"/>
    </row>
    <row r="20" spans="1:306" s="2" customFormat="1" ht="14.4" x14ac:dyDescent="0.3">
      <c r="A20" s="223" t="s">
        <v>17</v>
      </c>
      <c r="B20" s="223">
        <v>6</v>
      </c>
      <c r="C20" s="224"/>
      <c r="D20" s="225"/>
      <c r="E20" s="223"/>
      <c r="F20" s="226"/>
      <c r="G20" s="223"/>
      <c r="H20" s="418"/>
      <c r="I20" s="228"/>
      <c r="J20" s="225"/>
      <c r="K20" s="223"/>
      <c r="L20" s="223"/>
      <c r="M20" s="225" t="s">
        <v>47</v>
      </c>
      <c r="N20" s="225">
        <v>85</v>
      </c>
      <c r="O20" s="223"/>
      <c r="P20" s="256"/>
      <c r="Q20" s="257">
        <v>43007</v>
      </c>
      <c r="R20" s="225"/>
      <c r="S20" s="257"/>
      <c r="T20" s="257">
        <v>43502</v>
      </c>
      <c r="U20" s="258"/>
      <c r="V20" s="258">
        <v>100000</v>
      </c>
      <c r="W20" s="258"/>
      <c r="X20" s="257">
        <v>43031</v>
      </c>
      <c r="Y20" s="257">
        <v>43124</v>
      </c>
      <c r="Z20" s="257">
        <v>43081</v>
      </c>
      <c r="AA20" s="257">
        <v>43100</v>
      </c>
      <c r="AB20" s="257">
        <v>43136</v>
      </c>
      <c r="AC20" s="257">
        <v>43188</v>
      </c>
      <c r="AD20" s="416">
        <v>0</v>
      </c>
      <c r="AE20" s="257">
        <v>43199</v>
      </c>
      <c r="AF20" s="225"/>
      <c r="AG20" s="225"/>
      <c r="AH20" s="260">
        <v>15</v>
      </c>
      <c r="AI20" s="261">
        <v>2018</v>
      </c>
      <c r="AJ20" s="173"/>
      <c r="AK20" s="262">
        <v>15</v>
      </c>
      <c r="AL20" s="329">
        <v>2018</v>
      </c>
      <c r="AM20" s="331">
        <v>15000</v>
      </c>
      <c r="AN20" s="332">
        <v>43199</v>
      </c>
      <c r="AO20" s="173"/>
      <c r="AP20" s="173"/>
      <c r="AQ20" s="173"/>
      <c r="AR20" s="173"/>
      <c r="AS20" s="173"/>
      <c r="AT20" s="173"/>
      <c r="AU20" s="173"/>
      <c r="AV20" s="173"/>
      <c r="AW20" s="173"/>
      <c r="AX20" s="173"/>
      <c r="AY20" s="173"/>
      <c r="AZ20" s="253">
        <v>16</v>
      </c>
      <c r="BA20" s="333">
        <v>2018</v>
      </c>
      <c r="BB20" s="173"/>
      <c r="BC20" s="173"/>
      <c r="BD20" s="328">
        <v>43227</v>
      </c>
      <c r="BE20" s="327">
        <v>10000</v>
      </c>
      <c r="BF20" s="262">
        <v>19</v>
      </c>
      <c r="BG20" s="329">
        <v>2018</v>
      </c>
      <c r="BH20" s="173"/>
      <c r="BI20" s="173"/>
      <c r="BJ20" s="253">
        <v>17</v>
      </c>
      <c r="BK20" s="333">
        <v>2018</v>
      </c>
      <c r="BL20" s="173"/>
      <c r="BM20" s="173"/>
      <c r="BN20" s="253">
        <v>19</v>
      </c>
      <c r="BO20" s="333">
        <v>2018</v>
      </c>
      <c r="BP20" s="173"/>
      <c r="BQ20" s="173"/>
      <c r="BR20" s="253">
        <v>20</v>
      </c>
      <c r="BS20" s="333">
        <v>2018</v>
      </c>
      <c r="BT20" s="173"/>
      <c r="BU20" s="173"/>
      <c r="BV20" s="328">
        <v>43285</v>
      </c>
      <c r="BW20" s="327">
        <v>15000</v>
      </c>
      <c r="BX20" s="262">
        <v>27</v>
      </c>
      <c r="BY20" s="329">
        <v>2018</v>
      </c>
      <c r="BZ20" s="173"/>
      <c r="CA20" s="173"/>
      <c r="CB20" s="253">
        <v>21</v>
      </c>
      <c r="CC20" s="333">
        <v>2018</v>
      </c>
      <c r="CD20" s="173"/>
      <c r="CE20" s="173"/>
      <c r="CF20" s="173"/>
      <c r="CG20" s="253">
        <v>23</v>
      </c>
      <c r="CH20" s="333">
        <v>2018</v>
      </c>
      <c r="CI20" s="173"/>
      <c r="CJ20" s="173"/>
      <c r="CK20" s="173"/>
      <c r="CL20" s="253">
        <v>24</v>
      </c>
      <c r="CM20" s="333">
        <v>2018</v>
      </c>
      <c r="CN20" s="173"/>
      <c r="CO20" s="173"/>
      <c r="CP20" s="328">
        <v>43311</v>
      </c>
      <c r="CQ20" s="327">
        <v>20000</v>
      </c>
      <c r="CR20" s="262">
        <v>31</v>
      </c>
      <c r="CS20" s="329">
        <v>2018</v>
      </c>
      <c r="CT20" s="173"/>
      <c r="CU20" s="173"/>
      <c r="CV20" s="253">
        <v>25</v>
      </c>
      <c r="CW20" s="333">
        <v>2018</v>
      </c>
      <c r="CX20" s="173"/>
      <c r="CY20" s="173"/>
      <c r="CZ20" s="173"/>
      <c r="DA20" s="253">
        <v>26</v>
      </c>
      <c r="DB20" s="333">
        <v>2018</v>
      </c>
      <c r="DC20" s="173"/>
      <c r="DD20" s="173"/>
      <c r="DE20" s="253">
        <v>26</v>
      </c>
      <c r="DF20" s="333">
        <v>2018</v>
      </c>
      <c r="DG20" s="173"/>
      <c r="DH20" s="173"/>
      <c r="DI20" s="173"/>
      <c r="DJ20" s="253">
        <v>26</v>
      </c>
      <c r="DK20" s="333">
        <v>2018</v>
      </c>
      <c r="DL20" s="173"/>
      <c r="DM20" s="173"/>
      <c r="DN20" s="173"/>
      <c r="DO20" s="253">
        <v>26</v>
      </c>
      <c r="DP20" s="333">
        <v>2018</v>
      </c>
      <c r="DQ20" s="173"/>
      <c r="DR20" s="173"/>
      <c r="DS20" s="173"/>
      <c r="DT20" s="173"/>
      <c r="DU20" s="173"/>
      <c r="DV20" s="253">
        <v>27</v>
      </c>
      <c r="DW20" s="333">
        <v>2018</v>
      </c>
      <c r="DX20" s="173"/>
      <c r="DY20" s="173"/>
      <c r="DZ20" s="173"/>
      <c r="EA20" s="253">
        <v>28</v>
      </c>
      <c r="EB20" s="333">
        <v>2018</v>
      </c>
      <c r="EC20" s="173"/>
      <c r="ED20" s="173"/>
      <c r="EE20" s="173"/>
      <c r="EF20" s="173"/>
      <c r="EG20" s="173"/>
      <c r="EH20" s="173"/>
      <c r="EI20" s="173"/>
      <c r="EJ20" s="173"/>
      <c r="EK20" s="173"/>
      <c r="EL20" s="253">
        <v>28</v>
      </c>
      <c r="EM20" s="333">
        <v>2018</v>
      </c>
      <c r="EN20" s="173"/>
      <c r="EO20" s="173"/>
      <c r="EP20" s="253">
        <v>29</v>
      </c>
      <c r="EQ20" s="333">
        <v>2018</v>
      </c>
      <c r="ER20" s="173"/>
      <c r="ES20" s="173"/>
      <c r="ET20" s="253">
        <v>29</v>
      </c>
      <c r="EU20" s="333">
        <v>2018</v>
      </c>
      <c r="EV20" s="173"/>
      <c r="EW20" s="173"/>
      <c r="EX20" s="253">
        <v>29</v>
      </c>
      <c r="EY20" s="333">
        <v>2018</v>
      </c>
      <c r="EZ20" s="173"/>
      <c r="FA20" s="173"/>
      <c r="FB20" s="328">
        <v>43391</v>
      </c>
      <c r="FC20" s="327">
        <v>15000</v>
      </c>
      <c r="FD20" s="262">
        <v>42</v>
      </c>
      <c r="FE20" s="329">
        <v>2018</v>
      </c>
      <c r="FF20" s="173"/>
      <c r="FG20" s="173"/>
      <c r="FH20" s="173"/>
      <c r="FI20" s="173"/>
      <c r="FJ20" s="173"/>
      <c r="FK20" s="253">
        <v>30</v>
      </c>
      <c r="FL20" s="333">
        <v>2018</v>
      </c>
      <c r="FM20" s="173"/>
      <c r="FN20" s="173"/>
      <c r="FO20" s="253">
        <v>31</v>
      </c>
      <c r="FP20" s="333">
        <v>2018</v>
      </c>
      <c r="FQ20" s="173"/>
      <c r="FR20" s="173"/>
      <c r="FS20" s="173"/>
      <c r="FT20" s="253">
        <v>31</v>
      </c>
      <c r="FU20" s="333">
        <v>2018</v>
      </c>
      <c r="FV20" s="173"/>
      <c r="FW20" s="173"/>
      <c r="FX20" s="253">
        <v>32</v>
      </c>
      <c r="FY20" s="333">
        <v>2018</v>
      </c>
      <c r="FZ20" s="173"/>
      <c r="GA20" s="173"/>
      <c r="GB20" s="173"/>
      <c r="GC20" s="253">
        <v>32</v>
      </c>
      <c r="GD20" s="333">
        <v>2018</v>
      </c>
      <c r="GE20" s="173"/>
      <c r="GF20" s="173"/>
      <c r="GG20" s="253">
        <v>33</v>
      </c>
      <c r="GH20" s="333">
        <v>2018</v>
      </c>
      <c r="GI20" s="173"/>
      <c r="GJ20" s="173"/>
      <c r="GK20" s="173"/>
      <c r="GL20" s="173"/>
      <c r="GM20" s="253">
        <v>35</v>
      </c>
      <c r="GN20" s="333">
        <v>2018</v>
      </c>
      <c r="GO20" s="173"/>
      <c r="GP20" s="173"/>
      <c r="GQ20" s="253">
        <v>36</v>
      </c>
      <c r="GR20" s="333">
        <v>2018</v>
      </c>
      <c r="GS20" s="173"/>
      <c r="GT20" s="173"/>
      <c r="GU20" s="253">
        <v>36</v>
      </c>
      <c r="GV20" s="333">
        <v>2018</v>
      </c>
      <c r="GW20" s="173"/>
      <c r="GX20" s="173"/>
      <c r="GY20" s="173"/>
      <c r="GZ20" s="253">
        <v>37</v>
      </c>
      <c r="HA20" s="333">
        <v>2018</v>
      </c>
      <c r="HB20" s="173"/>
      <c r="HC20" s="173"/>
      <c r="HD20" s="253">
        <v>38</v>
      </c>
      <c r="HE20" s="333">
        <v>2018</v>
      </c>
      <c r="HF20" s="173"/>
      <c r="HG20" s="173"/>
      <c r="HH20" s="253"/>
      <c r="HI20" s="333"/>
      <c r="HJ20" s="173"/>
      <c r="HK20" s="173"/>
      <c r="HL20" s="173"/>
      <c r="HM20" s="173"/>
      <c r="HN20" s="253">
        <v>38</v>
      </c>
      <c r="HO20" s="333">
        <v>2018</v>
      </c>
      <c r="HP20" s="173"/>
      <c r="HQ20" s="173"/>
      <c r="HR20" s="173"/>
      <c r="HS20" s="253"/>
      <c r="HT20" s="253"/>
      <c r="HU20" s="173"/>
      <c r="HV20" s="173"/>
      <c r="HW20" s="173"/>
      <c r="HX20" s="253">
        <v>39</v>
      </c>
      <c r="HY20" s="333">
        <v>2018</v>
      </c>
      <c r="HZ20" s="173"/>
      <c r="IA20" s="173"/>
      <c r="IB20" s="173"/>
      <c r="IC20" s="173"/>
      <c r="ID20" s="253">
        <v>40</v>
      </c>
      <c r="IE20" s="333">
        <v>2018</v>
      </c>
      <c r="IF20" s="173"/>
      <c r="IG20" s="173"/>
      <c r="IH20" s="253"/>
      <c r="II20" s="253"/>
      <c r="IJ20" s="173"/>
      <c r="IK20" s="173"/>
      <c r="IL20" s="173"/>
      <c r="IM20" s="253"/>
      <c r="IN20" s="253"/>
      <c r="IO20" s="173"/>
      <c r="IP20" s="173"/>
      <c r="IQ20" s="253">
        <v>41</v>
      </c>
      <c r="IR20" s="333">
        <v>2018</v>
      </c>
      <c r="IS20" s="173"/>
      <c r="IT20" s="173"/>
      <c r="IU20" s="253">
        <v>41</v>
      </c>
      <c r="IV20" s="333">
        <v>2018</v>
      </c>
      <c r="IW20" s="173"/>
      <c r="IX20" s="173"/>
      <c r="IY20" s="328">
        <v>43483</v>
      </c>
      <c r="IZ20" s="327">
        <v>20000</v>
      </c>
      <c r="JA20" s="262">
        <v>3</v>
      </c>
      <c r="JB20" s="329">
        <v>2019</v>
      </c>
      <c r="JC20" s="173"/>
      <c r="JD20" s="173"/>
      <c r="JE20" s="173"/>
      <c r="JF20" s="253">
        <v>42</v>
      </c>
      <c r="JG20" s="333">
        <v>2018</v>
      </c>
      <c r="JH20" s="173"/>
      <c r="JI20" s="173"/>
      <c r="JJ20" s="253">
        <v>43</v>
      </c>
      <c r="JK20" s="333">
        <v>2018</v>
      </c>
      <c r="JL20" s="173"/>
      <c r="JM20" s="173"/>
      <c r="JN20" s="253"/>
      <c r="JO20" s="253"/>
      <c r="JP20" s="173"/>
      <c r="JQ20" s="173"/>
      <c r="JR20" s="253">
        <v>43</v>
      </c>
      <c r="JS20" s="333">
        <v>2018</v>
      </c>
      <c r="JT20" s="173"/>
      <c r="JU20" s="173"/>
      <c r="JV20" s="253"/>
      <c r="JW20" s="253"/>
      <c r="JX20" s="173"/>
      <c r="JY20" s="173"/>
      <c r="JZ20" s="173"/>
      <c r="KA20"/>
      <c r="KB20"/>
      <c r="KC20"/>
      <c r="KD20"/>
      <c r="KE20"/>
      <c r="KF20"/>
      <c r="KG20"/>
      <c r="KH20"/>
      <c r="KI20"/>
      <c r="KJ20"/>
      <c r="KK20"/>
      <c r="KL20"/>
      <c r="KM20"/>
      <c r="KN20"/>
      <c r="KO20"/>
      <c r="KP20"/>
      <c r="KQ20"/>
      <c r="KR20" s="5"/>
      <c r="KS20" s="5"/>
      <c r="KT20" s="5"/>
    </row>
    <row r="21" spans="1:306" s="2" customFormat="1" ht="14.4" x14ac:dyDescent="0.3">
      <c r="A21" s="223" t="s">
        <v>19</v>
      </c>
      <c r="B21" s="223">
        <v>7</v>
      </c>
      <c r="C21" s="227"/>
      <c r="D21" s="225"/>
      <c r="E21" s="223"/>
      <c r="F21" s="226"/>
      <c r="G21" s="223"/>
      <c r="H21" s="418"/>
      <c r="I21" s="223"/>
      <c r="J21" s="225"/>
      <c r="K21" s="223"/>
      <c r="L21" s="223"/>
      <c r="M21" s="225" t="s">
        <v>47</v>
      </c>
      <c r="N21" s="225">
        <v>17</v>
      </c>
      <c r="O21" s="223"/>
      <c r="P21" s="256"/>
      <c r="Q21" s="257">
        <v>42711</v>
      </c>
      <c r="R21" s="225"/>
      <c r="S21" s="257"/>
      <c r="T21" s="257">
        <v>43371</v>
      </c>
      <c r="U21" s="258"/>
      <c r="V21" s="258">
        <v>100000</v>
      </c>
      <c r="W21" s="258"/>
      <c r="X21" s="257">
        <v>42927</v>
      </c>
      <c r="Y21" s="257">
        <v>42953</v>
      </c>
      <c r="Z21" s="257">
        <v>42865</v>
      </c>
      <c r="AA21" s="257">
        <v>42997</v>
      </c>
      <c r="AB21" s="257">
        <v>42991</v>
      </c>
      <c r="AC21" s="257">
        <v>43031</v>
      </c>
      <c r="AD21" s="416">
        <v>0</v>
      </c>
      <c r="AE21" s="257">
        <v>43061</v>
      </c>
      <c r="AF21" s="225"/>
      <c r="AG21" s="225"/>
      <c r="AH21" s="260">
        <v>47</v>
      </c>
      <c r="AI21" s="261">
        <v>2017</v>
      </c>
      <c r="AJ21" s="173"/>
      <c r="AK21" s="262">
        <v>47</v>
      </c>
      <c r="AL21" s="329">
        <v>2017</v>
      </c>
      <c r="AM21" s="331">
        <v>15000</v>
      </c>
      <c r="AN21" s="332">
        <v>43061</v>
      </c>
      <c r="AO21" s="173"/>
      <c r="AP21" s="173"/>
      <c r="AQ21" s="173"/>
      <c r="AR21" s="173"/>
      <c r="AS21" s="173"/>
      <c r="AT21" s="173"/>
      <c r="AU21" s="173"/>
      <c r="AV21" s="173"/>
      <c r="AW21" s="173"/>
      <c r="AX21" s="173"/>
      <c r="AY21" s="173"/>
      <c r="AZ21" s="253">
        <v>48</v>
      </c>
      <c r="BA21" s="333">
        <v>2017</v>
      </c>
      <c r="BB21" s="173"/>
      <c r="BC21" s="173"/>
      <c r="BD21" s="328">
        <v>43061</v>
      </c>
      <c r="BE21" s="327">
        <v>10000</v>
      </c>
      <c r="BF21" s="262">
        <v>47</v>
      </c>
      <c r="BG21" s="329">
        <v>2017</v>
      </c>
      <c r="BH21" s="173"/>
      <c r="BI21" s="173"/>
      <c r="BJ21" s="253">
        <v>49</v>
      </c>
      <c r="BK21" s="333">
        <v>2017</v>
      </c>
      <c r="BL21" s="173"/>
      <c r="BM21" s="173"/>
      <c r="BN21" s="253">
        <v>51</v>
      </c>
      <c r="BO21" s="333">
        <v>2017</v>
      </c>
      <c r="BP21" s="173"/>
      <c r="BQ21" s="173"/>
      <c r="BR21" s="253">
        <v>52</v>
      </c>
      <c r="BS21" s="333">
        <v>2017</v>
      </c>
      <c r="BT21" s="173"/>
      <c r="BU21" s="173"/>
      <c r="BV21" s="328">
        <v>43158</v>
      </c>
      <c r="BW21" s="327">
        <v>15000</v>
      </c>
      <c r="BX21" s="262">
        <v>9</v>
      </c>
      <c r="BY21" s="329">
        <v>2018</v>
      </c>
      <c r="BZ21" s="173"/>
      <c r="CA21" s="173"/>
      <c r="CB21" s="253">
        <v>1</v>
      </c>
      <c r="CC21" s="333">
        <v>2018</v>
      </c>
      <c r="CD21" s="173"/>
      <c r="CE21" s="173"/>
      <c r="CF21" s="173"/>
      <c r="CG21" s="253">
        <v>3</v>
      </c>
      <c r="CH21" s="333">
        <v>2018</v>
      </c>
      <c r="CI21" s="173"/>
      <c r="CJ21" s="173"/>
      <c r="CK21" s="173"/>
      <c r="CL21" s="253">
        <v>4</v>
      </c>
      <c r="CM21" s="333">
        <v>2018</v>
      </c>
      <c r="CN21" s="173"/>
      <c r="CO21" s="173"/>
      <c r="CP21" s="328">
        <v>43175</v>
      </c>
      <c r="CQ21" s="327">
        <v>20000</v>
      </c>
      <c r="CR21" s="262">
        <v>11</v>
      </c>
      <c r="CS21" s="329">
        <v>2018</v>
      </c>
      <c r="CT21" s="173"/>
      <c r="CU21" s="173"/>
      <c r="CV21" s="253">
        <v>5</v>
      </c>
      <c r="CW21" s="333">
        <v>2018</v>
      </c>
      <c r="CX21" s="173"/>
      <c r="CY21" s="173"/>
      <c r="CZ21" s="173"/>
      <c r="DA21" s="253">
        <v>6</v>
      </c>
      <c r="DB21" s="333">
        <v>2018</v>
      </c>
      <c r="DC21" s="173"/>
      <c r="DD21" s="173"/>
      <c r="DE21" s="253">
        <v>6</v>
      </c>
      <c r="DF21" s="333">
        <v>2018</v>
      </c>
      <c r="DG21" s="173"/>
      <c r="DH21" s="173"/>
      <c r="DI21" s="173"/>
      <c r="DJ21" s="253">
        <v>6</v>
      </c>
      <c r="DK21" s="333">
        <v>2018</v>
      </c>
      <c r="DL21" s="173"/>
      <c r="DM21" s="173"/>
      <c r="DN21" s="173"/>
      <c r="DO21" s="253">
        <v>6</v>
      </c>
      <c r="DP21" s="333">
        <v>2018</v>
      </c>
      <c r="DQ21" s="173"/>
      <c r="DR21" s="173"/>
      <c r="DS21" s="173"/>
      <c r="DT21" s="173"/>
      <c r="DU21" s="173"/>
      <c r="DV21" s="253">
        <v>7</v>
      </c>
      <c r="DW21" s="333">
        <v>2018</v>
      </c>
      <c r="DX21" s="173"/>
      <c r="DY21" s="173"/>
      <c r="DZ21" s="173"/>
      <c r="EA21" s="253">
        <v>8</v>
      </c>
      <c r="EB21" s="333">
        <v>2018</v>
      </c>
      <c r="EC21" s="173"/>
      <c r="ED21" s="173"/>
      <c r="EE21" s="173"/>
      <c r="EF21" s="173"/>
      <c r="EG21" s="173"/>
      <c r="EH21" s="173"/>
      <c r="EI21" s="173"/>
      <c r="EJ21" s="173"/>
      <c r="EK21" s="173"/>
      <c r="EL21" s="253">
        <v>8</v>
      </c>
      <c r="EM21" s="333">
        <v>2018</v>
      </c>
      <c r="EN21" s="173"/>
      <c r="EO21" s="173"/>
      <c r="EP21" s="253">
        <v>9</v>
      </c>
      <c r="EQ21" s="333">
        <v>2018</v>
      </c>
      <c r="ER21" s="173"/>
      <c r="ES21" s="173"/>
      <c r="ET21" s="253">
        <v>9</v>
      </c>
      <c r="EU21" s="333">
        <v>2018</v>
      </c>
      <c r="EV21" s="173"/>
      <c r="EW21" s="173"/>
      <c r="EX21" s="253">
        <v>9</v>
      </c>
      <c r="EY21" s="333">
        <v>2018</v>
      </c>
      <c r="EZ21" s="173"/>
      <c r="FA21" s="173"/>
      <c r="FB21" s="328">
        <v>43262</v>
      </c>
      <c r="FC21" s="327">
        <v>15000</v>
      </c>
      <c r="FD21" s="262">
        <v>24</v>
      </c>
      <c r="FE21" s="329">
        <v>2018</v>
      </c>
      <c r="FF21" s="173"/>
      <c r="FG21" s="173"/>
      <c r="FH21" s="173"/>
      <c r="FI21" s="173"/>
      <c r="FJ21" s="173"/>
      <c r="FK21" s="253">
        <v>10</v>
      </c>
      <c r="FL21" s="333">
        <v>2018</v>
      </c>
      <c r="FM21" s="173"/>
      <c r="FN21" s="173"/>
      <c r="FO21" s="253">
        <v>11</v>
      </c>
      <c r="FP21" s="333">
        <v>2018</v>
      </c>
      <c r="FQ21" s="173"/>
      <c r="FR21" s="173"/>
      <c r="FS21" s="173"/>
      <c r="FT21" s="253">
        <v>11</v>
      </c>
      <c r="FU21" s="333">
        <v>2018</v>
      </c>
      <c r="FV21" s="173"/>
      <c r="FW21" s="173"/>
      <c r="FX21" s="253">
        <v>12</v>
      </c>
      <c r="FY21" s="333">
        <v>2018</v>
      </c>
      <c r="FZ21" s="173"/>
      <c r="GA21" s="173"/>
      <c r="GB21" s="173"/>
      <c r="GC21" s="253">
        <v>12</v>
      </c>
      <c r="GD21" s="333">
        <v>2018</v>
      </c>
      <c r="GE21" s="173"/>
      <c r="GF21" s="173"/>
      <c r="GG21" s="253">
        <v>13</v>
      </c>
      <c r="GH21" s="333">
        <v>2018</v>
      </c>
      <c r="GI21" s="173"/>
      <c r="GJ21" s="173"/>
      <c r="GK21" s="173"/>
      <c r="GL21" s="173"/>
      <c r="GM21" s="253">
        <v>15</v>
      </c>
      <c r="GN21" s="333">
        <v>2018</v>
      </c>
      <c r="GO21" s="173"/>
      <c r="GP21" s="173"/>
      <c r="GQ21" s="253">
        <v>16</v>
      </c>
      <c r="GR21" s="333">
        <v>2018</v>
      </c>
      <c r="GS21" s="173"/>
      <c r="GT21" s="173"/>
      <c r="GU21" s="253">
        <v>16</v>
      </c>
      <c r="GV21" s="333">
        <v>2018</v>
      </c>
      <c r="GW21" s="173"/>
      <c r="GX21" s="173"/>
      <c r="GY21" s="173"/>
      <c r="GZ21" s="253">
        <v>17</v>
      </c>
      <c r="HA21" s="333">
        <v>2018</v>
      </c>
      <c r="HB21" s="173"/>
      <c r="HC21" s="173"/>
      <c r="HD21" s="253">
        <v>18</v>
      </c>
      <c r="HE21" s="333">
        <v>2018</v>
      </c>
      <c r="HF21" s="173"/>
      <c r="HG21" s="173"/>
      <c r="HH21" s="253"/>
      <c r="HI21" s="333"/>
      <c r="HJ21" s="173"/>
      <c r="HK21" s="173"/>
      <c r="HL21" s="173"/>
      <c r="HM21" s="173"/>
      <c r="HN21" s="253">
        <v>18</v>
      </c>
      <c r="HO21" s="333">
        <v>2018</v>
      </c>
      <c r="HP21" s="173"/>
      <c r="HQ21" s="173"/>
      <c r="HR21" s="173"/>
      <c r="HS21" s="253"/>
      <c r="HT21" s="253"/>
      <c r="HU21" s="173"/>
      <c r="HV21" s="173"/>
      <c r="HW21" s="173"/>
      <c r="HX21" s="253">
        <v>19</v>
      </c>
      <c r="HY21" s="333">
        <v>2018</v>
      </c>
      <c r="HZ21" s="173"/>
      <c r="IA21" s="173"/>
      <c r="IB21" s="173"/>
      <c r="IC21" s="173"/>
      <c r="ID21" s="253">
        <v>20</v>
      </c>
      <c r="IE21" s="333">
        <v>2018</v>
      </c>
      <c r="IF21" s="173"/>
      <c r="IG21" s="173"/>
      <c r="IH21" s="253"/>
      <c r="II21" s="253"/>
      <c r="IJ21" s="173"/>
      <c r="IK21" s="173"/>
      <c r="IL21" s="173"/>
      <c r="IM21" s="253"/>
      <c r="IN21" s="253"/>
      <c r="IO21" s="173"/>
      <c r="IP21" s="173"/>
      <c r="IQ21" s="253">
        <v>21</v>
      </c>
      <c r="IR21" s="333">
        <v>2018</v>
      </c>
      <c r="IS21" s="173"/>
      <c r="IT21" s="173"/>
      <c r="IU21" s="253">
        <v>21</v>
      </c>
      <c r="IV21" s="333">
        <v>2018</v>
      </c>
      <c r="IW21" s="173"/>
      <c r="IX21" s="173"/>
      <c r="IY21" s="328">
        <v>43340</v>
      </c>
      <c r="IZ21" s="327">
        <v>20000</v>
      </c>
      <c r="JA21" s="262">
        <v>35</v>
      </c>
      <c r="JB21" s="329">
        <v>2018</v>
      </c>
      <c r="JC21" s="173"/>
      <c r="JD21" s="173"/>
      <c r="JE21" s="173"/>
      <c r="JF21" s="253">
        <v>22</v>
      </c>
      <c r="JG21" s="333">
        <v>2018</v>
      </c>
      <c r="JH21" s="173"/>
      <c r="JI21" s="173"/>
      <c r="JJ21" s="253">
        <v>23</v>
      </c>
      <c r="JK21" s="333">
        <v>2018</v>
      </c>
      <c r="JL21" s="173"/>
      <c r="JM21" s="173"/>
      <c r="JN21" s="253"/>
      <c r="JO21" s="253"/>
      <c r="JP21" s="173"/>
      <c r="JQ21" s="173"/>
      <c r="JR21" s="253">
        <v>23</v>
      </c>
      <c r="JS21" s="333">
        <v>2018</v>
      </c>
      <c r="JT21" s="173"/>
      <c r="JU21" s="173"/>
      <c r="JV21" s="253"/>
      <c r="JW21" s="253"/>
      <c r="JX21" s="173"/>
      <c r="JY21" s="173"/>
      <c r="JZ21" s="173"/>
      <c r="KA21"/>
      <c r="KB21"/>
      <c r="KC21"/>
      <c r="KD21"/>
      <c r="KE21"/>
      <c r="KF21"/>
      <c r="KG21"/>
      <c r="KH21"/>
      <c r="KI21"/>
      <c r="KJ21"/>
      <c r="KK21"/>
      <c r="KL21"/>
      <c r="KM21"/>
      <c r="KN21"/>
      <c r="KO21"/>
      <c r="KP21"/>
      <c r="KQ21"/>
      <c r="KR21" s="5"/>
    </row>
    <row r="22" spans="1:306" s="2" customFormat="1" ht="14.4" x14ac:dyDescent="0.3">
      <c r="A22" s="223" t="s">
        <v>20</v>
      </c>
      <c r="B22" s="223">
        <v>8</v>
      </c>
      <c r="C22" s="224"/>
      <c r="D22" s="225"/>
      <c r="E22" s="223"/>
      <c r="F22" s="226"/>
      <c r="G22" s="223"/>
      <c r="H22" s="417"/>
      <c r="I22" s="223"/>
      <c r="J22" s="225"/>
      <c r="K22" s="223"/>
      <c r="L22" s="223"/>
      <c r="M22" s="225" t="s">
        <v>46</v>
      </c>
      <c r="N22" s="225">
        <v>17</v>
      </c>
      <c r="O22" s="223"/>
      <c r="P22" s="256"/>
      <c r="Q22" s="257">
        <v>42156</v>
      </c>
      <c r="R22" s="225"/>
      <c r="S22" s="257">
        <v>42135</v>
      </c>
      <c r="T22" s="257" t="s">
        <v>46</v>
      </c>
      <c r="U22" s="258" t="s">
        <v>46</v>
      </c>
      <c r="V22" s="258" t="s">
        <v>46</v>
      </c>
      <c r="W22" s="258" t="s">
        <v>46</v>
      </c>
      <c r="X22" s="257" t="s">
        <v>46</v>
      </c>
      <c r="Y22" s="257" t="s">
        <v>46</v>
      </c>
      <c r="Z22" s="257" t="s">
        <v>46</v>
      </c>
      <c r="AA22" s="257" t="s">
        <v>46</v>
      </c>
      <c r="AB22" s="257" t="s">
        <v>46</v>
      </c>
      <c r="AC22" s="257" t="s">
        <v>46</v>
      </c>
      <c r="AD22" s="416">
        <v>0</v>
      </c>
      <c r="AE22" s="257" t="s">
        <v>46</v>
      </c>
      <c r="AF22" s="225" t="s">
        <v>46</v>
      </c>
      <c r="AG22" s="225" t="s">
        <v>46</v>
      </c>
      <c r="AH22" s="260" t="s">
        <v>46</v>
      </c>
      <c r="AI22" s="261"/>
      <c r="AJ22" s="173"/>
      <c r="AK22" s="262"/>
      <c r="AL22" s="329"/>
      <c r="AM22" s="331"/>
      <c r="AN22" s="332"/>
      <c r="AO22" s="173"/>
      <c r="AP22" s="173"/>
      <c r="AQ22" s="173"/>
      <c r="AR22" s="173"/>
      <c r="AS22" s="173"/>
      <c r="AT22" s="173"/>
      <c r="AU22" s="173"/>
      <c r="AV22" s="173"/>
      <c r="AW22" s="173"/>
      <c r="AX22" s="173"/>
      <c r="AY22" s="173"/>
      <c r="AZ22" s="253"/>
      <c r="BA22" s="333"/>
      <c r="BB22" s="173"/>
      <c r="BC22" s="173"/>
      <c r="BD22" s="328"/>
      <c r="BE22" s="327"/>
      <c r="BF22" s="262"/>
      <c r="BG22" s="329"/>
      <c r="BH22" s="173"/>
      <c r="BI22" s="173"/>
      <c r="BJ22" s="253"/>
      <c r="BK22" s="333"/>
      <c r="BL22" s="173"/>
      <c r="BM22" s="173"/>
      <c r="BN22" s="253"/>
      <c r="BO22" s="333"/>
      <c r="BP22" s="173"/>
      <c r="BQ22" s="173"/>
      <c r="BR22" s="253"/>
      <c r="BS22" s="333"/>
      <c r="BT22" s="173"/>
      <c r="BU22" s="173"/>
      <c r="BV22" s="328"/>
      <c r="BW22" s="327"/>
      <c r="BX22" s="262"/>
      <c r="BY22" s="329"/>
      <c r="BZ22" s="173"/>
      <c r="CA22" s="173"/>
      <c r="CB22" s="253"/>
      <c r="CC22" s="333"/>
      <c r="CD22" s="173"/>
      <c r="CE22" s="173"/>
      <c r="CF22" s="173"/>
      <c r="CG22" s="253"/>
      <c r="CH22" s="333"/>
      <c r="CI22" s="173"/>
      <c r="CJ22" s="173"/>
      <c r="CK22" s="173"/>
      <c r="CL22" s="253"/>
      <c r="CM22" s="333"/>
      <c r="CN22" s="173"/>
      <c r="CO22" s="173"/>
      <c r="CP22" s="328"/>
      <c r="CQ22" s="327"/>
      <c r="CR22" s="262"/>
      <c r="CS22" s="329"/>
      <c r="CT22" s="173"/>
      <c r="CU22" s="173"/>
      <c r="CV22" s="253"/>
      <c r="CW22" s="333"/>
      <c r="CX22" s="173"/>
      <c r="CY22" s="173"/>
      <c r="CZ22" s="173"/>
      <c r="DA22" s="253"/>
      <c r="DB22" s="333"/>
      <c r="DC22" s="173"/>
      <c r="DD22" s="173"/>
      <c r="DE22" s="253"/>
      <c r="DF22" s="333"/>
      <c r="DG22" s="173"/>
      <c r="DH22" s="173"/>
      <c r="DI22" s="173"/>
      <c r="DJ22" s="253"/>
      <c r="DK22" s="333"/>
      <c r="DL22" s="173"/>
      <c r="DM22" s="173"/>
      <c r="DN22" s="173"/>
      <c r="DO22" s="253"/>
      <c r="DP22" s="333"/>
      <c r="DQ22" s="173"/>
      <c r="DR22" s="173"/>
      <c r="DS22" s="173"/>
      <c r="DT22" s="173"/>
      <c r="DU22" s="173"/>
      <c r="DV22" s="253"/>
      <c r="DW22" s="333"/>
      <c r="DX22" s="173"/>
      <c r="DY22" s="173"/>
      <c r="DZ22" s="173"/>
      <c r="EA22" s="253"/>
      <c r="EB22" s="333"/>
      <c r="EC22" s="173"/>
      <c r="ED22" s="173"/>
      <c r="EE22" s="173"/>
      <c r="EF22" s="173"/>
      <c r="EG22" s="173"/>
      <c r="EH22" s="173"/>
      <c r="EI22" s="173"/>
      <c r="EJ22" s="173"/>
      <c r="EK22" s="173"/>
      <c r="EL22" s="253"/>
      <c r="EM22" s="333"/>
      <c r="EN22" s="173"/>
      <c r="EO22" s="173"/>
      <c r="EP22" s="253"/>
      <c r="EQ22" s="333"/>
      <c r="ER22" s="173"/>
      <c r="ES22" s="173"/>
      <c r="ET22" s="253"/>
      <c r="EU22" s="333"/>
      <c r="EV22" s="173"/>
      <c r="EW22" s="173"/>
      <c r="EX22" s="253"/>
      <c r="EY22" s="333"/>
      <c r="EZ22" s="173"/>
      <c r="FA22" s="173"/>
      <c r="FB22" s="328"/>
      <c r="FC22" s="327"/>
      <c r="FD22" s="262"/>
      <c r="FE22" s="329"/>
      <c r="FF22" s="173"/>
      <c r="FG22" s="173"/>
      <c r="FH22" s="173"/>
      <c r="FI22" s="173"/>
      <c r="FJ22" s="173"/>
      <c r="FK22" s="253"/>
      <c r="FL22" s="333"/>
      <c r="FM22" s="173"/>
      <c r="FN22" s="173"/>
      <c r="FO22" s="253"/>
      <c r="FP22" s="333"/>
      <c r="FQ22" s="173"/>
      <c r="FR22" s="173"/>
      <c r="FS22" s="173"/>
      <c r="FT22" s="253"/>
      <c r="FU22" s="333"/>
      <c r="FV22" s="173"/>
      <c r="FW22" s="173"/>
      <c r="FX22" s="253"/>
      <c r="FY22" s="333"/>
      <c r="FZ22" s="173"/>
      <c r="GA22" s="173"/>
      <c r="GB22" s="173"/>
      <c r="GC22" s="253"/>
      <c r="GD22" s="333"/>
      <c r="GE22" s="173"/>
      <c r="GF22" s="173"/>
      <c r="GG22" s="253"/>
      <c r="GH22" s="333"/>
      <c r="GI22" s="173"/>
      <c r="GJ22" s="173"/>
      <c r="GK22" s="173"/>
      <c r="GL22" s="173"/>
      <c r="GM22" s="253"/>
      <c r="GN22" s="333"/>
      <c r="GO22" s="173"/>
      <c r="GP22" s="173"/>
      <c r="GQ22" s="253"/>
      <c r="GR22" s="333"/>
      <c r="GS22" s="173"/>
      <c r="GT22" s="173"/>
      <c r="GU22" s="253"/>
      <c r="GV22" s="333"/>
      <c r="GW22" s="173"/>
      <c r="GX22" s="173"/>
      <c r="GY22" s="173"/>
      <c r="GZ22" s="253"/>
      <c r="HA22" s="333"/>
      <c r="HB22" s="173"/>
      <c r="HC22" s="173"/>
      <c r="HD22" s="253"/>
      <c r="HE22" s="333"/>
      <c r="HF22" s="173"/>
      <c r="HG22" s="173"/>
      <c r="HH22" s="253"/>
      <c r="HI22" s="333"/>
      <c r="HJ22" s="173"/>
      <c r="HK22" s="173"/>
      <c r="HL22" s="173"/>
      <c r="HM22" s="173"/>
      <c r="HN22" s="253"/>
      <c r="HO22" s="333"/>
      <c r="HP22" s="173"/>
      <c r="HQ22" s="173"/>
      <c r="HR22" s="173"/>
      <c r="HS22" s="253"/>
      <c r="HT22" s="253"/>
      <c r="HU22" s="173"/>
      <c r="HV22" s="173"/>
      <c r="HW22" s="173"/>
      <c r="HX22" s="253"/>
      <c r="HY22" s="333"/>
      <c r="HZ22" s="173"/>
      <c r="IA22" s="173"/>
      <c r="IB22" s="173"/>
      <c r="IC22" s="173"/>
      <c r="ID22" s="253"/>
      <c r="IE22" s="333"/>
      <c r="IF22" s="173"/>
      <c r="IG22" s="173"/>
      <c r="IH22" s="253"/>
      <c r="II22" s="253"/>
      <c r="IJ22" s="173"/>
      <c r="IK22" s="173"/>
      <c r="IL22" s="173"/>
      <c r="IM22" s="253"/>
      <c r="IN22" s="253"/>
      <c r="IO22" s="173"/>
      <c r="IP22" s="173"/>
      <c r="IQ22" s="253"/>
      <c r="IR22" s="333"/>
      <c r="IS22" s="173"/>
      <c r="IT22" s="173"/>
      <c r="IU22" s="253"/>
      <c r="IV22" s="333"/>
      <c r="IW22" s="173"/>
      <c r="IX22" s="173"/>
      <c r="IY22" s="328"/>
      <c r="IZ22" s="327"/>
      <c r="JA22" s="262"/>
      <c r="JB22" s="329"/>
      <c r="JC22" s="173"/>
      <c r="JD22" s="173"/>
      <c r="JE22" s="173"/>
      <c r="JF22" s="253"/>
      <c r="JG22" s="333"/>
      <c r="JH22" s="173"/>
      <c r="JI22" s="173"/>
      <c r="JJ22" s="253"/>
      <c r="JK22" s="333"/>
      <c r="JL22" s="173"/>
      <c r="JM22" s="173"/>
      <c r="JN22" s="253"/>
      <c r="JO22" s="253"/>
      <c r="JP22" s="173"/>
      <c r="JQ22" s="173"/>
      <c r="JR22" s="253"/>
      <c r="JS22" s="333"/>
      <c r="JT22" s="173"/>
      <c r="JU22" s="173"/>
      <c r="JV22" s="253"/>
      <c r="JW22" s="253"/>
      <c r="JX22" s="173"/>
      <c r="JY22" s="173"/>
      <c r="JZ22" s="173"/>
      <c r="KA22"/>
      <c r="KB22"/>
      <c r="KC22"/>
      <c r="KD22"/>
      <c r="KE22"/>
      <c r="KF22"/>
      <c r="KG22"/>
      <c r="KH22"/>
      <c r="KI22"/>
      <c r="KJ22"/>
      <c r="KK22"/>
      <c r="KL22"/>
      <c r="KM22"/>
      <c r="KN22"/>
      <c r="KO22"/>
      <c r="KP22"/>
      <c r="KQ22"/>
      <c r="KR22" s="5"/>
    </row>
    <row r="23" spans="1:306" s="2" customFormat="1" ht="14.4" x14ac:dyDescent="0.3">
      <c r="A23" s="223" t="s">
        <v>21</v>
      </c>
      <c r="B23" s="223">
        <v>9</v>
      </c>
      <c r="C23" s="224"/>
      <c r="D23" s="225"/>
      <c r="E23" s="223"/>
      <c r="F23" s="226"/>
      <c r="G23" s="223"/>
      <c r="H23" s="418"/>
      <c r="I23" s="228"/>
      <c r="J23" s="225"/>
      <c r="K23" s="223"/>
      <c r="L23" s="223"/>
      <c r="M23" s="225" t="s">
        <v>47</v>
      </c>
      <c r="N23" s="225">
        <v>17</v>
      </c>
      <c r="O23" s="223"/>
      <c r="P23" s="256"/>
      <c r="Q23" s="257">
        <v>42121</v>
      </c>
      <c r="R23" s="225"/>
      <c r="S23" s="257"/>
      <c r="T23" s="257">
        <v>42817</v>
      </c>
      <c r="U23" s="258"/>
      <c r="V23" s="258">
        <v>100000</v>
      </c>
      <c r="W23" s="258"/>
      <c r="X23" s="257">
        <v>42272</v>
      </c>
      <c r="Y23" s="257">
        <v>42307</v>
      </c>
      <c r="Z23" s="257">
        <v>42459</v>
      </c>
      <c r="AA23" s="257">
        <v>42228</v>
      </c>
      <c r="AB23" s="257">
        <v>42391</v>
      </c>
      <c r="AC23" s="257">
        <v>42417</v>
      </c>
      <c r="AD23" s="416">
        <v>0</v>
      </c>
      <c r="AE23" s="257">
        <v>42502</v>
      </c>
      <c r="AF23" s="225"/>
      <c r="AG23" s="225"/>
      <c r="AH23" s="260">
        <v>19</v>
      </c>
      <c r="AI23" s="261">
        <v>2016</v>
      </c>
      <c r="AJ23" s="173"/>
      <c r="AK23" s="262">
        <v>19</v>
      </c>
      <c r="AL23" s="329">
        <v>2016</v>
      </c>
      <c r="AM23" s="331">
        <v>15000</v>
      </c>
      <c r="AN23" s="332">
        <v>42502</v>
      </c>
      <c r="AO23" s="173"/>
      <c r="AP23" s="173"/>
      <c r="AQ23" s="173"/>
      <c r="AR23" s="173"/>
      <c r="AS23" s="173"/>
      <c r="AT23" s="173"/>
      <c r="AU23" s="173"/>
      <c r="AV23" s="173"/>
      <c r="AW23" s="173"/>
      <c r="AX23" s="173"/>
      <c r="AY23" s="173"/>
      <c r="AZ23" s="253">
        <v>20</v>
      </c>
      <c r="BA23" s="333">
        <v>2016</v>
      </c>
      <c r="BB23" s="173"/>
      <c r="BC23" s="173"/>
      <c r="BD23" s="328">
        <v>42524</v>
      </c>
      <c r="BE23" s="327">
        <v>10000</v>
      </c>
      <c r="BF23" s="262">
        <v>22</v>
      </c>
      <c r="BG23" s="329">
        <v>2016</v>
      </c>
      <c r="BH23" s="173"/>
      <c r="BI23" s="173"/>
      <c r="BJ23" s="253">
        <v>21</v>
      </c>
      <c r="BK23" s="333">
        <v>2016</v>
      </c>
      <c r="BL23" s="173"/>
      <c r="BM23" s="173"/>
      <c r="BN23" s="253">
        <v>23</v>
      </c>
      <c r="BO23" s="333">
        <v>2016</v>
      </c>
      <c r="BP23" s="173"/>
      <c r="BQ23" s="173"/>
      <c r="BR23" s="253">
        <v>24</v>
      </c>
      <c r="BS23" s="333">
        <v>2016</v>
      </c>
      <c r="BT23" s="173"/>
      <c r="BU23" s="173"/>
      <c r="BV23" s="328">
        <v>42549</v>
      </c>
      <c r="BW23" s="327">
        <v>15000</v>
      </c>
      <c r="BX23" s="262">
        <v>26</v>
      </c>
      <c r="BY23" s="329">
        <v>2016</v>
      </c>
      <c r="BZ23" s="173"/>
      <c r="CA23" s="173"/>
      <c r="CB23" s="253">
        <v>25</v>
      </c>
      <c r="CC23" s="333">
        <v>2016</v>
      </c>
      <c r="CD23" s="173"/>
      <c r="CE23" s="173"/>
      <c r="CF23" s="173"/>
      <c r="CG23" s="253">
        <v>27</v>
      </c>
      <c r="CH23" s="333">
        <v>2016</v>
      </c>
      <c r="CI23" s="173"/>
      <c r="CJ23" s="173"/>
      <c r="CK23" s="173"/>
      <c r="CL23" s="253">
        <v>28</v>
      </c>
      <c r="CM23" s="333">
        <v>2016</v>
      </c>
      <c r="CN23" s="173"/>
      <c r="CO23" s="173"/>
      <c r="CP23" s="328">
        <v>42572</v>
      </c>
      <c r="CQ23" s="327">
        <v>20000</v>
      </c>
      <c r="CR23" s="262">
        <v>29</v>
      </c>
      <c r="CS23" s="329">
        <v>2016</v>
      </c>
      <c r="CT23" s="173"/>
      <c r="CU23" s="173"/>
      <c r="CV23" s="253">
        <v>29</v>
      </c>
      <c r="CW23" s="333">
        <v>2016</v>
      </c>
      <c r="CX23" s="173"/>
      <c r="CY23" s="173"/>
      <c r="CZ23" s="173"/>
      <c r="DA23" s="253">
        <v>30</v>
      </c>
      <c r="DB23" s="333">
        <v>2016</v>
      </c>
      <c r="DC23" s="173"/>
      <c r="DD23" s="173"/>
      <c r="DE23" s="253">
        <v>30</v>
      </c>
      <c r="DF23" s="333">
        <v>2016</v>
      </c>
      <c r="DG23" s="173"/>
      <c r="DH23" s="173"/>
      <c r="DI23" s="173"/>
      <c r="DJ23" s="253">
        <v>30</v>
      </c>
      <c r="DK23" s="333">
        <v>2016</v>
      </c>
      <c r="DL23" s="173"/>
      <c r="DM23" s="173"/>
      <c r="DN23" s="173"/>
      <c r="DO23" s="253">
        <v>30</v>
      </c>
      <c r="DP23" s="333">
        <v>2016</v>
      </c>
      <c r="DQ23" s="173"/>
      <c r="DR23" s="173"/>
      <c r="DS23" s="173"/>
      <c r="DT23" s="173"/>
      <c r="DU23" s="173"/>
      <c r="DV23" s="253">
        <v>31</v>
      </c>
      <c r="DW23" s="333">
        <v>2016</v>
      </c>
      <c r="DX23" s="173"/>
      <c r="DY23" s="173"/>
      <c r="DZ23" s="173"/>
      <c r="EA23" s="253">
        <v>32</v>
      </c>
      <c r="EB23" s="333">
        <v>2016</v>
      </c>
      <c r="EC23" s="173"/>
      <c r="ED23" s="173"/>
      <c r="EE23" s="173"/>
      <c r="EF23" s="173"/>
      <c r="EG23" s="173"/>
      <c r="EH23" s="173"/>
      <c r="EI23" s="173"/>
      <c r="EJ23" s="173"/>
      <c r="EK23" s="173"/>
      <c r="EL23" s="253">
        <v>32</v>
      </c>
      <c r="EM23" s="333">
        <v>2016</v>
      </c>
      <c r="EN23" s="173"/>
      <c r="EO23" s="173"/>
      <c r="EP23" s="253">
        <v>33</v>
      </c>
      <c r="EQ23" s="333">
        <v>2016</v>
      </c>
      <c r="ER23" s="173"/>
      <c r="ES23" s="173"/>
      <c r="ET23" s="253">
        <v>33</v>
      </c>
      <c r="EU23" s="333">
        <v>2016</v>
      </c>
      <c r="EV23" s="173"/>
      <c r="EW23" s="173"/>
      <c r="EX23" s="253">
        <v>33</v>
      </c>
      <c r="EY23" s="333">
        <v>2016</v>
      </c>
      <c r="EZ23" s="173"/>
      <c r="FA23" s="173"/>
      <c r="FB23" s="328">
        <v>42654</v>
      </c>
      <c r="FC23" s="327">
        <v>15000</v>
      </c>
      <c r="FD23" s="262">
        <v>41</v>
      </c>
      <c r="FE23" s="329">
        <v>2016</v>
      </c>
      <c r="FF23" s="173"/>
      <c r="FG23" s="173"/>
      <c r="FH23" s="173"/>
      <c r="FI23" s="173"/>
      <c r="FJ23" s="173"/>
      <c r="FK23" s="253">
        <v>34</v>
      </c>
      <c r="FL23" s="333">
        <v>2016</v>
      </c>
      <c r="FM23" s="173"/>
      <c r="FN23" s="173"/>
      <c r="FO23" s="253">
        <v>35</v>
      </c>
      <c r="FP23" s="333">
        <v>2016</v>
      </c>
      <c r="FQ23" s="173"/>
      <c r="FR23" s="173"/>
      <c r="FS23" s="173"/>
      <c r="FT23" s="253">
        <v>35</v>
      </c>
      <c r="FU23" s="333">
        <v>2016</v>
      </c>
      <c r="FV23" s="173"/>
      <c r="FW23" s="173"/>
      <c r="FX23" s="253">
        <v>36</v>
      </c>
      <c r="FY23" s="333">
        <v>2016</v>
      </c>
      <c r="FZ23" s="173"/>
      <c r="GA23" s="173"/>
      <c r="GB23" s="173"/>
      <c r="GC23" s="253">
        <v>36</v>
      </c>
      <c r="GD23" s="333">
        <v>2016</v>
      </c>
      <c r="GE23" s="173"/>
      <c r="GF23" s="173"/>
      <c r="GG23" s="253">
        <v>37</v>
      </c>
      <c r="GH23" s="333">
        <v>2016</v>
      </c>
      <c r="GI23" s="173"/>
      <c r="GJ23" s="173"/>
      <c r="GK23" s="173"/>
      <c r="GL23" s="173"/>
      <c r="GM23" s="253">
        <v>39</v>
      </c>
      <c r="GN23" s="333">
        <v>2016</v>
      </c>
      <c r="GO23" s="173"/>
      <c r="GP23" s="173"/>
      <c r="GQ23" s="253">
        <v>40</v>
      </c>
      <c r="GR23" s="333">
        <v>2016</v>
      </c>
      <c r="GS23" s="173"/>
      <c r="GT23" s="173"/>
      <c r="GU23" s="253">
        <v>40</v>
      </c>
      <c r="GV23" s="333">
        <v>2016</v>
      </c>
      <c r="GW23" s="173"/>
      <c r="GX23" s="173"/>
      <c r="GY23" s="173"/>
      <c r="GZ23" s="253">
        <v>41</v>
      </c>
      <c r="HA23" s="333">
        <v>2016</v>
      </c>
      <c r="HB23" s="173"/>
      <c r="HC23" s="173"/>
      <c r="HD23" s="253">
        <v>42</v>
      </c>
      <c r="HE23" s="333">
        <v>2016</v>
      </c>
      <c r="HF23" s="173"/>
      <c r="HG23" s="173"/>
      <c r="HH23" s="253"/>
      <c r="HI23" s="333"/>
      <c r="HJ23" s="173"/>
      <c r="HK23" s="173"/>
      <c r="HL23" s="173"/>
      <c r="HM23" s="173"/>
      <c r="HN23" s="253">
        <v>42</v>
      </c>
      <c r="HO23" s="333">
        <v>2016</v>
      </c>
      <c r="HP23" s="173"/>
      <c r="HQ23" s="173"/>
      <c r="HR23" s="173"/>
      <c r="HS23" s="253"/>
      <c r="HT23" s="253"/>
      <c r="HU23" s="173"/>
      <c r="HV23" s="173"/>
      <c r="HW23" s="173"/>
      <c r="HX23" s="253">
        <v>43</v>
      </c>
      <c r="HY23" s="333">
        <v>2016</v>
      </c>
      <c r="HZ23" s="173"/>
      <c r="IA23" s="173"/>
      <c r="IB23" s="173"/>
      <c r="IC23" s="173"/>
      <c r="ID23" s="253">
        <v>44</v>
      </c>
      <c r="IE23" s="333">
        <v>2016</v>
      </c>
      <c r="IF23" s="173"/>
      <c r="IG23" s="173"/>
      <c r="IH23" s="253"/>
      <c r="II23" s="253"/>
      <c r="IJ23" s="173"/>
      <c r="IK23" s="173"/>
      <c r="IL23" s="173"/>
      <c r="IM23" s="253"/>
      <c r="IN23" s="253"/>
      <c r="IO23" s="173"/>
      <c r="IP23" s="173"/>
      <c r="IQ23" s="253">
        <v>45</v>
      </c>
      <c r="IR23" s="333">
        <v>2016</v>
      </c>
      <c r="IS23" s="173"/>
      <c r="IT23" s="173"/>
      <c r="IU23" s="253">
        <v>45</v>
      </c>
      <c r="IV23" s="333">
        <v>2016</v>
      </c>
      <c r="IW23" s="173"/>
      <c r="IX23" s="173"/>
      <c r="IY23" s="328">
        <v>42790</v>
      </c>
      <c r="IZ23" s="327">
        <v>20000</v>
      </c>
      <c r="JA23" s="262">
        <v>8</v>
      </c>
      <c r="JB23" s="329">
        <v>2017</v>
      </c>
      <c r="JC23" s="173"/>
      <c r="JD23" s="173"/>
      <c r="JE23" s="173"/>
      <c r="JF23" s="253">
        <v>46</v>
      </c>
      <c r="JG23" s="333">
        <v>2016</v>
      </c>
      <c r="JH23" s="173"/>
      <c r="JI23" s="173"/>
      <c r="JJ23" s="253">
        <v>47</v>
      </c>
      <c r="JK23" s="333">
        <v>2016</v>
      </c>
      <c r="JL23" s="173"/>
      <c r="JM23" s="173"/>
      <c r="JN23" s="253"/>
      <c r="JO23" s="253"/>
      <c r="JP23" s="173"/>
      <c r="JQ23" s="173"/>
      <c r="JR23" s="253">
        <v>47</v>
      </c>
      <c r="JS23" s="333">
        <v>2016</v>
      </c>
      <c r="JT23" s="173"/>
      <c r="JU23" s="173"/>
      <c r="JV23" s="253"/>
      <c r="JW23" s="253"/>
      <c r="JX23" s="173"/>
      <c r="JY23" s="173"/>
      <c r="JZ23" s="173"/>
      <c r="KA23"/>
      <c r="KB23"/>
      <c r="KC23"/>
      <c r="KD23"/>
      <c r="KE23"/>
      <c r="KF23"/>
      <c r="KG23"/>
      <c r="KH23"/>
      <c r="KI23"/>
      <c r="KJ23"/>
      <c r="KK23"/>
      <c r="KL23"/>
      <c r="KM23"/>
      <c r="KN23"/>
      <c r="KO23"/>
      <c r="KP23"/>
      <c r="KQ23"/>
      <c r="KR23" s="5"/>
    </row>
    <row r="24" spans="1:306" s="2" customFormat="1" ht="14.4" x14ac:dyDescent="0.3">
      <c r="A24" s="223"/>
      <c r="B24" s="223">
        <v>11</v>
      </c>
      <c r="C24" s="227"/>
      <c r="D24" s="225"/>
      <c r="E24" s="223"/>
      <c r="F24" s="226"/>
      <c r="G24" s="223"/>
      <c r="H24" s="418">
        <v>0</v>
      </c>
      <c r="I24" s="223"/>
      <c r="J24" s="225"/>
      <c r="K24" s="223"/>
      <c r="L24" s="223"/>
      <c r="M24" s="225"/>
      <c r="N24" s="225"/>
      <c r="O24" s="223"/>
      <c r="P24" s="256"/>
      <c r="Q24" s="257"/>
      <c r="R24" s="225"/>
      <c r="S24" s="257"/>
      <c r="T24" s="257"/>
      <c r="U24" s="258"/>
      <c r="V24" s="258"/>
      <c r="W24" s="258"/>
      <c r="X24" s="257"/>
      <c r="Y24" s="257"/>
      <c r="Z24" s="257"/>
      <c r="AA24" s="257"/>
      <c r="AB24" s="257"/>
      <c r="AC24" s="257"/>
      <c r="AD24" s="416"/>
      <c r="AE24" s="257"/>
      <c r="AF24" s="225"/>
      <c r="AG24" s="225"/>
      <c r="AH24" s="260"/>
      <c r="AI24" s="261"/>
      <c r="AJ24" s="173"/>
      <c r="AK24" s="262"/>
      <c r="AL24" s="329"/>
      <c r="AM24" s="331"/>
      <c r="AN24" s="332"/>
      <c r="AO24" s="173"/>
      <c r="AP24" s="173"/>
      <c r="AQ24" s="173"/>
      <c r="AR24" s="173"/>
      <c r="AS24" s="173"/>
      <c r="AT24" s="173"/>
      <c r="AU24" s="173"/>
      <c r="AV24" s="173"/>
      <c r="AW24" s="173"/>
      <c r="AX24" s="173"/>
      <c r="AY24" s="173"/>
      <c r="AZ24" s="253"/>
      <c r="BA24" s="333"/>
      <c r="BB24" s="173"/>
      <c r="BC24" s="173"/>
      <c r="BD24" s="328"/>
      <c r="BE24" s="327"/>
      <c r="BF24" s="262"/>
      <c r="BG24" s="329"/>
      <c r="BH24" s="173"/>
      <c r="BI24" s="173"/>
      <c r="BJ24" s="253"/>
      <c r="BK24" s="333"/>
      <c r="BL24" s="173"/>
      <c r="BM24" s="173"/>
      <c r="BN24" s="253"/>
      <c r="BO24" s="333"/>
      <c r="BP24" s="173"/>
      <c r="BQ24" s="173"/>
      <c r="BR24" s="253"/>
      <c r="BS24" s="333"/>
      <c r="BT24" s="173"/>
      <c r="BU24" s="173"/>
      <c r="BV24" s="328"/>
      <c r="BW24" s="327"/>
      <c r="BX24" s="262"/>
      <c r="BY24" s="329"/>
      <c r="BZ24" s="173"/>
      <c r="CA24" s="173"/>
      <c r="CB24" s="253"/>
      <c r="CC24" s="333"/>
      <c r="CD24" s="173"/>
      <c r="CE24" s="173"/>
      <c r="CF24" s="173"/>
      <c r="CG24" s="253"/>
      <c r="CH24" s="333"/>
      <c r="CI24" s="173"/>
      <c r="CJ24" s="173"/>
      <c r="CK24" s="173"/>
      <c r="CL24" s="253"/>
      <c r="CM24" s="333"/>
      <c r="CN24" s="173"/>
      <c r="CO24" s="173"/>
      <c r="CP24" s="328"/>
      <c r="CQ24" s="327"/>
      <c r="CR24" s="262"/>
      <c r="CS24" s="329"/>
      <c r="CT24" s="173"/>
      <c r="CU24" s="173"/>
      <c r="CV24" s="253"/>
      <c r="CW24" s="333"/>
      <c r="CX24" s="173"/>
      <c r="CY24" s="173"/>
      <c r="CZ24" s="173"/>
      <c r="DA24" s="253"/>
      <c r="DB24" s="333"/>
      <c r="DC24" s="173"/>
      <c r="DD24" s="173"/>
      <c r="DE24" s="253"/>
      <c r="DF24" s="333"/>
      <c r="DG24" s="173"/>
      <c r="DH24" s="173"/>
      <c r="DI24" s="173"/>
      <c r="DJ24" s="253"/>
      <c r="DK24" s="333"/>
      <c r="DL24" s="173"/>
      <c r="DM24" s="173"/>
      <c r="DN24" s="173"/>
      <c r="DO24" s="253"/>
      <c r="DP24" s="333"/>
      <c r="DQ24" s="173"/>
      <c r="DR24" s="173"/>
      <c r="DS24" s="173"/>
      <c r="DT24" s="173"/>
      <c r="DU24" s="173"/>
      <c r="DV24" s="253"/>
      <c r="DW24" s="333"/>
      <c r="DX24" s="173"/>
      <c r="DY24" s="173"/>
      <c r="DZ24" s="173"/>
      <c r="EA24" s="253"/>
      <c r="EB24" s="333"/>
      <c r="EC24" s="173"/>
      <c r="ED24" s="173"/>
      <c r="EE24" s="173"/>
      <c r="EF24" s="173"/>
      <c r="EG24" s="173"/>
      <c r="EH24" s="173"/>
      <c r="EI24" s="173"/>
      <c r="EJ24" s="173"/>
      <c r="EK24" s="173"/>
      <c r="EL24" s="253"/>
      <c r="EM24" s="333"/>
      <c r="EN24" s="173"/>
      <c r="EO24" s="173"/>
      <c r="EP24" s="253"/>
      <c r="EQ24" s="333"/>
      <c r="ER24" s="173"/>
      <c r="ES24" s="173"/>
      <c r="ET24" s="253"/>
      <c r="EU24" s="333"/>
      <c r="EV24" s="173"/>
      <c r="EW24" s="173"/>
      <c r="EX24" s="253"/>
      <c r="EY24" s="333"/>
      <c r="EZ24" s="173"/>
      <c r="FA24" s="173"/>
      <c r="FB24" s="328"/>
      <c r="FC24" s="327"/>
      <c r="FD24" s="262"/>
      <c r="FE24" s="329"/>
      <c r="FF24" s="173"/>
      <c r="FG24" s="173"/>
      <c r="FH24" s="173"/>
      <c r="FI24" s="173"/>
      <c r="FJ24" s="173"/>
      <c r="FK24" s="253"/>
      <c r="FL24" s="333"/>
      <c r="FM24" s="173"/>
      <c r="FN24" s="173"/>
      <c r="FO24" s="253"/>
      <c r="FP24" s="333"/>
      <c r="FQ24" s="173"/>
      <c r="FR24" s="173"/>
      <c r="FS24" s="173"/>
      <c r="FT24" s="253"/>
      <c r="FU24" s="333"/>
      <c r="FV24" s="173"/>
      <c r="FW24" s="173"/>
      <c r="FX24" s="253"/>
      <c r="FY24" s="333"/>
      <c r="FZ24" s="173"/>
      <c r="GA24" s="173"/>
      <c r="GB24" s="173"/>
      <c r="GC24" s="253"/>
      <c r="GD24" s="333"/>
      <c r="GE24" s="173"/>
      <c r="GF24" s="173"/>
      <c r="GG24" s="253"/>
      <c r="GH24" s="333"/>
      <c r="GI24" s="173"/>
      <c r="GJ24" s="173"/>
      <c r="GK24" s="173"/>
      <c r="GL24" s="173"/>
      <c r="GM24" s="253"/>
      <c r="GN24" s="333"/>
      <c r="GO24" s="173"/>
      <c r="GP24" s="173"/>
      <c r="GQ24" s="253"/>
      <c r="GR24" s="333"/>
      <c r="GS24" s="173"/>
      <c r="GT24" s="173"/>
      <c r="GU24" s="253"/>
      <c r="GV24" s="333"/>
      <c r="GW24" s="173"/>
      <c r="GX24" s="173"/>
      <c r="GY24" s="173"/>
      <c r="GZ24" s="253"/>
      <c r="HA24" s="333"/>
      <c r="HB24" s="173"/>
      <c r="HC24" s="173"/>
      <c r="HD24" s="253"/>
      <c r="HE24" s="333"/>
      <c r="HF24" s="173"/>
      <c r="HG24" s="173"/>
      <c r="HH24" s="253"/>
      <c r="HI24" s="333"/>
      <c r="HJ24" s="173"/>
      <c r="HK24" s="173"/>
      <c r="HL24" s="173"/>
      <c r="HM24" s="173"/>
      <c r="HN24" s="253"/>
      <c r="HO24" s="333"/>
      <c r="HP24" s="173"/>
      <c r="HQ24" s="173"/>
      <c r="HR24" s="173"/>
      <c r="HS24" s="253"/>
      <c r="HT24" s="253"/>
      <c r="HU24" s="173"/>
      <c r="HV24" s="173"/>
      <c r="HW24" s="173"/>
      <c r="HX24" s="253"/>
      <c r="HY24" s="333"/>
      <c r="HZ24" s="173"/>
      <c r="IA24" s="173"/>
      <c r="IB24" s="173"/>
      <c r="IC24" s="173"/>
      <c r="ID24" s="253"/>
      <c r="IE24" s="333"/>
      <c r="IF24" s="173"/>
      <c r="IG24" s="173"/>
      <c r="IH24" s="253"/>
      <c r="II24" s="253"/>
      <c r="IJ24" s="173"/>
      <c r="IK24" s="173"/>
      <c r="IL24" s="173"/>
      <c r="IM24" s="253"/>
      <c r="IN24" s="253"/>
      <c r="IO24" s="173"/>
      <c r="IP24" s="173"/>
      <c r="IQ24" s="253"/>
      <c r="IR24" s="333"/>
      <c r="IS24" s="173"/>
      <c r="IT24" s="173"/>
      <c r="IU24" s="253"/>
      <c r="IV24" s="333"/>
      <c r="IW24" s="173"/>
      <c r="IX24" s="173"/>
      <c r="IY24" s="328"/>
      <c r="IZ24" s="327"/>
      <c r="JA24" s="262"/>
      <c r="JB24" s="329"/>
      <c r="JC24" s="173"/>
      <c r="JD24" s="173"/>
      <c r="JE24" s="173"/>
      <c r="JF24" s="253"/>
      <c r="JG24" s="333"/>
      <c r="JH24" s="173"/>
      <c r="JI24" s="173"/>
      <c r="JJ24" s="253"/>
      <c r="JK24" s="333"/>
      <c r="JL24" s="173"/>
      <c r="JM24" s="173"/>
      <c r="JN24" s="253"/>
      <c r="JO24" s="253"/>
      <c r="JP24" s="173"/>
      <c r="JQ24" s="173"/>
      <c r="JR24" s="253"/>
      <c r="JS24" s="333"/>
      <c r="JT24" s="173"/>
      <c r="JU24" s="173"/>
      <c r="JV24" s="253"/>
      <c r="JW24" s="253"/>
      <c r="JX24" s="173"/>
      <c r="JY24" s="173"/>
      <c r="JZ24" s="173"/>
      <c r="KA24"/>
      <c r="KB24"/>
      <c r="KC24"/>
      <c r="KD24"/>
      <c r="KE24"/>
      <c r="KF24"/>
      <c r="KG24"/>
      <c r="KH24"/>
      <c r="KI24"/>
      <c r="KJ24"/>
      <c r="KK24"/>
      <c r="KL24"/>
      <c r="KM24"/>
      <c r="KN24"/>
      <c r="KO24"/>
      <c r="KP24"/>
      <c r="KQ24"/>
      <c r="KR24" s="5"/>
    </row>
    <row r="25" spans="1:306" ht="14.4" x14ac:dyDescent="0.3">
      <c r="A25" s="223"/>
      <c r="B25" s="223"/>
      <c r="C25" s="224"/>
      <c r="D25" s="225"/>
      <c r="E25" s="223"/>
      <c r="F25" s="226"/>
      <c r="G25" s="223"/>
      <c r="H25" s="417"/>
      <c r="I25" s="223"/>
      <c r="J25" s="225"/>
      <c r="K25" s="223"/>
      <c r="L25" s="223"/>
      <c r="M25" s="225"/>
      <c r="N25" s="225"/>
      <c r="O25" s="223"/>
      <c r="P25" s="256"/>
      <c r="Q25" s="257"/>
      <c r="R25" s="225"/>
      <c r="S25" s="257"/>
      <c r="T25" s="257"/>
      <c r="U25" s="258"/>
      <c r="V25" s="258"/>
      <c r="W25" s="258"/>
      <c r="X25" s="257"/>
      <c r="Y25" s="257"/>
      <c r="Z25" s="257"/>
      <c r="AA25" s="257"/>
      <c r="AB25" s="257"/>
      <c r="AC25" s="257"/>
      <c r="AD25" s="259"/>
      <c r="AE25" s="257"/>
      <c r="AF25" s="225"/>
      <c r="AG25" s="225"/>
      <c r="AH25" s="260"/>
      <c r="AI25" s="261"/>
      <c r="AJ25" s="173"/>
      <c r="AK25" s="262"/>
      <c r="AL25" s="329"/>
      <c r="AM25" s="330"/>
      <c r="AN25" s="330"/>
      <c r="AO25" s="173"/>
      <c r="AP25" s="173"/>
      <c r="AQ25" s="173"/>
      <c r="AR25" s="173"/>
      <c r="AS25" s="173"/>
      <c r="AT25" s="173"/>
      <c r="AU25" s="173"/>
      <c r="AV25" s="173"/>
      <c r="AW25" s="173"/>
      <c r="AX25" s="173"/>
      <c r="AY25" s="173"/>
      <c r="AZ25" s="253"/>
      <c r="BA25" s="333"/>
      <c r="BB25" s="173"/>
      <c r="BC25" s="173"/>
      <c r="BD25" s="262"/>
      <c r="BE25" s="262"/>
      <c r="BF25" s="262"/>
      <c r="BG25" s="329"/>
      <c r="BH25" s="173"/>
      <c r="BI25" s="173"/>
      <c r="BJ25" s="253"/>
      <c r="BK25" s="333"/>
      <c r="BL25" s="173"/>
      <c r="BM25" s="173"/>
      <c r="BN25" s="253"/>
      <c r="BO25" s="333"/>
      <c r="BP25" s="173"/>
      <c r="BQ25" s="173"/>
      <c r="BR25" s="253"/>
      <c r="BS25" s="333"/>
      <c r="BT25" s="173"/>
      <c r="BU25" s="173"/>
      <c r="BV25" s="262"/>
      <c r="BW25" s="262"/>
      <c r="BX25" s="262"/>
      <c r="BY25" s="329"/>
      <c r="BZ25" s="173"/>
      <c r="CA25" s="173"/>
      <c r="CB25" s="253"/>
      <c r="CC25" s="333"/>
      <c r="CD25" s="173"/>
      <c r="CE25" s="173"/>
      <c r="CF25" s="173"/>
      <c r="CG25" s="253"/>
      <c r="CH25" s="333"/>
      <c r="CI25" s="173"/>
      <c r="CJ25" s="173"/>
      <c r="CK25" s="173"/>
      <c r="CL25" s="253"/>
      <c r="CM25" s="333"/>
      <c r="CN25" s="173"/>
      <c r="CO25" s="173"/>
      <c r="CP25" s="262"/>
      <c r="CQ25" s="262"/>
      <c r="CR25" s="262"/>
      <c r="CS25" s="329"/>
      <c r="CT25" s="173"/>
      <c r="CU25" s="173"/>
      <c r="CV25" s="253"/>
      <c r="CW25" s="333"/>
      <c r="CX25" s="173"/>
      <c r="CY25" s="173"/>
      <c r="CZ25" s="173"/>
      <c r="DA25" s="253"/>
      <c r="DB25" s="333"/>
      <c r="DC25" s="173"/>
      <c r="DD25" s="173"/>
      <c r="DE25" s="253"/>
      <c r="DF25" s="333"/>
      <c r="DG25" s="173"/>
      <c r="DH25" s="173"/>
      <c r="DI25" s="173"/>
      <c r="DJ25" s="253"/>
      <c r="DK25" s="333"/>
      <c r="DL25" s="173"/>
      <c r="DM25" s="173"/>
      <c r="DN25" s="173"/>
      <c r="DO25" s="253"/>
      <c r="DP25" s="333"/>
      <c r="DQ25" s="173"/>
      <c r="DR25" s="173"/>
      <c r="DS25" s="173"/>
      <c r="DT25" s="173"/>
      <c r="DU25" s="173"/>
      <c r="DV25" s="253"/>
      <c r="DW25" s="333"/>
      <c r="DX25" s="173"/>
      <c r="DY25" s="173"/>
      <c r="DZ25" s="173"/>
      <c r="EA25" s="253"/>
      <c r="EB25" s="333"/>
      <c r="EC25" s="173"/>
      <c r="ED25" s="173"/>
      <c r="EE25" s="173"/>
      <c r="EF25" s="173"/>
      <c r="EG25" s="173"/>
      <c r="EH25" s="173"/>
      <c r="EI25" s="173"/>
      <c r="EJ25" s="173"/>
      <c r="EK25" s="173"/>
      <c r="EL25" s="253"/>
      <c r="EM25" s="333"/>
      <c r="EN25" s="173"/>
      <c r="EO25" s="173"/>
      <c r="EP25" s="253"/>
      <c r="EQ25" s="333"/>
      <c r="ER25" s="173"/>
      <c r="ES25" s="173"/>
      <c r="ET25" s="253"/>
      <c r="EU25" s="333"/>
      <c r="EV25" s="173"/>
      <c r="EW25" s="173"/>
      <c r="EX25" s="253"/>
      <c r="EY25" s="333"/>
      <c r="EZ25" s="173"/>
      <c r="FA25" s="173"/>
      <c r="FB25" s="262"/>
      <c r="FC25" s="262"/>
      <c r="FD25" s="262"/>
      <c r="FE25" s="329"/>
      <c r="FF25" s="173"/>
      <c r="FG25" s="173"/>
      <c r="FH25" s="173"/>
      <c r="FI25" s="173"/>
      <c r="FJ25" s="173"/>
      <c r="FK25" s="253"/>
      <c r="FL25" s="333"/>
      <c r="FM25" s="173"/>
      <c r="FN25" s="173"/>
      <c r="FO25" s="253"/>
      <c r="FP25" s="333"/>
      <c r="FQ25" s="173"/>
      <c r="FR25" s="173"/>
      <c r="FS25" s="173"/>
      <c r="FT25" s="253"/>
      <c r="FU25" s="333"/>
      <c r="FV25" s="173"/>
      <c r="FW25" s="173"/>
      <c r="FX25" s="253"/>
      <c r="FY25" s="333"/>
      <c r="FZ25" s="173"/>
      <c r="GA25" s="173"/>
      <c r="GB25" s="173"/>
      <c r="GC25" s="253"/>
      <c r="GD25" s="333"/>
      <c r="GE25" s="173"/>
      <c r="GF25" s="173"/>
      <c r="GG25" s="253"/>
      <c r="GH25" s="333"/>
      <c r="GI25" s="173"/>
      <c r="GJ25" s="173"/>
      <c r="GK25" s="173"/>
      <c r="GL25" s="173"/>
      <c r="GM25" s="253"/>
      <c r="GN25" s="333"/>
      <c r="GO25" s="173"/>
      <c r="GP25" s="173"/>
      <c r="GQ25" s="253"/>
      <c r="GR25" s="333"/>
      <c r="GS25" s="173"/>
      <c r="GT25" s="173"/>
      <c r="GU25" s="253"/>
      <c r="GV25" s="333"/>
      <c r="GW25" s="173"/>
      <c r="GX25" s="173"/>
      <c r="GY25" s="173"/>
      <c r="GZ25" s="253"/>
      <c r="HA25" s="333"/>
      <c r="HB25" s="173"/>
      <c r="HC25" s="173"/>
      <c r="HD25" s="253"/>
      <c r="HE25" s="333"/>
      <c r="HF25" s="173"/>
      <c r="HG25" s="173"/>
      <c r="HH25" s="253"/>
      <c r="HI25" s="333"/>
      <c r="HJ25" s="173"/>
      <c r="HK25" s="173"/>
      <c r="HL25" s="173"/>
      <c r="HM25" s="173"/>
      <c r="HN25" s="253"/>
      <c r="HO25" s="333"/>
      <c r="HP25" s="173"/>
      <c r="HQ25" s="173"/>
      <c r="HR25" s="173"/>
      <c r="HS25" s="253"/>
      <c r="HT25" s="253"/>
      <c r="HU25" s="173"/>
      <c r="HV25" s="173"/>
      <c r="HW25" s="173"/>
      <c r="HX25" s="253"/>
      <c r="HY25" s="333"/>
      <c r="HZ25" s="173"/>
      <c r="IA25" s="173"/>
      <c r="IB25" s="173"/>
      <c r="IC25" s="173"/>
      <c r="ID25" s="253"/>
      <c r="IE25" s="333"/>
      <c r="IF25" s="173"/>
      <c r="IG25" s="173"/>
      <c r="IH25" s="253"/>
      <c r="II25" s="253"/>
      <c r="IJ25" s="173"/>
      <c r="IK25" s="173"/>
      <c r="IL25" s="173"/>
      <c r="IM25" s="253"/>
      <c r="IN25" s="253"/>
      <c r="IO25" s="173"/>
      <c r="IP25" s="173"/>
      <c r="IQ25" s="253"/>
      <c r="IR25" s="333"/>
      <c r="IS25" s="173"/>
      <c r="IT25" s="173"/>
      <c r="IU25" s="253"/>
      <c r="IV25" s="333"/>
      <c r="IW25" s="173"/>
      <c r="IX25" s="173"/>
      <c r="IY25" s="262"/>
      <c r="IZ25" s="262"/>
      <c r="JA25" s="262"/>
      <c r="JB25" s="329"/>
      <c r="JC25" s="173"/>
      <c r="JD25" s="173"/>
      <c r="JE25" s="173"/>
      <c r="JF25" s="253"/>
      <c r="JG25" s="333"/>
      <c r="JH25" s="173"/>
      <c r="JI25" s="173"/>
      <c r="JJ25" s="253"/>
      <c r="JK25" s="333"/>
      <c r="JL25" s="173"/>
      <c r="JM25" s="173"/>
      <c r="JN25" s="253"/>
      <c r="JO25" s="253"/>
      <c r="JP25" s="173"/>
      <c r="JQ25" s="173"/>
      <c r="JR25" s="253"/>
      <c r="JS25" s="333"/>
      <c r="JT25" s="173"/>
      <c r="JU25" s="173"/>
      <c r="JV25" s="253"/>
      <c r="JW25" s="253"/>
      <c r="JX25" s="173"/>
      <c r="JY25" s="173"/>
      <c r="JZ25" s="173"/>
      <c r="KA25" s="175"/>
      <c r="KB25" s="175"/>
      <c r="KC25" s="175"/>
      <c r="KD25" s="175"/>
      <c r="KE25" s="175"/>
      <c r="KF25" s="175"/>
      <c r="KG25" s="175"/>
      <c r="KH25" s="175"/>
      <c r="KI25" s="175"/>
      <c r="KJ25" s="175"/>
      <c r="KK25" s="175"/>
      <c r="KL25" s="175"/>
      <c r="KM25" s="175"/>
      <c r="KN25" s="175"/>
      <c r="KO25" s="175"/>
      <c r="KP25" s="175"/>
      <c r="KQ25" s="175"/>
      <c r="KR25" s="175"/>
    </row>
    <row r="26" spans="1:306" ht="14.4" x14ac:dyDescent="0.3">
      <c r="A26" s="223"/>
      <c r="B26" s="223"/>
      <c r="C26" s="224"/>
      <c r="D26" s="225"/>
      <c r="E26" s="223"/>
      <c r="F26" s="226"/>
      <c r="G26" s="223"/>
      <c r="H26" s="418"/>
      <c r="I26" s="223"/>
      <c r="J26" s="225"/>
      <c r="K26" s="223"/>
      <c r="L26" s="223"/>
      <c r="M26" s="225"/>
      <c r="N26" s="225"/>
      <c r="O26" s="223"/>
      <c r="P26" s="256"/>
      <c r="Q26" s="257"/>
      <c r="R26" s="225"/>
      <c r="S26" s="257"/>
      <c r="T26" s="257"/>
      <c r="U26" s="258"/>
      <c r="V26" s="258"/>
      <c r="W26" s="258"/>
      <c r="X26" s="257"/>
      <c r="Y26" s="257"/>
      <c r="Z26" s="257"/>
      <c r="AA26" s="257"/>
      <c r="AB26" s="257"/>
      <c r="AC26" s="257"/>
      <c r="AD26" s="259"/>
      <c r="AE26" s="257"/>
      <c r="AF26" s="225"/>
      <c r="AG26" s="225"/>
      <c r="AH26" s="260"/>
      <c r="AI26" s="261"/>
      <c r="AJ26" s="173"/>
      <c r="AK26" s="262"/>
      <c r="AL26" s="329"/>
      <c r="AM26" s="331"/>
      <c r="AN26" s="332"/>
      <c r="AO26" s="173"/>
      <c r="AP26" s="173"/>
      <c r="AQ26" s="173"/>
      <c r="AR26" s="173"/>
      <c r="AS26" s="173"/>
      <c r="AT26" s="173"/>
      <c r="AU26" s="173"/>
      <c r="AV26" s="173"/>
      <c r="AW26" s="173"/>
      <c r="AX26" s="173"/>
      <c r="AY26" s="173"/>
      <c r="AZ26" s="253"/>
      <c r="BA26" s="333"/>
      <c r="BB26" s="173"/>
      <c r="BC26" s="173"/>
      <c r="BD26" s="328"/>
      <c r="BE26" s="327"/>
      <c r="BF26" s="262"/>
      <c r="BG26" s="329"/>
      <c r="BH26" s="173"/>
      <c r="BI26" s="173"/>
      <c r="BJ26" s="253"/>
      <c r="BK26" s="333"/>
      <c r="BL26" s="173"/>
      <c r="BM26" s="173"/>
      <c r="BN26" s="253"/>
      <c r="BO26" s="333"/>
      <c r="BP26" s="173"/>
      <c r="BQ26" s="173"/>
      <c r="BR26" s="253"/>
      <c r="BS26" s="333"/>
      <c r="BT26" s="173"/>
      <c r="BU26" s="173"/>
      <c r="BV26" s="328"/>
      <c r="BW26" s="327"/>
      <c r="BX26" s="262"/>
      <c r="BY26" s="329"/>
      <c r="BZ26" s="173"/>
      <c r="CA26" s="173"/>
      <c r="CB26" s="253"/>
      <c r="CC26" s="333"/>
      <c r="CD26" s="173"/>
      <c r="CE26" s="173"/>
      <c r="CF26" s="173"/>
      <c r="CG26" s="253"/>
      <c r="CH26" s="333"/>
      <c r="CI26" s="173"/>
      <c r="CJ26" s="173"/>
      <c r="CK26" s="173"/>
      <c r="CL26" s="253"/>
      <c r="CM26" s="333"/>
      <c r="CN26" s="173"/>
      <c r="CO26" s="173"/>
      <c r="CP26" s="328"/>
      <c r="CQ26" s="327"/>
      <c r="CR26" s="262"/>
      <c r="CS26" s="329"/>
      <c r="CT26" s="173"/>
      <c r="CU26" s="173"/>
      <c r="CV26" s="253"/>
      <c r="CW26" s="333"/>
      <c r="CX26" s="173"/>
      <c r="CY26" s="173"/>
      <c r="CZ26" s="173"/>
      <c r="DA26" s="253"/>
      <c r="DB26" s="333"/>
      <c r="DC26" s="173"/>
      <c r="DD26" s="173"/>
      <c r="DE26" s="253"/>
      <c r="DF26" s="333"/>
      <c r="DG26" s="173"/>
      <c r="DH26" s="173"/>
      <c r="DI26" s="173"/>
      <c r="DJ26" s="253"/>
      <c r="DK26" s="333"/>
      <c r="DL26" s="173"/>
      <c r="DM26" s="173"/>
      <c r="DN26" s="173"/>
      <c r="DO26" s="253"/>
      <c r="DP26" s="333"/>
      <c r="DQ26" s="173"/>
      <c r="DR26" s="173"/>
      <c r="DS26" s="173"/>
      <c r="DT26" s="173"/>
      <c r="DU26" s="173"/>
      <c r="DV26" s="253"/>
      <c r="DW26" s="333"/>
      <c r="DX26" s="173"/>
      <c r="DY26" s="173"/>
      <c r="DZ26" s="173"/>
      <c r="EA26" s="253"/>
      <c r="EB26" s="333"/>
      <c r="EC26" s="173"/>
      <c r="ED26" s="173"/>
      <c r="EE26" s="173"/>
      <c r="EF26" s="173"/>
      <c r="EG26" s="173"/>
      <c r="EH26" s="173"/>
      <c r="EI26" s="173"/>
      <c r="EJ26" s="173"/>
      <c r="EK26" s="173"/>
      <c r="EL26" s="253"/>
      <c r="EM26" s="333"/>
      <c r="EN26" s="173"/>
      <c r="EO26" s="173"/>
      <c r="EP26" s="253"/>
      <c r="EQ26" s="333"/>
      <c r="ER26" s="173"/>
      <c r="ES26" s="173"/>
      <c r="ET26" s="253"/>
      <c r="EU26" s="333"/>
      <c r="EV26" s="173"/>
      <c r="EW26" s="173"/>
      <c r="EX26" s="253"/>
      <c r="EY26" s="333"/>
      <c r="EZ26" s="173"/>
      <c r="FA26" s="173"/>
      <c r="FB26" s="328"/>
      <c r="FC26" s="327"/>
      <c r="FD26" s="262"/>
      <c r="FE26" s="329"/>
      <c r="FF26" s="173"/>
      <c r="FG26" s="173"/>
      <c r="FH26" s="173"/>
      <c r="FI26" s="173"/>
      <c r="FJ26" s="173"/>
      <c r="FK26" s="253"/>
      <c r="FL26" s="333"/>
      <c r="FM26" s="173"/>
      <c r="FN26" s="173"/>
      <c r="FO26" s="253"/>
      <c r="FP26" s="333"/>
      <c r="FQ26" s="173"/>
      <c r="FR26" s="173"/>
      <c r="FS26" s="173"/>
      <c r="FT26" s="253"/>
      <c r="FU26" s="333"/>
      <c r="FV26" s="173"/>
      <c r="FW26" s="173"/>
      <c r="FX26" s="253"/>
      <c r="FY26" s="333"/>
      <c r="FZ26" s="173"/>
      <c r="GA26" s="173"/>
      <c r="GB26" s="173"/>
      <c r="GC26" s="253"/>
      <c r="GD26" s="333"/>
      <c r="GE26" s="173"/>
      <c r="GF26" s="173"/>
      <c r="GG26" s="253"/>
      <c r="GH26" s="333"/>
      <c r="GI26" s="173"/>
      <c r="GJ26" s="173"/>
      <c r="GK26" s="173"/>
      <c r="GL26" s="173"/>
      <c r="GM26" s="253"/>
      <c r="GN26" s="333"/>
      <c r="GO26" s="173"/>
      <c r="GP26" s="173"/>
      <c r="GQ26" s="253"/>
      <c r="GR26" s="333"/>
      <c r="GS26" s="173"/>
      <c r="GT26" s="173"/>
      <c r="GU26" s="253"/>
      <c r="GV26" s="333"/>
      <c r="GW26" s="173"/>
      <c r="GX26" s="173"/>
      <c r="GY26" s="173"/>
      <c r="GZ26" s="253"/>
      <c r="HA26" s="333"/>
      <c r="HB26" s="173"/>
      <c r="HC26" s="173"/>
      <c r="HD26" s="253"/>
      <c r="HE26" s="333"/>
      <c r="HF26" s="173"/>
      <c r="HG26" s="173"/>
      <c r="HH26" s="253"/>
      <c r="HI26" s="333"/>
      <c r="HJ26" s="173"/>
      <c r="HK26" s="173"/>
      <c r="HL26" s="173"/>
      <c r="HM26" s="173"/>
      <c r="HN26" s="253"/>
      <c r="HO26" s="333"/>
      <c r="HP26" s="173"/>
      <c r="HQ26" s="173"/>
      <c r="HR26" s="173"/>
      <c r="HS26" s="253"/>
      <c r="HT26" s="253"/>
      <c r="HU26" s="173"/>
      <c r="HV26" s="173"/>
      <c r="HW26" s="173"/>
      <c r="HX26" s="253"/>
      <c r="HY26" s="333"/>
      <c r="HZ26" s="173"/>
      <c r="IA26" s="173"/>
      <c r="IB26" s="173"/>
      <c r="IC26" s="173"/>
      <c r="ID26" s="253"/>
      <c r="IE26" s="333"/>
      <c r="IF26" s="173"/>
      <c r="IG26" s="173"/>
      <c r="IH26" s="253"/>
      <c r="II26" s="253"/>
      <c r="IJ26" s="173"/>
      <c r="IK26" s="173"/>
      <c r="IL26" s="173"/>
      <c r="IM26" s="253"/>
      <c r="IN26" s="253"/>
      <c r="IO26" s="173"/>
      <c r="IP26" s="173"/>
      <c r="IQ26" s="253"/>
      <c r="IR26" s="333"/>
      <c r="IS26" s="173"/>
      <c r="IT26" s="173"/>
      <c r="IU26" s="253"/>
      <c r="IV26" s="333"/>
      <c r="IW26" s="173"/>
      <c r="IX26" s="173"/>
      <c r="IY26" s="328"/>
      <c r="IZ26" s="327"/>
      <c r="JA26" s="262"/>
      <c r="JB26" s="329"/>
      <c r="JC26" s="173"/>
      <c r="JD26" s="173"/>
      <c r="JE26" s="173"/>
      <c r="JF26" s="253"/>
      <c r="JG26" s="333"/>
      <c r="JH26" s="173"/>
      <c r="JI26" s="173"/>
      <c r="JJ26" s="253"/>
      <c r="JK26" s="333"/>
      <c r="JL26" s="173"/>
      <c r="JM26" s="173"/>
      <c r="JN26" s="253"/>
      <c r="JO26" s="253"/>
      <c r="JP26" s="173"/>
      <c r="JQ26" s="173"/>
      <c r="JR26" s="253"/>
      <c r="JS26" s="333"/>
      <c r="JT26" s="173"/>
      <c r="JU26" s="173"/>
      <c r="JV26" s="253"/>
      <c r="JW26" s="253"/>
      <c r="JX26" s="173"/>
      <c r="JY26" s="173"/>
      <c r="JZ26" s="173"/>
      <c r="KA26" s="175"/>
      <c r="KB26" s="175"/>
      <c r="KC26" s="175"/>
      <c r="KD26" s="175"/>
      <c r="KE26" s="175"/>
      <c r="KF26" s="175"/>
      <c r="KG26" s="175"/>
      <c r="KH26" s="175"/>
      <c r="KI26" s="175"/>
      <c r="KJ26" s="175"/>
      <c r="KK26" s="175"/>
      <c r="KL26" s="175"/>
      <c r="KM26" s="175"/>
      <c r="KN26" s="175"/>
      <c r="KO26" s="175"/>
      <c r="KP26" s="175"/>
      <c r="KQ26" s="175"/>
      <c r="KR26" s="175"/>
    </row>
    <row r="27" spans="1:306" ht="14.4" x14ac:dyDescent="0.3">
      <c r="A27" s="223"/>
      <c r="B27" s="223"/>
      <c r="C27" s="224"/>
      <c r="D27" s="225"/>
      <c r="E27" s="223"/>
      <c r="F27" s="226"/>
      <c r="G27" s="223"/>
      <c r="H27" s="418"/>
      <c r="I27" s="223"/>
      <c r="J27" s="225"/>
      <c r="K27" s="223"/>
      <c r="L27" s="223"/>
      <c r="M27" s="225"/>
      <c r="N27" s="225"/>
      <c r="O27" s="223"/>
      <c r="P27" s="256"/>
      <c r="Q27" s="257"/>
      <c r="R27" s="225"/>
      <c r="S27" s="257"/>
      <c r="T27" s="257"/>
      <c r="U27" s="258"/>
      <c r="V27" s="258"/>
      <c r="W27" s="258"/>
      <c r="X27" s="257"/>
      <c r="Y27" s="257"/>
      <c r="Z27" s="257"/>
      <c r="AA27" s="257"/>
      <c r="AB27" s="257"/>
      <c r="AC27" s="257"/>
      <c r="AD27" s="259"/>
      <c r="AE27" s="257"/>
      <c r="AF27" s="225"/>
      <c r="AG27" s="225"/>
      <c r="AH27" s="260"/>
      <c r="AI27" s="261"/>
      <c r="AJ27" s="173"/>
      <c r="AK27" s="262"/>
      <c r="AL27" s="329"/>
      <c r="AM27" s="330"/>
      <c r="AN27" s="330"/>
      <c r="AO27" s="173"/>
      <c r="AP27" s="173"/>
      <c r="AQ27" s="173"/>
      <c r="AR27" s="173"/>
      <c r="AS27" s="173"/>
      <c r="AT27" s="173"/>
      <c r="AU27" s="173"/>
      <c r="AV27" s="173"/>
      <c r="AW27" s="173"/>
      <c r="AX27" s="173"/>
      <c r="AY27" s="173"/>
      <c r="AZ27" s="253"/>
      <c r="BA27" s="333"/>
      <c r="BB27" s="173"/>
      <c r="BC27" s="173"/>
      <c r="BD27" s="262"/>
      <c r="BE27" s="262"/>
      <c r="BF27" s="262"/>
      <c r="BG27" s="329"/>
      <c r="BH27" s="173"/>
      <c r="BI27" s="173"/>
      <c r="BJ27" s="253"/>
      <c r="BK27" s="333"/>
      <c r="BL27" s="173"/>
      <c r="BM27" s="173"/>
      <c r="BN27" s="253"/>
      <c r="BO27" s="333"/>
      <c r="BP27" s="173"/>
      <c r="BQ27" s="173"/>
      <c r="BR27" s="253"/>
      <c r="BS27" s="333"/>
      <c r="BT27" s="173"/>
      <c r="BU27" s="173"/>
      <c r="BV27" s="262"/>
      <c r="BW27" s="262"/>
      <c r="BX27" s="262"/>
      <c r="BY27" s="329"/>
      <c r="BZ27" s="173"/>
      <c r="CA27" s="173"/>
      <c r="CB27" s="253"/>
      <c r="CC27" s="333"/>
      <c r="CD27" s="173"/>
      <c r="CE27" s="173"/>
      <c r="CF27" s="173"/>
      <c r="CG27" s="253"/>
      <c r="CH27" s="333"/>
      <c r="CI27" s="173"/>
      <c r="CJ27" s="173"/>
      <c r="CK27" s="173"/>
      <c r="CL27" s="253"/>
      <c r="CM27" s="333"/>
      <c r="CN27" s="173"/>
      <c r="CO27" s="173"/>
      <c r="CP27" s="262"/>
      <c r="CQ27" s="262"/>
      <c r="CR27" s="262"/>
      <c r="CS27" s="329"/>
      <c r="CT27" s="173"/>
      <c r="CU27" s="173"/>
      <c r="CV27" s="253"/>
      <c r="CW27" s="333"/>
      <c r="CX27" s="173"/>
      <c r="CY27" s="173"/>
      <c r="CZ27" s="173"/>
      <c r="DA27" s="253"/>
      <c r="DB27" s="333"/>
      <c r="DC27" s="173"/>
      <c r="DD27" s="173"/>
      <c r="DE27" s="253"/>
      <c r="DF27" s="333"/>
      <c r="DG27" s="173"/>
      <c r="DH27" s="173"/>
      <c r="DI27" s="173"/>
      <c r="DJ27" s="253"/>
      <c r="DK27" s="333"/>
      <c r="DL27" s="173"/>
      <c r="DM27" s="173"/>
      <c r="DN27" s="173"/>
      <c r="DO27" s="253"/>
      <c r="DP27" s="333"/>
      <c r="DQ27" s="173"/>
      <c r="DR27" s="173"/>
      <c r="DS27" s="173"/>
      <c r="DT27" s="173"/>
      <c r="DU27" s="173"/>
      <c r="DV27" s="253"/>
      <c r="DW27" s="333"/>
      <c r="DX27" s="173"/>
      <c r="DY27" s="173"/>
      <c r="DZ27" s="173"/>
      <c r="EA27" s="253"/>
      <c r="EB27" s="333"/>
      <c r="EC27" s="173"/>
      <c r="ED27" s="173"/>
      <c r="EE27" s="173"/>
      <c r="EF27" s="173"/>
      <c r="EG27" s="173"/>
      <c r="EH27" s="173"/>
      <c r="EI27" s="173"/>
      <c r="EJ27" s="173"/>
      <c r="EK27" s="173"/>
      <c r="EL27" s="253"/>
      <c r="EM27" s="333"/>
      <c r="EN27" s="173"/>
      <c r="EO27" s="173"/>
      <c r="EP27" s="253"/>
      <c r="EQ27" s="333"/>
      <c r="ER27" s="173"/>
      <c r="ES27" s="173"/>
      <c r="ET27" s="253"/>
      <c r="EU27" s="333"/>
      <c r="EV27" s="173"/>
      <c r="EW27" s="173"/>
      <c r="EX27" s="253"/>
      <c r="EY27" s="333"/>
      <c r="EZ27" s="173"/>
      <c r="FA27" s="173"/>
      <c r="FB27" s="262"/>
      <c r="FC27" s="262"/>
      <c r="FD27" s="262"/>
      <c r="FE27" s="329"/>
      <c r="FF27" s="173"/>
      <c r="FG27" s="173"/>
      <c r="FH27" s="173"/>
      <c r="FI27" s="173"/>
      <c r="FJ27" s="173"/>
      <c r="FK27" s="253"/>
      <c r="FL27" s="333"/>
      <c r="FM27" s="173"/>
      <c r="FN27" s="173"/>
      <c r="FO27" s="253"/>
      <c r="FP27" s="333"/>
      <c r="FQ27" s="173"/>
      <c r="FR27" s="173"/>
      <c r="FS27" s="173"/>
      <c r="FT27" s="253"/>
      <c r="FU27" s="333"/>
      <c r="FV27" s="173"/>
      <c r="FW27" s="173"/>
      <c r="FX27" s="253"/>
      <c r="FY27" s="333"/>
      <c r="FZ27" s="173"/>
      <c r="GA27" s="173"/>
      <c r="GB27" s="173"/>
      <c r="GC27" s="253"/>
      <c r="GD27" s="333"/>
      <c r="GE27" s="173"/>
      <c r="GF27" s="173"/>
      <c r="GG27" s="253"/>
      <c r="GH27" s="333"/>
      <c r="GI27" s="173"/>
      <c r="GJ27" s="173"/>
      <c r="GK27" s="173"/>
      <c r="GL27" s="173"/>
      <c r="GM27" s="253"/>
      <c r="GN27" s="333"/>
      <c r="GO27" s="173"/>
      <c r="GP27" s="173"/>
      <c r="GQ27" s="253"/>
      <c r="GR27" s="333"/>
      <c r="GS27" s="173"/>
      <c r="GT27" s="173"/>
      <c r="GU27" s="253"/>
      <c r="GV27" s="333"/>
      <c r="GW27" s="173"/>
      <c r="GX27" s="173"/>
      <c r="GY27" s="173"/>
      <c r="GZ27" s="253"/>
      <c r="HA27" s="333"/>
      <c r="HB27" s="173"/>
      <c r="HC27" s="173"/>
      <c r="HD27" s="253"/>
      <c r="HE27" s="333"/>
      <c r="HF27" s="173"/>
      <c r="HG27" s="173"/>
      <c r="HH27" s="253"/>
      <c r="HI27" s="333"/>
      <c r="HJ27" s="173"/>
      <c r="HK27" s="173"/>
      <c r="HL27" s="173"/>
      <c r="HM27" s="173"/>
      <c r="HN27" s="253"/>
      <c r="HO27" s="333"/>
      <c r="HP27" s="173"/>
      <c r="HQ27" s="173"/>
      <c r="HR27" s="173"/>
      <c r="HS27" s="253"/>
      <c r="HT27" s="253"/>
      <c r="HU27" s="173"/>
      <c r="HV27" s="173"/>
      <c r="HW27" s="173"/>
      <c r="HX27" s="253"/>
      <c r="HY27" s="333"/>
      <c r="HZ27" s="173"/>
      <c r="IA27" s="173"/>
      <c r="IB27" s="173"/>
      <c r="IC27" s="173"/>
      <c r="ID27" s="253"/>
      <c r="IE27" s="333"/>
      <c r="IF27" s="173"/>
      <c r="IG27" s="173"/>
      <c r="IH27" s="253"/>
      <c r="II27" s="253"/>
      <c r="IJ27" s="173"/>
      <c r="IK27" s="173"/>
      <c r="IL27" s="173"/>
      <c r="IM27" s="253"/>
      <c r="IN27" s="253"/>
      <c r="IO27" s="173"/>
      <c r="IP27" s="173"/>
      <c r="IQ27" s="253"/>
      <c r="IR27" s="333"/>
      <c r="IS27" s="173"/>
      <c r="IT27" s="173"/>
      <c r="IU27" s="253"/>
      <c r="IV27" s="333"/>
      <c r="IW27" s="173"/>
      <c r="IX27" s="173"/>
      <c r="IY27" s="262"/>
      <c r="IZ27" s="262"/>
      <c r="JA27" s="262"/>
      <c r="JB27" s="329"/>
      <c r="JC27" s="173"/>
      <c r="JD27" s="173"/>
      <c r="JE27" s="173"/>
      <c r="JF27" s="253"/>
      <c r="JG27" s="333"/>
      <c r="JH27" s="173"/>
      <c r="JI27" s="173"/>
      <c r="JJ27" s="253"/>
      <c r="JK27" s="333"/>
      <c r="JL27" s="173"/>
      <c r="JM27" s="173"/>
      <c r="JN27" s="253"/>
      <c r="JO27" s="253"/>
      <c r="JP27" s="173"/>
      <c r="JQ27" s="173"/>
      <c r="JR27" s="253"/>
      <c r="JS27" s="333"/>
      <c r="JT27" s="173"/>
      <c r="JU27" s="173"/>
      <c r="JV27" s="253"/>
      <c r="JW27" s="253"/>
      <c r="JX27" s="173"/>
      <c r="JY27" s="173"/>
      <c r="JZ27" s="173"/>
    </row>
    <row r="28" spans="1:306" ht="14.4" x14ac:dyDescent="0.3">
      <c r="A28" s="223"/>
      <c r="B28" s="223"/>
      <c r="C28" s="224"/>
      <c r="D28" s="225"/>
      <c r="E28" s="223"/>
      <c r="F28" s="226"/>
      <c r="G28" s="223"/>
      <c r="H28" s="417"/>
      <c r="I28" s="223"/>
      <c r="J28" s="225"/>
      <c r="K28" s="223"/>
      <c r="L28" s="223"/>
      <c r="M28" s="225"/>
      <c r="N28" s="225"/>
      <c r="O28" s="223"/>
      <c r="P28" s="256"/>
      <c r="Q28" s="257"/>
      <c r="R28" s="225"/>
      <c r="S28" s="257"/>
      <c r="T28" s="257"/>
      <c r="U28" s="258"/>
      <c r="V28" s="258"/>
      <c r="W28" s="258"/>
      <c r="X28" s="257"/>
      <c r="Y28" s="257"/>
      <c r="Z28" s="257"/>
      <c r="AA28" s="257"/>
      <c r="AB28" s="257"/>
      <c r="AC28" s="257"/>
      <c r="AD28" s="259"/>
      <c r="AE28" s="257"/>
      <c r="AF28" s="225"/>
      <c r="AG28" s="225"/>
      <c r="AH28" s="263"/>
      <c r="AI28" s="261"/>
      <c r="AJ28" s="173"/>
      <c r="AK28" s="262"/>
      <c r="AL28" s="329"/>
      <c r="AM28" s="331"/>
      <c r="AN28" s="330"/>
      <c r="AO28" s="173"/>
      <c r="AP28" s="173"/>
      <c r="AQ28" s="173"/>
      <c r="AR28" s="173"/>
      <c r="AS28" s="173"/>
      <c r="AT28" s="173"/>
      <c r="AU28" s="173"/>
      <c r="AV28" s="173"/>
      <c r="AW28" s="173"/>
      <c r="AX28" s="173"/>
      <c r="AY28" s="173"/>
      <c r="AZ28" s="253"/>
      <c r="BA28" s="333"/>
      <c r="BB28" s="173"/>
      <c r="BC28" s="173"/>
      <c r="BD28" s="262"/>
      <c r="BE28" s="327"/>
      <c r="BF28" s="262"/>
      <c r="BG28" s="329"/>
      <c r="BH28" s="173"/>
      <c r="BI28" s="173"/>
      <c r="BJ28" s="253"/>
      <c r="BK28" s="333"/>
      <c r="BL28" s="173"/>
      <c r="BM28" s="173"/>
      <c r="BN28" s="253"/>
      <c r="BO28" s="333"/>
      <c r="BP28" s="173"/>
      <c r="BQ28" s="173"/>
      <c r="BR28" s="253"/>
      <c r="BS28" s="333"/>
      <c r="BT28" s="173"/>
      <c r="BU28" s="173"/>
      <c r="BV28" s="262"/>
      <c r="BW28" s="327"/>
      <c r="BX28" s="262"/>
      <c r="BY28" s="329"/>
      <c r="BZ28" s="173"/>
      <c r="CA28" s="173"/>
      <c r="CB28" s="253"/>
      <c r="CC28" s="333"/>
      <c r="CD28" s="173"/>
      <c r="CE28" s="173"/>
      <c r="CF28" s="173"/>
      <c r="CG28" s="253"/>
      <c r="CH28" s="333"/>
      <c r="CI28" s="173"/>
      <c r="CJ28" s="173"/>
      <c r="CK28" s="173"/>
      <c r="CL28" s="253"/>
      <c r="CM28" s="333"/>
      <c r="CN28" s="173"/>
      <c r="CO28" s="173"/>
      <c r="CP28" s="262"/>
      <c r="CQ28" s="327"/>
      <c r="CR28" s="262"/>
      <c r="CS28" s="329"/>
      <c r="CT28" s="173"/>
      <c r="CU28" s="173"/>
      <c r="CV28" s="253"/>
      <c r="CW28" s="333"/>
      <c r="CX28" s="173"/>
      <c r="CY28" s="173"/>
      <c r="CZ28" s="173"/>
      <c r="DA28" s="253"/>
      <c r="DB28" s="333"/>
      <c r="DC28" s="173"/>
      <c r="DD28" s="173"/>
      <c r="DE28" s="253"/>
      <c r="DF28" s="333"/>
      <c r="DG28" s="173"/>
      <c r="DH28" s="173"/>
      <c r="DI28" s="173"/>
      <c r="DJ28" s="253"/>
      <c r="DK28" s="333"/>
      <c r="DL28" s="173"/>
      <c r="DM28" s="173"/>
      <c r="DN28" s="173"/>
      <c r="DO28" s="253"/>
      <c r="DP28" s="333"/>
      <c r="DQ28" s="173"/>
      <c r="DR28" s="173"/>
      <c r="DS28" s="173"/>
      <c r="DT28" s="173"/>
      <c r="DU28" s="173"/>
      <c r="DV28" s="253"/>
      <c r="DW28" s="333"/>
      <c r="DX28" s="173"/>
      <c r="DY28" s="173"/>
      <c r="DZ28" s="173"/>
      <c r="EA28" s="253"/>
      <c r="EB28" s="333"/>
      <c r="EC28" s="173"/>
      <c r="ED28" s="173"/>
      <c r="EE28" s="173"/>
      <c r="EF28" s="173"/>
      <c r="EG28" s="173"/>
      <c r="EH28" s="173"/>
      <c r="EI28" s="173"/>
      <c r="EJ28" s="173"/>
      <c r="EK28" s="173"/>
      <c r="EL28" s="253"/>
      <c r="EM28" s="333"/>
      <c r="EN28" s="173"/>
      <c r="EO28" s="173"/>
      <c r="EP28" s="253"/>
      <c r="EQ28" s="333"/>
      <c r="ER28" s="173"/>
      <c r="ES28" s="173"/>
      <c r="ET28" s="253"/>
      <c r="EU28" s="333"/>
      <c r="EV28" s="173"/>
      <c r="EW28" s="173"/>
      <c r="EX28" s="253"/>
      <c r="EY28" s="333"/>
      <c r="EZ28" s="173"/>
      <c r="FA28" s="173"/>
      <c r="FB28" s="262"/>
      <c r="FC28" s="327"/>
      <c r="FD28" s="262"/>
      <c r="FE28" s="329"/>
      <c r="FF28" s="173"/>
      <c r="FG28" s="173"/>
      <c r="FH28" s="173"/>
      <c r="FI28" s="173"/>
      <c r="FJ28" s="173"/>
      <c r="FK28" s="253"/>
      <c r="FL28" s="333"/>
      <c r="FM28" s="173"/>
      <c r="FN28" s="173"/>
      <c r="FO28" s="253"/>
      <c r="FP28" s="333"/>
      <c r="FQ28" s="173"/>
      <c r="FR28" s="173"/>
      <c r="FS28" s="173"/>
      <c r="FT28" s="253"/>
      <c r="FU28" s="333"/>
      <c r="FV28" s="173"/>
      <c r="FW28" s="173"/>
      <c r="FX28" s="253"/>
      <c r="FY28" s="333"/>
      <c r="FZ28" s="173"/>
      <c r="GA28" s="173"/>
      <c r="GB28" s="173"/>
      <c r="GC28" s="253"/>
      <c r="GD28" s="333"/>
      <c r="GE28" s="173"/>
      <c r="GF28" s="173"/>
      <c r="GG28" s="253"/>
      <c r="GH28" s="333"/>
      <c r="GI28" s="173"/>
      <c r="GJ28" s="173"/>
      <c r="GK28" s="173"/>
      <c r="GL28" s="173"/>
      <c r="GM28" s="253"/>
      <c r="GN28" s="333"/>
      <c r="GO28" s="173"/>
      <c r="GP28" s="173"/>
      <c r="GQ28" s="253"/>
      <c r="GR28" s="333"/>
      <c r="GS28" s="173"/>
      <c r="GT28" s="173"/>
      <c r="GU28" s="253"/>
      <c r="GV28" s="333"/>
      <c r="GW28" s="173"/>
      <c r="GX28" s="173"/>
      <c r="GY28" s="173"/>
      <c r="GZ28" s="253"/>
      <c r="HA28" s="333"/>
      <c r="HB28" s="173"/>
      <c r="HC28" s="173"/>
      <c r="HD28" s="253"/>
      <c r="HE28" s="333"/>
      <c r="HF28" s="173"/>
      <c r="HG28" s="173"/>
      <c r="HH28" s="253"/>
      <c r="HI28" s="333"/>
      <c r="HJ28" s="173"/>
      <c r="HK28" s="173"/>
      <c r="HL28" s="173"/>
      <c r="HM28" s="173"/>
      <c r="HN28" s="253"/>
      <c r="HO28" s="333"/>
      <c r="HP28" s="173"/>
      <c r="HQ28" s="173"/>
      <c r="HR28" s="173"/>
      <c r="HS28" s="253"/>
      <c r="HT28" s="253"/>
      <c r="HU28" s="173"/>
      <c r="HV28" s="173"/>
      <c r="HW28" s="173"/>
      <c r="HX28" s="253"/>
      <c r="HY28" s="333"/>
      <c r="HZ28" s="173"/>
      <c r="IA28" s="173"/>
      <c r="IB28" s="173"/>
      <c r="IC28" s="173"/>
      <c r="ID28" s="253"/>
      <c r="IE28" s="333"/>
      <c r="IF28" s="173"/>
      <c r="IG28" s="173"/>
      <c r="IH28" s="253"/>
      <c r="II28" s="253"/>
      <c r="IJ28" s="173"/>
      <c r="IK28" s="173"/>
      <c r="IL28" s="173"/>
      <c r="IM28" s="253"/>
      <c r="IN28" s="253"/>
      <c r="IO28" s="173"/>
      <c r="IP28" s="173"/>
      <c r="IQ28" s="253"/>
      <c r="IR28" s="333"/>
      <c r="IS28" s="173"/>
      <c r="IT28" s="173"/>
      <c r="IU28" s="253"/>
      <c r="IV28" s="333"/>
      <c r="IW28" s="173"/>
      <c r="IX28" s="173"/>
      <c r="IY28" s="262"/>
      <c r="IZ28" s="327"/>
      <c r="JA28" s="262"/>
      <c r="JB28" s="329"/>
      <c r="JC28" s="173"/>
      <c r="JD28" s="173"/>
      <c r="JE28" s="173"/>
      <c r="JF28" s="253"/>
      <c r="JG28" s="333"/>
      <c r="JH28" s="173"/>
      <c r="JI28" s="173"/>
      <c r="JJ28" s="253"/>
      <c r="JK28" s="333"/>
      <c r="JL28" s="173"/>
      <c r="JM28" s="173"/>
      <c r="JN28" s="253"/>
      <c r="JO28" s="253"/>
      <c r="JP28" s="173"/>
      <c r="JQ28" s="173"/>
      <c r="JR28" s="253"/>
      <c r="JS28" s="333"/>
      <c r="JT28" s="173"/>
      <c r="JU28" s="173"/>
      <c r="JV28" s="253"/>
      <c r="JW28" s="253"/>
      <c r="JX28" s="173"/>
      <c r="JY28" s="173"/>
      <c r="JZ28" s="173"/>
    </row>
    <row r="29" spans="1:306" ht="14.4" x14ac:dyDescent="0.3">
      <c r="A29" s="223"/>
      <c r="B29" s="223"/>
      <c r="C29" s="224"/>
      <c r="D29" s="225"/>
      <c r="E29" s="223"/>
      <c r="F29" s="226"/>
      <c r="G29" s="223"/>
      <c r="H29" s="418"/>
      <c r="I29" s="228"/>
      <c r="J29" s="225"/>
      <c r="K29" s="223"/>
      <c r="L29" s="223"/>
      <c r="M29" s="225"/>
      <c r="N29" s="225"/>
      <c r="O29" s="223"/>
      <c r="P29" s="256"/>
      <c r="Q29" s="257"/>
      <c r="R29" s="225"/>
      <c r="S29" s="257"/>
      <c r="T29" s="257"/>
      <c r="U29" s="258"/>
      <c r="V29" s="258"/>
      <c r="W29" s="258"/>
      <c r="X29" s="257"/>
      <c r="Y29" s="257"/>
      <c r="Z29" s="257"/>
      <c r="AA29" s="257"/>
      <c r="AB29" s="257"/>
      <c r="AC29" s="257"/>
      <c r="AD29" s="259"/>
      <c r="AE29" s="257"/>
      <c r="AF29" s="225"/>
      <c r="AG29" s="225"/>
      <c r="AH29" s="260"/>
      <c r="AI29" s="261"/>
      <c r="AJ29" s="173"/>
      <c r="AK29" s="262"/>
      <c r="AL29" s="329"/>
      <c r="AM29" s="331"/>
      <c r="AN29" s="332"/>
      <c r="AO29" s="173"/>
      <c r="AP29" s="173"/>
      <c r="AQ29" s="173"/>
      <c r="AR29" s="173"/>
      <c r="AS29" s="173"/>
      <c r="AT29" s="173"/>
      <c r="AU29" s="173"/>
      <c r="AV29" s="173"/>
      <c r="AW29" s="173"/>
      <c r="AX29" s="173"/>
      <c r="AY29" s="173"/>
      <c r="AZ29" s="253"/>
      <c r="BA29" s="333"/>
      <c r="BB29" s="173"/>
      <c r="BC29" s="173"/>
      <c r="BD29" s="328"/>
      <c r="BE29" s="327"/>
      <c r="BF29" s="262"/>
      <c r="BG29" s="329"/>
      <c r="BH29" s="173"/>
      <c r="BI29" s="173"/>
      <c r="BJ29" s="253"/>
      <c r="BK29" s="333"/>
      <c r="BL29" s="173"/>
      <c r="BM29" s="173"/>
      <c r="BN29" s="253"/>
      <c r="BO29" s="333"/>
      <c r="BP29" s="173"/>
      <c r="BQ29" s="173"/>
      <c r="BR29" s="253"/>
      <c r="BS29" s="333"/>
      <c r="BT29" s="173"/>
      <c r="BU29" s="173"/>
      <c r="BV29" s="328"/>
      <c r="BW29" s="327"/>
      <c r="BX29" s="262"/>
      <c r="BY29" s="329"/>
      <c r="BZ29" s="173"/>
      <c r="CA29" s="173"/>
      <c r="CB29" s="253"/>
      <c r="CC29" s="333"/>
      <c r="CD29" s="173"/>
      <c r="CE29" s="173"/>
      <c r="CF29" s="173"/>
      <c r="CG29" s="253"/>
      <c r="CH29" s="333"/>
      <c r="CI29" s="173"/>
      <c r="CJ29" s="173"/>
      <c r="CK29" s="173"/>
      <c r="CL29" s="253"/>
      <c r="CM29" s="333"/>
      <c r="CN29" s="173"/>
      <c r="CO29" s="173"/>
      <c r="CP29" s="328"/>
      <c r="CQ29" s="327"/>
      <c r="CR29" s="262"/>
      <c r="CS29" s="329"/>
      <c r="CT29" s="173"/>
      <c r="CU29" s="173"/>
      <c r="CV29" s="253"/>
      <c r="CW29" s="333"/>
      <c r="CX29" s="173"/>
      <c r="CY29" s="173"/>
      <c r="CZ29" s="173"/>
      <c r="DA29" s="253"/>
      <c r="DB29" s="333"/>
      <c r="DC29" s="173"/>
      <c r="DD29" s="173"/>
      <c r="DE29" s="253"/>
      <c r="DF29" s="333"/>
      <c r="DG29" s="173"/>
      <c r="DH29" s="173"/>
      <c r="DI29" s="173"/>
      <c r="DJ29" s="253"/>
      <c r="DK29" s="333"/>
      <c r="DL29" s="173"/>
      <c r="DM29" s="173"/>
      <c r="DN29" s="173"/>
      <c r="DO29" s="253"/>
      <c r="DP29" s="333"/>
      <c r="DQ29" s="173"/>
      <c r="DR29" s="173"/>
      <c r="DS29" s="173"/>
      <c r="DT29" s="173"/>
      <c r="DU29" s="173"/>
      <c r="DV29" s="253"/>
      <c r="DW29" s="333"/>
      <c r="DX29" s="173"/>
      <c r="DY29" s="173"/>
      <c r="DZ29" s="173"/>
      <c r="EA29" s="253"/>
      <c r="EB29" s="333"/>
      <c r="EC29" s="173"/>
      <c r="ED29" s="173"/>
      <c r="EE29" s="173"/>
      <c r="EF29" s="173"/>
      <c r="EG29" s="173"/>
      <c r="EH29" s="173"/>
      <c r="EI29" s="173"/>
      <c r="EJ29" s="173"/>
      <c r="EK29" s="173"/>
      <c r="EL29" s="253"/>
      <c r="EM29" s="333"/>
      <c r="EN29" s="173"/>
      <c r="EO29" s="173"/>
      <c r="EP29" s="253"/>
      <c r="EQ29" s="333"/>
      <c r="ER29" s="173"/>
      <c r="ES29" s="173"/>
      <c r="ET29" s="253"/>
      <c r="EU29" s="333"/>
      <c r="EV29" s="173"/>
      <c r="EW29" s="173"/>
      <c r="EX29" s="253"/>
      <c r="EY29" s="333"/>
      <c r="EZ29" s="173"/>
      <c r="FA29" s="173"/>
      <c r="FB29" s="328"/>
      <c r="FC29" s="327"/>
      <c r="FD29" s="262"/>
      <c r="FE29" s="329"/>
      <c r="FF29" s="173"/>
      <c r="FG29" s="173"/>
      <c r="FH29" s="173"/>
      <c r="FI29" s="173"/>
      <c r="FJ29" s="173"/>
      <c r="FK29" s="253"/>
      <c r="FL29" s="333"/>
      <c r="FM29" s="173"/>
      <c r="FN29" s="173"/>
      <c r="FO29" s="253"/>
      <c r="FP29" s="333"/>
      <c r="FQ29" s="173"/>
      <c r="FR29" s="173"/>
      <c r="FS29" s="173"/>
      <c r="FT29" s="253"/>
      <c r="FU29" s="333"/>
      <c r="FV29" s="173"/>
      <c r="FW29" s="173"/>
      <c r="FX29" s="253"/>
      <c r="FY29" s="333"/>
      <c r="FZ29" s="173"/>
      <c r="GA29" s="173"/>
      <c r="GB29" s="173"/>
      <c r="GC29" s="253"/>
      <c r="GD29" s="333"/>
      <c r="GE29" s="173"/>
      <c r="GF29" s="173"/>
      <c r="GG29" s="253"/>
      <c r="GH29" s="333"/>
      <c r="GI29" s="173"/>
      <c r="GJ29" s="173"/>
      <c r="GK29" s="173"/>
      <c r="GL29" s="173"/>
      <c r="GM29" s="253"/>
      <c r="GN29" s="333"/>
      <c r="GO29" s="173"/>
      <c r="GP29" s="173"/>
      <c r="GQ29" s="253"/>
      <c r="GR29" s="333"/>
      <c r="GS29" s="173"/>
      <c r="GT29" s="173"/>
      <c r="GU29" s="253"/>
      <c r="GV29" s="333"/>
      <c r="GW29" s="173"/>
      <c r="GX29" s="173"/>
      <c r="GY29" s="173"/>
      <c r="GZ29" s="253"/>
      <c r="HA29" s="333"/>
      <c r="HB29" s="173"/>
      <c r="HC29" s="173"/>
      <c r="HD29" s="253"/>
      <c r="HE29" s="333"/>
      <c r="HF29" s="173"/>
      <c r="HG29" s="173"/>
      <c r="HH29" s="253"/>
      <c r="HI29" s="333"/>
      <c r="HJ29" s="173"/>
      <c r="HK29" s="173"/>
      <c r="HL29" s="173"/>
      <c r="HM29" s="173"/>
      <c r="HN29" s="253"/>
      <c r="HO29" s="333"/>
      <c r="HP29" s="173"/>
      <c r="HQ29" s="173"/>
      <c r="HR29" s="173"/>
      <c r="HS29" s="253"/>
      <c r="HT29" s="253"/>
      <c r="HU29" s="173"/>
      <c r="HV29" s="173"/>
      <c r="HW29" s="173"/>
      <c r="HX29" s="253"/>
      <c r="HY29" s="333"/>
      <c r="HZ29" s="173"/>
      <c r="IA29" s="173"/>
      <c r="IB29" s="173"/>
      <c r="IC29" s="173"/>
      <c r="ID29" s="253"/>
      <c r="IE29" s="333"/>
      <c r="IF29" s="173"/>
      <c r="IG29" s="173"/>
      <c r="IH29" s="253"/>
      <c r="II29" s="253"/>
      <c r="IJ29" s="173"/>
      <c r="IK29" s="173"/>
      <c r="IL29" s="173"/>
      <c r="IM29" s="253"/>
      <c r="IN29" s="253"/>
      <c r="IO29" s="173"/>
      <c r="IP29" s="173"/>
      <c r="IQ29" s="253"/>
      <c r="IR29" s="333"/>
      <c r="IS29" s="173"/>
      <c r="IT29" s="173"/>
      <c r="IU29" s="253"/>
      <c r="IV29" s="333"/>
      <c r="IW29" s="173"/>
      <c r="IX29" s="173"/>
      <c r="IY29" s="328"/>
      <c r="IZ29" s="327"/>
      <c r="JA29" s="262"/>
      <c r="JB29" s="329"/>
      <c r="JC29" s="173"/>
      <c r="JD29" s="173"/>
      <c r="JE29" s="173"/>
      <c r="JF29" s="253"/>
      <c r="JG29" s="333"/>
      <c r="JH29" s="173"/>
      <c r="JI29" s="173"/>
      <c r="JJ29" s="253"/>
      <c r="JK29" s="333"/>
      <c r="JL29" s="173"/>
      <c r="JM29" s="173"/>
      <c r="JN29" s="253"/>
      <c r="JO29" s="253"/>
      <c r="JP29" s="173"/>
      <c r="JQ29" s="173"/>
      <c r="JR29" s="253"/>
      <c r="JS29" s="333"/>
      <c r="JT29" s="173"/>
      <c r="JU29" s="173"/>
      <c r="JV29" s="253"/>
      <c r="JW29" s="253"/>
      <c r="JX29" s="173"/>
      <c r="JY29" s="173"/>
      <c r="JZ29" s="173"/>
    </row>
    <row r="30" spans="1:306" ht="14.4" x14ac:dyDescent="0.3">
      <c r="A30" s="223"/>
      <c r="B30" s="223"/>
      <c r="C30" s="227"/>
      <c r="D30" s="225"/>
      <c r="E30" s="223"/>
      <c r="F30" s="226"/>
      <c r="G30" s="223"/>
      <c r="H30" s="418"/>
      <c r="I30" s="223"/>
      <c r="J30" s="225"/>
      <c r="K30" s="223"/>
      <c r="L30" s="223"/>
      <c r="M30" s="225"/>
      <c r="N30" s="225"/>
      <c r="O30" s="223"/>
      <c r="P30" s="256"/>
      <c r="Q30" s="257"/>
      <c r="R30" s="225"/>
      <c r="S30" s="257"/>
      <c r="T30" s="257"/>
      <c r="U30" s="258"/>
      <c r="V30" s="258"/>
      <c r="W30" s="258"/>
      <c r="X30" s="257"/>
      <c r="Y30" s="257"/>
      <c r="Z30" s="257"/>
      <c r="AA30" s="257"/>
      <c r="AB30" s="257"/>
      <c r="AC30" s="257"/>
      <c r="AD30" s="259"/>
      <c r="AE30" s="257"/>
      <c r="AF30" s="225"/>
      <c r="AG30" s="225"/>
      <c r="AH30" s="260"/>
      <c r="AI30" s="261"/>
      <c r="AJ30" s="173"/>
      <c r="AK30" s="262"/>
      <c r="AL30" s="329"/>
      <c r="AM30" s="331"/>
      <c r="AN30" s="332"/>
      <c r="AO30" s="173"/>
      <c r="AP30" s="173"/>
      <c r="AQ30" s="173"/>
      <c r="AR30" s="173"/>
      <c r="AS30" s="173"/>
      <c r="AT30" s="173"/>
      <c r="AU30" s="173"/>
      <c r="AV30" s="173"/>
      <c r="AW30" s="173"/>
      <c r="AX30" s="173"/>
      <c r="AY30" s="173"/>
      <c r="AZ30" s="253"/>
      <c r="BA30" s="333"/>
      <c r="BB30" s="173"/>
      <c r="BC30" s="173"/>
      <c r="BD30" s="328"/>
      <c r="BE30" s="327"/>
      <c r="BF30" s="262"/>
      <c r="BG30" s="329"/>
      <c r="BH30" s="173"/>
      <c r="BI30" s="173"/>
      <c r="BJ30" s="253"/>
      <c r="BK30" s="333"/>
      <c r="BL30" s="173"/>
      <c r="BM30" s="173"/>
      <c r="BN30" s="253"/>
      <c r="BO30" s="333"/>
      <c r="BP30" s="173"/>
      <c r="BQ30" s="173"/>
      <c r="BR30" s="253"/>
      <c r="BS30" s="333"/>
      <c r="BT30" s="173"/>
      <c r="BU30" s="173"/>
      <c r="BV30" s="328"/>
      <c r="BW30" s="327"/>
      <c r="BX30" s="262"/>
      <c r="BY30" s="329"/>
      <c r="BZ30" s="173"/>
      <c r="CA30" s="173"/>
      <c r="CB30" s="253"/>
      <c r="CC30" s="333"/>
      <c r="CD30" s="173"/>
      <c r="CE30" s="173"/>
      <c r="CF30" s="173"/>
      <c r="CG30" s="253"/>
      <c r="CH30" s="333"/>
      <c r="CI30" s="173"/>
      <c r="CJ30" s="173"/>
      <c r="CK30" s="173"/>
      <c r="CL30" s="253"/>
      <c r="CM30" s="333"/>
      <c r="CN30" s="173"/>
      <c r="CO30" s="173"/>
      <c r="CP30" s="328"/>
      <c r="CQ30" s="327"/>
      <c r="CR30" s="262"/>
      <c r="CS30" s="329"/>
      <c r="CT30" s="173"/>
      <c r="CU30" s="173"/>
      <c r="CV30" s="253"/>
      <c r="CW30" s="333"/>
      <c r="CX30" s="173"/>
      <c r="CY30" s="173"/>
      <c r="CZ30" s="173"/>
      <c r="DA30" s="253"/>
      <c r="DB30" s="333"/>
      <c r="DC30" s="173"/>
      <c r="DD30" s="173"/>
      <c r="DE30" s="253"/>
      <c r="DF30" s="333"/>
      <c r="DG30" s="173"/>
      <c r="DH30" s="173"/>
      <c r="DI30" s="173"/>
      <c r="DJ30" s="253"/>
      <c r="DK30" s="333"/>
      <c r="DL30" s="173"/>
      <c r="DM30" s="173"/>
      <c r="DN30" s="173"/>
      <c r="DO30" s="253"/>
      <c r="DP30" s="333"/>
      <c r="DQ30" s="173"/>
      <c r="DR30" s="173"/>
      <c r="DS30" s="173"/>
      <c r="DT30" s="173"/>
      <c r="DU30" s="173"/>
      <c r="DV30" s="253"/>
      <c r="DW30" s="333"/>
      <c r="DX30" s="173"/>
      <c r="DY30" s="173"/>
      <c r="DZ30" s="173"/>
      <c r="EA30" s="253"/>
      <c r="EB30" s="333"/>
      <c r="EC30" s="173"/>
      <c r="ED30" s="173"/>
      <c r="EE30" s="173"/>
      <c r="EF30" s="173"/>
      <c r="EG30" s="173"/>
      <c r="EH30" s="173"/>
      <c r="EI30" s="173"/>
      <c r="EJ30" s="173"/>
      <c r="EK30" s="173"/>
      <c r="EL30" s="253"/>
      <c r="EM30" s="333"/>
      <c r="EN30" s="173"/>
      <c r="EO30" s="173"/>
      <c r="EP30" s="253"/>
      <c r="EQ30" s="333"/>
      <c r="ER30" s="173"/>
      <c r="ES30" s="173"/>
      <c r="ET30" s="253"/>
      <c r="EU30" s="333"/>
      <c r="EV30" s="173"/>
      <c r="EW30" s="173"/>
      <c r="EX30" s="253"/>
      <c r="EY30" s="333"/>
      <c r="EZ30" s="173"/>
      <c r="FA30" s="173"/>
      <c r="FB30" s="328"/>
      <c r="FC30" s="327"/>
      <c r="FD30" s="262"/>
      <c r="FE30" s="329"/>
      <c r="FF30" s="173"/>
      <c r="FG30" s="173"/>
      <c r="FH30" s="173"/>
      <c r="FI30" s="173"/>
      <c r="FJ30" s="173"/>
      <c r="FK30" s="253"/>
      <c r="FL30" s="333"/>
      <c r="FM30" s="173"/>
      <c r="FN30" s="173"/>
      <c r="FO30" s="253"/>
      <c r="FP30" s="333"/>
      <c r="FQ30" s="173"/>
      <c r="FR30" s="173"/>
      <c r="FS30" s="173"/>
      <c r="FT30" s="253"/>
      <c r="FU30" s="333"/>
      <c r="FV30" s="173"/>
      <c r="FW30" s="173"/>
      <c r="FX30" s="253"/>
      <c r="FY30" s="333"/>
      <c r="FZ30" s="173"/>
      <c r="GA30" s="173"/>
      <c r="GB30" s="173"/>
      <c r="GC30" s="253"/>
      <c r="GD30" s="333"/>
      <c r="GE30" s="173"/>
      <c r="GF30" s="173"/>
      <c r="GG30" s="253"/>
      <c r="GH30" s="333"/>
      <c r="GI30" s="173"/>
      <c r="GJ30" s="173"/>
      <c r="GK30" s="173"/>
      <c r="GL30" s="173"/>
      <c r="GM30" s="253"/>
      <c r="GN30" s="333"/>
      <c r="GO30" s="173"/>
      <c r="GP30" s="173"/>
      <c r="GQ30" s="253"/>
      <c r="GR30" s="333"/>
      <c r="GS30" s="173"/>
      <c r="GT30" s="173"/>
      <c r="GU30" s="253"/>
      <c r="GV30" s="333"/>
      <c r="GW30" s="173"/>
      <c r="GX30" s="173"/>
      <c r="GY30" s="173"/>
      <c r="GZ30" s="253"/>
      <c r="HA30" s="333"/>
      <c r="HB30" s="173"/>
      <c r="HC30" s="173"/>
      <c r="HD30" s="253"/>
      <c r="HE30" s="333"/>
      <c r="HF30" s="173"/>
      <c r="HG30" s="173"/>
      <c r="HH30" s="253"/>
      <c r="HI30" s="333"/>
      <c r="HJ30" s="173"/>
      <c r="HK30" s="173"/>
      <c r="HL30" s="173"/>
      <c r="HM30" s="173"/>
      <c r="HN30" s="253"/>
      <c r="HO30" s="333"/>
      <c r="HP30" s="173"/>
      <c r="HQ30" s="173"/>
      <c r="HR30" s="173"/>
      <c r="HS30" s="253"/>
      <c r="HT30" s="253"/>
      <c r="HU30" s="173"/>
      <c r="HV30" s="173"/>
      <c r="HW30" s="173"/>
      <c r="HX30" s="253"/>
      <c r="HY30" s="333"/>
      <c r="HZ30" s="173"/>
      <c r="IA30" s="173"/>
      <c r="IB30" s="173"/>
      <c r="IC30" s="173"/>
      <c r="ID30" s="253"/>
      <c r="IE30" s="333"/>
      <c r="IF30" s="173"/>
      <c r="IG30" s="173"/>
      <c r="IH30" s="253"/>
      <c r="II30" s="253"/>
      <c r="IJ30" s="173"/>
      <c r="IK30" s="173"/>
      <c r="IL30" s="173"/>
      <c r="IM30" s="253"/>
      <c r="IN30" s="253"/>
      <c r="IO30" s="173"/>
      <c r="IP30" s="173"/>
      <c r="IQ30" s="253"/>
      <c r="IR30" s="333"/>
      <c r="IS30" s="173"/>
      <c r="IT30" s="173"/>
      <c r="IU30" s="253"/>
      <c r="IV30" s="333"/>
      <c r="IW30" s="173"/>
      <c r="IX30" s="173"/>
      <c r="IY30" s="328"/>
      <c r="IZ30" s="327"/>
      <c r="JA30" s="262"/>
      <c r="JB30" s="329"/>
      <c r="JC30" s="173"/>
      <c r="JD30" s="173"/>
      <c r="JE30" s="173"/>
      <c r="JF30" s="253"/>
      <c r="JG30" s="333"/>
      <c r="JH30" s="173"/>
      <c r="JI30" s="173"/>
      <c r="JJ30" s="253"/>
      <c r="JK30" s="333"/>
      <c r="JL30" s="173"/>
      <c r="JM30" s="173"/>
      <c r="JN30" s="253"/>
      <c r="JO30" s="253"/>
      <c r="JP30" s="173"/>
      <c r="JQ30" s="173"/>
      <c r="JR30" s="253"/>
      <c r="JS30" s="333"/>
      <c r="JT30" s="173"/>
      <c r="JU30" s="173"/>
      <c r="JV30" s="253"/>
      <c r="JW30" s="253"/>
      <c r="JX30" s="173"/>
      <c r="JY30" s="173"/>
      <c r="JZ30" s="173"/>
    </row>
    <row r="31" spans="1:306" ht="14.4" x14ac:dyDescent="0.3">
      <c r="A31" s="223"/>
      <c r="B31" s="223"/>
      <c r="C31" s="224"/>
      <c r="D31" s="225"/>
      <c r="E31" s="223"/>
      <c r="F31" s="226"/>
      <c r="G31" s="223"/>
      <c r="H31" s="417"/>
      <c r="I31" s="223"/>
      <c r="J31" s="225"/>
      <c r="K31" s="223"/>
      <c r="L31" s="223"/>
      <c r="M31" s="225"/>
      <c r="N31" s="225"/>
      <c r="O31" s="223"/>
      <c r="P31" s="256"/>
      <c r="Q31" s="257"/>
      <c r="R31" s="225"/>
      <c r="S31" s="257"/>
      <c r="T31" s="257"/>
      <c r="U31" s="258"/>
      <c r="V31" s="258"/>
      <c r="W31" s="258"/>
      <c r="X31" s="257"/>
      <c r="Y31" s="257"/>
      <c r="Z31" s="257"/>
      <c r="AA31" s="257"/>
      <c r="AB31" s="257"/>
      <c r="AC31" s="257"/>
      <c r="AD31" s="259"/>
      <c r="AE31" s="257"/>
      <c r="AF31" s="225"/>
      <c r="AG31" s="225"/>
      <c r="AH31" s="260"/>
      <c r="AI31" s="261"/>
      <c r="AJ31" s="173"/>
      <c r="AK31" s="262"/>
      <c r="AL31" s="329"/>
      <c r="AM31" s="331"/>
      <c r="AN31" s="332"/>
      <c r="AO31" s="173"/>
      <c r="AP31" s="173"/>
      <c r="AQ31" s="173"/>
      <c r="AR31" s="173"/>
      <c r="AS31" s="173"/>
      <c r="AT31" s="173"/>
      <c r="AU31" s="173"/>
      <c r="AV31" s="173"/>
      <c r="AW31" s="173"/>
      <c r="AX31" s="173"/>
      <c r="AY31" s="173"/>
      <c r="AZ31" s="253"/>
      <c r="BA31" s="333"/>
      <c r="BB31" s="173"/>
      <c r="BC31" s="173"/>
      <c r="BD31" s="328"/>
      <c r="BE31" s="327"/>
      <c r="BF31" s="262"/>
      <c r="BG31" s="329"/>
      <c r="BH31" s="173"/>
      <c r="BI31" s="173"/>
      <c r="BJ31" s="253"/>
      <c r="BK31" s="333"/>
      <c r="BL31" s="173"/>
      <c r="BM31" s="173"/>
      <c r="BN31" s="253"/>
      <c r="BO31" s="333"/>
      <c r="BP31" s="173"/>
      <c r="BQ31" s="173"/>
      <c r="BR31" s="253"/>
      <c r="BS31" s="333"/>
      <c r="BT31" s="173"/>
      <c r="BU31" s="173"/>
      <c r="BV31" s="328"/>
      <c r="BW31" s="327"/>
      <c r="BX31" s="262"/>
      <c r="BY31" s="329"/>
      <c r="BZ31" s="173"/>
      <c r="CA31" s="173"/>
      <c r="CB31" s="253"/>
      <c r="CC31" s="333"/>
      <c r="CD31" s="173"/>
      <c r="CE31" s="173"/>
      <c r="CF31" s="173"/>
      <c r="CG31" s="253"/>
      <c r="CH31" s="333"/>
      <c r="CI31" s="173"/>
      <c r="CJ31" s="173"/>
      <c r="CK31" s="173"/>
      <c r="CL31" s="253"/>
      <c r="CM31" s="333"/>
      <c r="CN31" s="173"/>
      <c r="CO31" s="173"/>
      <c r="CP31" s="328"/>
      <c r="CQ31" s="327"/>
      <c r="CR31" s="262"/>
      <c r="CS31" s="329"/>
      <c r="CT31" s="173"/>
      <c r="CU31" s="173"/>
      <c r="CV31" s="253"/>
      <c r="CW31" s="333"/>
      <c r="CX31" s="173"/>
      <c r="CY31" s="173"/>
      <c r="CZ31" s="173"/>
      <c r="DA31" s="253"/>
      <c r="DB31" s="333"/>
      <c r="DC31" s="173"/>
      <c r="DD31" s="173"/>
      <c r="DE31" s="253"/>
      <c r="DF31" s="333"/>
      <c r="DG31" s="173"/>
      <c r="DH31" s="173"/>
      <c r="DI31" s="173"/>
      <c r="DJ31" s="253"/>
      <c r="DK31" s="333"/>
      <c r="DL31" s="173"/>
      <c r="DM31" s="173"/>
      <c r="DN31" s="173"/>
      <c r="DO31" s="253"/>
      <c r="DP31" s="333"/>
      <c r="DQ31" s="173"/>
      <c r="DR31" s="173"/>
      <c r="DS31" s="173"/>
      <c r="DT31" s="173"/>
      <c r="DU31" s="173"/>
      <c r="DV31" s="253"/>
      <c r="DW31" s="333"/>
      <c r="DX31" s="173"/>
      <c r="DY31" s="173"/>
      <c r="DZ31" s="173"/>
      <c r="EA31" s="253"/>
      <c r="EB31" s="333"/>
      <c r="EC31" s="173"/>
      <c r="ED31" s="173"/>
      <c r="EE31" s="173"/>
      <c r="EF31" s="173"/>
      <c r="EG31" s="173"/>
      <c r="EH31" s="173"/>
      <c r="EI31" s="173"/>
      <c r="EJ31" s="173"/>
      <c r="EK31" s="173"/>
      <c r="EL31" s="253"/>
      <c r="EM31" s="333"/>
      <c r="EN31" s="173"/>
      <c r="EO31" s="173"/>
      <c r="EP31" s="253"/>
      <c r="EQ31" s="333"/>
      <c r="ER31" s="173"/>
      <c r="ES31" s="173"/>
      <c r="ET31" s="253"/>
      <c r="EU31" s="333"/>
      <c r="EV31" s="173"/>
      <c r="EW31" s="173"/>
      <c r="EX31" s="253"/>
      <c r="EY31" s="333"/>
      <c r="EZ31" s="173"/>
      <c r="FA31" s="173"/>
      <c r="FB31" s="328"/>
      <c r="FC31" s="327"/>
      <c r="FD31" s="262"/>
      <c r="FE31" s="329"/>
      <c r="FF31" s="173"/>
      <c r="FG31" s="173"/>
      <c r="FH31" s="173"/>
      <c r="FI31" s="173"/>
      <c r="FJ31" s="173"/>
      <c r="FK31" s="253"/>
      <c r="FL31" s="333"/>
      <c r="FM31" s="173"/>
      <c r="FN31" s="173"/>
      <c r="FO31" s="253"/>
      <c r="FP31" s="333"/>
      <c r="FQ31" s="173"/>
      <c r="FR31" s="173"/>
      <c r="FS31" s="173"/>
      <c r="FT31" s="253"/>
      <c r="FU31" s="333"/>
      <c r="FV31" s="173"/>
      <c r="FW31" s="173"/>
      <c r="FX31" s="253"/>
      <c r="FY31" s="333"/>
      <c r="FZ31" s="173"/>
      <c r="GA31" s="173"/>
      <c r="GB31" s="173"/>
      <c r="GC31" s="253"/>
      <c r="GD31" s="333"/>
      <c r="GE31" s="173"/>
      <c r="GF31" s="173"/>
      <c r="GG31" s="253"/>
      <c r="GH31" s="333"/>
      <c r="GI31" s="173"/>
      <c r="GJ31" s="173"/>
      <c r="GK31" s="173"/>
      <c r="GL31" s="173"/>
      <c r="GM31" s="253"/>
      <c r="GN31" s="333"/>
      <c r="GO31" s="173"/>
      <c r="GP31" s="173"/>
      <c r="GQ31" s="253"/>
      <c r="GR31" s="333"/>
      <c r="GS31" s="173"/>
      <c r="GT31" s="173"/>
      <c r="GU31" s="253"/>
      <c r="GV31" s="333"/>
      <c r="GW31" s="173"/>
      <c r="GX31" s="173"/>
      <c r="GY31" s="173"/>
      <c r="GZ31" s="253"/>
      <c r="HA31" s="333"/>
      <c r="HB31" s="173"/>
      <c r="HC31" s="173"/>
      <c r="HD31" s="253"/>
      <c r="HE31" s="333"/>
      <c r="HF31" s="173"/>
      <c r="HG31" s="173"/>
      <c r="HH31" s="253"/>
      <c r="HI31" s="333"/>
      <c r="HJ31" s="173"/>
      <c r="HK31" s="173"/>
      <c r="HL31" s="173"/>
      <c r="HM31" s="173"/>
      <c r="HN31" s="253"/>
      <c r="HO31" s="333"/>
      <c r="HP31" s="173"/>
      <c r="HQ31" s="173"/>
      <c r="HR31" s="173"/>
      <c r="HS31" s="253"/>
      <c r="HT31" s="253"/>
      <c r="HU31" s="173"/>
      <c r="HV31" s="173"/>
      <c r="HW31" s="173"/>
      <c r="HX31" s="253"/>
      <c r="HY31" s="333"/>
      <c r="HZ31" s="173"/>
      <c r="IA31" s="173"/>
      <c r="IB31" s="173"/>
      <c r="IC31" s="173"/>
      <c r="ID31" s="253"/>
      <c r="IE31" s="333"/>
      <c r="IF31" s="173"/>
      <c r="IG31" s="173"/>
      <c r="IH31" s="253"/>
      <c r="II31" s="253"/>
      <c r="IJ31" s="173"/>
      <c r="IK31" s="173"/>
      <c r="IL31" s="173"/>
      <c r="IM31" s="253"/>
      <c r="IN31" s="253"/>
      <c r="IO31" s="173"/>
      <c r="IP31" s="173"/>
      <c r="IQ31" s="253"/>
      <c r="IR31" s="333"/>
      <c r="IS31" s="173"/>
      <c r="IT31" s="173"/>
      <c r="IU31" s="253"/>
      <c r="IV31" s="333"/>
      <c r="IW31" s="173"/>
      <c r="IX31" s="173"/>
      <c r="IY31" s="328"/>
      <c r="IZ31" s="327"/>
      <c r="JA31" s="262"/>
      <c r="JB31" s="329"/>
      <c r="JC31" s="173"/>
      <c r="JD31" s="173"/>
      <c r="JE31" s="173"/>
      <c r="JF31" s="253"/>
      <c r="JG31" s="333"/>
      <c r="JH31" s="173"/>
      <c r="JI31" s="173"/>
      <c r="JJ31" s="253"/>
      <c r="JK31" s="333"/>
      <c r="JL31" s="173"/>
      <c r="JM31" s="173"/>
      <c r="JN31" s="253"/>
      <c r="JO31" s="253"/>
      <c r="JP31" s="173"/>
      <c r="JQ31" s="173"/>
      <c r="JR31" s="253"/>
      <c r="JS31" s="333"/>
      <c r="JT31" s="173"/>
      <c r="JU31" s="173"/>
      <c r="JV31" s="253"/>
      <c r="JW31" s="253"/>
      <c r="JX31" s="173"/>
      <c r="JY31" s="173"/>
      <c r="JZ31" s="173"/>
    </row>
    <row r="32" spans="1:306" ht="14.4" x14ac:dyDescent="0.3">
      <c r="A32" s="223"/>
      <c r="B32" s="223"/>
      <c r="C32" s="224"/>
      <c r="D32" s="225"/>
      <c r="E32" s="223"/>
      <c r="F32" s="226"/>
      <c r="G32" s="223"/>
      <c r="H32" s="418"/>
      <c r="I32" s="223"/>
      <c r="J32" s="225"/>
      <c r="K32" s="223"/>
      <c r="L32" s="223"/>
      <c r="M32" s="225"/>
      <c r="N32" s="225"/>
      <c r="O32" s="223"/>
      <c r="P32" s="256"/>
      <c r="Q32" s="257"/>
      <c r="R32" s="225"/>
      <c r="S32" s="257"/>
      <c r="T32" s="257"/>
      <c r="U32" s="258"/>
      <c r="V32" s="258"/>
      <c r="W32" s="258"/>
      <c r="X32" s="257"/>
      <c r="Y32" s="257"/>
      <c r="Z32" s="257"/>
      <c r="AA32" s="257"/>
      <c r="AB32" s="257"/>
      <c r="AC32" s="257"/>
      <c r="AD32" s="259"/>
      <c r="AE32" s="257"/>
      <c r="AF32" s="225"/>
      <c r="AG32" s="225"/>
      <c r="AH32" s="260"/>
      <c r="AI32" s="261"/>
      <c r="AJ32" s="173"/>
      <c r="AK32" s="262"/>
      <c r="AL32" s="329"/>
      <c r="AM32" s="331"/>
      <c r="AN32" s="332"/>
      <c r="AO32" s="173"/>
      <c r="AP32" s="173"/>
      <c r="AQ32" s="173"/>
      <c r="AR32" s="173"/>
      <c r="AS32" s="173"/>
      <c r="AT32" s="173"/>
      <c r="AU32" s="173"/>
      <c r="AV32" s="173"/>
      <c r="AW32" s="173"/>
      <c r="AX32" s="173"/>
      <c r="AY32" s="173"/>
      <c r="AZ32" s="253"/>
      <c r="BA32" s="333"/>
      <c r="BB32" s="173"/>
      <c r="BC32" s="173"/>
      <c r="BD32" s="328"/>
      <c r="BE32" s="327"/>
      <c r="BF32" s="262"/>
      <c r="BG32" s="329"/>
      <c r="BH32" s="173"/>
      <c r="BI32" s="173"/>
      <c r="BJ32" s="253"/>
      <c r="BK32" s="333"/>
      <c r="BL32" s="173"/>
      <c r="BM32" s="173"/>
      <c r="BN32" s="253"/>
      <c r="BO32" s="333"/>
      <c r="BP32" s="173"/>
      <c r="BQ32" s="173"/>
      <c r="BR32" s="253"/>
      <c r="BS32" s="333"/>
      <c r="BT32" s="173"/>
      <c r="BU32" s="173"/>
      <c r="BV32" s="328"/>
      <c r="BW32" s="327"/>
      <c r="BX32" s="262"/>
      <c r="BY32" s="329"/>
      <c r="BZ32" s="173"/>
      <c r="CA32" s="173"/>
      <c r="CB32" s="253"/>
      <c r="CC32" s="333"/>
      <c r="CD32" s="173"/>
      <c r="CE32" s="173"/>
      <c r="CF32" s="173"/>
      <c r="CG32" s="253"/>
      <c r="CH32" s="333"/>
      <c r="CI32" s="173"/>
      <c r="CJ32" s="173"/>
      <c r="CK32" s="173"/>
      <c r="CL32" s="253"/>
      <c r="CM32" s="333"/>
      <c r="CN32" s="173"/>
      <c r="CO32" s="173"/>
      <c r="CP32" s="328"/>
      <c r="CQ32" s="327"/>
      <c r="CR32" s="262"/>
      <c r="CS32" s="329"/>
      <c r="CT32" s="173"/>
      <c r="CU32" s="173"/>
      <c r="CV32" s="253"/>
      <c r="CW32" s="333"/>
      <c r="CX32" s="173"/>
      <c r="CY32" s="173"/>
      <c r="CZ32" s="173"/>
      <c r="DA32" s="253"/>
      <c r="DB32" s="333"/>
      <c r="DC32" s="173"/>
      <c r="DD32" s="173"/>
      <c r="DE32" s="253"/>
      <c r="DF32" s="333"/>
      <c r="DG32" s="173"/>
      <c r="DH32" s="173"/>
      <c r="DI32" s="173"/>
      <c r="DJ32" s="253"/>
      <c r="DK32" s="333"/>
      <c r="DL32" s="173"/>
      <c r="DM32" s="173"/>
      <c r="DN32" s="173"/>
      <c r="DO32" s="253"/>
      <c r="DP32" s="333"/>
      <c r="DQ32" s="173"/>
      <c r="DR32" s="173"/>
      <c r="DS32" s="173"/>
      <c r="DT32" s="173"/>
      <c r="DU32" s="173"/>
      <c r="DV32" s="253"/>
      <c r="DW32" s="333"/>
      <c r="DX32" s="173"/>
      <c r="DY32" s="173"/>
      <c r="DZ32" s="173"/>
      <c r="EA32" s="253"/>
      <c r="EB32" s="333"/>
      <c r="EC32" s="173"/>
      <c r="ED32" s="173"/>
      <c r="EE32" s="173"/>
      <c r="EF32" s="173"/>
      <c r="EG32" s="173"/>
      <c r="EH32" s="173"/>
      <c r="EI32" s="173"/>
      <c r="EJ32" s="173"/>
      <c r="EK32" s="173"/>
      <c r="EL32" s="253"/>
      <c r="EM32" s="333"/>
      <c r="EN32" s="173"/>
      <c r="EO32" s="173"/>
      <c r="EP32" s="253"/>
      <c r="EQ32" s="333"/>
      <c r="ER32" s="173"/>
      <c r="ES32" s="173"/>
      <c r="ET32" s="253"/>
      <c r="EU32" s="333"/>
      <c r="EV32" s="173"/>
      <c r="EW32" s="173"/>
      <c r="EX32" s="253"/>
      <c r="EY32" s="333"/>
      <c r="EZ32" s="173"/>
      <c r="FA32" s="173"/>
      <c r="FB32" s="328"/>
      <c r="FC32" s="327"/>
      <c r="FD32" s="262"/>
      <c r="FE32" s="329"/>
      <c r="FF32" s="173"/>
      <c r="FG32" s="173"/>
      <c r="FH32" s="173"/>
      <c r="FI32" s="173"/>
      <c r="FJ32" s="173"/>
      <c r="FK32" s="253"/>
      <c r="FL32" s="333"/>
      <c r="FM32" s="173"/>
      <c r="FN32" s="173"/>
      <c r="FO32" s="253"/>
      <c r="FP32" s="333"/>
      <c r="FQ32" s="173"/>
      <c r="FR32" s="173"/>
      <c r="FS32" s="173"/>
      <c r="FT32" s="253"/>
      <c r="FU32" s="333"/>
      <c r="FV32" s="173"/>
      <c r="FW32" s="173"/>
      <c r="FX32" s="253"/>
      <c r="FY32" s="333"/>
      <c r="FZ32" s="173"/>
      <c r="GA32" s="173"/>
      <c r="GB32" s="173"/>
      <c r="GC32" s="253"/>
      <c r="GD32" s="333"/>
      <c r="GE32" s="173"/>
      <c r="GF32" s="173"/>
      <c r="GG32" s="253"/>
      <c r="GH32" s="333"/>
      <c r="GI32" s="173"/>
      <c r="GJ32" s="173"/>
      <c r="GK32" s="173"/>
      <c r="GL32" s="173"/>
      <c r="GM32" s="253"/>
      <c r="GN32" s="333"/>
      <c r="GO32" s="173"/>
      <c r="GP32" s="173"/>
      <c r="GQ32" s="253"/>
      <c r="GR32" s="333"/>
      <c r="GS32" s="173"/>
      <c r="GT32" s="173"/>
      <c r="GU32" s="253"/>
      <c r="GV32" s="333"/>
      <c r="GW32" s="173"/>
      <c r="GX32" s="173"/>
      <c r="GY32" s="173"/>
      <c r="GZ32" s="253"/>
      <c r="HA32" s="333"/>
      <c r="HB32" s="173"/>
      <c r="HC32" s="173"/>
      <c r="HD32" s="253"/>
      <c r="HE32" s="333"/>
      <c r="HF32" s="173"/>
      <c r="HG32" s="173"/>
      <c r="HH32" s="253"/>
      <c r="HI32" s="333"/>
      <c r="HJ32" s="173"/>
      <c r="HK32" s="173"/>
      <c r="HL32" s="173"/>
      <c r="HM32" s="173"/>
      <c r="HN32" s="253"/>
      <c r="HO32" s="333"/>
      <c r="HP32" s="173"/>
      <c r="HQ32" s="173"/>
      <c r="HR32" s="173"/>
      <c r="HS32" s="253"/>
      <c r="HT32" s="253"/>
      <c r="HU32" s="173"/>
      <c r="HV32" s="173"/>
      <c r="HW32" s="173"/>
      <c r="HX32" s="253"/>
      <c r="HY32" s="333"/>
      <c r="HZ32" s="173"/>
      <c r="IA32" s="173"/>
      <c r="IB32" s="173"/>
      <c r="IC32" s="173"/>
      <c r="ID32" s="253"/>
      <c r="IE32" s="333"/>
      <c r="IF32" s="173"/>
      <c r="IG32" s="173"/>
      <c r="IH32" s="253"/>
      <c r="II32" s="253"/>
      <c r="IJ32" s="173"/>
      <c r="IK32" s="173"/>
      <c r="IL32" s="173"/>
      <c r="IM32" s="253"/>
      <c r="IN32" s="253"/>
      <c r="IO32" s="173"/>
      <c r="IP32" s="173"/>
      <c r="IQ32" s="253"/>
      <c r="IR32" s="333"/>
      <c r="IS32" s="173"/>
      <c r="IT32" s="173"/>
      <c r="IU32" s="253"/>
      <c r="IV32" s="333"/>
      <c r="IW32" s="173"/>
      <c r="IX32" s="173"/>
      <c r="IY32" s="328"/>
      <c r="IZ32" s="327"/>
      <c r="JA32" s="262"/>
      <c r="JB32" s="329"/>
      <c r="JC32" s="173"/>
      <c r="JD32" s="173"/>
      <c r="JE32" s="173"/>
      <c r="JF32" s="253"/>
      <c r="JG32" s="333"/>
      <c r="JH32" s="173"/>
      <c r="JI32" s="173"/>
      <c r="JJ32" s="253"/>
      <c r="JK32" s="333"/>
      <c r="JL32" s="173"/>
      <c r="JM32" s="173"/>
      <c r="JN32" s="253"/>
      <c r="JO32" s="253"/>
      <c r="JP32" s="173"/>
      <c r="JQ32" s="173"/>
      <c r="JR32" s="253"/>
      <c r="JS32" s="333"/>
      <c r="JT32" s="173"/>
      <c r="JU32" s="173"/>
      <c r="JV32" s="253"/>
      <c r="JW32" s="253"/>
      <c r="JX32" s="173"/>
      <c r="JY32" s="173"/>
      <c r="JZ32" s="173"/>
    </row>
    <row r="33" spans="1:286" ht="14.4" x14ac:dyDescent="0.3">
      <c r="A33" s="223"/>
      <c r="B33" s="228"/>
      <c r="C33" s="224"/>
      <c r="D33" s="225"/>
      <c r="E33" s="223"/>
      <c r="F33" s="226"/>
      <c r="G33" s="223"/>
      <c r="H33" s="417"/>
      <c r="I33" s="223"/>
      <c r="J33" s="225"/>
      <c r="K33" s="223"/>
      <c r="L33" s="223"/>
      <c r="M33" s="225"/>
      <c r="N33" s="225"/>
      <c r="O33" s="223"/>
      <c r="P33" s="256"/>
      <c r="Q33" s="257"/>
      <c r="R33" s="225"/>
      <c r="S33" s="257"/>
      <c r="T33" s="257"/>
      <c r="U33" s="258"/>
      <c r="V33" s="258"/>
      <c r="W33" s="258"/>
      <c r="X33" s="257"/>
      <c r="Y33" s="257"/>
      <c r="Z33" s="257"/>
      <c r="AA33" s="257"/>
      <c r="AB33" s="257"/>
      <c r="AC33" s="257"/>
      <c r="AD33" s="259"/>
      <c r="AE33" s="257"/>
      <c r="AF33" s="225"/>
      <c r="AG33" s="225"/>
      <c r="AH33" s="260"/>
      <c r="AI33" s="261"/>
      <c r="AJ33" s="173"/>
      <c r="AK33" s="262"/>
      <c r="AL33" s="329"/>
      <c r="AM33" s="330"/>
      <c r="AN33" s="330"/>
      <c r="AO33" s="173"/>
      <c r="AP33" s="173"/>
      <c r="AQ33" s="173"/>
      <c r="AR33" s="173"/>
      <c r="AS33" s="173"/>
      <c r="AT33" s="173"/>
      <c r="AU33" s="173"/>
      <c r="AV33" s="173"/>
      <c r="AW33" s="173"/>
      <c r="AX33" s="173"/>
      <c r="AY33" s="173"/>
      <c r="AZ33" s="253"/>
      <c r="BA33" s="333"/>
      <c r="BB33" s="173"/>
      <c r="BC33" s="173"/>
      <c r="BD33" s="262"/>
      <c r="BE33" s="262"/>
      <c r="BF33" s="262"/>
      <c r="BG33" s="329"/>
      <c r="BH33" s="173"/>
      <c r="BI33" s="173"/>
      <c r="BJ33" s="253"/>
      <c r="BK33" s="333"/>
      <c r="BL33" s="173"/>
      <c r="BM33" s="173"/>
      <c r="BN33" s="253"/>
      <c r="BO33" s="333"/>
      <c r="BP33" s="173"/>
      <c r="BQ33" s="173"/>
      <c r="BR33" s="253"/>
      <c r="BS33" s="333"/>
      <c r="BT33" s="173"/>
      <c r="BU33" s="173"/>
      <c r="BV33" s="262"/>
      <c r="BW33" s="262"/>
      <c r="BX33" s="262"/>
      <c r="BY33" s="329"/>
      <c r="BZ33" s="173"/>
      <c r="CA33" s="173"/>
      <c r="CB33" s="253"/>
      <c r="CC33" s="333"/>
      <c r="CD33" s="173"/>
      <c r="CE33" s="173"/>
      <c r="CF33" s="173"/>
      <c r="CG33" s="253"/>
      <c r="CH33" s="333"/>
      <c r="CI33" s="173"/>
      <c r="CJ33" s="173"/>
      <c r="CK33" s="173"/>
      <c r="CL33" s="253"/>
      <c r="CM33" s="333"/>
      <c r="CN33" s="173"/>
      <c r="CO33" s="173"/>
      <c r="CP33" s="262"/>
      <c r="CQ33" s="262"/>
      <c r="CR33" s="262"/>
      <c r="CS33" s="329"/>
      <c r="CT33" s="173"/>
      <c r="CU33" s="173"/>
      <c r="CV33" s="253"/>
      <c r="CW33" s="333"/>
      <c r="CX33" s="173"/>
      <c r="CY33" s="173"/>
      <c r="CZ33" s="173"/>
      <c r="DA33" s="253"/>
      <c r="DB33" s="333"/>
      <c r="DC33" s="173"/>
      <c r="DD33" s="173"/>
      <c r="DE33" s="253"/>
      <c r="DF33" s="333"/>
      <c r="DG33" s="173"/>
      <c r="DH33" s="173"/>
      <c r="DI33" s="173"/>
      <c r="DJ33" s="253"/>
      <c r="DK33" s="333"/>
      <c r="DL33" s="173"/>
      <c r="DM33" s="173"/>
      <c r="DN33" s="173"/>
      <c r="DO33" s="253"/>
      <c r="DP33" s="333"/>
      <c r="DQ33" s="173"/>
      <c r="DR33" s="173"/>
      <c r="DS33" s="173"/>
      <c r="DT33" s="173"/>
      <c r="DU33" s="173"/>
      <c r="DV33" s="253"/>
      <c r="DW33" s="333"/>
      <c r="DX33" s="173"/>
      <c r="DY33" s="173"/>
      <c r="DZ33" s="173"/>
      <c r="EA33" s="253"/>
      <c r="EB33" s="333"/>
      <c r="EC33" s="173"/>
      <c r="ED33" s="173"/>
      <c r="EE33" s="173"/>
      <c r="EF33" s="173"/>
      <c r="EG33" s="173"/>
      <c r="EH33" s="173"/>
      <c r="EI33" s="173"/>
      <c r="EJ33" s="173"/>
      <c r="EK33" s="173"/>
      <c r="EL33" s="253"/>
      <c r="EM33" s="333"/>
      <c r="EN33" s="173"/>
      <c r="EO33" s="173"/>
      <c r="EP33" s="253"/>
      <c r="EQ33" s="333"/>
      <c r="ER33" s="173"/>
      <c r="ES33" s="173"/>
      <c r="ET33" s="253"/>
      <c r="EU33" s="333"/>
      <c r="EV33" s="173"/>
      <c r="EW33" s="173"/>
      <c r="EX33" s="253"/>
      <c r="EY33" s="333"/>
      <c r="EZ33" s="173"/>
      <c r="FA33" s="173"/>
      <c r="FB33" s="262"/>
      <c r="FC33" s="262"/>
      <c r="FD33" s="262"/>
      <c r="FE33" s="329"/>
      <c r="FF33" s="173"/>
      <c r="FG33" s="173"/>
      <c r="FH33" s="173"/>
      <c r="FI33" s="173"/>
      <c r="FJ33" s="173"/>
      <c r="FK33" s="253"/>
      <c r="FL33" s="333"/>
      <c r="FM33" s="173"/>
      <c r="FN33" s="173"/>
      <c r="FO33" s="253"/>
      <c r="FP33" s="333"/>
      <c r="FQ33" s="173"/>
      <c r="FR33" s="173"/>
      <c r="FS33" s="173"/>
      <c r="FT33" s="253"/>
      <c r="FU33" s="333"/>
      <c r="FV33" s="173"/>
      <c r="FW33" s="173"/>
      <c r="FX33" s="253"/>
      <c r="FY33" s="333"/>
      <c r="FZ33" s="173"/>
      <c r="GA33" s="173"/>
      <c r="GB33" s="173"/>
      <c r="GC33" s="253"/>
      <c r="GD33" s="333"/>
      <c r="GE33" s="173"/>
      <c r="GF33" s="173"/>
      <c r="GG33" s="253"/>
      <c r="GH33" s="333"/>
      <c r="GI33" s="173"/>
      <c r="GJ33" s="173"/>
      <c r="GK33" s="173"/>
      <c r="GL33" s="173"/>
      <c r="GM33" s="253"/>
      <c r="GN33" s="333"/>
      <c r="GO33" s="173"/>
      <c r="GP33" s="173"/>
      <c r="GQ33" s="253"/>
      <c r="GR33" s="333"/>
      <c r="GS33" s="173"/>
      <c r="GT33" s="173"/>
      <c r="GU33" s="253"/>
      <c r="GV33" s="333"/>
      <c r="GW33" s="173"/>
      <c r="GX33" s="173"/>
      <c r="GY33" s="173"/>
      <c r="GZ33" s="253"/>
      <c r="HA33" s="333"/>
      <c r="HB33" s="173"/>
      <c r="HC33" s="173"/>
      <c r="HD33" s="253"/>
      <c r="HE33" s="333"/>
      <c r="HF33" s="173"/>
      <c r="HG33" s="173"/>
      <c r="HH33" s="253"/>
      <c r="HI33" s="333"/>
      <c r="HJ33" s="173"/>
      <c r="HK33" s="173"/>
      <c r="HL33" s="173"/>
      <c r="HM33" s="173"/>
      <c r="HN33" s="253"/>
      <c r="HO33" s="333"/>
      <c r="HP33" s="173"/>
      <c r="HQ33" s="173"/>
      <c r="HR33" s="173"/>
      <c r="HS33" s="253"/>
      <c r="HT33" s="253"/>
      <c r="HU33" s="173"/>
      <c r="HV33" s="173"/>
      <c r="HW33" s="173"/>
      <c r="HX33" s="253"/>
      <c r="HY33" s="333"/>
      <c r="HZ33" s="173"/>
      <c r="IA33" s="173"/>
      <c r="IB33" s="173"/>
      <c r="IC33" s="173"/>
      <c r="ID33" s="253"/>
      <c r="IE33" s="333"/>
      <c r="IF33" s="173"/>
      <c r="IG33" s="173"/>
      <c r="IH33" s="253"/>
      <c r="II33" s="253"/>
      <c r="IJ33" s="173"/>
      <c r="IK33" s="173"/>
      <c r="IL33" s="173"/>
      <c r="IM33" s="253"/>
      <c r="IN33" s="253"/>
      <c r="IO33" s="173"/>
      <c r="IP33" s="173"/>
      <c r="IQ33" s="253"/>
      <c r="IR33" s="333"/>
      <c r="IS33" s="173"/>
      <c r="IT33" s="173"/>
      <c r="IU33" s="253"/>
      <c r="IV33" s="333"/>
      <c r="IW33" s="173"/>
      <c r="IX33" s="173"/>
      <c r="IY33" s="262"/>
      <c r="IZ33" s="262"/>
      <c r="JA33" s="262"/>
      <c r="JB33" s="329"/>
      <c r="JC33" s="173"/>
      <c r="JD33" s="173"/>
      <c r="JE33" s="173"/>
      <c r="JF33" s="253"/>
      <c r="JG33" s="333"/>
      <c r="JH33" s="173"/>
      <c r="JI33" s="173"/>
      <c r="JJ33" s="253"/>
      <c r="JK33" s="333"/>
      <c r="JL33" s="173"/>
      <c r="JM33" s="173"/>
      <c r="JN33" s="253"/>
      <c r="JO33" s="253"/>
      <c r="JP33" s="173"/>
      <c r="JQ33" s="173"/>
      <c r="JR33" s="253"/>
      <c r="JS33" s="333"/>
      <c r="JT33" s="173"/>
      <c r="JU33" s="173"/>
      <c r="JV33" s="253"/>
      <c r="JW33" s="253"/>
      <c r="JX33" s="173"/>
      <c r="JY33" s="173"/>
      <c r="JZ33" s="173"/>
    </row>
    <row r="34" spans="1:286" x14ac:dyDescent="0.3">
      <c r="A34" s="2"/>
      <c r="B34" s="2"/>
      <c r="C34" s="8"/>
      <c r="D34" s="4"/>
      <c r="E34" s="2"/>
      <c r="F34" s="3"/>
      <c r="G34" s="2"/>
      <c r="H34" s="2"/>
      <c r="I34" s="2"/>
      <c r="J34" s="4"/>
      <c r="K34" s="2"/>
      <c r="L34" s="2"/>
      <c r="M34" s="4"/>
      <c r="N34" s="4"/>
      <c r="O34" s="2"/>
      <c r="P34" s="2"/>
      <c r="Q34" s="11"/>
      <c r="R34" s="4"/>
      <c r="S34" s="11"/>
      <c r="T34" s="4"/>
      <c r="U34" s="17"/>
      <c r="V34" s="17"/>
      <c r="W34" s="17"/>
      <c r="X34" s="11"/>
      <c r="Y34" s="11"/>
      <c r="Z34" s="11"/>
      <c r="AA34" s="11"/>
      <c r="AB34" s="11"/>
      <c r="AC34" s="11"/>
      <c r="AD34" s="11"/>
      <c r="AE34" s="11"/>
      <c r="AF34" s="4"/>
      <c r="AG34" s="4"/>
      <c r="AH34" s="16"/>
    </row>
    <row r="35" spans="1:286" x14ac:dyDescent="0.3">
      <c r="A35" s="2"/>
      <c r="B35" s="2"/>
      <c r="C35" s="8"/>
      <c r="D35" s="4"/>
      <c r="E35" s="2"/>
      <c r="F35" s="3"/>
      <c r="G35" s="2"/>
      <c r="H35" s="2"/>
      <c r="I35" s="2"/>
      <c r="J35" s="4"/>
      <c r="K35" s="2"/>
      <c r="L35" s="2"/>
      <c r="M35" s="4"/>
      <c r="N35" s="4"/>
      <c r="O35" s="2"/>
      <c r="P35" s="2"/>
      <c r="Q35" s="11"/>
      <c r="R35" s="4"/>
      <c r="S35" s="11"/>
      <c r="T35" s="4"/>
      <c r="U35" s="17"/>
      <c r="V35" s="17"/>
      <c r="W35" s="17"/>
      <c r="X35" s="11"/>
      <c r="Y35" s="11"/>
      <c r="Z35" s="11"/>
      <c r="AA35" s="11"/>
      <c r="AB35" s="11"/>
      <c r="AC35" s="11"/>
      <c r="AD35" s="11"/>
      <c r="AE35" s="11"/>
      <c r="AF35" s="4"/>
      <c r="AG35" s="4"/>
      <c r="AH35" s="16"/>
    </row>
    <row r="36" spans="1:286" x14ac:dyDescent="0.3">
      <c r="A36" s="2"/>
      <c r="B36" s="2"/>
      <c r="C36" s="8"/>
      <c r="D36" s="4"/>
      <c r="E36" s="2"/>
      <c r="F36" s="3"/>
      <c r="G36" s="2"/>
      <c r="H36" s="2"/>
      <c r="I36" s="2"/>
      <c r="J36" s="4"/>
      <c r="K36" s="2"/>
      <c r="L36" s="2"/>
      <c r="M36" s="4"/>
      <c r="N36" s="4"/>
      <c r="O36" s="2"/>
      <c r="P36" s="2"/>
      <c r="Q36" s="11"/>
      <c r="R36" s="4"/>
      <c r="S36" s="11"/>
      <c r="T36" s="4"/>
      <c r="U36" s="17"/>
      <c r="V36" s="17"/>
      <c r="W36" s="17"/>
      <c r="X36" s="11"/>
      <c r="Y36" s="11"/>
      <c r="Z36" s="11"/>
      <c r="AA36" s="11"/>
      <c r="AB36" s="11"/>
      <c r="AC36" s="11"/>
      <c r="AD36" s="11"/>
      <c r="AE36" s="11"/>
      <c r="AF36" s="4"/>
      <c r="AG36" s="4"/>
      <c r="AH36" s="16"/>
    </row>
    <row r="37" spans="1:286" x14ac:dyDescent="0.3">
      <c r="A37" s="2"/>
      <c r="B37" s="2"/>
      <c r="C37" s="8"/>
      <c r="D37" s="4"/>
      <c r="E37" s="2"/>
      <c r="F37" s="3"/>
      <c r="G37" s="2"/>
      <c r="H37" s="2"/>
      <c r="I37" s="2"/>
      <c r="J37" s="4"/>
      <c r="K37" s="2"/>
      <c r="L37" s="2"/>
      <c r="M37" s="4"/>
      <c r="N37" s="4"/>
      <c r="O37" s="2"/>
      <c r="P37" s="2"/>
      <c r="Q37" s="11"/>
      <c r="R37" s="4"/>
      <c r="S37" s="11"/>
      <c r="T37" s="4"/>
      <c r="U37" s="17"/>
      <c r="V37" s="17"/>
      <c r="W37" s="17"/>
      <c r="X37" s="11"/>
      <c r="Y37" s="11"/>
      <c r="Z37" s="11"/>
      <c r="AA37" s="11"/>
      <c r="AB37" s="11"/>
      <c r="AC37" s="11"/>
      <c r="AD37" s="11"/>
      <c r="AE37" s="11"/>
      <c r="AF37" s="4"/>
      <c r="AG37" s="4"/>
      <c r="AH37" s="16"/>
    </row>
    <row r="38" spans="1:286" x14ac:dyDescent="0.3">
      <c r="A38" s="2"/>
      <c r="B38" s="2"/>
      <c r="C38" s="8"/>
      <c r="D38" s="4"/>
      <c r="E38" s="2"/>
      <c r="F38" s="3"/>
      <c r="G38" s="2"/>
      <c r="H38" s="2"/>
      <c r="I38" s="2"/>
      <c r="J38" s="4"/>
      <c r="K38" s="2"/>
      <c r="L38" s="2"/>
      <c r="M38" s="4"/>
      <c r="N38" s="4"/>
      <c r="O38" s="2"/>
      <c r="P38" s="2"/>
      <c r="Q38" s="11"/>
      <c r="R38" s="4"/>
      <c r="S38" s="11"/>
      <c r="T38" s="4"/>
      <c r="U38" s="17"/>
      <c r="V38" s="17"/>
      <c r="W38" s="17"/>
      <c r="X38" s="11"/>
      <c r="Y38" s="11"/>
      <c r="Z38" s="11"/>
      <c r="AA38" s="11"/>
      <c r="AB38" s="11"/>
      <c r="AC38" s="11"/>
      <c r="AD38" s="11"/>
      <c r="AE38" s="11"/>
      <c r="AF38" s="4"/>
      <c r="AG38" s="4"/>
      <c r="AH38" s="16"/>
    </row>
    <row r="39" spans="1:286" x14ac:dyDescent="0.3">
      <c r="A39" s="2"/>
      <c r="B39" s="2"/>
      <c r="C39" s="8"/>
      <c r="D39" s="4"/>
      <c r="E39" s="2"/>
      <c r="F39" s="3"/>
      <c r="G39" s="2"/>
      <c r="H39" s="2"/>
      <c r="I39" s="2"/>
      <c r="J39" s="4"/>
      <c r="K39" s="2"/>
      <c r="L39" s="2"/>
      <c r="M39" s="4"/>
      <c r="N39" s="4"/>
      <c r="O39" s="2"/>
      <c r="P39" s="2"/>
      <c r="Q39" s="11"/>
      <c r="R39" s="4"/>
      <c r="S39" s="11"/>
      <c r="T39" s="4"/>
      <c r="U39" s="17"/>
      <c r="V39" s="17"/>
      <c r="W39" s="17"/>
      <c r="X39" s="11"/>
      <c r="Y39" s="11"/>
      <c r="Z39" s="11"/>
      <c r="AA39" s="11"/>
      <c r="AB39" s="11"/>
      <c r="AC39" s="11"/>
      <c r="AD39" s="11"/>
      <c r="AE39" s="11"/>
      <c r="AF39" s="4"/>
      <c r="AG39" s="4"/>
      <c r="AH39" s="16"/>
    </row>
    <row r="40" spans="1:286" x14ac:dyDescent="0.3">
      <c r="A40" s="2"/>
      <c r="B40" s="2"/>
      <c r="C40" s="8"/>
      <c r="D40" s="4"/>
      <c r="E40" s="2"/>
      <c r="F40" s="3"/>
      <c r="G40" s="2"/>
      <c r="H40" s="2"/>
      <c r="I40" s="2"/>
      <c r="J40" s="4"/>
      <c r="K40" s="2"/>
      <c r="L40" s="2"/>
      <c r="M40" s="4"/>
      <c r="N40" s="4"/>
      <c r="O40" s="2"/>
      <c r="P40" s="2"/>
      <c r="Q40" s="11"/>
      <c r="R40" s="4"/>
      <c r="S40" s="11"/>
      <c r="T40" s="4"/>
      <c r="U40" s="17"/>
      <c r="V40" s="17"/>
      <c r="W40" s="17"/>
      <c r="X40" s="11"/>
      <c r="Y40" s="11"/>
      <c r="Z40" s="11"/>
      <c r="AA40" s="11"/>
      <c r="AB40" s="11"/>
      <c r="AC40" s="11"/>
      <c r="AD40" s="11"/>
      <c r="AE40" s="11"/>
      <c r="AF40" s="4"/>
      <c r="AG40" s="4"/>
      <c r="AH40" s="16"/>
    </row>
    <row r="41" spans="1:286" x14ac:dyDescent="0.3">
      <c r="A41" s="2"/>
      <c r="B41" s="2"/>
      <c r="C41" s="8"/>
      <c r="D41" s="4"/>
      <c r="E41" s="2"/>
      <c r="F41" s="3"/>
      <c r="G41" s="2"/>
      <c r="H41" s="2"/>
      <c r="I41" s="2"/>
      <c r="J41" s="4"/>
      <c r="K41" s="2"/>
      <c r="L41" s="2"/>
      <c r="M41" s="4"/>
      <c r="N41" s="4"/>
      <c r="O41" s="2"/>
      <c r="P41" s="2"/>
      <c r="Q41" s="11"/>
      <c r="R41" s="4"/>
      <c r="S41" s="11"/>
      <c r="T41" s="4"/>
      <c r="U41" s="17"/>
      <c r="V41" s="17"/>
      <c r="W41" s="17"/>
      <c r="X41" s="11"/>
      <c r="Y41" s="11"/>
      <c r="Z41" s="11"/>
      <c r="AA41" s="11"/>
      <c r="AB41" s="11"/>
      <c r="AC41" s="11"/>
      <c r="AD41" s="11"/>
      <c r="AE41" s="11"/>
      <c r="AF41" s="4"/>
      <c r="AG41" s="4"/>
      <c r="AH41" s="16"/>
    </row>
    <row r="42" spans="1:286" x14ac:dyDescent="0.3">
      <c r="A42" s="2"/>
      <c r="B42" s="2"/>
      <c r="C42" s="8"/>
      <c r="D42" s="4"/>
      <c r="E42" s="2"/>
      <c r="F42" s="3"/>
      <c r="G42" s="2"/>
      <c r="H42" s="2"/>
      <c r="I42" s="2"/>
      <c r="J42" s="4"/>
      <c r="K42" s="2"/>
      <c r="L42" s="2"/>
      <c r="M42" s="4"/>
      <c r="N42" s="4"/>
      <c r="O42" s="2"/>
      <c r="P42" s="2"/>
      <c r="Q42" s="11"/>
      <c r="R42" s="4"/>
      <c r="S42" s="11"/>
      <c r="T42" s="4"/>
      <c r="U42" s="17"/>
      <c r="V42" s="17"/>
      <c r="W42" s="17"/>
      <c r="X42" s="11"/>
      <c r="Y42" s="11"/>
      <c r="Z42" s="11"/>
      <c r="AA42" s="11"/>
      <c r="AB42" s="11"/>
      <c r="AC42" s="11"/>
      <c r="AD42" s="11"/>
      <c r="AE42" s="11"/>
      <c r="AF42" s="4"/>
      <c r="AG42" s="4"/>
      <c r="AH42" s="16"/>
    </row>
    <row r="43" spans="1:286" x14ac:dyDescent="0.3">
      <c r="A43" s="2"/>
      <c r="B43" s="2"/>
      <c r="C43" s="8"/>
      <c r="D43" s="4"/>
      <c r="E43" s="2"/>
      <c r="F43" s="3"/>
      <c r="G43" s="2"/>
      <c r="H43" s="2"/>
      <c r="I43" s="2"/>
      <c r="J43" s="4"/>
      <c r="K43" s="2"/>
      <c r="L43" s="2"/>
      <c r="M43" s="4"/>
      <c r="N43" s="4"/>
      <c r="O43" s="2"/>
      <c r="P43" s="2"/>
      <c r="Q43" s="11"/>
      <c r="R43" s="4"/>
      <c r="S43" s="11"/>
      <c r="T43" s="4"/>
      <c r="U43" s="17"/>
      <c r="V43" s="17"/>
      <c r="W43" s="17"/>
      <c r="X43" s="11"/>
      <c r="Y43" s="11"/>
      <c r="Z43" s="11"/>
      <c r="AA43" s="11"/>
      <c r="AB43" s="11"/>
      <c r="AC43" s="11"/>
      <c r="AD43" s="11"/>
      <c r="AE43" s="11"/>
      <c r="AF43" s="4"/>
      <c r="AG43" s="4"/>
      <c r="AH43" s="16"/>
    </row>
    <row r="44" spans="1:286" x14ac:dyDescent="0.3">
      <c r="A44" s="2"/>
      <c r="B44" s="2"/>
      <c r="C44" s="8"/>
      <c r="D44" s="4"/>
      <c r="E44" s="2"/>
      <c r="F44" s="3"/>
      <c r="G44" s="2"/>
      <c r="H44" s="2"/>
      <c r="I44" s="2"/>
      <c r="J44" s="4"/>
      <c r="K44" s="2"/>
      <c r="L44" s="2"/>
      <c r="M44" s="4"/>
      <c r="N44" s="4"/>
      <c r="O44" s="2"/>
      <c r="P44" s="2"/>
      <c r="Q44" s="11"/>
      <c r="R44" s="4"/>
      <c r="S44" s="11"/>
      <c r="T44" s="4"/>
      <c r="U44" s="17"/>
      <c r="V44" s="17"/>
      <c r="W44" s="17"/>
      <c r="X44" s="11"/>
      <c r="Y44" s="11"/>
      <c r="Z44" s="11"/>
      <c r="AA44" s="11"/>
      <c r="AB44" s="11"/>
      <c r="AC44" s="11"/>
      <c r="AD44" s="11"/>
      <c r="AE44" s="11"/>
      <c r="AF44" s="4"/>
      <c r="AG44" s="4"/>
      <c r="AH44" s="16"/>
    </row>
    <row r="45" spans="1:286" x14ac:dyDescent="0.3">
      <c r="A45" s="2"/>
      <c r="B45" s="2"/>
      <c r="C45" s="8"/>
      <c r="D45" s="4"/>
      <c r="E45" s="2"/>
      <c r="F45" s="3"/>
      <c r="G45" s="2"/>
      <c r="H45" s="2"/>
      <c r="I45" s="2"/>
      <c r="J45" s="4"/>
      <c r="K45" s="2"/>
      <c r="L45" s="2"/>
      <c r="M45" s="4"/>
      <c r="N45" s="4"/>
      <c r="O45" s="2"/>
      <c r="P45" s="2"/>
      <c r="Q45" s="11"/>
      <c r="R45" s="4"/>
      <c r="S45" s="11"/>
      <c r="T45" s="4"/>
      <c r="U45" s="17"/>
      <c r="V45" s="17"/>
      <c r="W45" s="17"/>
      <c r="X45" s="11"/>
      <c r="Y45" s="11"/>
      <c r="Z45" s="11"/>
      <c r="AA45" s="11"/>
      <c r="AB45" s="11"/>
      <c r="AC45" s="11"/>
      <c r="AD45" s="11"/>
      <c r="AE45" s="11"/>
      <c r="AF45" s="4"/>
      <c r="AG45" s="4"/>
      <c r="AH45" s="16"/>
    </row>
    <row r="46" spans="1:286" x14ac:dyDescent="0.3">
      <c r="A46" s="2"/>
      <c r="B46" s="2"/>
      <c r="C46" s="8"/>
      <c r="D46" s="4"/>
      <c r="E46" s="2"/>
      <c r="F46" s="3"/>
      <c r="G46" s="2"/>
      <c r="H46" s="2"/>
      <c r="I46" s="2"/>
      <c r="J46" s="4"/>
      <c r="K46" s="2"/>
      <c r="L46" s="2"/>
      <c r="M46" s="4"/>
      <c r="N46" s="4"/>
      <c r="O46" s="2"/>
      <c r="P46" s="2"/>
      <c r="Q46" s="11"/>
      <c r="R46" s="4"/>
      <c r="S46" s="11"/>
      <c r="T46" s="4"/>
      <c r="U46" s="17"/>
      <c r="V46" s="17"/>
      <c r="W46" s="17"/>
      <c r="X46" s="11"/>
      <c r="Y46" s="11"/>
      <c r="Z46" s="11"/>
      <c r="AA46" s="11"/>
      <c r="AB46" s="11"/>
      <c r="AC46" s="11"/>
      <c r="AD46" s="11"/>
      <c r="AE46" s="11"/>
      <c r="AF46" s="4"/>
      <c r="AG46" s="4"/>
      <c r="AH46" s="16"/>
    </row>
    <row r="47" spans="1:286" x14ac:dyDescent="0.3">
      <c r="A47" s="2"/>
      <c r="B47" s="2"/>
      <c r="C47" s="8"/>
      <c r="D47" s="4"/>
      <c r="E47" s="2"/>
      <c r="F47" s="3"/>
      <c r="G47" s="2"/>
      <c r="H47" s="2"/>
      <c r="I47" s="2"/>
      <c r="J47" s="4"/>
      <c r="K47" s="2"/>
      <c r="L47" s="2"/>
      <c r="M47" s="4"/>
      <c r="N47" s="4"/>
      <c r="O47" s="2"/>
      <c r="P47" s="2"/>
      <c r="Q47" s="11"/>
      <c r="R47" s="4"/>
      <c r="S47" s="11"/>
      <c r="T47" s="4"/>
      <c r="U47" s="17"/>
      <c r="V47" s="17"/>
      <c r="W47" s="17"/>
      <c r="X47" s="11"/>
      <c r="Y47" s="11"/>
      <c r="Z47" s="11"/>
      <c r="AA47" s="11"/>
      <c r="AB47" s="11"/>
      <c r="AC47" s="11"/>
      <c r="AD47" s="11"/>
      <c r="AE47" s="11"/>
      <c r="AF47" s="4"/>
      <c r="AG47" s="4"/>
      <c r="AH47" s="16"/>
    </row>
    <row r="48" spans="1:286" x14ac:dyDescent="0.3">
      <c r="A48" s="2"/>
      <c r="B48" s="2"/>
      <c r="C48" s="8"/>
      <c r="D48" s="4"/>
      <c r="E48" s="2"/>
      <c r="F48" s="3"/>
      <c r="G48" s="2"/>
      <c r="H48" s="2"/>
      <c r="I48" s="2"/>
      <c r="J48" s="4"/>
      <c r="K48" s="2"/>
      <c r="L48" s="2"/>
      <c r="M48" s="4"/>
      <c r="N48" s="4"/>
      <c r="O48" s="2"/>
      <c r="P48" s="2"/>
      <c r="Q48" s="11"/>
      <c r="R48" s="4"/>
      <c r="S48" s="11"/>
      <c r="T48" s="4"/>
      <c r="U48" s="17"/>
      <c r="V48" s="17"/>
      <c r="W48" s="17"/>
      <c r="X48" s="11"/>
      <c r="Y48" s="11"/>
      <c r="Z48" s="11"/>
      <c r="AA48" s="11"/>
      <c r="AB48" s="11"/>
      <c r="AC48" s="11"/>
      <c r="AD48" s="11"/>
      <c r="AE48" s="11"/>
      <c r="AF48" s="4"/>
      <c r="AG48" s="4"/>
      <c r="AH48" s="16"/>
    </row>
    <row r="49" spans="1:34" x14ac:dyDescent="0.3">
      <c r="A49" s="2"/>
      <c r="B49" s="2"/>
      <c r="C49" s="8"/>
      <c r="D49" s="4"/>
      <c r="E49" s="2"/>
      <c r="F49" s="3"/>
      <c r="G49" s="2"/>
      <c r="H49" s="2"/>
      <c r="I49" s="2"/>
      <c r="J49" s="4"/>
      <c r="K49" s="2"/>
      <c r="L49" s="2"/>
      <c r="M49" s="4"/>
      <c r="N49" s="4"/>
      <c r="O49" s="2"/>
      <c r="P49" s="2"/>
      <c r="Q49" s="11"/>
      <c r="R49" s="4"/>
      <c r="S49" s="11"/>
      <c r="T49" s="4"/>
      <c r="U49" s="17"/>
      <c r="V49" s="17"/>
      <c r="W49" s="17"/>
      <c r="X49" s="11"/>
      <c r="Y49" s="11"/>
      <c r="Z49" s="11"/>
      <c r="AA49" s="11"/>
      <c r="AB49" s="11"/>
      <c r="AC49" s="11"/>
      <c r="AD49" s="11"/>
      <c r="AE49" s="11"/>
      <c r="AF49" s="4"/>
      <c r="AG49" s="4"/>
      <c r="AH49" s="16"/>
    </row>
    <row r="50" spans="1:34" x14ac:dyDescent="0.3">
      <c r="A50" s="2"/>
      <c r="B50" s="2"/>
      <c r="C50" s="8"/>
      <c r="D50" s="4"/>
      <c r="E50" s="2"/>
      <c r="F50" s="3"/>
      <c r="G50" s="2"/>
      <c r="H50" s="2"/>
      <c r="I50" s="2"/>
      <c r="J50" s="4"/>
      <c r="K50" s="2"/>
      <c r="L50" s="2"/>
      <c r="M50" s="4"/>
      <c r="N50" s="4"/>
      <c r="O50" s="2"/>
      <c r="P50" s="2"/>
      <c r="Q50" s="11"/>
      <c r="R50" s="4"/>
      <c r="S50" s="11"/>
      <c r="T50" s="4"/>
      <c r="U50" s="17"/>
      <c r="V50" s="17"/>
      <c r="W50" s="17"/>
      <c r="X50" s="11"/>
      <c r="Y50" s="11"/>
      <c r="Z50" s="11"/>
      <c r="AA50" s="11"/>
      <c r="AB50" s="11"/>
      <c r="AC50" s="11"/>
      <c r="AD50" s="11"/>
      <c r="AE50" s="11"/>
      <c r="AF50" s="4"/>
      <c r="AG50" s="4"/>
      <c r="AH50" s="16"/>
    </row>
    <row r="51" spans="1:34" x14ac:dyDescent="0.3">
      <c r="A51" s="2"/>
      <c r="B51" s="2"/>
      <c r="C51" s="8"/>
      <c r="D51" s="4"/>
      <c r="E51" s="2"/>
      <c r="F51" s="3"/>
      <c r="G51" s="2"/>
      <c r="H51" s="2"/>
      <c r="I51" s="2"/>
      <c r="J51" s="4"/>
      <c r="K51" s="2"/>
      <c r="L51" s="2"/>
      <c r="M51" s="4"/>
      <c r="N51" s="4"/>
      <c r="O51" s="2"/>
      <c r="P51" s="2"/>
      <c r="Q51" s="11"/>
      <c r="R51" s="4"/>
      <c r="S51" s="11"/>
      <c r="T51" s="4"/>
      <c r="U51" s="17"/>
      <c r="V51" s="17"/>
      <c r="W51" s="17"/>
      <c r="X51" s="11"/>
      <c r="Y51" s="11"/>
      <c r="Z51" s="11"/>
      <c r="AA51" s="11"/>
      <c r="AB51" s="11"/>
      <c r="AC51" s="11"/>
      <c r="AD51" s="11"/>
      <c r="AE51" s="11"/>
      <c r="AF51" s="4"/>
      <c r="AG51" s="4"/>
      <c r="AH51" s="16"/>
    </row>
    <row r="52" spans="1:34" x14ac:dyDescent="0.3">
      <c r="A52" s="2"/>
      <c r="B52" s="2"/>
      <c r="C52" s="8"/>
      <c r="D52" s="4"/>
      <c r="E52" s="2"/>
      <c r="F52" s="3"/>
      <c r="G52" s="2"/>
      <c r="H52" s="2"/>
      <c r="I52" s="2"/>
      <c r="J52" s="4"/>
      <c r="K52" s="2"/>
      <c r="L52" s="2"/>
      <c r="M52" s="4"/>
      <c r="N52" s="4"/>
      <c r="O52" s="2"/>
      <c r="P52" s="2"/>
      <c r="Q52" s="11"/>
      <c r="R52" s="4"/>
      <c r="S52" s="11"/>
      <c r="T52" s="4"/>
      <c r="U52" s="17"/>
      <c r="V52" s="17"/>
      <c r="W52" s="17"/>
      <c r="X52" s="11"/>
      <c r="Y52" s="11"/>
      <c r="Z52" s="11"/>
      <c r="AA52" s="11"/>
      <c r="AB52" s="11"/>
      <c r="AC52" s="11"/>
      <c r="AD52" s="11"/>
      <c r="AE52" s="11"/>
      <c r="AF52" s="4"/>
      <c r="AG52" s="4"/>
      <c r="AH52" s="16"/>
    </row>
    <row r="53" spans="1:34" x14ac:dyDescent="0.3">
      <c r="A53" s="2"/>
      <c r="B53" s="2"/>
      <c r="C53" s="8"/>
      <c r="D53" s="4"/>
      <c r="E53" s="2"/>
      <c r="F53" s="3"/>
      <c r="G53" s="2"/>
      <c r="H53" s="2"/>
      <c r="I53" s="2"/>
      <c r="J53" s="4"/>
      <c r="K53" s="2"/>
      <c r="L53" s="2"/>
      <c r="M53" s="4"/>
      <c r="N53" s="4"/>
      <c r="O53" s="2"/>
      <c r="P53" s="2"/>
      <c r="Q53" s="11"/>
      <c r="R53" s="4"/>
      <c r="S53" s="11"/>
      <c r="T53" s="4"/>
      <c r="U53" s="17"/>
      <c r="V53" s="17"/>
      <c r="W53" s="17"/>
      <c r="X53" s="11"/>
      <c r="Y53" s="11"/>
      <c r="Z53" s="11"/>
      <c r="AA53" s="11"/>
      <c r="AB53" s="11"/>
      <c r="AC53" s="11"/>
      <c r="AD53" s="11"/>
      <c r="AE53" s="11"/>
      <c r="AF53" s="4"/>
      <c r="AG53" s="4"/>
      <c r="AH53" s="16"/>
    </row>
    <row r="54" spans="1:34" x14ac:dyDescent="0.3">
      <c r="A54" s="2"/>
      <c r="B54" s="2"/>
      <c r="C54" s="8"/>
      <c r="D54" s="4"/>
      <c r="E54" s="2"/>
      <c r="F54" s="3"/>
      <c r="G54" s="2"/>
      <c r="H54" s="2"/>
      <c r="I54" s="2"/>
      <c r="J54" s="4"/>
      <c r="K54" s="2"/>
      <c r="L54" s="2"/>
      <c r="M54" s="4"/>
      <c r="N54" s="4"/>
      <c r="O54" s="2"/>
      <c r="P54" s="2"/>
      <c r="Q54" s="11"/>
      <c r="R54" s="4"/>
      <c r="S54" s="11"/>
      <c r="T54" s="4"/>
      <c r="U54" s="17"/>
      <c r="V54" s="17"/>
      <c r="W54" s="17"/>
      <c r="X54" s="11"/>
      <c r="Y54" s="11"/>
      <c r="Z54" s="11"/>
      <c r="AA54" s="11"/>
      <c r="AB54" s="11"/>
      <c r="AC54" s="11"/>
      <c r="AD54" s="11"/>
      <c r="AE54" s="11"/>
      <c r="AF54" s="4"/>
      <c r="AG54" s="4"/>
      <c r="AH54" s="16"/>
    </row>
    <row r="55" spans="1:34" x14ac:dyDescent="0.3">
      <c r="A55" s="2"/>
      <c r="B55" s="2"/>
      <c r="C55" s="8"/>
      <c r="D55" s="4"/>
      <c r="E55" s="2"/>
      <c r="F55" s="3"/>
      <c r="G55" s="2"/>
      <c r="H55" s="2"/>
      <c r="I55" s="2"/>
      <c r="J55" s="4"/>
      <c r="K55" s="2"/>
      <c r="L55" s="2"/>
      <c r="M55" s="4"/>
      <c r="N55" s="4"/>
      <c r="O55" s="2"/>
      <c r="P55" s="2"/>
      <c r="Q55" s="11"/>
      <c r="R55" s="4"/>
      <c r="S55" s="11"/>
      <c r="T55" s="4"/>
      <c r="U55" s="17"/>
      <c r="V55" s="17"/>
      <c r="W55" s="17"/>
      <c r="X55" s="11"/>
      <c r="Y55" s="11"/>
      <c r="Z55" s="11"/>
      <c r="AA55" s="11"/>
      <c r="AB55" s="11"/>
      <c r="AC55" s="11"/>
      <c r="AD55" s="11"/>
      <c r="AE55" s="11"/>
      <c r="AF55" s="4"/>
      <c r="AG55" s="4"/>
      <c r="AH55" s="16"/>
    </row>
    <row r="56" spans="1:34" x14ac:dyDescent="0.3">
      <c r="A56" s="2"/>
      <c r="B56" s="2"/>
      <c r="C56" s="8"/>
      <c r="D56" s="4"/>
      <c r="E56" s="2"/>
      <c r="F56" s="3"/>
      <c r="G56" s="2"/>
      <c r="H56" s="2"/>
      <c r="I56" s="2"/>
      <c r="J56" s="4"/>
      <c r="K56" s="2"/>
      <c r="L56" s="2"/>
      <c r="M56" s="4"/>
      <c r="N56" s="4"/>
      <c r="O56" s="2"/>
      <c r="P56" s="2"/>
      <c r="Q56" s="11"/>
      <c r="R56" s="4"/>
      <c r="S56" s="11"/>
      <c r="T56" s="4"/>
      <c r="U56" s="17"/>
      <c r="V56" s="17"/>
      <c r="W56" s="17"/>
      <c r="X56" s="11"/>
      <c r="Y56" s="11"/>
      <c r="Z56" s="11"/>
      <c r="AA56" s="11"/>
      <c r="AB56" s="11"/>
      <c r="AC56" s="11"/>
      <c r="AD56" s="11"/>
      <c r="AE56" s="11"/>
      <c r="AF56" s="4"/>
      <c r="AG56" s="4"/>
      <c r="AH56" s="16"/>
    </row>
    <row r="57" spans="1:34" x14ac:dyDescent="0.3">
      <c r="A57" s="2"/>
      <c r="B57" s="2"/>
      <c r="C57" s="8"/>
      <c r="D57" s="4"/>
      <c r="E57" s="2"/>
      <c r="F57" s="3"/>
      <c r="G57" s="2"/>
      <c r="H57" s="2"/>
      <c r="I57" s="2"/>
      <c r="J57" s="4"/>
      <c r="K57" s="2"/>
      <c r="L57" s="2"/>
      <c r="M57" s="4"/>
      <c r="N57" s="4"/>
      <c r="O57" s="2"/>
      <c r="P57" s="2"/>
      <c r="Q57" s="11"/>
      <c r="R57" s="4"/>
      <c r="S57" s="11"/>
      <c r="T57" s="4"/>
      <c r="U57" s="17"/>
      <c r="V57" s="17"/>
      <c r="W57" s="17"/>
      <c r="X57" s="11"/>
      <c r="Y57" s="11"/>
      <c r="Z57" s="11"/>
      <c r="AA57" s="11"/>
      <c r="AB57" s="11"/>
      <c r="AC57" s="11"/>
      <c r="AD57" s="11"/>
      <c r="AE57" s="11"/>
      <c r="AF57" s="4"/>
      <c r="AG57" s="4"/>
      <c r="AH57" s="16"/>
    </row>
    <row r="58" spans="1:34" x14ac:dyDescent="0.3">
      <c r="A58" s="2"/>
      <c r="B58" s="2"/>
      <c r="C58" s="8"/>
      <c r="D58" s="4"/>
      <c r="E58" s="2"/>
      <c r="F58" s="3"/>
      <c r="G58" s="2"/>
      <c r="H58" s="2"/>
      <c r="I58" s="2"/>
      <c r="J58" s="4"/>
      <c r="K58" s="2"/>
      <c r="L58" s="2"/>
      <c r="M58" s="4"/>
      <c r="N58" s="4"/>
      <c r="O58" s="2"/>
      <c r="P58" s="2"/>
      <c r="Q58" s="11"/>
      <c r="R58" s="4"/>
      <c r="S58" s="11"/>
      <c r="T58" s="4"/>
      <c r="U58" s="17"/>
      <c r="V58" s="17"/>
      <c r="W58" s="17"/>
      <c r="X58" s="11"/>
      <c r="Y58" s="11"/>
      <c r="Z58" s="11"/>
      <c r="AA58" s="11"/>
      <c r="AB58" s="11"/>
      <c r="AC58" s="11"/>
      <c r="AD58" s="11"/>
      <c r="AE58" s="11"/>
      <c r="AF58" s="4"/>
      <c r="AG58" s="4"/>
      <c r="AH58" s="16"/>
    </row>
    <row r="59" spans="1:34" x14ac:dyDescent="0.3">
      <c r="A59" s="2"/>
      <c r="B59" s="2"/>
      <c r="C59" s="8"/>
      <c r="D59" s="4"/>
      <c r="E59" s="2"/>
      <c r="F59" s="3"/>
      <c r="G59" s="2"/>
      <c r="H59" s="2"/>
      <c r="I59" s="2"/>
      <c r="J59" s="4"/>
      <c r="K59" s="2"/>
      <c r="L59" s="2"/>
      <c r="M59" s="4"/>
      <c r="N59" s="4"/>
      <c r="O59" s="2"/>
      <c r="P59" s="2"/>
      <c r="Q59" s="11"/>
      <c r="R59" s="4"/>
      <c r="S59" s="11"/>
      <c r="T59" s="4"/>
      <c r="U59" s="17"/>
      <c r="V59" s="17"/>
      <c r="W59" s="17"/>
      <c r="X59" s="11"/>
      <c r="Y59" s="11"/>
      <c r="Z59" s="11"/>
      <c r="AA59" s="11"/>
      <c r="AB59" s="11"/>
      <c r="AC59" s="11"/>
      <c r="AD59" s="11"/>
      <c r="AE59" s="11"/>
      <c r="AF59" s="4"/>
      <c r="AG59" s="4"/>
      <c r="AH59" s="16"/>
    </row>
    <row r="60" spans="1:34" x14ac:dyDescent="0.3">
      <c r="A60" s="2"/>
      <c r="B60" s="2"/>
      <c r="C60" s="8"/>
      <c r="D60" s="4"/>
      <c r="E60" s="2"/>
      <c r="F60" s="3"/>
      <c r="G60" s="2"/>
      <c r="H60" s="2"/>
      <c r="I60" s="2"/>
      <c r="J60" s="4"/>
      <c r="K60" s="2"/>
      <c r="L60" s="2"/>
      <c r="M60" s="4"/>
      <c r="N60" s="4"/>
      <c r="O60" s="2"/>
      <c r="P60" s="2"/>
      <c r="Q60" s="11"/>
      <c r="R60" s="4"/>
      <c r="S60" s="11"/>
      <c r="T60" s="4"/>
      <c r="U60" s="17"/>
      <c r="V60" s="17"/>
      <c r="W60" s="17"/>
      <c r="X60" s="11"/>
      <c r="Y60" s="11"/>
      <c r="Z60" s="11"/>
      <c r="AA60" s="11"/>
      <c r="AB60" s="11"/>
      <c r="AC60" s="11"/>
      <c r="AD60" s="11"/>
      <c r="AE60" s="11"/>
      <c r="AF60" s="4"/>
      <c r="AG60" s="4"/>
      <c r="AH60" s="16"/>
    </row>
    <row r="61" spans="1:34" x14ac:dyDescent="0.3">
      <c r="A61" s="2"/>
      <c r="B61" s="2"/>
      <c r="C61" s="8"/>
      <c r="D61" s="4"/>
      <c r="E61" s="2"/>
      <c r="F61" s="3"/>
      <c r="G61" s="2"/>
      <c r="H61" s="2"/>
      <c r="I61" s="2"/>
      <c r="J61" s="4"/>
      <c r="K61" s="2"/>
      <c r="L61" s="2"/>
      <c r="M61" s="4"/>
      <c r="N61" s="4"/>
      <c r="O61" s="2"/>
      <c r="P61" s="2"/>
      <c r="Q61" s="11"/>
      <c r="R61" s="4"/>
      <c r="S61" s="11"/>
      <c r="T61" s="4"/>
      <c r="U61" s="17"/>
      <c r="V61" s="17"/>
      <c r="W61" s="17"/>
      <c r="X61" s="11"/>
      <c r="Y61" s="11"/>
      <c r="Z61" s="11"/>
      <c r="AA61" s="11"/>
      <c r="AB61" s="11"/>
      <c r="AC61" s="11"/>
      <c r="AD61" s="11"/>
      <c r="AE61" s="11"/>
      <c r="AF61" s="4"/>
      <c r="AG61" s="4"/>
      <c r="AH61" s="16"/>
    </row>
    <row r="62" spans="1:34" x14ac:dyDescent="0.3">
      <c r="A62" s="2"/>
      <c r="B62" s="2"/>
      <c r="C62" s="8"/>
      <c r="D62" s="4"/>
      <c r="E62" s="2"/>
      <c r="F62" s="3"/>
      <c r="G62" s="2"/>
      <c r="H62" s="2"/>
      <c r="I62" s="2"/>
      <c r="J62" s="4"/>
      <c r="K62" s="2"/>
      <c r="L62" s="2"/>
      <c r="M62" s="4"/>
      <c r="N62" s="4"/>
      <c r="O62" s="2"/>
      <c r="P62" s="2"/>
      <c r="Q62" s="11"/>
      <c r="R62" s="4"/>
      <c r="S62" s="11"/>
      <c r="T62" s="4"/>
      <c r="U62" s="17"/>
      <c r="V62" s="17"/>
      <c r="W62" s="17"/>
      <c r="X62" s="11"/>
      <c r="Y62" s="11"/>
      <c r="Z62" s="11"/>
      <c r="AA62" s="11"/>
      <c r="AB62" s="11"/>
      <c r="AC62" s="11"/>
      <c r="AD62" s="11"/>
      <c r="AE62" s="11"/>
      <c r="AF62" s="4"/>
      <c r="AG62" s="4"/>
      <c r="AH62" s="16"/>
    </row>
    <row r="63" spans="1:34" x14ac:dyDescent="0.3">
      <c r="A63" s="2"/>
      <c r="B63" s="2"/>
      <c r="C63" s="8"/>
      <c r="D63" s="4"/>
      <c r="E63" s="2"/>
      <c r="F63" s="3"/>
      <c r="G63" s="2"/>
      <c r="H63" s="2"/>
      <c r="I63" s="2"/>
      <c r="J63" s="4"/>
      <c r="K63" s="2"/>
      <c r="L63" s="2"/>
      <c r="M63" s="4"/>
      <c r="N63" s="4"/>
      <c r="O63" s="2"/>
      <c r="P63" s="2"/>
      <c r="Q63" s="11"/>
      <c r="R63" s="4"/>
      <c r="S63" s="11"/>
      <c r="T63" s="4"/>
      <c r="U63" s="17"/>
      <c r="V63" s="17"/>
      <c r="W63" s="17"/>
      <c r="X63" s="11"/>
      <c r="Y63" s="11"/>
      <c r="Z63" s="11"/>
      <c r="AA63" s="11"/>
      <c r="AB63" s="11"/>
      <c r="AC63" s="11"/>
      <c r="AD63" s="11"/>
      <c r="AE63" s="11"/>
      <c r="AF63" s="4"/>
      <c r="AG63" s="4"/>
      <c r="AH63" s="16"/>
    </row>
    <row r="64" spans="1:34" x14ac:dyDescent="0.3">
      <c r="A64" s="2"/>
      <c r="B64" s="2"/>
      <c r="C64" s="8"/>
      <c r="D64" s="4"/>
      <c r="E64" s="2"/>
      <c r="F64" s="3"/>
      <c r="G64" s="2"/>
      <c r="H64" s="2"/>
      <c r="I64" s="2"/>
      <c r="J64" s="4"/>
      <c r="K64" s="2"/>
      <c r="L64" s="2"/>
      <c r="M64" s="4"/>
      <c r="N64" s="4"/>
      <c r="O64" s="2"/>
      <c r="P64" s="2"/>
      <c r="Q64" s="11"/>
      <c r="R64" s="4"/>
      <c r="S64" s="11"/>
      <c r="T64" s="4"/>
      <c r="U64" s="17"/>
      <c r="V64" s="17"/>
      <c r="W64" s="17"/>
      <c r="X64" s="11"/>
      <c r="Y64" s="11"/>
      <c r="Z64" s="11"/>
      <c r="AA64" s="11"/>
      <c r="AB64" s="11"/>
      <c r="AC64" s="11"/>
      <c r="AD64" s="11"/>
      <c r="AE64" s="11"/>
      <c r="AF64" s="4"/>
      <c r="AG64" s="4"/>
      <c r="AH64" s="16"/>
    </row>
    <row r="65" spans="1:34" x14ac:dyDescent="0.3">
      <c r="A65" s="2"/>
      <c r="B65" s="2"/>
      <c r="C65" s="8"/>
      <c r="D65" s="4"/>
      <c r="E65" s="2"/>
      <c r="F65" s="3"/>
      <c r="G65" s="2"/>
      <c r="H65" s="2"/>
      <c r="I65" s="2"/>
      <c r="J65" s="4"/>
      <c r="K65" s="2"/>
      <c r="L65" s="2"/>
      <c r="M65" s="4"/>
      <c r="N65" s="4"/>
      <c r="O65" s="2"/>
      <c r="P65" s="2"/>
      <c r="Q65" s="11"/>
      <c r="R65" s="4"/>
      <c r="S65" s="11"/>
      <c r="T65" s="4"/>
      <c r="U65" s="17"/>
      <c r="V65" s="17"/>
      <c r="W65" s="17"/>
      <c r="X65" s="11"/>
      <c r="Y65" s="11"/>
      <c r="Z65" s="11"/>
      <c r="AA65" s="11"/>
      <c r="AB65" s="11"/>
      <c r="AC65" s="11"/>
      <c r="AD65" s="11"/>
      <c r="AE65" s="11"/>
      <c r="AF65" s="4"/>
      <c r="AG65" s="4"/>
      <c r="AH65" s="16"/>
    </row>
    <row r="66" spans="1:34" x14ac:dyDescent="0.3">
      <c r="A66" s="2"/>
      <c r="B66" s="2"/>
      <c r="C66" s="8"/>
      <c r="D66" s="4"/>
      <c r="E66" s="2"/>
      <c r="F66" s="3"/>
      <c r="G66" s="2"/>
      <c r="H66" s="2"/>
      <c r="I66" s="2"/>
      <c r="J66" s="4"/>
      <c r="K66" s="2"/>
      <c r="L66" s="2"/>
      <c r="M66" s="4"/>
      <c r="N66" s="4"/>
      <c r="O66" s="2"/>
      <c r="P66" s="2"/>
      <c r="Q66" s="11"/>
      <c r="R66" s="4"/>
      <c r="S66" s="11"/>
      <c r="T66" s="4"/>
      <c r="U66" s="17"/>
      <c r="V66" s="17"/>
      <c r="W66" s="17"/>
      <c r="X66" s="11"/>
      <c r="Y66" s="11"/>
      <c r="Z66" s="11"/>
      <c r="AA66" s="11"/>
      <c r="AB66" s="11"/>
      <c r="AC66" s="11"/>
      <c r="AD66" s="11"/>
      <c r="AE66" s="11"/>
      <c r="AF66" s="4"/>
      <c r="AG66" s="4"/>
      <c r="AH66" s="16"/>
    </row>
    <row r="67" spans="1:34" x14ac:dyDescent="0.3">
      <c r="A67" s="2"/>
      <c r="B67" s="2"/>
      <c r="C67" s="8"/>
      <c r="D67" s="4"/>
      <c r="E67" s="2"/>
      <c r="F67" s="3"/>
      <c r="G67" s="2"/>
      <c r="H67" s="2"/>
      <c r="I67" s="2"/>
      <c r="J67" s="4"/>
      <c r="K67" s="2"/>
      <c r="L67" s="2"/>
      <c r="M67" s="4"/>
      <c r="N67" s="4"/>
      <c r="O67" s="2"/>
      <c r="P67" s="2"/>
      <c r="Q67" s="11"/>
      <c r="R67" s="4"/>
      <c r="S67" s="11"/>
      <c r="T67" s="4"/>
      <c r="U67" s="17"/>
      <c r="V67" s="17"/>
      <c r="W67" s="17"/>
      <c r="X67" s="11"/>
      <c r="Y67" s="11"/>
      <c r="Z67" s="11"/>
      <c r="AA67" s="11"/>
      <c r="AB67" s="11"/>
      <c r="AC67" s="11"/>
      <c r="AD67" s="11"/>
      <c r="AE67" s="11"/>
      <c r="AF67" s="4"/>
      <c r="AG67" s="4"/>
      <c r="AH67" s="16"/>
    </row>
    <row r="68" spans="1:34" x14ac:dyDescent="0.3">
      <c r="A68" s="2"/>
      <c r="B68" s="2"/>
      <c r="C68" s="8"/>
      <c r="D68" s="4"/>
      <c r="E68" s="2"/>
      <c r="F68" s="3"/>
      <c r="G68" s="2"/>
      <c r="H68" s="2"/>
      <c r="I68" s="2"/>
      <c r="J68" s="4"/>
      <c r="K68" s="2"/>
      <c r="L68" s="2"/>
      <c r="M68" s="4"/>
      <c r="N68" s="4"/>
      <c r="O68" s="2"/>
      <c r="P68" s="2"/>
      <c r="Q68" s="11"/>
      <c r="R68" s="4"/>
      <c r="S68" s="11"/>
      <c r="T68" s="4"/>
      <c r="U68" s="17"/>
      <c r="V68" s="17"/>
      <c r="W68" s="17"/>
      <c r="X68" s="11"/>
      <c r="Y68" s="11"/>
      <c r="Z68" s="11"/>
      <c r="AA68" s="11"/>
      <c r="AB68" s="11"/>
      <c r="AC68" s="11"/>
      <c r="AD68" s="11"/>
      <c r="AE68" s="11"/>
      <c r="AF68" s="4"/>
      <c r="AG68" s="4"/>
      <c r="AH68" s="16"/>
    </row>
    <row r="69" spans="1:34" x14ac:dyDescent="0.3">
      <c r="A69" s="2"/>
      <c r="B69" s="2"/>
      <c r="C69" s="8"/>
      <c r="D69" s="4"/>
      <c r="E69" s="2"/>
      <c r="F69" s="3"/>
      <c r="G69" s="2"/>
      <c r="H69" s="2"/>
      <c r="I69" s="2"/>
      <c r="J69" s="4"/>
      <c r="K69" s="2"/>
      <c r="L69" s="2"/>
      <c r="M69" s="4"/>
      <c r="N69" s="4"/>
      <c r="O69" s="2"/>
      <c r="P69" s="2"/>
      <c r="Q69" s="11"/>
      <c r="R69" s="4"/>
      <c r="S69" s="11"/>
      <c r="T69" s="4"/>
      <c r="U69" s="17"/>
      <c r="V69" s="17"/>
      <c r="W69" s="17"/>
      <c r="X69" s="11"/>
      <c r="Y69" s="11"/>
      <c r="Z69" s="11"/>
      <c r="AA69" s="11"/>
      <c r="AB69" s="11"/>
      <c r="AC69" s="11"/>
      <c r="AD69" s="11"/>
      <c r="AE69" s="11"/>
      <c r="AF69" s="4"/>
      <c r="AG69" s="4"/>
      <c r="AH69" s="16"/>
    </row>
    <row r="70" spans="1:34" x14ac:dyDescent="0.3">
      <c r="A70" s="2"/>
      <c r="B70" s="2"/>
      <c r="C70" s="8"/>
      <c r="D70" s="4"/>
      <c r="E70" s="2"/>
      <c r="F70" s="3"/>
      <c r="G70" s="2"/>
      <c r="H70" s="2"/>
      <c r="I70" s="2"/>
      <c r="J70" s="4"/>
      <c r="K70" s="2"/>
      <c r="L70" s="2"/>
      <c r="M70" s="4"/>
      <c r="N70" s="4"/>
      <c r="O70" s="2"/>
      <c r="P70" s="2"/>
      <c r="Q70" s="11"/>
      <c r="R70" s="4"/>
      <c r="S70" s="11"/>
      <c r="T70" s="4"/>
      <c r="U70" s="17"/>
      <c r="V70" s="17"/>
      <c r="W70" s="17"/>
      <c r="X70" s="11"/>
      <c r="Y70" s="11"/>
      <c r="Z70" s="11"/>
      <c r="AA70" s="11"/>
      <c r="AB70" s="11"/>
      <c r="AC70" s="11"/>
      <c r="AD70" s="11"/>
      <c r="AE70" s="11"/>
      <c r="AF70" s="4"/>
      <c r="AG70" s="4"/>
      <c r="AH70" s="16"/>
    </row>
    <row r="71" spans="1:34" x14ac:dyDescent="0.3">
      <c r="A71" s="2"/>
      <c r="B71" s="2"/>
      <c r="C71" s="8"/>
      <c r="D71" s="4"/>
      <c r="E71" s="2"/>
      <c r="F71" s="3"/>
      <c r="G71" s="2"/>
      <c r="H71" s="2"/>
      <c r="I71" s="2"/>
      <c r="J71" s="4"/>
      <c r="K71" s="2"/>
      <c r="L71" s="2"/>
      <c r="M71" s="4"/>
      <c r="N71" s="4"/>
      <c r="O71" s="2"/>
      <c r="P71" s="2"/>
      <c r="Q71" s="11"/>
      <c r="R71" s="4"/>
      <c r="S71" s="11"/>
      <c r="T71" s="4"/>
      <c r="U71" s="17"/>
      <c r="V71" s="17"/>
      <c r="W71" s="17"/>
      <c r="X71" s="11"/>
      <c r="Y71" s="11"/>
      <c r="Z71" s="11"/>
      <c r="AA71" s="11"/>
      <c r="AB71" s="11"/>
      <c r="AC71" s="11"/>
      <c r="AD71" s="11"/>
      <c r="AE71" s="11"/>
      <c r="AF71" s="4"/>
      <c r="AG71" s="4"/>
      <c r="AH71" s="16"/>
    </row>
    <row r="72" spans="1:34" x14ac:dyDescent="0.3">
      <c r="A72" s="2"/>
      <c r="B72" s="2"/>
      <c r="C72" s="8"/>
      <c r="D72" s="4"/>
      <c r="E72" s="2"/>
      <c r="F72" s="3"/>
      <c r="G72" s="2"/>
      <c r="H72" s="2"/>
      <c r="I72" s="2"/>
      <c r="J72" s="4"/>
      <c r="K72" s="2"/>
      <c r="L72" s="2"/>
      <c r="M72" s="4"/>
      <c r="N72" s="4"/>
      <c r="O72" s="2"/>
      <c r="P72" s="2"/>
      <c r="Q72" s="11"/>
      <c r="R72" s="4"/>
      <c r="S72" s="11"/>
      <c r="T72" s="4"/>
      <c r="U72" s="17"/>
      <c r="V72" s="17"/>
      <c r="W72" s="17"/>
      <c r="X72" s="11"/>
      <c r="Y72" s="11"/>
      <c r="Z72" s="11"/>
      <c r="AA72" s="11"/>
      <c r="AB72" s="11"/>
      <c r="AC72" s="11"/>
      <c r="AD72" s="11"/>
      <c r="AE72" s="11"/>
      <c r="AF72" s="4"/>
      <c r="AG72" s="4"/>
      <c r="AH72" s="16"/>
    </row>
    <row r="73" spans="1:34" x14ac:dyDescent="0.3">
      <c r="A73" s="2"/>
      <c r="B73" s="2"/>
      <c r="C73" s="8"/>
      <c r="D73" s="4"/>
      <c r="E73" s="2"/>
      <c r="F73" s="3"/>
      <c r="G73" s="2"/>
      <c r="H73" s="2"/>
      <c r="I73" s="2"/>
      <c r="J73" s="4"/>
      <c r="K73" s="2"/>
      <c r="L73" s="2"/>
      <c r="M73" s="4"/>
      <c r="N73" s="4"/>
      <c r="O73" s="2"/>
      <c r="P73" s="2"/>
      <c r="Q73" s="11"/>
      <c r="R73" s="4"/>
      <c r="S73" s="11"/>
      <c r="T73" s="4"/>
      <c r="U73" s="17"/>
      <c r="V73" s="17"/>
      <c r="W73" s="17"/>
      <c r="X73" s="11"/>
      <c r="Y73" s="11"/>
      <c r="Z73" s="11"/>
      <c r="AA73" s="11"/>
      <c r="AB73" s="11"/>
      <c r="AC73" s="11"/>
      <c r="AD73" s="11"/>
      <c r="AE73" s="11"/>
      <c r="AF73" s="4"/>
      <c r="AG73" s="4"/>
      <c r="AH73" s="16"/>
    </row>
    <row r="74" spans="1:34" x14ac:dyDescent="0.3">
      <c r="A74" s="2"/>
      <c r="B74" s="2"/>
      <c r="C74" s="8"/>
      <c r="D74" s="4"/>
      <c r="E74" s="2"/>
      <c r="F74" s="3"/>
      <c r="G74" s="2"/>
      <c r="H74" s="2"/>
      <c r="I74" s="2"/>
      <c r="J74" s="4"/>
      <c r="K74" s="2"/>
      <c r="L74" s="2"/>
      <c r="M74" s="4"/>
      <c r="N74" s="4"/>
      <c r="O74" s="2"/>
      <c r="P74" s="2"/>
      <c r="Q74" s="11"/>
      <c r="R74" s="4"/>
      <c r="S74" s="11"/>
      <c r="T74" s="4"/>
      <c r="U74" s="17"/>
      <c r="V74" s="17"/>
      <c r="W74" s="17"/>
      <c r="X74" s="11"/>
      <c r="Y74" s="11"/>
      <c r="Z74" s="11"/>
      <c r="AA74" s="11"/>
      <c r="AB74" s="11"/>
      <c r="AC74" s="11"/>
      <c r="AD74" s="11"/>
      <c r="AE74" s="11"/>
      <c r="AF74" s="4"/>
      <c r="AG74" s="4"/>
      <c r="AH74" s="16"/>
    </row>
    <row r="75" spans="1:34" x14ac:dyDescent="0.3">
      <c r="A75" s="2"/>
      <c r="B75" s="2"/>
      <c r="C75" s="8"/>
      <c r="D75" s="4"/>
      <c r="E75" s="2"/>
      <c r="F75" s="3"/>
      <c r="G75" s="2"/>
      <c r="H75" s="2"/>
      <c r="I75" s="2"/>
      <c r="J75" s="4"/>
      <c r="K75" s="2"/>
      <c r="L75" s="2"/>
      <c r="M75" s="4"/>
      <c r="N75" s="4"/>
      <c r="O75" s="2"/>
      <c r="P75" s="2"/>
      <c r="Q75" s="11"/>
      <c r="R75" s="4"/>
      <c r="S75" s="11"/>
      <c r="T75" s="4"/>
      <c r="U75" s="17"/>
      <c r="V75" s="17"/>
      <c r="W75" s="17"/>
      <c r="X75" s="11"/>
      <c r="Y75" s="11"/>
      <c r="Z75" s="11"/>
      <c r="AA75" s="11"/>
      <c r="AB75" s="11"/>
      <c r="AC75" s="11"/>
      <c r="AD75" s="11"/>
      <c r="AE75" s="11"/>
      <c r="AF75" s="4"/>
      <c r="AG75" s="4"/>
      <c r="AH75" s="16"/>
    </row>
    <row r="76" spans="1:34" x14ac:dyDescent="0.3">
      <c r="A76" s="2"/>
      <c r="B76" s="2"/>
      <c r="C76" s="8"/>
      <c r="D76" s="4"/>
      <c r="E76" s="2"/>
      <c r="F76" s="3"/>
      <c r="G76" s="2"/>
      <c r="H76" s="2"/>
      <c r="I76" s="2"/>
      <c r="J76" s="4"/>
      <c r="K76" s="2"/>
      <c r="L76" s="2"/>
      <c r="M76" s="4"/>
      <c r="N76" s="4"/>
      <c r="O76" s="2"/>
      <c r="P76" s="2"/>
      <c r="Q76" s="11"/>
      <c r="R76" s="4"/>
      <c r="S76" s="11"/>
      <c r="T76" s="4"/>
      <c r="U76" s="17"/>
      <c r="V76" s="17"/>
      <c r="W76" s="17"/>
      <c r="X76" s="11"/>
      <c r="Y76" s="11"/>
      <c r="Z76" s="11"/>
      <c r="AA76" s="11"/>
      <c r="AB76" s="11"/>
      <c r="AC76" s="11"/>
      <c r="AD76" s="11"/>
      <c r="AE76" s="11"/>
      <c r="AF76" s="4"/>
      <c r="AG76" s="4"/>
      <c r="AH76" s="16"/>
    </row>
    <row r="77" spans="1:34" x14ac:dyDescent="0.3">
      <c r="A77" s="2"/>
      <c r="B77" s="2"/>
      <c r="C77" s="8"/>
      <c r="D77" s="4"/>
      <c r="E77" s="2"/>
      <c r="F77" s="3"/>
      <c r="G77" s="2"/>
      <c r="H77" s="2"/>
      <c r="I77" s="2"/>
      <c r="J77" s="4"/>
      <c r="K77" s="2"/>
      <c r="L77" s="2"/>
      <c r="M77" s="4"/>
      <c r="N77" s="4"/>
      <c r="O77" s="2"/>
      <c r="P77" s="2"/>
      <c r="Q77" s="11"/>
      <c r="R77" s="4"/>
      <c r="S77" s="11"/>
      <c r="T77" s="4"/>
      <c r="U77" s="17"/>
      <c r="V77" s="17"/>
      <c r="W77" s="17"/>
      <c r="X77" s="11"/>
      <c r="Y77" s="11"/>
      <c r="Z77" s="11"/>
      <c r="AA77" s="11"/>
      <c r="AB77" s="11"/>
      <c r="AC77" s="11"/>
      <c r="AD77" s="11"/>
      <c r="AE77" s="11"/>
      <c r="AF77" s="4"/>
      <c r="AG77" s="4"/>
      <c r="AH77" s="16"/>
    </row>
    <row r="78" spans="1:34" x14ac:dyDescent="0.3">
      <c r="A78" s="2"/>
      <c r="B78" s="2"/>
      <c r="C78" s="8"/>
      <c r="D78" s="4"/>
      <c r="E78" s="2"/>
      <c r="F78" s="3"/>
      <c r="G78" s="2"/>
      <c r="H78" s="2"/>
      <c r="I78" s="2"/>
      <c r="J78" s="4"/>
      <c r="K78" s="2"/>
      <c r="L78" s="2"/>
      <c r="M78" s="4"/>
      <c r="N78" s="4"/>
      <c r="O78" s="2"/>
      <c r="P78" s="2"/>
      <c r="Q78" s="11"/>
      <c r="R78" s="4"/>
      <c r="S78" s="11"/>
      <c r="T78" s="4"/>
      <c r="U78" s="17"/>
      <c r="V78" s="17"/>
      <c r="W78" s="17"/>
      <c r="X78" s="11"/>
      <c r="Y78" s="11"/>
      <c r="Z78" s="11"/>
      <c r="AA78" s="11"/>
      <c r="AB78" s="11"/>
      <c r="AC78" s="11"/>
      <c r="AD78" s="11"/>
      <c r="AE78" s="11"/>
      <c r="AF78" s="4"/>
      <c r="AG78" s="4"/>
      <c r="AH78" s="16"/>
    </row>
    <row r="79" spans="1:34" x14ac:dyDescent="0.3">
      <c r="A79" s="2"/>
      <c r="B79" s="2"/>
      <c r="C79" s="8"/>
      <c r="D79" s="4"/>
      <c r="E79" s="2"/>
      <c r="F79" s="3"/>
      <c r="G79" s="2"/>
      <c r="H79" s="2"/>
      <c r="I79" s="2"/>
      <c r="J79" s="4"/>
      <c r="K79" s="2"/>
      <c r="L79" s="2"/>
      <c r="M79" s="4"/>
      <c r="N79" s="4"/>
      <c r="O79" s="2"/>
      <c r="P79" s="2"/>
      <c r="Q79" s="11"/>
      <c r="R79" s="4"/>
      <c r="S79" s="11"/>
      <c r="T79" s="4"/>
      <c r="U79" s="17"/>
      <c r="V79" s="17"/>
      <c r="W79" s="17"/>
      <c r="X79" s="11"/>
      <c r="Y79" s="11"/>
      <c r="Z79" s="11"/>
      <c r="AA79" s="11"/>
      <c r="AB79" s="11"/>
      <c r="AC79" s="11"/>
      <c r="AD79" s="11"/>
      <c r="AE79" s="11"/>
      <c r="AF79" s="4"/>
      <c r="AG79" s="4"/>
      <c r="AH79" s="16"/>
    </row>
    <row r="80" spans="1:34" x14ac:dyDescent="0.3">
      <c r="A80" s="2"/>
      <c r="B80" s="2"/>
      <c r="C80" s="8"/>
      <c r="D80" s="4"/>
      <c r="E80" s="2"/>
      <c r="F80" s="3"/>
      <c r="G80" s="2"/>
      <c r="H80" s="2"/>
      <c r="I80" s="2"/>
      <c r="J80" s="4"/>
      <c r="K80" s="2"/>
      <c r="L80" s="2"/>
      <c r="M80" s="4"/>
      <c r="N80" s="4"/>
      <c r="O80" s="2"/>
      <c r="P80" s="2"/>
      <c r="Q80" s="11"/>
      <c r="R80" s="4"/>
      <c r="S80" s="11"/>
      <c r="T80" s="4"/>
      <c r="U80" s="17"/>
      <c r="V80" s="17"/>
      <c r="W80" s="17"/>
      <c r="X80" s="11"/>
      <c r="Y80" s="11"/>
      <c r="Z80" s="11"/>
      <c r="AA80" s="11"/>
      <c r="AB80" s="11"/>
      <c r="AC80" s="11"/>
      <c r="AD80" s="11"/>
      <c r="AE80" s="11"/>
      <c r="AF80" s="4"/>
      <c r="AG80" s="4"/>
      <c r="AH80" s="16"/>
    </row>
    <row r="81" spans="1:34" x14ac:dyDescent="0.3">
      <c r="A81" s="2"/>
      <c r="B81" s="2"/>
      <c r="C81" s="8"/>
      <c r="D81" s="4"/>
      <c r="E81" s="2"/>
      <c r="F81" s="3"/>
      <c r="G81" s="2"/>
      <c r="H81" s="2"/>
      <c r="I81" s="2"/>
      <c r="J81" s="4"/>
      <c r="K81" s="2"/>
      <c r="L81" s="2"/>
      <c r="M81" s="4"/>
      <c r="N81" s="4"/>
      <c r="O81" s="2"/>
      <c r="P81" s="2"/>
      <c r="Q81" s="11"/>
      <c r="R81" s="4"/>
      <c r="S81" s="11"/>
      <c r="T81" s="4"/>
      <c r="U81" s="17"/>
      <c r="V81" s="17"/>
      <c r="W81" s="17"/>
      <c r="X81" s="11"/>
      <c r="Y81" s="11"/>
      <c r="Z81" s="11"/>
      <c r="AA81" s="11"/>
      <c r="AB81" s="11"/>
      <c r="AC81" s="11"/>
      <c r="AD81" s="11"/>
      <c r="AE81" s="11"/>
      <c r="AF81" s="4"/>
      <c r="AG81" s="4"/>
      <c r="AH81" s="16"/>
    </row>
    <row r="82" spans="1:34" x14ac:dyDescent="0.3">
      <c r="A82" s="2"/>
      <c r="B82" s="2"/>
      <c r="C82" s="8"/>
      <c r="D82" s="4"/>
      <c r="E82" s="2"/>
      <c r="F82" s="3"/>
      <c r="G82" s="2"/>
      <c r="H82" s="2"/>
      <c r="I82" s="2"/>
      <c r="J82" s="4"/>
      <c r="K82" s="2"/>
      <c r="L82" s="2"/>
      <c r="M82" s="4"/>
      <c r="N82" s="4"/>
      <c r="O82" s="2"/>
      <c r="P82" s="2"/>
      <c r="Q82" s="11"/>
      <c r="R82" s="4"/>
      <c r="S82" s="11"/>
      <c r="T82" s="4"/>
      <c r="U82" s="17"/>
      <c r="V82" s="17"/>
      <c r="W82" s="17"/>
      <c r="X82" s="11"/>
      <c r="Y82" s="11"/>
      <c r="Z82" s="11"/>
      <c r="AA82" s="11"/>
      <c r="AB82" s="11"/>
      <c r="AC82" s="11"/>
      <c r="AD82" s="11"/>
      <c r="AE82" s="11"/>
      <c r="AF82" s="4"/>
      <c r="AG82" s="4"/>
      <c r="AH82" s="16"/>
    </row>
    <row r="83" spans="1:34" x14ac:dyDescent="0.3">
      <c r="A83" s="2"/>
      <c r="B83" s="2"/>
      <c r="C83" s="8"/>
      <c r="D83" s="4"/>
      <c r="E83" s="2"/>
      <c r="F83" s="3"/>
      <c r="G83" s="2"/>
      <c r="H83" s="2"/>
      <c r="I83" s="2"/>
      <c r="J83" s="4"/>
      <c r="K83" s="2"/>
      <c r="L83" s="2"/>
      <c r="M83" s="4"/>
      <c r="N83" s="4"/>
      <c r="O83" s="2"/>
      <c r="P83" s="2"/>
      <c r="Q83" s="11"/>
      <c r="R83" s="4"/>
      <c r="S83" s="11"/>
      <c r="T83" s="4"/>
      <c r="U83" s="17"/>
      <c r="V83" s="17"/>
      <c r="W83" s="17"/>
      <c r="X83" s="11"/>
      <c r="Y83" s="11"/>
      <c r="Z83" s="11"/>
      <c r="AA83" s="11"/>
      <c r="AB83" s="11"/>
      <c r="AC83" s="11"/>
      <c r="AD83" s="11"/>
      <c r="AE83" s="11"/>
      <c r="AF83" s="4"/>
      <c r="AG83" s="4"/>
      <c r="AH83" s="16"/>
    </row>
    <row r="84" spans="1:34" x14ac:dyDescent="0.3">
      <c r="A84" s="2"/>
      <c r="B84" s="2"/>
      <c r="C84" s="8"/>
      <c r="D84" s="4"/>
      <c r="E84" s="2"/>
      <c r="F84" s="3"/>
      <c r="G84" s="2"/>
      <c r="H84" s="2"/>
      <c r="I84" s="2"/>
      <c r="J84" s="4"/>
      <c r="K84" s="2"/>
      <c r="L84" s="2"/>
      <c r="M84" s="4"/>
      <c r="N84" s="4"/>
      <c r="O84" s="2"/>
      <c r="P84" s="2"/>
      <c r="Q84" s="11"/>
      <c r="R84" s="4"/>
      <c r="S84" s="11"/>
      <c r="T84" s="4"/>
      <c r="U84" s="17"/>
      <c r="V84" s="17"/>
      <c r="W84" s="17"/>
      <c r="X84" s="11"/>
      <c r="Y84" s="11"/>
      <c r="Z84" s="11"/>
      <c r="AA84" s="11"/>
      <c r="AB84" s="11"/>
      <c r="AC84" s="11"/>
      <c r="AD84" s="11"/>
      <c r="AE84" s="11"/>
      <c r="AF84" s="4"/>
      <c r="AG84" s="4"/>
      <c r="AH84" s="16"/>
    </row>
    <row r="85" spans="1:34" x14ac:dyDescent="0.3">
      <c r="A85" s="2"/>
      <c r="B85" s="2"/>
      <c r="C85" s="8"/>
      <c r="D85" s="4"/>
      <c r="E85" s="2"/>
      <c r="F85" s="3"/>
      <c r="G85" s="2"/>
      <c r="H85" s="2"/>
      <c r="I85" s="2"/>
      <c r="J85" s="4"/>
      <c r="K85" s="2"/>
      <c r="L85" s="2"/>
      <c r="M85" s="4"/>
      <c r="N85" s="4"/>
      <c r="O85" s="2"/>
      <c r="P85" s="2"/>
      <c r="Q85" s="11"/>
      <c r="R85" s="4"/>
      <c r="S85" s="11"/>
      <c r="T85" s="4"/>
      <c r="U85" s="17"/>
      <c r="V85" s="17"/>
      <c r="W85" s="17"/>
      <c r="X85" s="11"/>
      <c r="Y85" s="11"/>
      <c r="Z85" s="11"/>
      <c r="AA85" s="11"/>
      <c r="AB85" s="11"/>
      <c r="AC85" s="11"/>
      <c r="AD85" s="11"/>
      <c r="AE85" s="11"/>
      <c r="AF85" s="4"/>
      <c r="AG85" s="4"/>
      <c r="AH85" s="16"/>
    </row>
    <row r="86" spans="1:34" x14ac:dyDescent="0.3">
      <c r="A86" s="2"/>
      <c r="B86" s="2"/>
      <c r="C86" s="8"/>
      <c r="D86" s="4"/>
      <c r="E86" s="2"/>
      <c r="F86" s="3"/>
      <c r="G86" s="2"/>
      <c r="H86" s="2"/>
      <c r="I86" s="2"/>
      <c r="J86" s="4"/>
      <c r="K86" s="2"/>
      <c r="L86" s="2"/>
      <c r="M86" s="4"/>
      <c r="N86" s="4"/>
      <c r="O86" s="2"/>
      <c r="P86" s="2"/>
      <c r="Q86" s="11"/>
      <c r="R86" s="4"/>
      <c r="S86" s="11"/>
      <c r="T86" s="4"/>
      <c r="U86" s="17"/>
      <c r="V86" s="17"/>
      <c r="W86" s="17"/>
      <c r="X86" s="11"/>
      <c r="Y86" s="11"/>
      <c r="Z86" s="11"/>
      <c r="AA86" s="11"/>
      <c r="AB86" s="11"/>
      <c r="AC86" s="11"/>
      <c r="AD86" s="11"/>
      <c r="AE86" s="11"/>
      <c r="AF86" s="4"/>
      <c r="AG86" s="4"/>
      <c r="AH86" s="16"/>
    </row>
    <row r="87" spans="1:34" x14ac:dyDescent="0.3">
      <c r="A87" s="2"/>
      <c r="B87" s="2"/>
      <c r="C87" s="8"/>
      <c r="D87" s="4"/>
      <c r="E87" s="2"/>
      <c r="F87" s="3"/>
      <c r="G87" s="2"/>
      <c r="H87" s="2"/>
      <c r="I87" s="2"/>
      <c r="J87" s="4"/>
      <c r="K87" s="2"/>
      <c r="L87" s="2"/>
      <c r="M87" s="4"/>
      <c r="N87" s="4"/>
      <c r="O87" s="2"/>
      <c r="P87" s="2"/>
      <c r="Q87" s="11"/>
      <c r="R87" s="4"/>
      <c r="S87" s="11"/>
      <c r="T87" s="4"/>
      <c r="U87" s="17"/>
      <c r="V87" s="17"/>
      <c r="W87" s="17"/>
      <c r="X87" s="11"/>
      <c r="Y87" s="11"/>
      <c r="Z87" s="11"/>
      <c r="AA87" s="11"/>
      <c r="AB87" s="11"/>
      <c r="AC87" s="11"/>
      <c r="AD87" s="11"/>
      <c r="AE87" s="11"/>
      <c r="AF87" s="4"/>
      <c r="AG87" s="4"/>
      <c r="AH87" s="16"/>
    </row>
    <row r="88" spans="1:34" x14ac:dyDescent="0.3">
      <c r="A88" s="2"/>
      <c r="B88" s="2"/>
      <c r="C88" s="8"/>
      <c r="D88" s="4"/>
      <c r="E88" s="2"/>
      <c r="F88" s="3"/>
      <c r="G88" s="2"/>
      <c r="H88" s="2"/>
      <c r="I88" s="2"/>
      <c r="J88" s="4"/>
      <c r="K88" s="2"/>
      <c r="L88" s="2"/>
      <c r="M88" s="4"/>
      <c r="N88" s="4"/>
      <c r="O88" s="2"/>
      <c r="P88" s="2"/>
      <c r="Q88" s="11"/>
      <c r="R88" s="4"/>
      <c r="S88" s="11"/>
      <c r="T88" s="4"/>
      <c r="U88" s="17"/>
      <c r="V88" s="17"/>
      <c r="W88" s="17"/>
      <c r="X88" s="11"/>
      <c r="Y88" s="11"/>
      <c r="Z88" s="11"/>
      <c r="AA88" s="11"/>
      <c r="AB88" s="11"/>
      <c r="AC88" s="11"/>
      <c r="AD88" s="11"/>
      <c r="AE88" s="11"/>
      <c r="AF88" s="4"/>
      <c r="AG88" s="4"/>
      <c r="AH88" s="16"/>
    </row>
    <row r="89" spans="1:34" x14ac:dyDescent="0.3">
      <c r="A89" s="2"/>
      <c r="B89" s="2"/>
      <c r="C89" s="8"/>
      <c r="D89" s="4"/>
      <c r="E89" s="2"/>
      <c r="F89" s="3"/>
      <c r="G89" s="2"/>
      <c r="H89" s="2"/>
      <c r="I89" s="2"/>
      <c r="J89" s="4"/>
      <c r="K89" s="2"/>
      <c r="L89" s="2"/>
      <c r="M89" s="4"/>
      <c r="N89" s="4"/>
      <c r="O89" s="2"/>
      <c r="P89" s="2"/>
      <c r="Q89" s="11"/>
      <c r="R89" s="4"/>
      <c r="S89" s="11"/>
      <c r="T89" s="4"/>
      <c r="U89" s="17"/>
      <c r="V89" s="17"/>
      <c r="W89" s="17"/>
      <c r="X89" s="11"/>
      <c r="Y89" s="11"/>
      <c r="Z89" s="11"/>
      <c r="AA89" s="11"/>
      <c r="AB89" s="11"/>
      <c r="AC89" s="11"/>
      <c r="AD89" s="11"/>
      <c r="AE89" s="11"/>
      <c r="AF89" s="4"/>
      <c r="AG89" s="4"/>
      <c r="AH89" s="16"/>
    </row>
    <row r="90" spans="1:34" x14ac:dyDescent="0.3">
      <c r="A90" s="2"/>
      <c r="B90" s="2"/>
      <c r="C90" s="8"/>
      <c r="D90" s="4"/>
      <c r="E90" s="2"/>
      <c r="F90" s="3"/>
      <c r="G90" s="2"/>
      <c r="H90" s="2"/>
      <c r="I90" s="2"/>
      <c r="J90" s="4"/>
      <c r="K90" s="2"/>
      <c r="L90" s="2"/>
      <c r="M90" s="4"/>
      <c r="N90" s="4"/>
      <c r="O90" s="2"/>
      <c r="P90" s="2"/>
      <c r="Q90" s="11"/>
      <c r="R90" s="4"/>
      <c r="S90" s="11"/>
      <c r="T90" s="4"/>
      <c r="U90" s="17"/>
      <c r="V90" s="17"/>
      <c r="W90" s="17"/>
      <c r="X90" s="11"/>
      <c r="Y90" s="11"/>
      <c r="Z90" s="11"/>
      <c r="AA90" s="11"/>
      <c r="AB90" s="11"/>
      <c r="AC90" s="11"/>
      <c r="AD90" s="11"/>
      <c r="AE90" s="11"/>
      <c r="AF90" s="4"/>
      <c r="AG90" s="4"/>
      <c r="AH90" s="16"/>
    </row>
    <row r="91" spans="1:34" x14ac:dyDescent="0.3">
      <c r="A91" s="2"/>
      <c r="B91" s="2"/>
      <c r="C91" s="8"/>
      <c r="D91" s="4"/>
      <c r="E91" s="2"/>
      <c r="F91" s="3"/>
      <c r="G91" s="2"/>
      <c r="H91" s="2"/>
      <c r="I91" s="2"/>
      <c r="J91" s="4"/>
      <c r="K91" s="2"/>
      <c r="L91" s="2"/>
      <c r="M91" s="4"/>
      <c r="N91" s="4"/>
      <c r="O91" s="2"/>
      <c r="P91" s="2"/>
      <c r="Q91" s="11"/>
      <c r="R91" s="4"/>
      <c r="S91" s="11"/>
      <c r="T91" s="4"/>
      <c r="U91" s="17"/>
      <c r="V91" s="17"/>
      <c r="W91" s="17"/>
      <c r="X91" s="11"/>
      <c r="Y91" s="11"/>
      <c r="Z91" s="11"/>
      <c r="AA91" s="11"/>
      <c r="AB91" s="11"/>
      <c r="AC91" s="11"/>
      <c r="AD91" s="11"/>
      <c r="AE91" s="11"/>
      <c r="AF91" s="4"/>
      <c r="AG91" s="4"/>
      <c r="AH91" s="16"/>
    </row>
  </sheetData>
  <sortState xmlns:xlrd2="http://schemas.microsoft.com/office/spreadsheetml/2017/richdata2" ref="A15:JZ23">
    <sortCondition ref="B1"/>
  </sortState>
  <mergeCells count="101">
    <mergeCell ref="BD5:BD11"/>
    <mergeCell ref="BE5:BE11"/>
    <mergeCell ref="KK5:KL11"/>
    <mergeCell ref="JA5:JD11"/>
    <mergeCell ref="JE5:JE11"/>
    <mergeCell ref="JF5:JI11"/>
    <mergeCell ref="JJ5:JM11"/>
    <mergeCell ref="GQ5:GT11"/>
    <mergeCell ref="GB5:GB11"/>
    <mergeCell ref="GC5:GF11"/>
    <mergeCell ref="FB5:FB11"/>
    <mergeCell ref="FC5:FC11"/>
    <mergeCell ref="FD5:FG11"/>
    <mergeCell ref="FH5:FI11"/>
    <mergeCell ref="KJ5:KJ11"/>
    <mergeCell ref="IY5:IY11"/>
    <mergeCell ref="IZ5:IZ11"/>
    <mergeCell ref="HS5:HV11"/>
    <mergeCell ref="HW5:HW11"/>
    <mergeCell ref="HX5:IA11"/>
    <mergeCell ref="IB5:IC11"/>
    <mergeCell ref="HN5:HQ11"/>
    <mergeCell ref="HR5:HR11"/>
    <mergeCell ref="AK5:AL11"/>
    <mergeCell ref="AM5:AM11"/>
    <mergeCell ref="AN5:AN11"/>
    <mergeCell ref="AO5:AP11"/>
    <mergeCell ref="AQ5:AR11"/>
    <mergeCell ref="AS5:AT11"/>
    <mergeCell ref="AU5:AV11"/>
    <mergeCell ref="AW5:AX11"/>
    <mergeCell ref="KI5:KI11"/>
    <mergeCell ref="GG5:GJ11"/>
    <mergeCell ref="GK5:GL11"/>
    <mergeCell ref="GM5:GP11"/>
    <mergeCell ref="DU5:DU11"/>
    <mergeCell ref="DV5:DY11"/>
    <mergeCell ref="DZ5:DZ11"/>
    <mergeCell ref="EA5:ED11"/>
    <mergeCell ref="DO5:DR11"/>
    <mergeCell ref="DS5:DT11"/>
    <mergeCell ref="BF5:BI11"/>
    <mergeCell ref="BJ5:BM11"/>
    <mergeCell ref="BN5:BQ11"/>
    <mergeCell ref="BR5:BU11"/>
    <mergeCell ref="AY5:AY11"/>
    <mergeCell ref="AZ5:BC11"/>
    <mergeCell ref="DN5:DN11"/>
    <mergeCell ref="BV5:BV11"/>
    <mergeCell ref="BW5:BW11"/>
    <mergeCell ref="BX5:CA11"/>
    <mergeCell ref="CB5:CE11"/>
    <mergeCell ref="CF5:CF11"/>
    <mergeCell ref="CG5:CJ11"/>
    <mergeCell ref="CP5:CP11"/>
    <mergeCell ref="CQ5:CQ11"/>
    <mergeCell ref="CR5:CU11"/>
    <mergeCell ref="CV5:CY11"/>
    <mergeCell ref="CK5:CK11"/>
    <mergeCell ref="CL5:CO14"/>
    <mergeCell ref="CZ5:CZ11"/>
    <mergeCell ref="DA5:DD11"/>
    <mergeCell ref="DE5:DH11"/>
    <mergeCell ref="FX5:GA11"/>
    <mergeCell ref="EE5:EF11"/>
    <mergeCell ref="EG5:EH11"/>
    <mergeCell ref="EI5:EJ11"/>
    <mergeCell ref="EK5:EK11"/>
    <mergeCell ref="EL5:EO11"/>
    <mergeCell ref="EP5:ES11"/>
    <mergeCell ref="ET5:EW11"/>
    <mergeCell ref="EX5:FA11"/>
    <mergeCell ref="FJ5:FJ11"/>
    <mergeCell ref="FK5:FN11"/>
    <mergeCell ref="FO5:FR11"/>
    <mergeCell ref="FS5:FS11"/>
    <mergeCell ref="FT5:FW11"/>
    <mergeCell ref="KA1:KA4"/>
    <mergeCell ref="KM5:KM11"/>
    <mergeCell ref="KN5:KQ11"/>
    <mergeCell ref="AJ7:AJ9"/>
    <mergeCell ref="JN5:JQ11"/>
    <mergeCell ref="JR5:JU11"/>
    <mergeCell ref="JV5:JY11"/>
    <mergeCell ref="JZ5:JZ11"/>
    <mergeCell ref="KA5:KD11"/>
    <mergeCell ref="KE5:KH11"/>
    <mergeCell ref="ID5:IG11"/>
    <mergeCell ref="IH5:IK11"/>
    <mergeCell ref="IL5:IL11"/>
    <mergeCell ref="IM5:IP11"/>
    <mergeCell ref="IQ5:IT11"/>
    <mergeCell ref="IU5:IX11"/>
    <mergeCell ref="GU5:GX11"/>
    <mergeCell ref="GY5:GY11"/>
    <mergeCell ref="GZ5:HC11"/>
    <mergeCell ref="HD5:HG11"/>
    <mergeCell ref="HH5:HK11"/>
    <mergeCell ref="HL5:HM11"/>
    <mergeCell ref="DI5:DI11"/>
    <mergeCell ref="DJ5:DM11"/>
  </mergeCells>
  <phoneticPr fontId="1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Q12"/>
  <sheetViews>
    <sheetView workbookViewId="0">
      <selection activeCell="I19" sqref="I19"/>
    </sheetView>
  </sheetViews>
  <sheetFormatPr baseColWidth="10" defaultRowHeight="16.2" x14ac:dyDescent="0.3"/>
  <cols>
    <col min="1" max="1" width="7.33203125" customWidth="1"/>
    <col min="2" max="2" width="26.5546875" customWidth="1"/>
    <col min="3" max="3" width="12.44140625" style="6" customWidth="1"/>
    <col min="4" max="4" width="10.21875" customWidth="1"/>
    <col min="5" max="5" width="10.109375" customWidth="1"/>
    <col min="6" max="6" width="19.77734375" customWidth="1"/>
    <col min="7" max="7" width="14.5546875" customWidth="1"/>
    <col min="8" max="8" width="3.33203125" customWidth="1"/>
    <col min="9" max="9" width="14.21875" customWidth="1"/>
    <col min="10" max="10" width="4" style="1" customWidth="1"/>
    <col min="12" max="12" width="12.5546875" customWidth="1"/>
    <col min="13" max="13" width="6.44140625" style="1" customWidth="1"/>
    <col min="14" max="14" width="4.109375" style="1" customWidth="1"/>
    <col min="15" max="15" width="16.88671875" customWidth="1"/>
    <col min="17" max="17" width="9.33203125" style="13" customWidth="1"/>
    <col min="18" max="18" width="6.44140625" style="1" customWidth="1"/>
    <col min="19" max="19" width="7.88671875" style="1" customWidth="1"/>
    <col min="20" max="20" width="8.33203125" style="1" customWidth="1"/>
    <col min="21" max="21" width="10" style="18" customWidth="1"/>
    <col min="22" max="22" width="9.5546875" style="18" customWidth="1"/>
    <col min="23" max="23" width="11.5546875" style="18"/>
    <col min="24" max="24" width="8.6640625" style="1" customWidth="1"/>
    <col min="25" max="25" width="9.44140625" style="1" customWidth="1"/>
    <col min="26" max="26" width="9.5546875" style="1" customWidth="1"/>
    <col min="27" max="27" width="9.33203125" style="1" customWidth="1"/>
    <col min="28" max="28" width="9" style="1" customWidth="1"/>
    <col min="29" max="29" width="9.21875" style="1" customWidth="1"/>
    <col min="31" max="31" width="9.33203125" style="13" customWidth="1"/>
    <col min="32" max="33" width="8.6640625" style="1" customWidth="1"/>
    <col min="34" max="34" width="7" style="1" customWidth="1"/>
    <col min="35" max="35" width="2.88671875" style="222" customWidth="1"/>
    <col min="36" max="36" width="13.88671875" customWidth="1"/>
    <col min="37" max="37" width="2.88671875" customWidth="1"/>
    <col min="38" max="38" width="2.77734375" customWidth="1"/>
    <col min="39" max="39" width="8.77734375" customWidth="1"/>
    <col min="40" max="40" width="9.21875" customWidth="1"/>
    <col min="41" max="41" width="2.88671875" customWidth="1"/>
    <col min="42" max="42" width="2.77734375" customWidth="1"/>
    <col min="43" max="43" width="2.88671875" customWidth="1"/>
    <col min="44" max="44" width="2.77734375" customWidth="1"/>
    <col min="45" max="45" width="2.88671875" customWidth="1"/>
    <col min="46" max="46" width="2.77734375" customWidth="1"/>
    <col min="47" max="47" width="2.88671875" customWidth="1"/>
    <col min="48" max="48" width="2.77734375" customWidth="1"/>
    <col min="49" max="49" width="2.88671875" customWidth="1"/>
    <col min="50" max="50" width="2.77734375" customWidth="1"/>
    <col min="52" max="54" width="2.88671875" customWidth="1"/>
    <col min="55" max="55" width="2.77734375" customWidth="1"/>
    <col min="56" max="56" width="8.33203125" customWidth="1"/>
    <col min="57" max="57" width="8.44140625" customWidth="1"/>
    <col min="58" max="58" width="2.88671875" customWidth="1"/>
    <col min="59" max="59" width="2.77734375" customWidth="1"/>
    <col min="60" max="60" width="2.88671875" customWidth="1"/>
    <col min="61" max="61" width="2.77734375" customWidth="1"/>
    <col min="62" max="62" width="2.88671875" customWidth="1"/>
    <col min="63" max="63" width="2.77734375" customWidth="1"/>
    <col min="64" max="64" width="2.88671875" customWidth="1"/>
    <col min="65" max="65" width="2.77734375" customWidth="1"/>
    <col min="66" max="66" width="2.88671875" customWidth="1"/>
    <col min="67" max="67" width="2.77734375" customWidth="1"/>
    <col min="68" max="68" width="2.88671875" customWidth="1"/>
    <col min="69" max="69" width="2.77734375" customWidth="1"/>
    <col min="70" max="70" width="2.88671875" customWidth="1"/>
    <col min="71" max="71" width="2.77734375" customWidth="1"/>
    <col min="72" max="72" width="2.88671875" customWidth="1"/>
    <col min="73" max="73" width="2.77734375" customWidth="1"/>
    <col min="74" max="74" width="8.88671875" customWidth="1"/>
    <col min="75" max="75" width="8.33203125" customWidth="1"/>
    <col min="76" max="76" width="2.88671875" customWidth="1"/>
    <col min="77" max="77" width="2.77734375" customWidth="1"/>
    <col min="78" max="78" width="2.88671875" customWidth="1"/>
    <col min="79" max="79" width="2.77734375" customWidth="1"/>
    <col min="80" max="80" width="2.88671875" customWidth="1"/>
    <col min="81" max="81" width="2.77734375" customWidth="1"/>
    <col min="82" max="82" width="2.88671875" customWidth="1"/>
    <col min="83" max="83" width="2.77734375" customWidth="1"/>
    <col min="85" max="85" width="2.88671875" customWidth="1"/>
    <col min="86" max="86" width="2.77734375" customWidth="1"/>
    <col min="87" max="87" width="2.88671875" customWidth="1"/>
    <col min="88" max="88" width="2.77734375" customWidth="1"/>
    <col min="90" max="90" width="2.88671875" customWidth="1"/>
    <col min="91" max="91" width="2.77734375" customWidth="1"/>
    <col min="92" max="92" width="2.88671875" customWidth="1"/>
    <col min="93" max="93" width="2.77734375" customWidth="1"/>
    <col min="94" max="94" width="9" customWidth="1"/>
    <col min="95" max="95" width="8.88671875" customWidth="1"/>
    <col min="96" max="96" width="2.88671875" customWidth="1"/>
    <col min="97" max="97" width="2.77734375" customWidth="1"/>
    <col min="98" max="98" width="2.88671875" customWidth="1"/>
    <col min="99" max="99" width="2.77734375" customWidth="1"/>
    <col min="100" max="100" width="2.88671875" customWidth="1"/>
    <col min="101" max="101" width="2.77734375" customWidth="1"/>
    <col min="102" max="102" width="2.88671875" customWidth="1"/>
    <col min="103" max="103" width="2.77734375" customWidth="1"/>
    <col min="105" max="105" width="2.88671875" customWidth="1"/>
    <col min="106" max="106" width="2.77734375" customWidth="1"/>
    <col min="107" max="107" width="2.88671875" customWidth="1"/>
    <col min="108" max="108" width="2.77734375" customWidth="1"/>
    <col min="109" max="109" width="2.88671875" customWidth="1"/>
    <col min="110" max="110" width="2.77734375" customWidth="1"/>
    <col min="111" max="111" width="2.88671875" customWidth="1"/>
    <col min="112" max="112" width="2.77734375" customWidth="1"/>
    <col min="114" max="114" width="2.88671875" customWidth="1"/>
    <col min="115" max="115" width="2.77734375" customWidth="1"/>
    <col min="116" max="116" width="2.88671875" customWidth="1"/>
    <col min="117" max="117" width="2.77734375" customWidth="1"/>
    <col min="119" max="119" width="2.88671875" customWidth="1"/>
    <col min="120" max="120" width="2.77734375" customWidth="1"/>
    <col min="121" max="121" width="2.88671875" customWidth="1"/>
    <col min="122" max="122" width="2.77734375" customWidth="1"/>
    <col min="123" max="123" width="2.88671875" customWidth="1"/>
    <col min="124" max="124" width="2.77734375" customWidth="1"/>
    <col min="126" max="126" width="2.88671875" customWidth="1"/>
    <col min="127" max="127" width="2.77734375" customWidth="1"/>
    <col min="128" max="128" width="2.88671875" customWidth="1"/>
    <col min="129" max="129" width="2.77734375" customWidth="1"/>
    <col min="131" max="131" width="2.88671875" customWidth="1"/>
    <col min="132" max="132" width="2.77734375" customWidth="1"/>
    <col min="133" max="133" width="2.88671875" customWidth="1"/>
    <col min="134" max="134" width="2.77734375" customWidth="1"/>
    <col min="135" max="135" width="2.88671875" customWidth="1"/>
    <col min="136" max="136" width="2.77734375" customWidth="1"/>
    <col min="137" max="137" width="2.88671875" customWidth="1"/>
    <col min="138" max="138" width="2.77734375" customWidth="1"/>
    <col min="139" max="139" width="2.88671875" customWidth="1"/>
    <col min="140" max="140" width="2.77734375" customWidth="1"/>
    <col min="142" max="142" width="2.88671875" customWidth="1"/>
    <col min="143" max="143" width="2.77734375" customWidth="1"/>
    <col min="144" max="144" width="2.88671875" customWidth="1"/>
    <col min="145" max="145" width="2.77734375" customWidth="1"/>
    <col min="146" max="146" width="2.88671875" customWidth="1"/>
    <col min="147" max="147" width="2.77734375" customWidth="1"/>
    <col min="148" max="148" width="2.88671875" customWidth="1"/>
    <col min="149" max="149" width="2.77734375" customWidth="1"/>
    <col min="150" max="150" width="2.88671875" customWidth="1"/>
    <col min="151" max="151" width="2.77734375" customWidth="1"/>
    <col min="152" max="152" width="2.88671875" customWidth="1"/>
    <col min="153" max="153" width="2.77734375" customWidth="1"/>
    <col min="154" max="154" width="2.88671875" customWidth="1"/>
    <col min="155" max="155" width="2.77734375" customWidth="1"/>
    <col min="156" max="156" width="2.88671875" customWidth="1"/>
    <col min="157" max="157" width="2.77734375" customWidth="1"/>
    <col min="158" max="158" width="8.44140625" customWidth="1"/>
    <col min="159" max="159" width="9.33203125" customWidth="1"/>
    <col min="160" max="160" width="2.88671875" customWidth="1"/>
    <col min="161" max="161" width="2.77734375" customWidth="1"/>
    <col min="162" max="162" width="2.88671875" customWidth="1"/>
    <col min="163" max="163" width="2.77734375" customWidth="1"/>
    <col min="164" max="164" width="2.88671875" customWidth="1"/>
    <col min="165" max="165" width="2.77734375" customWidth="1"/>
    <col min="167" max="167" width="2.88671875" customWidth="1"/>
    <col min="168" max="168" width="2.77734375" customWidth="1"/>
    <col min="169" max="169" width="2.88671875" customWidth="1"/>
    <col min="170" max="170" width="2.77734375" customWidth="1"/>
    <col min="171" max="171" width="2.88671875" customWidth="1"/>
    <col min="172" max="172" width="2.77734375" customWidth="1"/>
    <col min="173" max="173" width="2.88671875" customWidth="1"/>
    <col min="174" max="174" width="2.77734375" customWidth="1"/>
    <col min="176" max="176" width="2.88671875" customWidth="1"/>
    <col min="177" max="177" width="2.77734375" customWidth="1"/>
    <col min="178" max="178" width="2.88671875" customWidth="1"/>
    <col min="179" max="179" width="2.77734375" customWidth="1"/>
    <col min="180" max="180" width="2.88671875" customWidth="1"/>
    <col min="181" max="181" width="2.77734375" customWidth="1"/>
    <col min="182" max="182" width="2.88671875" customWidth="1"/>
    <col min="183" max="183" width="2.77734375" customWidth="1"/>
    <col min="185" max="185" width="2.88671875" customWidth="1"/>
    <col min="186" max="186" width="2.77734375" customWidth="1"/>
    <col min="187" max="187" width="2.88671875" customWidth="1"/>
    <col min="188" max="188" width="2.77734375" customWidth="1"/>
    <col min="189" max="189" width="2.88671875" customWidth="1"/>
    <col min="190" max="190" width="2.77734375" customWidth="1"/>
    <col min="191" max="191" width="2.88671875" customWidth="1"/>
    <col min="192" max="192" width="2.77734375" customWidth="1"/>
    <col min="193" max="193" width="2.88671875" customWidth="1"/>
    <col min="194" max="194" width="2.77734375" customWidth="1"/>
    <col min="195" max="195" width="2.88671875" customWidth="1"/>
    <col min="196" max="196" width="2.77734375" customWidth="1"/>
    <col min="197" max="197" width="2.88671875" customWidth="1"/>
    <col min="198" max="198" width="2.77734375" customWidth="1"/>
    <col min="199" max="199" width="2.88671875" customWidth="1"/>
    <col min="200" max="200" width="2.77734375" customWidth="1"/>
    <col min="201" max="201" width="2.88671875" customWidth="1"/>
    <col min="202" max="202" width="2.77734375" customWidth="1"/>
    <col min="203" max="203" width="2.88671875" customWidth="1"/>
    <col min="204" max="204" width="2.77734375" customWidth="1"/>
    <col min="205" max="205" width="2.88671875" customWidth="1"/>
    <col min="206" max="206" width="2.77734375" customWidth="1"/>
    <col min="208" max="208" width="2.88671875" customWidth="1"/>
    <col min="209" max="209" width="2.77734375" customWidth="1"/>
    <col min="210" max="210" width="2.88671875" customWidth="1"/>
    <col min="211" max="211" width="2.77734375" customWidth="1"/>
    <col min="212" max="212" width="2.88671875" customWidth="1"/>
    <col min="213" max="213" width="2.77734375" customWidth="1"/>
    <col min="214" max="214" width="2.88671875" customWidth="1"/>
    <col min="215" max="215" width="2.77734375" customWidth="1"/>
    <col min="216" max="216" width="2.88671875" customWidth="1"/>
    <col min="217" max="217" width="2.77734375" customWidth="1"/>
    <col min="218" max="218" width="2.88671875" customWidth="1"/>
    <col min="219" max="219" width="2.77734375" customWidth="1"/>
    <col min="220" max="220" width="2.88671875" customWidth="1"/>
    <col min="221" max="221" width="2.77734375" customWidth="1"/>
    <col min="222" max="222" width="2.88671875" customWidth="1"/>
    <col min="223" max="223" width="2.77734375" customWidth="1"/>
    <col min="224" max="224" width="2.88671875" customWidth="1"/>
    <col min="225" max="225" width="2.77734375" customWidth="1"/>
    <col min="227" max="227" width="2.88671875" customWidth="1"/>
    <col min="228" max="228" width="2.77734375" customWidth="1"/>
    <col min="229" max="229" width="2.88671875" customWidth="1"/>
    <col min="230" max="230" width="2.77734375" customWidth="1"/>
    <col min="232" max="232" width="2.88671875" customWidth="1"/>
    <col min="233" max="233" width="2.77734375" customWidth="1"/>
    <col min="234" max="234" width="2.88671875" customWidth="1"/>
    <col min="235" max="235" width="2.77734375" customWidth="1"/>
    <col min="236" max="236" width="2.88671875" customWidth="1"/>
    <col min="237" max="237" width="2.77734375" customWidth="1"/>
    <col min="238" max="238" width="2.88671875" customWidth="1"/>
    <col min="239" max="239" width="2.77734375" customWidth="1"/>
    <col min="240" max="240" width="2.88671875" customWidth="1"/>
    <col min="241" max="241" width="2.77734375" customWidth="1"/>
    <col min="242" max="242" width="2.88671875" customWidth="1"/>
    <col min="243" max="243" width="2.77734375" customWidth="1"/>
    <col min="244" max="244" width="2.88671875" customWidth="1"/>
    <col min="245" max="245" width="2.77734375" customWidth="1"/>
    <col min="247" max="247" width="2.88671875" customWidth="1"/>
    <col min="248" max="248" width="2.77734375" customWidth="1"/>
    <col min="249" max="249" width="2.88671875" customWidth="1"/>
    <col min="250" max="250" width="2.77734375" customWidth="1"/>
    <col min="251" max="251" width="2.88671875" customWidth="1"/>
    <col min="252" max="252" width="2.77734375" customWidth="1"/>
    <col min="253" max="253" width="2.88671875" customWidth="1"/>
    <col min="254" max="254" width="2.77734375" customWidth="1"/>
    <col min="255" max="255" width="2.88671875" customWidth="1"/>
    <col min="256" max="256" width="2.77734375" customWidth="1"/>
    <col min="257" max="257" width="2.88671875" customWidth="1"/>
    <col min="258" max="258" width="2.77734375" customWidth="1"/>
    <col min="259" max="260" width="8.6640625" customWidth="1"/>
    <col min="261" max="261" width="2.88671875" customWidth="1"/>
    <col min="262" max="262" width="2.77734375" customWidth="1"/>
    <col min="263" max="263" width="2.88671875" customWidth="1"/>
    <col min="264" max="264" width="2.77734375" customWidth="1"/>
    <col min="266" max="266" width="2.88671875" customWidth="1"/>
    <col min="267" max="267" width="2.77734375" customWidth="1"/>
    <col min="268" max="268" width="2.88671875" customWidth="1"/>
    <col min="269" max="269" width="2.77734375" customWidth="1"/>
    <col min="270" max="270" width="2.88671875" customWidth="1"/>
    <col min="271" max="271" width="2.77734375" customWidth="1"/>
    <col min="272" max="272" width="2.88671875" customWidth="1"/>
    <col min="273" max="273" width="2.77734375" customWidth="1"/>
    <col min="274" max="274" width="2.88671875" customWidth="1"/>
    <col min="275" max="275" width="2.77734375" customWidth="1"/>
    <col min="276" max="276" width="2.88671875" customWidth="1"/>
    <col min="277" max="277" width="2.77734375" customWidth="1"/>
    <col min="278" max="278" width="2.88671875" customWidth="1"/>
    <col min="279" max="279" width="2.77734375" customWidth="1"/>
    <col min="280" max="280" width="2.88671875" customWidth="1"/>
    <col min="281" max="281" width="2.77734375" customWidth="1"/>
    <col min="282" max="282" width="2.88671875" customWidth="1"/>
    <col min="283" max="283" width="2.77734375" customWidth="1"/>
    <col min="284" max="284" width="2.88671875" customWidth="1"/>
    <col min="285" max="285" width="2.77734375" customWidth="1"/>
    <col min="287" max="287" width="2.88671875" customWidth="1"/>
    <col min="288" max="288" width="2.77734375" customWidth="1"/>
    <col min="289" max="289" width="2.88671875" customWidth="1"/>
    <col min="290" max="290" width="2.77734375" customWidth="1"/>
    <col min="291" max="291" width="2.88671875" customWidth="1"/>
    <col min="292" max="292" width="2.77734375" customWidth="1"/>
    <col min="293" max="293" width="2.88671875" customWidth="1"/>
    <col min="294" max="294" width="2.77734375" customWidth="1"/>
    <col min="295" max="295" width="8.77734375" customWidth="1"/>
    <col min="296" max="296" width="7.21875" bestFit="1" customWidth="1"/>
    <col min="297" max="297" width="2.88671875" customWidth="1"/>
    <col min="298" max="298" width="2.77734375" customWidth="1"/>
    <col min="299" max="299" width="9.5546875" customWidth="1"/>
    <col min="300" max="300" width="2.88671875" customWidth="1"/>
    <col min="301" max="301" width="4.5546875" customWidth="1"/>
    <col min="302" max="302" width="2.6640625" customWidth="1"/>
    <col min="303" max="303" width="7.21875" customWidth="1"/>
    <col min="306" max="306" width="2.77734375" customWidth="1"/>
  </cols>
  <sheetData>
    <row r="1" spans="1:303" ht="14.4" x14ac:dyDescent="0.3">
      <c r="A1" s="27">
        <v>1</v>
      </c>
      <c r="B1" s="27">
        <v>2</v>
      </c>
      <c r="C1" s="27">
        <v>3</v>
      </c>
      <c r="D1" s="27">
        <v>4</v>
      </c>
      <c r="E1" s="27">
        <v>5</v>
      </c>
      <c r="F1" s="27">
        <v>6</v>
      </c>
      <c r="G1" s="27">
        <v>7</v>
      </c>
      <c r="H1" s="27">
        <v>8</v>
      </c>
      <c r="I1" s="27">
        <v>9</v>
      </c>
      <c r="J1" s="27">
        <v>10</v>
      </c>
      <c r="K1" s="27">
        <v>11</v>
      </c>
      <c r="L1" s="27">
        <v>12</v>
      </c>
      <c r="M1" s="27">
        <v>13</v>
      </c>
      <c r="N1" s="27">
        <v>14</v>
      </c>
      <c r="O1" s="27">
        <v>15</v>
      </c>
      <c r="P1" s="27">
        <v>16</v>
      </c>
      <c r="Q1" s="27">
        <v>17</v>
      </c>
      <c r="R1" s="27">
        <v>18</v>
      </c>
      <c r="S1" s="27">
        <v>19</v>
      </c>
      <c r="T1" s="27">
        <v>20</v>
      </c>
      <c r="U1" s="27">
        <v>21</v>
      </c>
      <c r="V1" s="27">
        <v>22</v>
      </c>
      <c r="W1" s="27">
        <v>23</v>
      </c>
      <c r="X1" s="27">
        <v>24</v>
      </c>
      <c r="Y1" s="27">
        <v>25</v>
      </c>
      <c r="Z1" s="27">
        <v>26</v>
      </c>
      <c r="AA1" s="27">
        <v>27</v>
      </c>
      <c r="AB1" s="27">
        <v>28</v>
      </c>
      <c r="AC1" s="27">
        <v>29</v>
      </c>
      <c r="AD1" s="27">
        <v>30</v>
      </c>
      <c r="AE1" s="27">
        <v>31</v>
      </c>
      <c r="AF1" s="27">
        <v>32</v>
      </c>
      <c r="AG1" s="27">
        <v>33</v>
      </c>
      <c r="AH1" s="27">
        <v>34</v>
      </c>
      <c r="AI1" s="219">
        <v>35</v>
      </c>
      <c r="AJ1" s="27">
        <v>36</v>
      </c>
      <c r="AK1" s="27">
        <v>37</v>
      </c>
      <c r="AL1" s="27">
        <v>38</v>
      </c>
      <c r="AM1" s="27">
        <v>39</v>
      </c>
      <c r="AN1" s="27">
        <v>40</v>
      </c>
      <c r="AO1" s="27">
        <v>41</v>
      </c>
      <c r="AP1" s="27">
        <v>42</v>
      </c>
      <c r="AQ1" s="27">
        <v>43</v>
      </c>
      <c r="AR1" s="27">
        <v>44</v>
      </c>
      <c r="AS1" s="27">
        <v>45</v>
      </c>
      <c r="AT1" s="27">
        <v>46</v>
      </c>
      <c r="AU1" s="27">
        <v>47</v>
      </c>
      <c r="AV1" s="27">
        <v>48</v>
      </c>
      <c r="AW1" s="27">
        <v>49</v>
      </c>
      <c r="AX1" s="27">
        <v>50</v>
      </c>
      <c r="AY1" s="27">
        <v>51</v>
      </c>
      <c r="AZ1" s="27">
        <v>52</v>
      </c>
      <c r="BA1" s="27">
        <v>53</v>
      </c>
      <c r="BB1" s="27">
        <v>54</v>
      </c>
      <c r="BC1" s="27">
        <v>55</v>
      </c>
      <c r="BD1" s="27">
        <v>56</v>
      </c>
      <c r="BE1" s="27">
        <v>57</v>
      </c>
      <c r="BF1" s="27">
        <v>58</v>
      </c>
      <c r="BG1" s="27">
        <v>59</v>
      </c>
      <c r="BH1" s="27">
        <v>60</v>
      </c>
      <c r="BI1" s="27">
        <v>61</v>
      </c>
      <c r="BJ1" s="27">
        <v>62</v>
      </c>
      <c r="BK1" s="27">
        <v>63</v>
      </c>
      <c r="BL1" s="27">
        <v>64</v>
      </c>
      <c r="BM1" s="27">
        <v>65</v>
      </c>
      <c r="BN1" s="27">
        <v>66</v>
      </c>
      <c r="BO1" s="27">
        <v>67</v>
      </c>
      <c r="BP1" s="27">
        <v>68</v>
      </c>
      <c r="BQ1" s="27">
        <v>69</v>
      </c>
      <c r="BR1" s="27">
        <v>70</v>
      </c>
      <c r="BS1" s="27">
        <v>71</v>
      </c>
      <c r="BT1" s="27">
        <v>72</v>
      </c>
      <c r="BU1" s="27">
        <v>73</v>
      </c>
      <c r="BV1" s="27">
        <v>74</v>
      </c>
      <c r="BW1" s="27">
        <v>75</v>
      </c>
      <c r="BX1" s="27">
        <v>76</v>
      </c>
      <c r="BY1" s="27">
        <v>77</v>
      </c>
      <c r="BZ1" s="27">
        <v>78</v>
      </c>
      <c r="CA1" s="27">
        <v>79</v>
      </c>
      <c r="CB1" s="27">
        <v>80</v>
      </c>
      <c r="CC1" s="27">
        <v>81</v>
      </c>
      <c r="CD1" s="27">
        <v>82</v>
      </c>
      <c r="CE1" s="27">
        <v>83</v>
      </c>
      <c r="CF1" s="27">
        <v>84</v>
      </c>
      <c r="CG1" s="27">
        <v>85</v>
      </c>
      <c r="CH1" s="27">
        <v>86</v>
      </c>
      <c r="CI1" s="27">
        <v>87</v>
      </c>
      <c r="CJ1" s="27">
        <v>88</v>
      </c>
      <c r="CK1" s="27">
        <v>89</v>
      </c>
      <c r="CL1" s="27">
        <v>90</v>
      </c>
      <c r="CM1" s="27">
        <v>91</v>
      </c>
      <c r="CN1" s="27">
        <v>92</v>
      </c>
      <c r="CO1" s="27">
        <v>93</v>
      </c>
      <c r="CP1" s="27">
        <v>94</v>
      </c>
      <c r="CQ1" s="27">
        <v>95</v>
      </c>
      <c r="CR1" s="27">
        <v>96</v>
      </c>
      <c r="CS1" s="27">
        <v>97</v>
      </c>
      <c r="CT1" s="27">
        <v>98</v>
      </c>
      <c r="CU1" s="27">
        <v>99</v>
      </c>
      <c r="CV1" s="27">
        <v>100</v>
      </c>
      <c r="CW1" s="27">
        <v>101</v>
      </c>
      <c r="CX1" s="27">
        <v>102</v>
      </c>
      <c r="CY1" s="27">
        <v>103</v>
      </c>
      <c r="CZ1" s="27">
        <v>104</v>
      </c>
      <c r="DA1" s="27">
        <v>105</v>
      </c>
      <c r="DB1" s="27">
        <v>106</v>
      </c>
      <c r="DC1" s="27">
        <v>107</v>
      </c>
      <c r="DD1" s="27">
        <v>108</v>
      </c>
      <c r="DE1" s="27">
        <v>109</v>
      </c>
      <c r="DF1" s="27">
        <v>110</v>
      </c>
      <c r="DG1" s="27">
        <v>111</v>
      </c>
      <c r="DH1" s="27">
        <v>112</v>
      </c>
      <c r="DI1" s="27">
        <v>113</v>
      </c>
      <c r="DJ1" s="27">
        <v>114</v>
      </c>
      <c r="DK1" s="27">
        <v>115</v>
      </c>
      <c r="DL1" s="27">
        <v>116</v>
      </c>
      <c r="DM1" s="27">
        <v>117</v>
      </c>
      <c r="DN1" s="27">
        <v>118</v>
      </c>
      <c r="DO1" s="27">
        <v>119</v>
      </c>
      <c r="DP1" s="27">
        <v>120</v>
      </c>
      <c r="DQ1" s="27">
        <v>121</v>
      </c>
      <c r="DR1" s="27">
        <v>122</v>
      </c>
      <c r="DS1" s="27">
        <v>123</v>
      </c>
      <c r="DT1" s="27">
        <v>124</v>
      </c>
      <c r="DU1" s="27">
        <v>125</v>
      </c>
      <c r="DV1" s="27">
        <v>126</v>
      </c>
      <c r="DW1" s="27">
        <v>127</v>
      </c>
      <c r="DX1" s="27">
        <v>128</v>
      </c>
      <c r="DY1" s="27">
        <v>129</v>
      </c>
      <c r="DZ1" s="27">
        <v>130</v>
      </c>
      <c r="EA1" s="27">
        <v>131</v>
      </c>
      <c r="EB1" s="27">
        <v>132</v>
      </c>
      <c r="EC1" s="27">
        <v>133</v>
      </c>
      <c r="ED1" s="27">
        <v>134</v>
      </c>
      <c r="EE1" s="27">
        <v>135</v>
      </c>
      <c r="EF1" s="27">
        <v>136</v>
      </c>
      <c r="EG1" s="27">
        <v>137</v>
      </c>
      <c r="EH1" s="27">
        <v>138</v>
      </c>
      <c r="EI1" s="27">
        <v>139</v>
      </c>
      <c r="EJ1" s="27">
        <v>140</v>
      </c>
      <c r="EK1" s="27">
        <v>141</v>
      </c>
      <c r="EL1" s="27">
        <v>142</v>
      </c>
      <c r="EM1" s="27">
        <v>143</v>
      </c>
      <c r="EN1" s="27">
        <v>144</v>
      </c>
      <c r="EO1" s="27">
        <v>145</v>
      </c>
      <c r="EP1" s="27">
        <v>146</v>
      </c>
      <c r="EQ1" s="27">
        <v>147</v>
      </c>
      <c r="ER1" s="27">
        <v>148</v>
      </c>
      <c r="ES1" s="27">
        <v>149</v>
      </c>
      <c r="ET1" s="27">
        <v>150</v>
      </c>
      <c r="EU1" s="27">
        <v>151</v>
      </c>
      <c r="EV1" s="27">
        <v>152</v>
      </c>
      <c r="EW1" s="27">
        <v>153</v>
      </c>
      <c r="EX1" s="27">
        <v>154</v>
      </c>
      <c r="EY1" s="27">
        <v>155</v>
      </c>
      <c r="EZ1" s="27">
        <v>156</v>
      </c>
      <c r="FA1" s="27">
        <v>157</v>
      </c>
      <c r="FB1" s="27">
        <v>158</v>
      </c>
      <c r="FC1" s="27">
        <v>159</v>
      </c>
      <c r="FD1" s="27">
        <v>160</v>
      </c>
      <c r="FE1" s="27">
        <v>161</v>
      </c>
      <c r="FF1" s="27">
        <v>162</v>
      </c>
      <c r="FG1" s="27">
        <v>163</v>
      </c>
      <c r="FH1" s="27">
        <v>164</v>
      </c>
      <c r="FI1" s="27">
        <v>165</v>
      </c>
      <c r="FJ1" s="27">
        <v>166</v>
      </c>
      <c r="FK1" s="27">
        <v>167</v>
      </c>
      <c r="FL1" s="27">
        <v>168</v>
      </c>
      <c r="FM1" s="27">
        <v>169</v>
      </c>
      <c r="FN1" s="27">
        <v>170</v>
      </c>
      <c r="FO1" s="27">
        <v>171</v>
      </c>
      <c r="FP1" s="27">
        <v>172</v>
      </c>
      <c r="FQ1" s="27">
        <v>173</v>
      </c>
      <c r="FR1" s="27">
        <v>174</v>
      </c>
      <c r="FS1" s="27">
        <v>175</v>
      </c>
      <c r="FT1" s="27">
        <v>176</v>
      </c>
      <c r="FU1" s="27">
        <v>177</v>
      </c>
      <c r="FV1" s="27">
        <v>178</v>
      </c>
      <c r="FW1" s="27">
        <v>179</v>
      </c>
      <c r="FX1" s="27">
        <v>180</v>
      </c>
      <c r="FY1" s="27">
        <v>181</v>
      </c>
      <c r="FZ1" s="27">
        <v>182</v>
      </c>
      <c r="GA1" s="27">
        <v>183</v>
      </c>
      <c r="GB1" s="27">
        <v>184</v>
      </c>
      <c r="GC1" s="27">
        <v>185</v>
      </c>
      <c r="GD1" s="27">
        <v>186</v>
      </c>
      <c r="GE1" s="27">
        <v>187</v>
      </c>
      <c r="GF1" s="27">
        <v>188</v>
      </c>
      <c r="GG1" s="27">
        <v>189</v>
      </c>
      <c r="GH1" s="27">
        <v>190</v>
      </c>
      <c r="GI1" s="27">
        <v>191</v>
      </c>
      <c r="GJ1" s="27">
        <v>192</v>
      </c>
      <c r="GK1" s="27">
        <v>193</v>
      </c>
      <c r="GL1" s="27">
        <v>194</v>
      </c>
      <c r="GM1" s="27">
        <v>195</v>
      </c>
      <c r="GN1" s="27">
        <v>196</v>
      </c>
      <c r="GO1" s="27">
        <v>197</v>
      </c>
      <c r="GP1" s="27">
        <v>198</v>
      </c>
      <c r="GQ1" s="27">
        <v>199</v>
      </c>
      <c r="GR1" s="27">
        <v>200</v>
      </c>
      <c r="GS1" s="27">
        <v>201</v>
      </c>
      <c r="GT1" s="27">
        <v>202</v>
      </c>
      <c r="GU1" s="27">
        <v>203</v>
      </c>
      <c r="GV1" s="27">
        <v>204</v>
      </c>
      <c r="GW1" s="27">
        <v>205</v>
      </c>
      <c r="GX1" s="27">
        <v>206</v>
      </c>
      <c r="GY1" s="27">
        <v>207</v>
      </c>
      <c r="GZ1" s="27">
        <v>208</v>
      </c>
      <c r="HA1" s="27">
        <v>209</v>
      </c>
      <c r="HB1" s="27">
        <v>210</v>
      </c>
      <c r="HC1" s="27">
        <v>211</v>
      </c>
      <c r="HD1" s="27">
        <v>212</v>
      </c>
      <c r="HE1" s="27">
        <v>213</v>
      </c>
      <c r="HF1" s="27">
        <v>214</v>
      </c>
      <c r="HG1" s="27">
        <v>215</v>
      </c>
      <c r="HH1" s="27">
        <v>216</v>
      </c>
      <c r="HI1" s="27">
        <v>217</v>
      </c>
      <c r="HJ1" s="27">
        <v>218</v>
      </c>
      <c r="HK1" s="27">
        <v>219</v>
      </c>
      <c r="HL1" s="27">
        <v>220</v>
      </c>
      <c r="HM1" s="27">
        <v>221</v>
      </c>
      <c r="HN1" s="27">
        <v>222</v>
      </c>
      <c r="HO1" s="27">
        <v>223</v>
      </c>
      <c r="HP1" s="27">
        <v>224</v>
      </c>
      <c r="HQ1" s="27">
        <v>225</v>
      </c>
      <c r="HR1" s="27">
        <v>226</v>
      </c>
      <c r="HS1" s="27">
        <v>227</v>
      </c>
      <c r="HT1" s="27">
        <v>228</v>
      </c>
      <c r="HU1" s="27">
        <v>229</v>
      </c>
      <c r="HV1" s="27">
        <v>230</v>
      </c>
      <c r="HW1" s="27">
        <v>231</v>
      </c>
      <c r="HX1" s="27">
        <v>232</v>
      </c>
      <c r="HY1" s="27">
        <v>233</v>
      </c>
      <c r="HZ1" s="27">
        <v>234</v>
      </c>
      <c r="IA1" s="27">
        <v>235</v>
      </c>
      <c r="IB1" s="27">
        <v>236</v>
      </c>
      <c r="IC1" s="27">
        <v>237</v>
      </c>
      <c r="ID1" s="27">
        <v>238</v>
      </c>
      <c r="IE1" s="27">
        <v>239</v>
      </c>
      <c r="IF1" s="27">
        <v>240</v>
      </c>
      <c r="IG1" s="27">
        <v>241</v>
      </c>
      <c r="IH1" s="27">
        <v>242</v>
      </c>
      <c r="II1" s="27">
        <v>243</v>
      </c>
      <c r="IJ1" s="27">
        <v>244</v>
      </c>
      <c r="IK1" s="27">
        <v>245</v>
      </c>
      <c r="IL1" s="27">
        <v>246</v>
      </c>
      <c r="IM1" s="27">
        <v>247</v>
      </c>
      <c r="IN1" s="27">
        <v>248</v>
      </c>
      <c r="IO1" s="27">
        <v>249</v>
      </c>
      <c r="IP1" s="27">
        <v>250</v>
      </c>
      <c r="IQ1" s="27">
        <v>251</v>
      </c>
      <c r="IR1" s="27">
        <v>252</v>
      </c>
      <c r="IS1" s="27">
        <v>253</v>
      </c>
      <c r="IT1" s="27">
        <v>254</v>
      </c>
      <c r="IU1" s="27">
        <v>255</v>
      </c>
      <c r="IV1" s="27">
        <v>256</v>
      </c>
      <c r="IW1" s="27">
        <v>257</v>
      </c>
      <c r="IX1" s="27">
        <v>258</v>
      </c>
      <c r="IY1" s="27">
        <v>259</v>
      </c>
      <c r="IZ1" s="27">
        <v>260</v>
      </c>
      <c r="JA1" s="27">
        <v>261</v>
      </c>
      <c r="JB1" s="27">
        <v>262</v>
      </c>
      <c r="JC1" s="27">
        <v>263</v>
      </c>
      <c r="JD1" s="27">
        <v>264</v>
      </c>
      <c r="JE1" s="27">
        <v>265</v>
      </c>
      <c r="JF1" s="27">
        <v>266</v>
      </c>
      <c r="JG1" s="27">
        <v>267</v>
      </c>
      <c r="JH1" s="27">
        <v>268</v>
      </c>
      <c r="JI1" s="27">
        <v>269</v>
      </c>
      <c r="JJ1" s="27">
        <v>270</v>
      </c>
      <c r="JK1" s="27">
        <v>271</v>
      </c>
      <c r="JL1" s="27">
        <v>272</v>
      </c>
      <c r="JM1" s="27">
        <v>273</v>
      </c>
      <c r="JN1" s="27">
        <v>274</v>
      </c>
      <c r="JO1" s="27">
        <v>275</v>
      </c>
      <c r="JP1" s="27">
        <v>276</v>
      </c>
      <c r="JQ1" s="27">
        <v>277</v>
      </c>
      <c r="JR1" s="27">
        <v>278</v>
      </c>
      <c r="JS1" s="27">
        <v>279</v>
      </c>
      <c r="JT1" s="27">
        <v>280</v>
      </c>
      <c r="JU1" s="27">
        <v>281</v>
      </c>
      <c r="JV1" s="27">
        <v>282</v>
      </c>
      <c r="JW1" s="27">
        <v>283</v>
      </c>
      <c r="JX1" s="27">
        <v>284</v>
      </c>
      <c r="JY1" s="27">
        <v>285</v>
      </c>
      <c r="JZ1" s="27">
        <v>286</v>
      </c>
      <c r="KA1" s="27">
        <v>287</v>
      </c>
      <c r="KB1" s="27">
        <v>288</v>
      </c>
      <c r="KC1" s="27">
        <v>289</v>
      </c>
      <c r="KD1" s="27">
        <v>290</v>
      </c>
      <c r="KE1" s="27">
        <v>291</v>
      </c>
      <c r="KF1" s="27">
        <v>292</v>
      </c>
      <c r="KG1" s="27">
        <v>293</v>
      </c>
      <c r="KH1" s="27">
        <v>294</v>
      </c>
      <c r="KI1" s="27">
        <v>295</v>
      </c>
      <c r="KJ1" s="27">
        <v>296</v>
      </c>
      <c r="KK1" s="27">
        <v>297</v>
      </c>
      <c r="KL1" s="27">
        <v>298</v>
      </c>
      <c r="KM1" s="27">
        <v>299</v>
      </c>
      <c r="KN1" s="27">
        <v>300</v>
      </c>
      <c r="KO1" s="27">
        <v>301</v>
      </c>
      <c r="KP1" s="27">
        <v>302</v>
      </c>
      <c r="KQ1" s="27">
        <v>303</v>
      </c>
    </row>
    <row r="2" spans="1:303" ht="30.6" x14ac:dyDescent="0.3">
      <c r="A2" s="19" t="s">
        <v>0</v>
      </c>
      <c r="B2" s="19" t="s">
        <v>1</v>
      </c>
      <c r="C2" s="25" t="s">
        <v>2</v>
      </c>
      <c r="D2" s="19" t="s">
        <v>3</v>
      </c>
      <c r="E2" s="19" t="s">
        <v>4</v>
      </c>
      <c r="F2" s="19" t="s">
        <v>5</v>
      </c>
      <c r="G2" s="26" t="s">
        <v>6</v>
      </c>
      <c r="H2" s="26"/>
      <c r="I2" s="20" t="s">
        <v>7</v>
      </c>
      <c r="J2" s="19" t="s">
        <v>8</v>
      </c>
      <c r="K2" s="19" t="s">
        <v>9</v>
      </c>
      <c r="L2" s="19" t="s">
        <v>10</v>
      </c>
      <c r="M2" s="20" t="s">
        <v>22</v>
      </c>
      <c r="N2" s="20" t="s">
        <v>23</v>
      </c>
      <c r="O2" s="20" t="s">
        <v>24</v>
      </c>
      <c r="P2" s="20" t="s">
        <v>25</v>
      </c>
      <c r="Q2" s="21" t="s">
        <v>26</v>
      </c>
      <c r="R2" s="20" t="s">
        <v>27</v>
      </c>
      <c r="S2" s="20" t="s">
        <v>28</v>
      </c>
      <c r="T2" s="22" t="s">
        <v>29</v>
      </c>
      <c r="U2" s="23" t="s">
        <v>30</v>
      </c>
      <c r="V2" s="23" t="s">
        <v>31</v>
      </c>
      <c r="W2" s="23" t="s">
        <v>32</v>
      </c>
      <c r="X2" s="21" t="s">
        <v>33</v>
      </c>
      <c r="Y2" s="21" t="s">
        <v>34</v>
      </c>
      <c r="Z2" s="21" t="s">
        <v>35</v>
      </c>
      <c r="AA2" s="24" t="s">
        <v>36</v>
      </c>
      <c r="AB2" s="24" t="s">
        <v>37</v>
      </c>
      <c r="AC2" s="24" t="s">
        <v>38</v>
      </c>
      <c r="AD2" s="22" t="s">
        <v>39</v>
      </c>
      <c r="AE2" s="21" t="s">
        <v>40</v>
      </c>
      <c r="AF2" s="20" t="s">
        <v>41</v>
      </c>
      <c r="AG2" s="24" t="s">
        <v>42</v>
      </c>
      <c r="AH2" s="19" t="s">
        <v>43</v>
      </c>
      <c r="AI2" s="220" t="s">
        <v>44</v>
      </c>
      <c r="AJ2" s="99" t="s">
        <v>165</v>
      </c>
      <c r="AY2" s="109" t="s">
        <v>166</v>
      </c>
      <c r="CF2" s="115" t="s">
        <v>167</v>
      </c>
      <c r="CK2" s="115" t="s">
        <v>168</v>
      </c>
      <c r="CZ2" s="115" t="s">
        <v>169</v>
      </c>
      <c r="DI2" s="115" t="s">
        <v>170</v>
      </c>
      <c r="DN2" s="115" t="s">
        <v>171</v>
      </c>
      <c r="DU2" s="115" t="s">
        <v>172</v>
      </c>
      <c r="DZ2" s="115" t="s">
        <v>173</v>
      </c>
      <c r="EK2" s="115" t="s">
        <v>174</v>
      </c>
      <c r="FJ2" s="115" t="s">
        <v>175</v>
      </c>
      <c r="FS2" s="115" t="s">
        <v>129</v>
      </c>
      <c r="GB2" s="115" t="s">
        <v>177</v>
      </c>
      <c r="GY2" s="115" t="s">
        <v>178</v>
      </c>
      <c r="HR2" s="115" t="s">
        <v>182</v>
      </c>
      <c r="HW2" s="115" t="s">
        <v>183</v>
      </c>
      <c r="IL2" s="115" t="s">
        <v>179</v>
      </c>
      <c r="JE2" s="115" t="s">
        <v>184</v>
      </c>
      <c r="JZ2" s="115" t="s">
        <v>181</v>
      </c>
    </row>
    <row r="3" spans="1:303" ht="16.2" customHeight="1" thickBot="1" x14ac:dyDescent="0.35">
      <c r="A3" s="334"/>
      <c r="B3" s="334">
        <v>11</v>
      </c>
      <c r="C3" s="335"/>
      <c r="D3" s="334"/>
      <c r="E3" s="334"/>
      <c r="F3" s="334"/>
      <c r="G3" s="336"/>
      <c r="H3" s="336">
        <v>0</v>
      </c>
      <c r="I3" s="337"/>
      <c r="J3" s="334"/>
      <c r="K3" s="334"/>
      <c r="L3" s="334"/>
      <c r="M3" s="337"/>
      <c r="N3" s="337"/>
      <c r="O3" s="337"/>
      <c r="P3" s="337"/>
      <c r="Q3" s="338"/>
      <c r="R3" s="337"/>
      <c r="S3" s="337"/>
      <c r="T3" s="339"/>
      <c r="U3" s="340"/>
      <c r="V3" s="340"/>
      <c r="W3" s="340"/>
      <c r="X3" s="338"/>
      <c r="Y3" s="338"/>
      <c r="Z3" s="338"/>
      <c r="AA3" s="341"/>
      <c r="AB3" s="341"/>
      <c r="AC3" s="341"/>
      <c r="AD3" s="339"/>
      <c r="AE3" s="338"/>
      <c r="AF3" s="337"/>
      <c r="AG3" s="341"/>
      <c r="AH3" s="334"/>
      <c r="AI3" s="342"/>
      <c r="AJ3" s="343"/>
      <c r="AK3" s="344"/>
      <c r="AL3" s="344"/>
      <c r="AM3" s="344"/>
      <c r="AN3" s="344"/>
      <c r="AO3" s="344"/>
      <c r="AP3" s="344"/>
      <c r="AQ3" s="344"/>
      <c r="AR3" s="344"/>
      <c r="AS3" s="344"/>
      <c r="AT3" s="344"/>
      <c r="AU3" s="344"/>
      <c r="AV3" s="344"/>
      <c r="AW3" s="344"/>
      <c r="AX3" s="344"/>
      <c r="AY3" s="345"/>
      <c r="AZ3" s="344"/>
      <c r="BA3" s="344"/>
      <c r="BB3" s="344"/>
      <c r="BC3" s="344"/>
      <c r="BD3" s="344"/>
      <c r="BE3" s="344"/>
      <c r="BF3" s="344"/>
      <c r="BG3" s="344"/>
      <c r="BH3" s="344"/>
      <c r="BI3" s="344"/>
      <c r="BJ3" s="344"/>
      <c r="BK3" s="344"/>
      <c r="BL3" s="344"/>
      <c r="BM3" s="344"/>
      <c r="BN3" s="344"/>
      <c r="BO3" s="344"/>
      <c r="BP3" s="344"/>
      <c r="BQ3" s="344"/>
      <c r="BR3" s="344"/>
      <c r="BS3" s="344"/>
      <c r="BT3" s="344"/>
      <c r="BU3" s="344"/>
      <c r="BV3" s="344"/>
      <c r="BW3" s="344"/>
      <c r="BX3" s="344"/>
      <c r="BY3" s="344"/>
      <c r="BZ3" s="344"/>
      <c r="CA3" s="344"/>
      <c r="CB3" s="344"/>
      <c r="CC3" s="344"/>
      <c r="CD3" s="344"/>
      <c r="CE3" s="344"/>
      <c r="CF3" s="346"/>
      <c r="CG3" s="344"/>
      <c r="CH3" s="344"/>
      <c r="CI3" s="344"/>
      <c r="CJ3" s="344"/>
      <c r="CK3" s="346"/>
      <c r="CL3" s="344"/>
      <c r="CM3" s="344"/>
      <c r="CN3" s="344"/>
      <c r="CO3" s="344"/>
      <c r="CP3" s="344"/>
      <c r="CQ3" s="344"/>
      <c r="CR3" s="344"/>
      <c r="CS3" s="344"/>
      <c r="CT3" s="344"/>
      <c r="CU3" s="344"/>
      <c r="CV3" s="344"/>
      <c r="CW3" s="344"/>
      <c r="CX3" s="344"/>
      <c r="CY3" s="344"/>
      <c r="CZ3" s="346"/>
      <c r="DA3" s="344"/>
      <c r="DB3" s="344"/>
      <c r="DC3" s="344"/>
      <c r="DD3" s="344"/>
      <c r="DE3" s="344"/>
      <c r="DF3" s="344"/>
      <c r="DG3" s="344"/>
      <c r="DH3" s="344"/>
      <c r="DI3" s="346"/>
      <c r="DJ3" s="344"/>
      <c r="DK3" s="344"/>
      <c r="DL3" s="344"/>
      <c r="DM3" s="344"/>
      <c r="DN3" s="346"/>
      <c r="DO3" s="344"/>
      <c r="DP3" s="344"/>
      <c r="DQ3" s="344"/>
      <c r="DR3" s="344"/>
      <c r="DS3" s="344"/>
      <c r="DT3" s="344"/>
      <c r="DU3" s="346"/>
      <c r="DV3" s="344"/>
      <c r="DW3" s="344"/>
      <c r="DX3" s="344"/>
      <c r="DY3" s="344"/>
      <c r="DZ3" s="346"/>
      <c r="EA3" s="344"/>
      <c r="EB3" s="344"/>
      <c r="EC3" s="344"/>
      <c r="ED3" s="344"/>
      <c r="EE3" s="344"/>
      <c r="EF3" s="344"/>
      <c r="EG3" s="344"/>
      <c r="EH3" s="344"/>
      <c r="EI3" s="344"/>
      <c r="EJ3" s="344"/>
      <c r="EK3" s="346"/>
      <c r="EL3" s="344"/>
      <c r="EM3" s="344"/>
      <c r="EN3" s="344"/>
      <c r="EO3" s="344"/>
      <c r="EP3" s="344"/>
      <c r="EQ3" s="344"/>
      <c r="ER3" s="344"/>
      <c r="ES3" s="344"/>
      <c r="ET3" s="344"/>
      <c r="EU3" s="344"/>
      <c r="EV3" s="344"/>
      <c r="EW3" s="344"/>
      <c r="EX3" s="344"/>
      <c r="EY3" s="344"/>
      <c r="EZ3" s="344"/>
      <c r="FA3" s="344"/>
      <c r="FB3" s="344"/>
      <c r="FC3" s="344"/>
      <c r="FD3" s="344"/>
      <c r="FE3" s="344"/>
      <c r="FF3" s="344"/>
      <c r="FG3" s="344"/>
      <c r="FH3" s="344"/>
      <c r="FI3" s="344"/>
      <c r="FJ3" s="346"/>
      <c r="FK3" s="344"/>
      <c r="FL3" s="344"/>
      <c r="FM3" s="344"/>
      <c r="FN3" s="344"/>
      <c r="FO3" s="344"/>
      <c r="FP3" s="344"/>
      <c r="FQ3" s="344"/>
      <c r="FR3" s="344"/>
      <c r="FS3" s="346"/>
      <c r="FT3" s="344"/>
      <c r="FU3" s="344"/>
      <c r="FV3" s="344"/>
      <c r="FW3" s="344"/>
      <c r="FX3" s="344"/>
      <c r="FY3" s="344"/>
      <c r="FZ3" s="344"/>
      <c r="GA3" s="344"/>
      <c r="GB3" s="346"/>
      <c r="GC3" s="344"/>
      <c r="GD3" s="344"/>
      <c r="GE3" s="344"/>
      <c r="GF3" s="344"/>
      <c r="GG3" s="344"/>
      <c r="GH3" s="344"/>
      <c r="GI3" s="344"/>
      <c r="GJ3" s="344"/>
      <c r="GK3" s="344"/>
      <c r="GL3" s="344"/>
      <c r="GM3" s="344"/>
      <c r="GN3" s="344"/>
      <c r="GO3" s="344"/>
      <c r="GP3" s="344"/>
      <c r="GQ3" s="344"/>
      <c r="GR3" s="344"/>
      <c r="GS3" s="344"/>
      <c r="GT3" s="344"/>
      <c r="GU3" s="344"/>
      <c r="GV3" s="344"/>
      <c r="GW3" s="344"/>
      <c r="GX3" s="344"/>
      <c r="GY3" s="346"/>
      <c r="GZ3" s="344"/>
      <c r="HA3" s="344"/>
      <c r="HB3" s="344"/>
      <c r="HC3" s="344"/>
      <c r="HD3" s="344"/>
      <c r="HE3" s="344"/>
      <c r="HF3" s="344"/>
      <c r="HG3" s="344"/>
      <c r="HH3" s="344"/>
      <c r="HI3" s="344"/>
      <c r="HJ3" s="344"/>
      <c r="HK3" s="344"/>
      <c r="HL3" s="344"/>
      <c r="HM3" s="344"/>
      <c r="HN3" s="344"/>
      <c r="HO3" s="344"/>
      <c r="HP3" s="344"/>
      <c r="HQ3" s="344"/>
      <c r="HR3" s="346"/>
      <c r="HS3" s="344"/>
      <c r="HT3" s="344"/>
      <c r="HU3" s="344"/>
      <c r="HV3" s="344"/>
      <c r="HW3" s="346"/>
      <c r="HX3" s="344"/>
      <c r="HY3" s="344"/>
      <c r="HZ3" s="344"/>
      <c r="IA3" s="344"/>
      <c r="IB3" s="344"/>
      <c r="IC3" s="344"/>
      <c r="ID3" s="344"/>
      <c r="IE3" s="344"/>
      <c r="IF3" s="344"/>
      <c r="IG3" s="344"/>
      <c r="IH3" s="344"/>
      <c r="II3" s="344"/>
      <c r="IJ3" s="344"/>
      <c r="IK3" s="344"/>
      <c r="IL3" s="346"/>
      <c r="IM3" s="344"/>
      <c r="IN3" s="344"/>
      <c r="IO3" s="344"/>
      <c r="IP3" s="344"/>
      <c r="IQ3" s="344"/>
      <c r="IR3" s="344"/>
      <c r="IS3" s="344"/>
      <c r="IT3" s="344"/>
      <c r="IU3" s="344"/>
      <c r="IV3" s="344"/>
      <c r="IW3" s="344"/>
      <c r="IX3" s="344"/>
      <c r="IY3" s="344"/>
      <c r="IZ3" s="344"/>
      <c r="JA3" s="344"/>
      <c r="JB3" s="344"/>
      <c r="JC3" s="344"/>
      <c r="JD3" s="344"/>
      <c r="JE3" s="346"/>
      <c r="JF3" s="344"/>
      <c r="JG3" s="344"/>
      <c r="JH3" s="344"/>
      <c r="JI3" s="344"/>
      <c r="JJ3" s="344"/>
      <c r="JK3" s="344"/>
      <c r="JL3" s="344"/>
      <c r="JM3" s="344"/>
      <c r="JN3" s="344"/>
      <c r="JO3" s="344"/>
      <c r="JP3" s="344"/>
      <c r="JQ3" s="344"/>
      <c r="JR3" s="344"/>
      <c r="JS3" s="344"/>
      <c r="JT3" s="344"/>
      <c r="JU3" s="344"/>
      <c r="JV3" s="344"/>
      <c r="JW3" s="344"/>
      <c r="JX3" s="344"/>
      <c r="JY3" s="344"/>
      <c r="JZ3" s="346"/>
      <c r="KA3" s="344"/>
      <c r="KB3" s="344"/>
      <c r="KC3" s="344"/>
      <c r="KD3" s="344"/>
      <c r="KE3" s="344"/>
      <c r="KF3" s="344"/>
      <c r="KG3" s="344"/>
      <c r="KH3" s="344"/>
      <c r="KI3" s="344"/>
      <c r="KJ3" s="344"/>
      <c r="KK3" s="344"/>
      <c r="KL3" s="344"/>
      <c r="KM3" s="344"/>
      <c r="KN3" s="344"/>
      <c r="KO3" s="344"/>
      <c r="KP3" s="344"/>
      <c r="KQ3" s="344"/>
    </row>
    <row r="4" spans="1:303" ht="15" thickTop="1" x14ac:dyDescent="0.3">
      <c r="A4" s="7" t="str">
        <f>IF(Import!A2=0,"",Import!A2)</f>
        <v>0591SA</v>
      </c>
      <c r="B4" s="5" t="str">
        <f>IF(Import!D2=0,"",Import!D2)</f>
        <v>1</v>
      </c>
      <c r="C4" s="214"/>
      <c r="D4" s="5" t="str">
        <f>IF(Import!F2=0,"",Import!F2)</f>
        <v/>
      </c>
      <c r="E4" s="5" t="str">
        <f>IF(Import!G2=0,"",Import!G2)</f>
        <v/>
      </c>
      <c r="F4" s="5" t="str">
        <f>IF(Import!H2=0,"",Import!H2)</f>
        <v/>
      </c>
      <c r="G4" s="5" t="str">
        <f>IF(Import!K2="","",Import!K2)</f>
        <v/>
      </c>
      <c r="H4" s="5"/>
      <c r="I4" s="215" t="str">
        <f>IF(Import!BG2="","",Import!BG2)</f>
        <v/>
      </c>
      <c r="J4" s="7" t="str">
        <f t="shared" ref="J4:J12" si="0">IF(OR(K4="Saintes",K4="Périgny",K4="Rochefort",K4="Royan - Saint-G. de Didonne"),"17",IF(OR(K4="La Roche sur Yon",K4="Challans"),"85",IF(K4="Niort","79","")))</f>
        <v/>
      </c>
      <c r="K4" s="5" t="str">
        <f>IF(Import!I2=0,"",Import!I2)</f>
        <v/>
      </c>
      <c r="L4" s="5" t="str">
        <f>IF(Import!J2="","",Import!J2)</f>
        <v/>
      </c>
      <c r="M4" s="7" t="str">
        <f t="shared" ref="M4:M12" si="1">IF(AE4="Annulé","Annulé",IF(AE4="Pas ouvert","Stock",IF(T4="En cours","En cours",IF(T4="","","Livré"))))</f>
        <v>Annulé</v>
      </c>
      <c r="N4" s="216" t="str">
        <f>IF(Import!L2=0,"",Import!L2)</f>
        <v>17</v>
      </c>
      <c r="O4" s="5" t="str">
        <f>IF(Import!N2=0,"",Import!N2)</f>
        <v/>
      </c>
      <c r="P4" s="135" t="str">
        <f>IF(PACTE!P16="","",PACTE!P16)</f>
        <v/>
      </c>
      <c r="Q4" s="174">
        <f>IF(Import!O2=0,"",Import!O2)</f>
        <v>42541</v>
      </c>
      <c r="R4" s="174" t="str">
        <f>IF(OR(Import!BH2&lt;&gt;"",Import!BH2="Non"),"Oui","")</f>
        <v/>
      </c>
      <c r="S4" s="174">
        <f>IF(Import!P2=0,"",Import!P2)</f>
        <v>42761</v>
      </c>
      <c r="T4" s="174" t="str">
        <f>IF($S4&lt;&gt;"","Annulé",IF(Import!AB2=0,IF($AE4&lt;&gt;"",IF(AE4="Pas ouvert","Pas ouvert","En cours"),""),Import!AB2))</f>
        <v>Annulé</v>
      </c>
      <c r="U4" s="217" t="str">
        <f>IF(S4&lt;&gt;"","Annulé",IF(Import!R2=0,"",Import!R2))</f>
        <v>Annulé</v>
      </c>
      <c r="V4" s="217" t="str">
        <f>IF(S4&lt;&gt;"","Annulé",IF(Import!S2=0,"",Import!S2))</f>
        <v>Annulé</v>
      </c>
      <c r="W4" s="217" t="str">
        <f>IF(V4="Annulé","Annulé",IF(Import!T2=0,"",Import!T2))</f>
        <v>Annulé</v>
      </c>
      <c r="X4" s="174">
        <f>IF(Import!U2=0,IF($S4&lt;&gt;"","Annulé",IF($Q4="","","En attente")),Import!U2)</f>
        <v>42626</v>
      </c>
      <c r="Y4" s="174" t="str">
        <f>IF(Import!V2=0,IF($S4&lt;&gt;"","Annulé",IF($Q4="","","En attente")),Import!V2)</f>
        <v>Annulé</v>
      </c>
      <c r="Z4" s="174" t="str">
        <f>IF(Import!W2=0,IF($S4&lt;&gt;"","Annulé",IF($Q4="","","En attente")),Import!W2)</f>
        <v>Annulé</v>
      </c>
      <c r="AA4" s="174" t="str">
        <f>IF(Import!X2=0,IF($S4&lt;&gt;"","Annulé",IF($Q4="","","En attente")),Import!X2)</f>
        <v>Annulé</v>
      </c>
      <c r="AB4" s="174" t="str">
        <f>IF(Import!Y2=0,IF($S4&lt;&gt;"","Annulé",IF($Q4="","","En attente")),Import!Y2)</f>
        <v>Annulé</v>
      </c>
      <c r="AC4" s="174" t="str">
        <f>IF(Import!Z2=0,IF($S4&lt;&gt;"","Annulé",IF($Q4="","","En attente")),Import!Z2)</f>
        <v>Annulé</v>
      </c>
      <c r="AD4" s="135">
        <f>IF(PACTE!AD16="","0",PACTE!AD16)</f>
        <v>0</v>
      </c>
      <c r="AE4" s="11" t="str">
        <f>IF($S4&lt;&gt;"","Annulé",IF(Import!AA2=0,IF(Q4="","","Pas ouvert"),Import!AA2))</f>
        <v>Annulé</v>
      </c>
      <c r="AF4" s="136" t="str">
        <f>IF($S4&lt;&gt;"","Annulé",IF(Import!AC2=0,"",Import!AC2))</f>
        <v>Annulé</v>
      </c>
      <c r="AG4" s="134" t="str">
        <f>IF($S4&lt;&gt;"","Annulé",IF(Import!AD2=0,"",Import!AD2))</f>
        <v>Annulé</v>
      </c>
      <c r="AH4" s="118" t="str">
        <f t="shared" ref="AH4:AH11" si="2">IFERROR(IF($AE4="Annulé","Annulé",IF($AE4="Pas ouvert",IF($AD4="0",IF($Q4="","","Stock"),_xlfn.ISOWEEKNUM(AD4)),_xlfn.ISOWEEKNUM(AE4))),"")</f>
        <v>Annulé</v>
      </c>
      <c r="AI4" s="221" t="str">
        <f t="shared" ref="AI4:AI12" si="3">IFERROR(IF(AE4="Pas ouvert",IF(AD4="0","",IF(AND(MONTH(AD4)=12,_xlfn.ISOWEEKNUM(AD4)=1),YEAR(AD4)+1,YEAR(AD4))),IF(AND(MONTH(AD4)=12,_xlfn.ISOWEEKNUM(AE4)=1),YEAR(AE4)+1,YEAR(AE4))),"")</f>
        <v/>
      </c>
      <c r="AJ4" s="137"/>
      <c r="AK4" s="138" t="str">
        <f t="shared" ref="AK4:AK12" si="4">IF(OR(AH4="Annulé",AH4="Stock"),"",AH4)</f>
        <v/>
      </c>
      <c r="AL4" s="139" t="str">
        <f t="shared" ref="AL4:AL12" si="5">AI4</f>
        <v/>
      </c>
      <c r="AM4" s="140" t="str">
        <f t="shared" ref="AM4:AM12" si="6">IFERROR($V4*15%,"")</f>
        <v/>
      </c>
      <c r="AN4" s="141" t="str">
        <f>IF(Import!AE2=0,"",Import!AE2)</f>
        <v/>
      </c>
      <c r="AO4" s="142"/>
      <c r="AP4" s="143"/>
      <c r="AQ4" s="144"/>
      <c r="AR4" s="143"/>
      <c r="AS4" s="144"/>
      <c r="AT4" s="143"/>
      <c r="AU4" s="144"/>
      <c r="AV4" s="143"/>
      <c r="AW4" s="144"/>
      <c r="AX4" s="145"/>
      <c r="AY4" s="143"/>
      <c r="AZ4" s="146" t="str">
        <f>IF($AL4=2013,VLOOKUP(Brut!AK12,Semaines!$A$2:$L$523,11,FALSE),IF($AL4=2014,VLOOKUP(Brut!AK12,Semaines!$B$2:$L$523,10,FALSE),IF($AL4=2015,VLOOKUP(Brut!AK12,Semaines!$C$2:$L$523,9,FALSE),IF($AL4=2016,VLOOKUP(Brut!AK12,Semaines!$D$2:$L$523,8,FALSE),IF($AL4=2017,VLOOKUP(Brut!AK12,Semaines!$E$2:$L$523,7,FALSE),IF($AL4=2018,VLOOKUP(Brut!AK12,Semaines!$F$2:$L$523,6,FALSE),IF($AL4=2019,VLOOKUP(Brut!AK12,Semaines!$G$2:$L$523,5,FALSE),IF($AL4=2020,VLOOKUP(Brut!AK12,Semaines!$H$2:$L$523,4,FALSE),IF($AL4=2021,VLOOKUP(Brut!AK12,Semaines!$I$2:$L$523,3,FALSE),IF($AL4=2022,VLOOKUP(Brut!AK12,Semaines!$J$2:$L$523,2,FALSE),""))))))))))</f>
        <v/>
      </c>
      <c r="BA4" s="147" t="str">
        <f>IF($AL4=2013,VLOOKUP(Brut!AK12,Semaines!$A$2:$L$523,12,FALSE),IF($AL4=2014,VLOOKUP(Brut!AK12,Semaines!$B$2:$L$523,11,FALSE),IF($AL4=2015,VLOOKUP(Brut!AK12,Semaines!$C$2:$L$523,10,FALSE),IF($AL4=2016,VLOOKUP(Brut!AK12,Semaines!$D$2:$L$523,9,FALSE),IF($AL4=2017,VLOOKUP(Brut!AK12,Semaines!$E$2:$L$523,8,FALSE),IF($AL4=2018,VLOOKUP(Brut!AK12,Semaines!$F$2:$L$523,7,FALSE),IF($AL4=2019,VLOOKUP(Brut!AK12,Semaines!$G$2:$L$523,6,FALSE),IF($AL4=2020,VLOOKUP(Brut!AK12,Semaines!$H$2:$L$523,5,FALSE),IF($AL4=2021,VLOOKUP(Brut!AK12,Semaines!$I$2:$L$523,4,FALSE),IF($AL4=2022,VLOOKUP(Brut!AK12,Semaines!$J$2:$L$523,3,FALSE),""))))))))))</f>
        <v/>
      </c>
      <c r="BB4" s="148"/>
      <c r="BC4" s="149"/>
      <c r="BD4" s="150" t="str">
        <f>IF(Import!AI2=0,"",Import!AI2)</f>
        <v/>
      </c>
      <c r="BE4" s="151" t="str">
        <f>IFERROR($V4*10%,"")</f>
        <v/>
      </c>
      <c r="BF4" s="152" t="str">
        <f t="array" ref="BF4">IFERROR(IF(BD4="",IF(BB4="",IF(AZ4="","",IF($AL4=2013,VLOOKUP(Brut!AK12+1,Semaines!$A$2:$L$523,11,FALSE),IF($AL4=2014,VLOOKUP(Brut!AK12+1,Semaines!$B$2:$L$523,10,FALSE),IF($AL4=2015,VLOOKUP(Brut!AK12+1,Semaines!$C$2:$L$523,9,FALSE),IF($AL4=2016,VLOOKUP(Brut!AK12+1,Semaines!$D$2:$L$523,8,FALSE),IF($AL4=2017,VLOOKUP(Brut!AK12+1,Semaines!$E$2:$L$523,7,FALSE),IF($AL4=2018,VLOOKUP(Brut!AK12+1,Semaines!$F$2:$L$523,6,FALSE),IF($AL4=2019,VLOOKUP(Brut!AK12+1,Semaines!$G$2:$L$523,5,FALSE),IF($AL4=2020,VLOOKUP(Brut!AK12+1,Semaines!$H$2:$L$523,4,FALSE),IF($AL4=2021,VLOOKUP(Brut!AK12+1,Semaines!$I$2:$L$523,3,FALSE),IF($AL4=2022,VLOOKUP(Brut!AK12+1,Semaines!$J$2:$L$523,2,FALSE),""))))))))))),IF(BC4="",IF($AL4=2013,VLOOKUP(Brut!AK12+1,Semaines!$A$2:$L$523,11,FALSE),IF($AL4=2014,VLOOKUP(Brut!AK12+1,Semaines!$B$2:$L$523,10,FALSE),IF($AL4=2015,VLOOKUP(Brut!AK12+1,Semaines!$C$2:$L$523,9,FALSE),IF($AL4=2016,VLOOKUP(Brut!AK12+1,Semaines!$D$2:$L$523,8,FALSE),IF($AL4=2017,VLOOKUP(Brut!AK12+1,Semaines!$E$2:$L$523,7,FALSE),IF($AL4=2018,VLOOKUP(Brut!AK12+1,Semaines!$F$2:$L$523,6,FALSE),IF($AL4=2019,VLOOKUP(Brut!AK12+1,Semaines!$G$2:$L$523,5,FALSE),IF($AL4=2020,VLOOKUP(Brut!AK12+1,Semaines!$H$2:$L$523,4,FALSE),IF($AL4=2021,VLOOKUP(Brut!AK12+1,Semaines!$I$2:$L$523,3,FALSE),IF($AL4=2022,VLOOKUP(Brut!AK12+1,Semaines!$J$2:$L$523,2,FALSE),"")))))))))),IF($AL4=2013,VLOOKUP(Brut!AM12+1,Semaines!$A$2:$L$523,11,FALSE),IF($AL4=2014,VLOOKUP(Brut!AM12+1,Semaines!$B$2:$L$523,10,FALSE),IF($AL4=2015,VLOOKUP(Brut!AM12+1,Semaines!$C$2:$L$523,9,FALSE),IF($AL4=2016,VLOOKUP(Brut!AM12+1,Semaines!$D$2:$L$523,8,FALSE),IF($AL4=2017,VLOOKUP(Brut!AM12+1,Semaines!$E$2:$L$523,7,FALSE),IF($AL4=2018,VLOOKUP(Brut!AM12+1,Semaines!$F$2:$L$523,6,FALSE),IF($AL4=2019,VLOOKUP(Brut!AM12+1,Semaines!$G$2:$L$523,5,FALSE),IF($AL4=2020,VLOOKUP(Brut!AM12+1,Semaines!$H$2:$L$523,4,FALSE),IF($AL4=2021,VLOOKUP(Brut!AM12+1,Semaines!$I$2:$L$523,3,FALSE),IF($AL4=2022,VLOOKUP(Brut!AM12+1,Semaines!$J$2:$L$523,2,FALSE),"")))))))))))),_xlfn.ISOWEEKNUM(BD4)),"")</f>
        <v/>
      </c>
      <c r="BG4" s="153" t="str">
        <f>IF(BD4="",IF(BC4="",IF(BA4="","",IF($AL4=2013,VLOOKUP(Brut!AP12,Semaines!$A$2:$L$523,12,FALSE),IF($AL4=2014,VLOOKUP(Brut!AP12,Semaines!$B$2:$L$523,11,FALSE),IF($AL4=2015,VLOOKUP(Brut!AP12,Semaines!$C$2:$L$523,10,FALSE),IF($AL4=2016,VLOOKUP(Brut!AP12,Semaines!$D$2:$L$523,9,FALSE),IF($AL4=2017,VLOOKUP(Brut!AP12,Semaines!$E$2:$L$523,8,FALSE),IF($AL4=2018,VLOOKUP(Brut!AP12,Semaines!$F$2:$L$523,7,FALSE),IF($AL4=2019,VLOOKUP(Brut!AP12,Semaines!$G$2:$L$523,6,FALSE),IF($AL4=2020,VLOOKUP(Brut!AP12,Semaines!$H$2:$L$523,5,FALSE),IF($AL4=2021,VLOOKUP(Brut!AP12,Semaines!$I$2:$L$523,4,FALSE),IF($AL4=2022,VLOOKUP(Brut!AP12,Semaines!$J$2:$L$523,3,FALSE),""))))))))))),IF(BB4="",IF($AL4=2013,VLOOKUP(Brut!AP12,Semaines!$A$2:$L$523,12,FALSE),IF($AL4=2014,VLOOKUP(Brut!AP12,Semaines!$B$2:$L$523,11,FALSE),IF($AL4=2015,VLOOKUP(Brut!AP12,Semaines!$C$2:$L$523,10,FALSE),IF($AL4=2016,VLOOKUP(Brut!AP12,Semaines!$D$2:$L$523,9,FALSE),IF($AL4=2017,VLOOKUP(Brut!AP12,Semaines!$E$2:$L$523,8,FALSE),IF($AL4=2018,VLOOKUP(Brut!AP12,Semaines!$F$2:$L$523,7,FALSE),IF($AL4=2019,VLOOKUP(Brut!AP12,Semaines!$G$2:$L$523,6,FALSE),IF($AL4=2020,VLOOKUP(Brut!AP12,Semaines!$H$2:$L$523,5,FALSE),IF($AL4=2021,VLOOKUP(Brut!AP12,Semaines!$I$2:$L$523,4,FALSE),IF($AL4=2022,VLOOKUP(Brut!AP12,Semaines!$J$2:$L$523,3,FALSE),"")))))))))),IF(BA4="","",IF($AL4=2013,VLOOKUP(Brut!AP12,Semaines!$A$2:$L$523,12,FALSE),IF($AL4=2014,VLOOKUP(Brut!AP12,Semaines!$B$2:$L$523,11,FALSE),IF($AL4=2015,VLOOKUP(Brut!AP12,Semaines!$C$2:$L$523,10,FALSE),IF($AL4=2016,VLOOKUP(Brut!AP12,Semaines!$D$2:$L$523,9,FALSE),IF($AL4=2017,VLOOKUP(Brut!AP12,Semaines!$E$2:$L$523,8,FALSE),IF($AL4=2018,VLOOKUP(Brut!AP12,Semaines!$F$2:$L$523,7,FALSE),IF($AL4=2019,VLOOKUP(Brut!AP12,Semaines!$G$2:$L$523,6,FALSE),IF($AL4=2020,VLOOKUP(Brut!AP12,Semaines!$H$2:$L$523,5,FALSE),IF($AL4=2021,VLOOKUP(Brut!AP12,Semaines!$I$2:$L$523,4,FALSE),IF($AL4=2022,VLOOKUP(Brut!AP12,Semaines!$J$2:$L$523,3,FALSE),""))))))))))))),IF(AND(MONTH(BD4)=12,_xlfn.ISOWEEKNUM(BD4)=1),YEAR(BD4)+1,YEAR(BD4)))</f>
        <v/>
      </c>
      <c r="BH4" s="148"/>
      <c r="BI4" s="149"/>
      <c r="BJ4" s="154" t="str">
        <f>IF($AL4=2013,VLOOKUP(Brut!AX12,Semaines!$A$2:$L$523,11,FALSE),IF($AL4=2014,VLOOKUP(Brut!AX12,Semaines!$B$2:$L$523,10,FALSE),IF($AL4=2015,VLOOKUP(Brut!AX12,Semaines!$C$2:$L$523,9,FALSE),IF($AL4=2016,VLOOKUP(Brut!AX12,Semaines!$D$2:$L$523,8,FALSE),IF($AL4=2017,VLOOKUP(Brut!AX12,Semaines!$E$2:$L$523,7,FALSE),IF($AL4=2018,VLOOKUP(Brut!AX12,Semaines!$F$2:$L$523,6,FALSE),IF($AL4=2019,VLOOKUP(Brut!AX12,Semaines!$G$2:$L$523,5,FALSE),IF($AL4=2020,VLOOKUP(Brut!AX12,Semaines!$H$2:$L$523,4,FALSE),IF($AL4=2021,VLOOKUP(Brut!AX12,Semaines!$I$2:$L$523,3,FALSE),IF($AL4=2022,VLOOKUP(Brut!AX12,Semaines!$J$2:$L$523,2,FALSE),""))))))))))</f>
        <v/>
      </c>
      <c r="BK4" s="147" t="str">
        <f>IF($AL4=2013,VLOOKUP(Brut!AX12,Semaines!$A$2:$L$523,12,FALSE),IF($AL4=2014,VLOOKUP(Brut!AX12,Semaines!$B$2:$L$523,11,FALSE),IF($AL4=2015,VLOOKUP(Brut!AX12,Semaines!$C$2:$L$523,10,FALSE),IF($AL4=2016,VLOOKUP(Brut!AX12,Semaines!$D$2:$L$523,9,FALSE),IF($AL4=2017,VLOOKUP(Brut!AX12,Semaines!$E$2:$L$523,8,FALSE),IF($AL4=2018,VLOOKUP(Brut!AX12,Semaines!$F$2:$L$523,7,FALSE),IF($AL4=2019,VLOOKUP(Brut!AX12,Semaines!$G$2:$L$523,6,FALSE),IF($AL4=2020,VLOOKUP(Brut!AX12,Semaines!$H$2:$L$523,5,FALSE),IF($AL4=2021,VLOOKUP(Brut!AX12,Semaines!$I$2:$L$523,4,FALSE),IF($AL4=2022,VLOOKUP(Brut!AX12,Semaines!$J$2:$L$523,3,FALSE),""))))))))))</f>
        <v/>
      </c>
      <c r="BL4" s="155"/>
      <c r="BM4" s="149"/>
      <c r="BN4" s="154" t="str">
        <f>IF($AL4=2013,VLOOKUP(Brut!BB12,Semaines!$A$2:$L$523,11,FALSE),IF($AL4=2014,VLOOKUP(Brut!BB12,Semaines!$B$2:$L$523,10,FALSE),IF($AL4=2015,VLOOKUP(Brut!BB12,Semaines!$C$2:$L$523,9,FALSE),IF($AL4=2016,VLOOKUP(Brut!BB12,Semaines!$D$2:$L$523,8,FALSE),IF($AL4=2017,VLOOKUP(Brut!BB12,Semaines!$E$2:$L$523,7,FALSE),IF($AL4=2018,VLOOKUP(Brut!BB12,Semaines!$F$2:$L$523,6,FALSE),IF($AL4=2019,VLOOKUP(Brut!BB12,Semaines!$G$2:$L$523,5,FALSE),IF($AL4=2020,VLOOKUP(Brut!BB12,Semaines!$H$2:$L$523,4,FALSE),IF($AL4=2021,VLOOKUP(Brut!BB12,Semaines!$I$2:$L$523,3,FALSE),IF($AL4=2022,VLOOKUP(Brut!BB12,Semaines!$J$2:$L$523,2,FALSE),""))))))))))</f>
        <v/>
      </c>
      <c r="BO4" s="147" t="str">
        <f>IF($AL4=2013,VLOOKUP(Brut!BB12,Semaines!$A$2:$L$523,12,FALSE),IF($AL4=2014,VLOOKUP(Brut!BB12,Semaines!$B$2:$L$523,11,FALSE),IF($AL4=2015,VLOOKUP(Brut!BB12,Semaines!$C$2:$L$523,10,FALSE),IF($AL4=2016,VLOOKUP(Brut!BB12,Semaines!$D$2:$L$523,9,FALSE),IF($AL4=2017,VLOOKUP(Brut!BB12,Semaines!$E$2:$L$523,8,FALSE),IF($AL4=2018,VLOOKUP(Brut!BB12,Semaines!$F$2:$L$523,7,FALSE),IF($AL4=2019,VLOOKUP(Brut!BB12,Semaines!$G$2:$L$523,6,FALSE),IF($AL4=2020,VLOOKUP(Brut!BB12,Semaines!$H$2:$L$523,5,FALSE),IF($AL4=2021,VLOOKUP(Brut!BB12,Semaines!$I$2:$L$523,4,FALSE),IF($AL4=2022,VLOOKUP(Brut!BB12,Semaines!$J$2:$L$523,3,FALSE),""))))))))))</f>
        <v/>
      </c>
      <c r="BP4" s="155"/>
      <c r="BQ4" s="149"/>
      <c r="BR4" s="154" t="str">
        <f>IF($AL4=2013,VLOOKUP(Brut!BF12,Semaines!$A$2:$L$523,11,FALSE),IF($AL4=2014,VLOOKUP(Brut!BF12,Semaines!$B$2:$L$523,10,FALSE),IF($AL4=2015,VLOOKUP(Brut!BF12,Semaines!$C$2:$L$523,9,FALSE),IF($AL4=2016,VLOOKUP(Brut!BF12,Semaines!$D$2:$L$523,8,FALSE),IF($AL4=2017,VLOOKUP(Brut!BF12,Semaines!$E$2:$L$523,7,FALSE),IF($AL4=2018,VLOOKUP(Brut!BF12,Semaines!$F$2:$L$523,6,FALSE),IF($AL4=2019,VLOOKUP(Brut!BF12,Semaines!$G$2:$L$523,5,FALSE),IF($AL4=2020,VLOOKUP(Brut!BF12,Semaines!$H$2:$L$523,4,FALSE),IF($AL4=2021,VLOOKUP(Brut!BF12,Semaines!$I$2:$L$523,3,FALSE),IF($AL4=2022,VLOOKUP(Brut!BF12,Semaines!$J$2:$L$523,2,FALSE),""))))))))))</f>
        <v/>
      </c>
      <c r="BS4" s="147" t="str">
        <f>IF($AL4=2013,VLOOKUP(Brut!BF12,Semaines!$A$2:$L$523,12,FALSE),IF($AL4=2014,VLOOKUP(Brut!BF12,Semaines!$B$2:$L$523,11,FALSE),IF($AL4=2015,VLOOKUP(Brut!BF12,Semaines!$C$2:$L$523,10,FALSE),IF($AL4=2016,VLOOKUP(Brut!BF12,Semaines!$D$2:$L$523,9,FALSE),IF($AL4=2017,VLOOKUP(Brut!BF12,Semaines!$E$2:$L$523,8,FALSE),IF($AL4=2018,VLOOKUP(Brut!BF12,Semaines!$F$2:$L$523,7,FALSE),IF($AL4=2019,VLOOKUP(Brut!BF12,Semaines!$G$2:$L$523,6,FALSE),IF($AL4=2020,VLOOKUP(Brut!BF12,Semaines!$H$2:$L$523,5,FALSE),IF($AL4=2021,VLOOKUP(Brut!BF12,Semaines!$I$2:$L$523,4,FALSE),IF($AL4=2022,VLOOKUP(Brut!BF12,Semaines!$J$2:$L$523,3,FALSE),""))))))))))</f>
        <v/>
      </c>
      <c r="BT4" s="155"/>
      <c r="BU4" s="149"/>
      <c r="BV4" s="156" t="str">
        <f>IF(Import!AM2=0,"",Import!AM2)</f>
        <v/>
      </c>
      <c r="BW4" s="157" t="str">
        <f>IFERROR($V4*15%,"")</f>
        <v/>
      </c>
      <c r="BX4" s="152" t="str">
        <f t="array" ref="BX4">IFERROR(IF(BV4="",IF(BT4="",IF(BR4="","",IF($AL4=2013,VLOOKUP(Brut!BF12+1,Semaines!$A$2:$L$523,11,FALSE),IF($AL4=2014,VLOOKUP(Brut!BF12+1,Semaines!$B$2:$L$523,10,FALSE),IF($AL4=2015,VLOOKUP(Brut!BF12+1,Semaines!$C$2:$L$523,9,FALSE),IF($AL4=2016,VLOOKUP(Brut!BF12+1,Semaines!$D$2:$L$523,8,FALSE),IF($AL4=2017,VLOOKUP(Brut!BF12+1,Semaines!$E$2:$L$523,7,FALSE),IF($AL4=2018,VLOOKUP(Brut!BF12+1,Semaines!$F$2:$L$523,6,FALSE),IF($AL4=2019,VLOOKUP(Brut!BF12+1,Semaines!$G$2:$L$523,5,FALSE),IF($AL4=2020,VLOOKUP(Brut!BF12+1,Semaines!$H$2:$L$523,4,FALSE),IF($AL4=2021,VLOOKUP(Brut!BF12+1,Semaines!$I$2:$L$523,3,FALSE),IF($AL4=2022,VLOOKUP(Brut!BF12+1,Semaines!$J$2:$L$523,2,FALSE),""))))))))))),IF(BU4="",IF($AL4=2013,VLOOKUP(Brut!BF12+1,Semaines!$A$2:$L$523,11,FALSE),IF($AL4=2014,VLOOKUP(Brut!BF12+1,Semaines!$B$2:$L$523,10,FALSE),IF($AL4=2015,VLOOKUP(Brut!BF12+1,Semaines!$C$2:$L$523,9,FALSE),IF($AL4=2016,VLOOKUP(Brut!BF12+1,Semaines!$D$2:$L$523,8,FALSE),IF($AL4=2017,VLOOKUP(Brut!BF12+1,Semaines!$E$2:$L$523,7,FALSE),IF($AL4=2018,VLOOKUP(Brut!BF12+1,Semaines!$F$2:$L$523,6,FALSE),IF($AL4=2019,VLOOKUP(Brut!BF12+1,Semaines!$G$2:$L$523,5,FALSE),IF($AL4=2020,VLOOKUP(Brut!BF12+1,Semaines!$H$2:$L$523,4,FALSE),IF($AL4=2021,VLOOKUP(Brut!BF12+1,Semaines!$I$2:$L$523,3,FALSE),IF($AL4=2022,VLOOKUP(Brut!BF12+1,Semaines!$J$2:$L$523,2,FALSE),"")))))))))),IF($AL4=2013,VLOOKUP(Brut!BH12+1,Semaines!$A$2:$L$523,11,FALSE),IF($AL4=2014,VLOOKUP(Brut!BH12+1,Semaines!$B$2:$L$523,10,FALSE),IF($AL4=2015,VLOOKUP(Brut!BH12+1,Semaines!$C$2:$L$523,9,FALSE),IF($AL4=2016,VLOOKUP(Brut!BH12+1,Semaines!$D$2:$L$523,8,FALSE),IF($AL4=2017,VLOOKUP(Brut!BH12+1,Semaines!$E$2:$L$523,7,FALSE),IF($AL4=2018,VLOOKUP(Brut!BH12+1,Semaines!$F$2:$L$523,6,FALSE),IF($AL4=2019,VLOOKUP(Brut!BH12+1,Semaines!$G$2:$L$523,5,FALSE),IF($AL4=2020,VLOOKUP(Brut!BH12+1,Semaines!$H$2:$L$523,4,FALSE),IF($AL4=2021,VLOOKUP(Brut!BH12+1,Semaines!$I$2:$L$523,3,FALSE),IF($AL4=2022,VLOOKUP(Brut!BH12+1,Semaines!$J$2:$L$523,2,FALSE),"")))))))))))),_xlfn.ISOWEEKNUM(BV4)),"")</f>
        <v/>
      </c>
      <c r="BY4" s="153" t="str">
        <f>IF(BV4="",IF(BU4="",IF(BS4="","",IF($AL4=2013,VLOOKUP(Brut!BK12,Semaines!$A$2:$L$523,12,FALSE),IF($AL4=2014,VLOOKUP(Brut!BK12,Semaines!$B$2:$L$523,11,FALSE),IF($AL4=2015,VLOOKUP(Brut!BK12,Semaines!$C$2:$L$523,10,FALSE),IF($AL4=2016,VLOOKUP(Brut!BK12,Semaines!$D$2:$L$523,9,FALSE),IF($AL4=2017,VLOOKUP(Brut!BK12,Semaines!$E$2:$L$523,8,FALSE),IF($AL4=2018,VLOOKUP(Brut!BK12,Semaines!$F$2:$L$523,7,FALSE),IF($AL4=2019,VLOOKUP(Brut!BK12,Semaines!$G$2:$L$523,6,FALSE),IF($AL4=2020,VLOOKUP(Brut!BK12,Semaines!$H$2:$L$523,5,FALSE),IF($AL4=2021,VLOOKUP(Brut!BK12,Semaines!$I$2:$L$523,4,FALSE),IF($AL4=2022,VLOOKUP(Brut!BK12,Semaines!$J$2:$L$523,3,FALSE),""))))))))))),IF(BT4="",IF($AL4=2013,VLOOKUP(Brut!BK12,Semaines!$A$2:$L$523,12,FALSE),IF($AL4=2014,VLOOKUP(Brut!BK12,Semaines!$B$2:$L$523,11,FALSE),IF($AL4=2015,VLOOKUP(Brut!BK12,Semaines!$C$2:$L$523,10,FALSE),IF($AL4=2016,VLOOKUP(Brut!BK12,Semaines!$D$2:$L$523,9,FALSE),IF($AL4=2017,VLOOKUP(Brut!BK12,Semaines!$E$2:$L$523,8,FALSE),IF($AL4=2018,VLOOKUP(Brut!BK12,Semaines!$F$2:$L$523,7,FALSE),IF($AL4=2019,VLOOKUP(Brut!BK12,Semaines!$G$2:$L$523,6,FALSE),IF($AL4=2020,VLOOKUP(Brut!BK12,Semaines!$H$2:$L$523,5,FALSE),IF($AL4=2021,VLOOKUP(Brut!BK12,Semaines!$I$2:$L$523,4,FALSE),IF($AL4=2022,VLOOKUP(Brut!BK12,Semaines!$J$2:$L$523,3,FALSE),"")))))))))),IF(BS4="","",IF($AL4=2013,VLOOKUP(Brut!BK12,Semaines!$A$2:$L$523,12,FALSE),IF($AL4=2014,VLOOKUP(Brut!BK12,Semaines!$B$2:$L$523,11,FALSE),IF($AL4=2015,VLOOKUP(Brut!BK12,Semaines!$C$2:$L$523,10,FALSE),IF($AL4=2016,VLOOKUP(Brut!BK12,Semaines!$D$2:$L$523,9,FALSE),IF($AL4=2017,VLOOKUP(Brut!BK12,Semaines!$E$2:$L$523,8,FALSE),IF($AL4=2018,VLOOKUP(Brut!BK12,Semaines!$F$2:$L$523,7,FALSE),IF($AL4=2019,VLOOKUP(Brut!BK12,Semaines!$G$2:$L$523,6,FALSE),IF($AL4=2020,VLOOKUP(Brut!BK12,Semaines!$H$2:$L$523,5,FALSE),IF($AL4=2021,VLOOKUP(Brut!BK12,Semaines!$I$2:$L$523,4,FALSE),IF($AL4=2022,VLOOKUP(Brut!BK12,Semaines!$J$2:$L$523,3,FALSE),""))))))))))))),IF(AND(MONTH(BV4)=12,_xlfn.ISOWEEKNUM(BV4)=1),YEAR(BV4)+1,YEAR(BV4)))</f>
        <v/>
      </c>
      <c r="BZ4" s="148"/>
      <c r="CA4" s="149"/>
      <c r="CB4" s="154" t="str">
        <f>IF($AL4=2013,VLOOKUP(Brut!BO12,Semaines!$A$2:$L$523,11,FALSE),IF($AL4=2014,VLOOKUP(Brut!BO12,Semaines!$B$2:$L$523,10,FALSE),IF($AL4=2015,VLOOKUP(Brut!BO12,Semaines!$C$2:$L$523,9,FALSE),IF($AL4=2016,VLOOKUP(Brut!BO12,Semaines!$D$2:$L$523,8,FALSE),IF($AL4=2017,VLOOKUP(Brut!BO12,Semaines!$E$2:$L$523,7,FALSE),IF($AL4=2018,VLOOKUP(Brut!BO12,Semaines!$F$2:$L$523,6,FALSE),IF($AL4=2019,VLOOKUP(Brut!BO12,Semaines!$G$2:$L$523,5,FALSE),IF($AL4=2020,VLOOKUP(Brut!BO12,Semaines!$H$2:$L$523,4,FALSE),IF($AL4=2021,VLOOKUP(Brut!BO12,Semaines!$I$2:$L$523,3,FALSE),IF($AL4=2022,VLOOKUP(Brut!BO12,Semaines!$J$2:$L$523,2,FALSE),""))))))))))</f>
        <v/>
      </c>
      <c r="CC4" s="147" t="str">
        <f>IF($AL4=2013,VLOOKUP(Brut!BO12,Semaines!$A$2:$L$523,12,FALSE),IF($AL4=2014,VLOOKUP(Brut!BO12,Semaines!$B$2:$L$523,11,FALSE),IF($AL4=2015,VLOOKUP(Brut!BO12,Semaines!$C$2:$L$523,10,FALSE),IF($AL4=2016,VLOOKUP(Brut!BO12,Semaines!$D$2:$L$523,9,FALSE),IF($AL4=2017,VLOOKUP(Brut!BO12,Semaines!$E$2:$L$523,8,FALSE),IF($AL4=2018,VLOOKUP(Brut!BO12,Semaines!$F$2:$L$523,7,FALSE),IF($AL4=2019,VLOOKUP(Brut!BO12,Semaines!$G$2:$L$523,6,FALSE),IF($AL4=2020,VLOOKUP(Brut!BO12,Semaines!$H$2:$L$523,5,FALSE),IF($AL4=2021,VLOOKUP(Brut!BO12,Semaines!$I$2:$L$523,4,FALSE),IF($AL4=2022,VLOOKUP(Brut!BO12,Semaines!$J$2:$L$523,3,FALSE),""))))))))))</f>
        <v/>
      </c>
      <c r="CD4" s="155"/>
      <c r="CE4" s="149"/>
      <c r="CF4" s="142"/>
      <c r="CG4" s="146" t="str">
        <f>IF($AL4=2013,VLOOKUP(Brut!BT12,Semaines!$A$2:$L$523,11,FALSE),IF($AL4=2014,VLOOKUP(Brut!BT12,Semaines!$B$2:$L$523,10,FALSE),IF($AL4=2015,VLOOKUP(Brut!BT12,Semaines!$C$2:$L$523,9,FALSE),IF($AL4=2016,VLOOKUP(Brut!BT12,Semaines!$D$2:$L$523,8,FALSE),IF($AL4=2017,VLOOKUP(Brut!BT12,Semaines!$E$2:$L$523,7,FALSE),IF($AL4=2018,VLOOKUP(Brut!BT12,Semaines!$F$2:$L$523,6,FALSE),IF($AL4=2019,VLOOKUP(Brut!BT12,Semaines!$G$2:$L$523,5,FALSE),IF($AL4=2020,VLOOKUP(Brut!BT12,Semaines!$H$2:$L$523,4,FALSE),IF($AL4=2021,VLOOKUP(Brut!BT12,Semaines!$I$2:$L$523,3,FALSE),IF($AL4=2022,VLOOKUP(Brut!BT12,Semaines!$J$2:$L$523,2,FALSE),""))))))))))</f>
        <v/>
      </c>
      <c r="CH4" s="147" t="str">
        <f>IF($AL4=2013,VLOOKUP(Brut!BT12,Semaines!$A$2:$L$523,12,FALSE),IF($AL4=2014,VLOOKUP(Brut!BT12,Semaines!$B$2:$L$523,11,FALSE),IF($AL4=2015,VLOOKUP(Brut!BT12,Semaines!$C$2:$L$523,10,FALSE),IF($AL4=2016,VLOOKUP(Brut!BT12,Semaines!$D$2:$L$523,9,FALSE),IF($AL4=2017,VLOOKUP(Brut!BT12,Semaines!$E$2:$L$523,8,FALSE),IF($AL4=2018,VLOOKUP(Brut!BT12,Semaines!$F$2:$L$523,7,FALSE),IF($AL4=2019,VLOOKUP(Brut!BT12,Semaines!$G$2:$L$523,6,FALSE),IF($AL4=2020,VLOOKUP(Brut!BT12,Semaines!$H$2:$L$523,5,FALSE),IF($AL4=2021,VLOOKUP(Brut!BT12,Semaines!$I$2:$L$523,4,FALSE),IF($AL4=2022,VLOOKUP(Brut!BT12,Semaines!$J$2:$L$523,3,FALSE),""))))))))))</f>
        <v/>
      </c>
      <c r="CI4" s="155"/>
      <c r="CJ4" s="149"/>
      <c r="CK4" s="142"/>
      <c r="CL4" s="146" t="str">
        <f>IF($AL4=2013,VLOOKUP(Brut!BY12,Semaines!$A$2:$L$523,11,FALSE),IF($AL4=2014,VLOOKUP(Brut!BY12,Semaines!$B$2:$L$523,10,FALSE),IF($AL4=2015,VLOOKUP(Brut!BY12,Semaines!$C$2:$L$523,9,FALSE),IF($AL4=2016,VLOOKUP(Brut!BY12,Semaines!$D$2:$L$523,8,FALSE),IF($AL4=2017,VLOOKUP(Brut!BY12,Semaines!$E$2:$L$523,7,FALSE),IF($AL4=2018,VLOOKUP(Brut!BY12,Semaines!$F$2:$L$523,6,FALSE),IF($AL4=2019,VLOOKUP(Brut!BY12,Semaines!$G$2:$L$523,5,FALSE),IF($AL4=2020,VLOOKUP(Brut!BY12,Semaines!$H$2:$L$523,4,FALSE),IF($AL4=2021,VLOOKUP(Brut!BY12,Semaines!$I$2:$L$523,3,FALSE),IF($AL4=2022,VLOOKUP(Brut!BY12,Semaines!$J$2:$L$523,2,FALSE),""))))))))))</f>
        <v/>
      </c>
      <c r="CM4" s="147" t="str">
        <f>IF($AL4=2013,VLOOKUP(Brut!BY12,Semaines!$A$2:$L$523,12,FALSE),IF($AL4=2014,VLOOKUP(Brut!BY12,Semaines!$B$2:$L$523,11,FALSE),IF($AL4=2015,VLOOKUP(Brut!BY12,Semaines!$C$2:$L$523,10,FALSE),IF($AL4=2016,VLOOKUP(Brut!BY12,Semaines!$D$2:$L$523,9,FALSE),IF($AL4=2017,VLOOKUP(Brut!BY12,Semaines!$E$2:$L$523,8,FALSE),IF($AL4=2018,VLOOKUP(Brut!BY12,Semaines!$F$2:$L$523,7,FALSE),IF($AL4=2019,VLOOKUP(Brut!BY12,Semaines!$G$2:$L$523,6,FALSE),IF($AL4=2020,VLOOKUP(Brut!BY12,Semaines!$H$2:$L$523,5,FALSE),IF($AL4=2021,VLOOKUP(Brut!BY12,Semaines!$I$2:$L$523,4,FALSE),IF($AL4=2022,VLOOKUP(Brut!BY12,Semaines!$J$2:$L$523,3,FALSE),""))))))))))</f>
        <v/>
      </c>
      <c r="CN4" s="155"/>
      <c r="CO4" s="149"/>
      <c r="CP4" s="156" t="str">
        <f>IF(Import!AQ2=0,"",Import!AQ2)</f>
        <v/>
      </c>
      <c r="CQ4" s="157" t="str">
        <f>IFERROR($V4*20%,"")</f>
        <v/>
      </c>
      <c r="CR4" s="152" t="str">
        <f t="array" ref="CR4">IFERROR(IF(CP4="",IF(CN4="",IF(CL4="","",IF($AL4=2013,VLOOKUP(Brut!BY12+1,Semaines!$A$2:$L$523,11,FALSE),IF($AL4=2014,VLOOKUP(Brut!BY12+1,Semaines!$B$2:$L$523,10,FALSE),IF($AL4=2015,VLOOKUP(Brut!BY12+1,Semaines!$C$2:$L$523,9,FALSE),IF($AL4=2016,VLOOKUP(Brut!BY12+1,Semaines!$D$2:$L$523,8,FALSE),IF($AL4=2017,VLOOKUP(Brut!BY12+1,Semaines!$E$2:$L$523,7,FALSE),IF($AL4=2018,VLOOKUP(Brut!BY12+1,Semaines!$F$2:$L$523,6,FALSE),IF($AL4=2019,VLOOKUP(Brut!BY12+1,Semaines!$G$2:$L$523,5,FALSE),IF($AL4=2020,VLOOKUP(Brut!BY12+1,Semaines!$H$2:$L$523,4,FALSE),IF($AL4=2021,VLOOKUP(Brut!BY12+1,Semaines!$I$2:$L$523,3,FALSE),IF($AL4=2022,VLOOKUP(Brut!BY12+1,Semaines!$J$2:$L$523,2,FALSE),""))))))))))),IF(CO4="",IF($AL4=2013,VLOOKUP(Brut!BY12+1,Semaines!$A$2:$L$523,11,FALSE),IF($AL4=2014,VLOOKUP(Brut!BY12+1,Semaines!$B$2:$L$523,10,FALSE),IF($AL4=2015,VLOOKUP(Brut!BY12+1,Semaines!$C$2:$L$523,9,FALSE),IF($AL4=2016,VLOOKUP(Brut!BY12+1,Semaines!$D$2:$L$523,8,FALSE),IF($AL4=2017,VLOOKUP(Brut!BY12+1,Semaines!$E$2:$L$523,7,FALSE),IF($AL4=2018,VLOOKUP(Brut!BY12+1,Semaines!$F$2:$L$523,6,FALSE),IF($AL4=2019,VLOOKUP(Brut!BY12+1,Semaines!$G$2:$L$523,5,FALSE),IF($AL4=2020,VLOOKUP(Brut!BY12+1,Semaines!$H$2:$L$523,4,FALSE),IF($AL4=2021,VLOOKUP(Brut!BY12+1,Semaines!$I$2:$L$523,3,FALSE),IF($AL4=2022,VLOOKUP(Brut!BY12+1,Semaines!$J$2:$L$523,2,FALSE),"")))))))))),IF($AL4=2013,VLOOKUP(Brut!CA12+1,Semaines!$A$2:$L$523,11,FALSE),IF($AL4=2014,VLOOKUP(Brut!CA12+1,Semaines!$B$2:$L$523,10,FALSE),IF($AL4=2015,VLOOKUP(Brut!CA12+1,Semaines!$C$2:$L$523,9,FALSE),IF($AL4=2016,VLOOKUP(Brut!CA12+1,Semaines!$D$2:$L$523,8,FALSE),IF($AL4=2017,VLOOKUP(Brut!CA12+1,Semaines!$E$2:$L$523,7,FALSE),IF($AL4=2018,VLOOKUP(Brut!CA12+1,Semaines!$F$2:$L$523,6,FALSE),IF($AL4=2019,VLOOKUP(Brut!CA12+1,Semaines!$G$2:$L$523,5,FALSE),IF($AL4=2020,VLOOKUP(Brut!CA12+1,Semaines!$H$2:$L$523,4,FALSE),IF($AL4=2021,VLOOKUP(Brut!CA12+1,Semaines!$I$2:$L$523,3,FALSE),IF($AL4=2022,VLOOKUP(Brut!CA12+1,Semaines!$J$2:$L$523,2,FALSE),"")))))))))))),_xlfn.ISOWEEKNUM(CP4)),"")</f>
        <v/>
      </c>
      <c r="CS4" s="153" t="str">
        <f>IF(CP4="",IF(CO4="",IF(CM4="","",IF($AL4=2013,VLOOKUP(Brut!CD12,Semaines!$A$2:$L$523,12,FALSE),IF($AL4=2014,VLOOKUP(Brut!CD12,Semaines!$B$2:$L$523,11,FALSE),IF($AL4=2015,VLOOKUP(Brut!CD12,Semaines!$C$2:$L$523,10,FALSE),IF($AL4=2016,VLOOKUP(Brut!CD12,Semaines!$D$2:$L$523,9,FALSE),IF($AL4=2017,VLOOKUP(Brut!CD12,Semaines!$E$2:$L$523,8,FALSE),IF($AL4=2018,VLOOKUP(Brut!CD12,Semaines!$F$2:$L$523,7,FALSE),IF($AL4=2019,VLOOKUP(Brut!CD12,Semaines!$G$2:$L$523,6,FALSE),IF($AL4=2020,VLOOKUP(Brut!CD12,Semaines!$H$2:$L$523,5,FALSE),IF($AL4=2021,VLOOKUP(Brut!CD12,Semaines!$I$2:$L$523,4,FALSE),IF($AL4=2022,VLOOKUP(Brut!CD12,Semaines!$J$2:$L$523,3,FALSE),""))))))))))),IF(CN4="",IF($AL4=2013,VLOOKUP(Brut!CD12,Semaines!$A$2:$L$523,12,FALSE),IF($AL4=2014,VLOOKUP(Brut!CD12,Semaines!$B$2:$L$523,11,FALSE),IF($AL4=2015,VLOOKUP(Brut!CD12,Semaines!$C$2:$L$523,10,FALSE),IF($AL4=2016,VLOOKUP(Brut!CD12,Semaines!$D$2:$L$523,9,FALSE),IF($AL4=2017,VLOOKUP(Brut!CD12,Semaines!$E$2:$L$523,8,FALSE),IF($AL4=2018,VLOOKUP(Brut!CD12,Semaines!$F$2:$L$523,7,FALSE),IF($AL4=2019,VLOOKUP(Brut!CD12,Semaines!$G$2:$L$523,6,FALSE),IF($AL4=2020,VLOOKUP(Brut!CD12,Semaines!$H$2:$L$523,5,FALSE),IF($AL4=2021,VLOOKUP(Brut!CD12,Semaines!$I$2:$L$523,4,FALSE),IF($AL4=2022,VLOOKUP(Brut!CD12,Semaines!$J$2:$L$523,3,FALSE),"")))))))))),IF(CM4="","",IF($AL4=2013,VLOOKUP(Brut!CD12,Semaines!$A$2:$L$523,12,FALSE),IF($AL4=2014,VLOOKUP(Brut!CD12,Semaines!$B$2:$L$523,11,FALSE),IF($AL4=2015,VLOOKUP(Brut!CD12,Semaines!$C$2:$L$523,10,FALSE),IF($AL4=2016,VLOOKUP(Brut!CD12,Semaines!$D$2:$L$523,9,FALSE),IF($AL4=2017,VLOOKUP(Brut!CD12,Semaines!$E$2:$L$523,8,FALSE),IF($AL4=2018,VLOOKUP(Brut!CD12,Semaines!$F$2:$L$523,7,FALSE),IF($AL4=2019,VLOOKUP(Brut!CD12,Semaines!$G$2:$L$523,6,FALSE),IF($AL4=2020,VLOOKUP(Brut!CD12,Semaines!$H$2:$L$523,5,FALSE),IF($AL4=2021,VLOOKUP(Brut!CD12,Semaines!$I$2:$L$523,4,FALSE),IF($AL4=2022,VLOOKUP(Brut!CD12,Semaines!$J$2:$L$523,3,FALSE),""))))))))))))),IF(AND(MONTH(CP4)=12,_xlfn.ISOWEEKNUM(CP4)=1),YEAR(CP4)+1,YEAR(CP4)))</f>
        <v/>
      </c>
      <c r="CT4" s="148"/>
      <c r="CU4" s="149"/>
      <c r="CV4" s="154" t="str">
        <f>IF($AL4=2013,VLOOKUP(Brut!CH12,Semaines!$A$2:$L$523,11,FALSE),IF($AL4=2014,VLOOKUP(Brut!CH12,Semaines!$B$2:$L$523,10,FALSE),IF($AL4=2015,VLOOKUP(Brut!CH12,Semaines!$C$2:$L$523,9,FALSE),IF($AL4=2016,VLOOKUP(Brut!CH12,Semaines!$D$2:$L$523,8,FALSE),IF($AL4=2017,VLOOKUP(Brut!CH12,Semaines!$E$2:$L$523,7,FALSE),IF($AL4=2018,VLOOKUP(Brut!CH12,Semaines!$F$2:$L$523,6,FALSE),IF($AL4=2019,VLOOKUP(Brut!CH12,Semaines!$G$2:$L$523,5,FALSE),IF($AL4=2020,VLOOKUP(Brut!CH12,Semaines!$H$2:$L$523,4,FALSE),IF($AL4=2021,VLOOKUP(Brut!CH12,Semaines!$I$2:$L$523,3,FALSE),IF($AL4=2022,VLOOKUP(Brut!CH12,Semaines!$J$2:$L$523,2,FALSE),""))))))))))</f>
        <v/>
      </c>
      <c r="CW4" s="147" t="str">
        <f>IF($AL4=2013,VLOOKUP(Brut!CH12,Semaines!$A$2:$L$523,12,FALSE),IF($AL4=2014,VLOOKUP(Brut!CH12,Semaines!$B$2:$L$523,11,FALSE),IF($AL4=2015,VLOOKUP(Brut!CH12,Semaines!$C$2:$L$523,10,FALSE),IF($AL4=2016,VLOOKUP(Brut!CH12,Semaines!$D$2:$L$523,9,FALSE),IF($AL4=2017,VLOOKUP(Brut!CH12,Semaines!$E$2:$L$523,8,FALSE),IF($AL4=2018,VLOOKUP(Brut!CH12,Semaines!$F$2:$L$523,7,FALSE),IF($AL4=2019,VLOOKUP(Brut!CH12,Semaines!$G$2:$L$523,6,FALSE),IF($AL4=2020,VLOOKUP(Brut!CH12,Semaines!$H$2:$L$523,5,FALSE),IF($AL4=2021,VLOOKUP(Brut!CH12,Semaines!$I$2:$L$523,4,FALSE),IF($AL4=2022,VLOOKUP(Brut!CH12,Semaines!$J$2:$L$523,3,FALSE),""))))))))))</f>
        <v/>
      </c>
      <c r="CX4" s="155"/>
      <c r="CY4" s="149"/>
      <c r="CZ4" s="142"/>
      <c r="DA4" s="146" t="str">
        <f>IF($AL4=2013,VLOOKUP(Brut!CM12,Semaines!$A$2:$L$523,11,FALSE),IF($AL4=2014,VLOOKUP(Brut!CM12,Semaines!$B$2:$L$523,10,FALSE),IF($AL4=2015,VLOOKUP(Brut!CM12,Semaines!$C$2:$L$523,9,FALSE),IF($AL4=2016,VLOOKUP(Brut!CM12,Semaines!$D$2:$L$523,8,FALSE),IF($AL4=2017,VLOOKUP(Brut!CM12,Semaines!$E$2:$L$523,7,FALSE),IF($AL4=2018,VLOOKUP(Brut!CM12,Semaines!$F$2:$L$523,6,FALSE),IF($AL4=2019,VLOOKUP(Brut!CM12,Semaines!$G$2:$L$523,5,FALSE),IF($AL4=2020,VLOOKUP(Brut!CM12,Semaines!$H$2:$L$523,4,FALSE),IF($AL4=2021,VLOOKUP(Brut!CM12,Semaines!$I$2:$L$523,3,FALSE),IF($AL4=2022,VLOOKUP(Brut!CM12,Semaines!$J$2:$L$523,2,FALSE),""))))))))))</f>
        <v/>
      </c>
      <c r="DB4" s="147" t="str">
        <f>IF($AL4=2013,VLOOKUP(Brut!CM12,Semaines!$A$2:$L$523,12,FALSE),IF($AL4=2014,VLOOKUP(Brut!CM12,Semaines!$B$2:$L$523,11,FALSE),IF($AL4=2015,VLOOKUP(Brut!CM12,Semaines!$C$2:$L$523,10,FALSE),IF($AL4=2016,VLOOKUP(Brut!CM12,Semaines!$D$2:$L$523,9,FALSE),IF($AL4=2017,VLOOKUP(Brut!CM12,Semaines!$E$2:$L$523,8,FALSE),IF($AL4=2018,VLOOKUP(Brut!CM12,Semaines!$F$2:$L$523,7,FALSE),IF($AL4=2019,VLOOKUP(Brut!CM12,Semaines!$G$2:$L$523,6,FALSE),IF($AL4=2020,VLOOKUP(Brut!CM12,Semaines!$H$2:$L$523,5,FALSE),IF($AL4=2021,VLOOKUP(Brut!CM12,Semaines!$I$2:$L$523,4,FALSE),IF($AL4=2022,VLOOKUP(Brut!CM12,Semaines!$J$2:$L$523,3,FALSE),""))))))))))</f>
        <v/>
      </c>
      <c r="DC4" s="155"/>
      <c r="DD4" s="149"/>
      <c r="DE4" s="154" t="str">
        <f>IF($AL4=2013,VLOOKUP(Brut!CQ12,Semaines!$A$2:$L$523,11,FALSE),IF($AL4=2014,VLOOKUP(Brut!CQ12,Semaines!$B$2:$L$523,10,FALSE),IF($AL4=2015,VLOOKUP(Brut!CQ12,Semaines!$C$2:$L$523,9,FALSE),IF($AL4=2016,VLOOKUP(Brut!CQ12,Semaines!$D$2:$L$523,8,FALSE),IF($AL4=2017,VLOOKUP(Brut!CQ12,Semaines!$E$2:$L$523,7,FALSE),IF($AL4=2018,VLOOKUP(Brut!CQ12,Semaines!$F$2:$L$523,6,FALSE),IF($AL4=2019,VLOOKUP(Brut!CQ12,Semaines!$G$2:$L$523,5,FALSE),IF($AL4=2020,VLOOKUP(Brut!CQ12,Semaines!$H$2:$L$523,4,FALSE),IF($AL4=2021,VLOOKUP(Brut!CQ12,Semaines!$I$2:$L$523,3,FALSE),IF($AL4=2022,VLOOKUP(Brut!CQ12,Semaines!$J$2:$L$523,2,FALSE),""))))))))))</f>
        <v/>
      </c>
      <c r="DF4" s="147" t="str">
        <f>IF($AL4=2013,VLOOKUP(Brut!CQ12,Semaines!$A$2:$L$523,12,FALSE),IF($AL4=2014,VLOOKUP(Brut!CQ12,Semaines!$B$2:$L$523,11,FALSE),IF($AL4=2015,VLOOKUP(Brut!CQ12,Semaines!$C$2:$L$523,10,FALSE),IF($AL4=2016,VLOOKUP(Brut!CQ12,Semaines!$D$2:$L$523,9,FALSE),IF($AL4=2017,VLOOKUP(Brut!CQ12,Semaines!$E$2:$L$523,8,FALSE),IF($AL4=2018,VLOOKUP(Brut!CQ12,Semaines!$F$2:$L$523,7,FALSE),IF($AL4=2019,VLOOKUP(Brut!CQ12,Semaines!$G$2:$L$523,6,FALSE),IF($AL4=2020,VLOOKUP(Brut!CQ12,Semaines!$H$2:$L$523,5,FALSE),IF($AL4=2021,VLOOKUP(Brut!CQ12,Semaines!$I$2:$L$523,4,FALSE),IF($AL4=2022,VLOOKUP(Brut!CQ12,Semaines!$J$2:$L$523,3,FALSE),""))))))))))</f>
        <v/>
      </c>
      <c r="DG4" s="155"/>
      <c r="DH4" s="149"/>
      <c r="DI4" s="142"/>
      <c r="DJ4" s="146" t="str">
        <f>IF($AL4=2013,VLOOKUP(Brut!CW12,Semaines!$A$2:$L$523,11,FALSE),IF($AL4=2014,VLOOKUP(Brut!CW12,Semaines!$B$2:$L$523,10,FALSE),IF($AL4=2015,VLOOKUP(Brut!CW12,Semaines!$C$2:$L$523,9,FALSE),IF($AL4=2016,VLOOKUP(Brut!CW12,Semaines!$D$2:$L$523,8,FALSE),IF($AL4=2017,VLOOKUP(Brut!CW12,Semaines!$E$2:$L$523,7,FALSE),IF($AL4=2018,VLOOKUP(Brut!CW12,Semaines!$F$2:$L$523,6,FALSE),IF($AL4=2019,VLOOKUP(Brut!CW12,Semaines!$G$2:$L$523,5,FALSE),IF($AL4=2020,VLOOKUP(Brut!CW12,Semaines!$H$2:$L$523,4,FALSE),IF($AL4=2021,VLOOKUP(Brut!CW12,Semaines!$I$2:$L$523,3,FALSE),IF($AL4=2022,VLOOKUP(Brut!CW12,Semaines!$J$2:$L$523,2,FALSE),""))))))))))</f>
        <v/>
      </c>
      <c r="DK4" s="147" t="str">
        <f>IF($AL4=2013,VLOOKUP(Brut!CW12,Semaines!$A$2:$L$523,12,FALSE),IF($AL4=2014,VLOOKUP(Brut!CW12,Semaines!$B$2:$L$523,11,FALSE),IF($AL4=2015,VLOOKUP(Brut!CW12,Semaines!$C$2:$L$523,10,FALSE),IF($AL4=2016,VLOOKUP(Brut!CW12,Semaines!$D$2:$L$523,9,FALSE),IF($AL4=2017,VLOOKUP(Brut!CW12,Semaines!$E$2:$L$523,8,FALSE),IF($AL4=2018,VLOOKUP(Brut!CW12,Semaines!$F$2:$L$523,7,FALSE),IF($AL4=2019,VLOOKUP(Brut!CW12,Semaines!$G$2:$L$523,6,FALSE),IF($AL4=2020,VLOOKUP(Brut!CW12,Semaines!$H$2:$L$523,5,FALSE),IF($AL4=2021,VLOOKUP(Brut!CW12,Semaines!$I$2:$L$523,4,FALSE),IF($AL4=2022,VLOOKUP(Brut!CW12,Semaines!$J$2:$L$523,3,FALSE),""))))))))))</f>
        <v/>
      </c>
      <c r="DL4" s="155"/>
      <c r="DM4" s="149"/>
      <c r="DN4" s="142"/>
      <c r="DO4" s="146" t="str">
        <f>IF($AL4=2013,VLOOKUP(Brut!DC12,Semaines!$A$2:$L$523,11,FALSE),IF($AL4=2014,VLOOKUP(Brut!DC12,Semaines!$B$2:$L$523,10,FALSE),IF($AL4=2015,VLOOKUP(Brut!DC12,Semaines!$C$2:$L$523,9,FALSE),IF($AL4=2016,VLOOKUP(Brut!DC12,Semaines!$D$2:$L$523,8,FALSE),IF($AL4=2017,VLOOKUP(Brut!DC12,Semaines!$E$2:$L$523,7,FALSE),IF($AL4=2018,VLOOKUP(Brut!DC12,Semaines!$F$2:$L$523,6,FALSE),IF($AL4=2019,VLOOKUP(Brut!DC12,Semaines!$G$2:$L$523,5,FALSE),IF($AL4=2020,VLOOKUP(Brut!DC12,Semaines!$H$2:$L$523,4,FALSE),IF($AL4=2021,VLOOKUP(Brut!DC12,Semaines!$I$2:$L$523,3,FALSE),IF($AL4=2022,VLOOKUP(Brut!DC12,Semaines!$J$2:$L$523,2,FALSE),""))))))))))</f>
        <v/>
      </c>
      <c r="DP4" s="147" t="str">
        <f>IF($AL4=2013,VLOOKUP(Brut!DC12,Semaines!$A$2:$L$523,12,FALSE),IF($AL4=2014,VLOOKUP(Brut!DC12,Semaines!$B$2:$L$523,11,FALSE),IF($AL4=2015,VLOOKUP(Brut!DC12,Semaines!$C$2:$L$523,10,FALSE),IF($AL4=2016,VLOOKUP(Brut!DC12,Semaines!$D$2:$L$523,9,FALSE),IF($AL4=2017,VLOOKUP(Brut!DC12,Semaines!$E$2:$L$523,8,FALSE),IF($AL4=2018,VLOOKUP(Brut!DC12,Semaines!$F$2:$L$523,7,FALSE),IF($AL4=2019,VLOOKUP(Brut!DC12,Semaines!$G$2:$L$523,6,FALSE),IF($AL4=2020,VLOOKUP(Brut!DC12,Semaines!$H$2:$L$523,5,FALSE),IF($AL4=2021,VLOOKUP(Brut!DC12,Semaines!$I$2:$L$523,4,FALSE),IF($AL4=2022,VLOOKUP(Brut!DC12,Semaines!$J$2:$L$523,3,FALSE),""))))))))))</f>
        <v/>
      </c>
      <c r="DQ4" s="155"/>
      <c r="DR4" s="149"/>
      <c r="DS4" s="142"/>
      <c r="DT4" s="145"/>
      <c r="DU4" s="142"/>
      <c r="DV4" s="146" t="str">
        <f>IF($AL4=2013,VLOOKUP(Brut!DJ12,Semaines!$A$2:$L$523,11,FALSE),IF($AL4=2014,VLOOKUP(Brut!DJ12,Semaines!$B$2:$L$523,10,FALSE),IF($AL4=2015,VLOOKUP(Brut!DJ12,Semaines!$C$2:$L$523,9,FALSE),IF($AL4=2016,VLOOKUP(Brut!DJ12,Semaines!$D$2:$L$523,8,FALSE),IF($AL4=2017,VLOOKUP(Brut!DJ12,Semaines!$E$2:$L$523,7,FALSE),IF($AL4=2018,VLOOKUP(Brut!DJ12,Semaines!$F$2:$L$523,6,FALSE),IF($AL4=2019,VLOOKUP(Brut!DJ12,Semaines!$G$2:$L$523,5,FALSE),IF($AL4=2020,VLOOKUP(Brut!DJ12,Semaines!$H$2:$L$523,4,FALSE),IF($AL4=2021,VLOOKUP(Brut!DJ12,Semaines!$I$2:$L$523,3,FALSE),IF($AL4=2022,VLOOKUP(Brut!DJ12,Semaines!$J$2:$L$523,2,FALSE),""))))))))))</f>
        <v/>
      </c>
      <c r="DW4" s="147" t="str">
        <f>IF($AL4=2013,VLOOKUP(Brut!DJ12,Semaines!$A$2:$L$523,12,FALSE),IF($AL4=2014,VLOOKUP(Brut!DJ12,Semaines!$B$2:$L$523,11,FALSE),IF($AL4=2015,VLOOKUP(Brut!DJ12,Semaines!$C$2:$L$523,10,FALSE),IF($AL4=2016,VLOOKUP(Brut!DJ12,Semaines!$D$2:$L$523,9,FALSE),IF($AL4=2017,VLOOKUP(Brut!DJ12,Semaines!$E$2:$L$523,8,FALSE),IF($AL4=2018,VLOOKUP(Brut!DJ12,Semaines!$F$2:$L$523,7,FALSE),IF($AL4=2019,VLOOKUP(Brut!DJ12,Semaines!$G$2:$L$523,6,FALSE),IF($AL4=2020,VLOOKUP(Brut!DJ12,Semaines!$H$2:$L$523,5,FALSE),IF($AL4=2021,VLOOKUP(Brut!DJ12,Semaines!$I$2:$L$523,4,FALSE),IF($AL4=2022,VLOOKUP(Brut!DJ12,Semaines!$J$2:$L$523,3,FALSE),""))))))))))</f>
        <v/>
      </c>
      <c r="DX4" s="155"/>
      <c r="DY4" s="149"/>
      <c r="DZ4" s="142"/>
      <c r="EA4" s="146" t="str">
        <f>IF($AL4=2013,VLOOKUP(Brut!DO12,Semaines!$A$2:$L$523,11,FALSE),IF($AL4=2014,VLOOKUP(Brut!DO12,Semaines!$B$2:$L$523,10,FALSE),IF($AL4=2015,VLOOKUP(Brut!DO12,Semaines!$C$2:$L$523,9,FALSE),IF($AL4=2016,VLOOKUP(Brut!DO12,Semaines!$D$2:$L$523,8,FALSE),IF($AL4=2017,VLOOKUP(Brut!DO12,Semaines!$E$2:$L$523,7,FALSE),IF($AL4=2018,VLOOKUP(Brut!DO12,Semaines!$F$2:$L$523,6,FALSE),IF($AL4=2019,VLOOKUP(Brut!DO12,Semaines!$G$2:$L$523,5,FALSE),IF($AL4=2020,VLOOKUP(Brut!DO12,Semaines!$H$2:$L$523,4,FALSE),IF($AL4=2021,VLOOKUP(Brut!DO12,Semaines!$I$2:$L$523,3,FALSE),IF($AL4=2022,VLOOKUP(Brut!DO12,Semaines!$J$2:$L$523,2,FALSE),""))))))))))</f>
        <v/>
      </c>
      <c r="EB4" s="147" t="str">
        <f>IF($AL4=2013,VLOOKUP(Brut!DO12,Semaines!$A$2:$L$523,12,FALSE),IF($AL4=2014,VLOOKUP(Brut!DO12,Semaines!$B$2:$L$523,11,FALSE),IF($AL4=2015,VLOOKUP(Brut!DO12,Semaines!$C$2:$L$523,10,FALSE),IF($AL4=2016,VLOOKUP(Brut!DO12,Semaines!$D$2:$L$523,9,FALSE),IF($AL4=2017,VLOOKUP(Brut!DO12,Semaines!$E$2:$L$523,8,FALSE),IF($AL4=2018,VLOOKUP(Brut!DO12,Semaines!$F$2:$L$523,7,FALSE),IF($AL4=2019,VLOOKUP(Brut!DO12,Semaines!$G$2:$L$523,6,FALSE),IF($AL4=2020,VLOOKUP(Brut!DO12,Semaines!$H$2:$L$523,5,FALSE),IF($AL4=2021,VLOOKUP(Brut!DO12,Semaines!$I$2:$L$523,4,FALSE),IF($AL4=2022,VLOOKUP(Brut!DO12,Semaines!$J$2:$L$523,3,FALSE),""))))))))))</f>
        <v/>
      </c>
      <c r="EC4" s="155"/>
      <c r="ED4" s="149"/>
      <c r="EE4" s="158"/>
      <c r="EF4" s="158"/>
      <c r="EG4" s="159"/>
      <c r="EH4" s="149"/>
      <c r="EI4" s="142"/>
      <c r="EJ4" s="145"/>
      <c r="EK4" s="142"/>
      <c r="EL4" s="146" t="str">
        <f>IF($AL4=2013,VLOOKUP(Brut!DV12,Semaines!$A$2:$L$523,11,FALSE),IF($AL4=2014,VLOOKUP(Brut!DV12,Semaines!$B$2:$L$523,10,FALSE),IF($AL4=2015,VLOOKUP(Brut!DV12,Semaines!$C$2:$L$523,9,FALSE),IF($AL4=2016,VLOOKUP(Brut!DV12,Semaines!$D$2:$L$523,8,FALSE),IF($AL4=2017,VLOOKUP(Brut!DV12,Semaines!$E$2:$L$523,7,FALSE),IF($AL4=2018,VLOOKUP(Brut!DV12,Semaines!$F$2:$L$523,6,FALSE),IF($AL4=2019,VLOOKUP(Brut!DV12,Semaines!$G$2:$L$523,5,FALSE),IF($AL4=2020,VLOOKUP(Brut!DV12,Semaines!$H$2:$L$523,4,FALSE),IF($AL4=2021,VLOOKUP(Brut!DV12,Semaines!$I$2:$L$523,3,FALSE),IF($AL4=2022,VLOOKUP(Brut!DV12,Semaines!$J$2:$L$523,2,FALSE),""))))))))))</f>
        <v/>
      </c>
      <c r="EM4" s="147" t="str">
        <f>IF($AL4=2013,VLOOKUP(Brut!DV12,Semaines!$A$2:$L$523,12,FALSE),IF($AL4=2014,VLOOKUP(Brut!DV12,Semaines!$B$2:$L$523,11,FALSE),IF($AL4=2015,VLOOKUP(Brut!DV12,Semaines!$C$2:$L$523,10,FALSE),IF($AL4=2016,VLOOKUP(Brut!DV12,Semaines!$D$2:$L$523,9,FALSE),IF($AL4=2017,VLOOKUP(Brut!DV12,Semaines!$E$2:$L$523,8,FALSE),IF($AL4=2018,VLOOKUP(Brut!DV12,Semaines!$F$2:$L$523,7,FALSE),IF($AL4=2019,VLOOKUP(Brut!DV12,Semaines!$G$2:$L$523,6,FALSE),IF($AL4=2020,VLOOKUP(Brut!DV12,Semaines!$H$2:$L$523,5,FALSE),IF($AL4=2021,VLOOKUP(Brut!DV12,Semaines!$I$2:$L$523,4,FALSE),IF($AL4=2022,VLOOKUP(Brut!DV12,Semaines!$J$2:$L$523,3,FALSE),""))))))))))</f>
        <v/>
      </c>
      <c r="EN4" s="155"/>
      <c r="EO4" s="149"/>
      <c r="EP4" s="154" t="str">
        <f>IF($AL4=2013,VLOOKUP(Brut!DZ12,Semaines!$A$2:$L$523,11,FALSE),IF($AL4=2014,VLOOKUP(Brut!DZ12,Semaines!$B$2:$L$523,10,FALSE),IF($AL4=2015,VLOOKUP(Brut!DZ12,Semaines!$C$2:$L$523,9,FALSE),IF($AL4=2016,VLOOKUP(Brut!DZ12,Semaines!$D$2:$L$523,8,FALSE),IF($AL4=2017,VLOOKUP(Brut!DZ12,Semaines!$E$2:$L$523,7,FALSE),IF($AL4=2018,VLOOKUP(Brut!DZ12,Semaines!$F$2:$L$523,6,FALSE),IF($AL4=2019,VLOOKUP(Brut!DZ12,Semaines!$G$2:$L$523,5,FALSE),IF($AL4=2020,VLOOKUP(Brut!DZ12,Semaines!$H$2:$L$523,4,FALSE),IF($AL4=2021,VLOOKUP(Brut!DZ12,Semaines!$I$2:$L$523,3,FALSE),IF($AL4=2022,VLOOKUP(Brut!DZ12,Semaines!$J$2:$L$523,2,FALSE),""))))))))))</f>
        <v/>
      </c>
      <c r="EQ4" s="147" t="str">
        <f>IF($AL4=2013,VLOOKUP(Brut!DZ12,Semaines!$A$2:$L$523,12,FALSE),IF($AL4=2014,VLOOKUP(Brut!DZ12,Semaines!$B$2:$L$523,11,FALSE),IF($AL4=2015,VLOOKUP(Brut!DZ12,Semaines!$C$2:$L$523,10,FALSE),IF($AL4=2016,VLOOKUP(Brut!DZ12,Semaines!$D$2:$L$523,9,FALSE),IF($AL4=2017,VLOOKUP(Brut!DZ12,Semaines!$E$2:$L$523,8,FALSE),IF($AL4=2018,VLOOKUP(Brut!DZ12,Semaines!$F$2:$L$523,7,FALSE),IF($AL4=2019,VLOOKUP(Brut!DZ12,Semaines!$G$2:$L$523,6,FALSE),IF($AL4=2020,VLOOKUP(Brut!DZ12,Semaines!$H$2:$L$523,5,FALSE),IF($AL4=2021,VLOOKUP(Brut!DZ12,Semaines!$I$2:$L$523,4,FALSE),IF($AL4=2022,VLOOKUP(Brut!DZ12,Semaines!$J$2:$L$523,3,FALSE),""))))))))))</f>
        <v/>
      </c>
      <c r="ER4" s="155"/>
      <c r="ES4" s="149"/>
      <c r="ET4" s="154" t="str">
        <f>IF($AL4=2013,VLOOKUP(Brut!ED12,Semaines!$A$2:$L$523,11,FALSE),IF($AL4=2014,VLOOKUP(Brut!ED12,Semaines!$B$2:$L$523,10,FALSE),IF($AL4=2015,VLOOKUP(Brut!ED12,Semaines!$C$2:$L$523,9,FALSE),IF($AL4=2016,VLOOKUP(Brut!ED12,Semaines!$D$2:$L$523,8,FALSE),IF($AL4=2017,VLOOKUP(Brut!ED12,Semaines!$E$2:$L$523,7,FALSE),IF($AL4=2018,VLOOKUP(Brut!ED12,Semaines!$F$2:$L$523,6,FALSE),IF($AL4=2019,VLOOKUP(Brut!ED12,Semaines!$G$2:$L$523,5,FALSE),IF($AL4=2020,VLOOKUP(Brut!ED12,Semaines!$H$2:$L$523,4,FALSE),IF($AL4=2021,VLOOKUP(Brut!ED12,Semaines!$I$2:$L$523,3,FALSE),IF($AL4=2022,VLOOKUP(Brut!ED12,Semaines!$J$2:$L$523,2,FALSE),""))))))))))</f>
        <v/>
      </c>
      <c r="EU4" s="147" t="str">
        <f>IF($AL4=2013,VLOOKUP(Brut!ED12,Semaines!$A$2:$L$523,12,FALSE),IF($AL4=2014,VLOOKUP(Brut!ED12,Semaines!$B$2:$L$523,11,FALSE),IF($AL4=2015,VLOOKUP(Brut!ED12,Semaines!$C$2:$L$523,10,FALSE),IF($AL4=2016,VLOOKUP(Brut!ED12,Semaines!$D$2:$L$523,9,FALSE),IF($AL4=2017,VLOOKUP(Brut!ED12,Semaines!$E$2:$L$523,8,FALSE),IF($AL4=2018,VLOOKUP(Brut!ED12,Semaines!$F$2:$L$523,7,FALSE),IF($AL4=2019,VLOOKUP(Brut!ED12,Semaines!$G$2:$L$523,6,FALSE),IF($AL4=2020,VLOOKUP(Brut!ED12,Semaines!$H$2:$L$523,5,FALSE),IF($AL4=2021,VLOOKUP(Brut!ED12,Semaines!$I$2:$L$523,4,FALSE),IF($AL4=2022,VLOOKUP(Brut!ED12,Semaines!$J$2:$L$523,3,FALSE),""))))))))))</f>
        <v/>
      </c>
      <c r="EV4" s="155"/>
      <c r="EW4" s="149"/>
      <c r="EX4" s="154" t="str">
        <f>IF($AL4=2013,VLOOKUP(Brut!EH12,Semaines!$A$2:$L$523,11,FALSE),IF($AL4=2014,VLOOKUP(Brut!EH12,Semaines!$B$2:$L$523,10,FALSE),IF($AL4=2015,VLOOKUP(Brut!EH12,Semaines!$C$2:$L$523,9,FALSE),IF($AL4=2016,VLOOKUP(Brut!EH12,Semaines!$D$2:$L$523,8,FALSE),IF($AL4=2017,VLOOKUP(Brut!EH12,Semaines!$E$2:$L$523,7,FALSE),IF($AL4=2018,VLOOKUP(Brut!EH12,Semaines!$F$2:$L$523,6,FALSE),IF($AL4=2019,VLOOKUP(Brut!EH12,Semaines!$G$2:$L$523,5,FALSE),IF($AL4=2020,VLOOKUP(Brut!EH12,Semaines!$H$2:$L$523,4,FALSE),IF($AL4=2021,VLOOKUP(Brut!EH12,Semaines!$I$2:$L$523,3,FALSE),IF($AL4=2022,VLOOKUP(Brut!EH12,Semaines!$J$2:$L$523,2,FALSE),""))))))))))</f>
        <v/>
      </c>
      <c r="EY4" s="147" t="str">
        <f>IF($AL4=2013,VLOOKUP(Brut!EH12,Semaines!$A$2:$L$523,12,FALSE),IF($AL4=2014,VLOOKUP(Brut!EH12,Semaines!$B$2:$L$523,11,FALSE),IF($AL4=2015,VLOOKUP(Brut!EH12,Semaines!$C$2:$L$523,10,FALSE),IF($AL4=2016,VLOOKUP(Brut!EH12,Semaines!$D$2:$L$523,9,FALSE),IF($AL4=2017,VLOOKUP(Brut!EH12,Semaines!$E$2:$L$523,8,FALSE),IF($AL4=2018,VLOOKUP(Brut!EH12,Semaines!$F$2:$L$523,7,FALSE),IF($AL4=2019,VLOOKUP(Brut!EH12,Semaines!$G$2:$L$523,6,FALSE),IF($AL4=2020,VLOOKUP(Brut!EH12,Semaines!$H$2:$L$523,5,FALSE),IF($AL4=2021,VLOOKUP(Brut!EH12,Semaines!$I$2:$L$523,4,FALSE),IF($AL4=2022,VLOOKUP(Brut!EH12,Semaines!$J$2:$L$523,3,FALSE),""))))))))))</f>
        <v/>
      </c>
      <c r="EZ4" s="155"/>
      <c r="FA4" s="149"/>
      <c r="FB4" s="156" t="str">
        <f>IF(Import!AU2=0,"",Import!AU2)</f>
        <v/>
      </c>
      <c r="FC4" s="157" t="str">
        <f>IFERROR($V4*15%,"")</f>
        <v/>
      </c>
      <c r="FD4" s="152" t="str">
        <f t="array" ref="FD4">IFERROR(IF(FB4="",IF(EZ4="",IF(EX4="","",IF($AL4=2013,VLOOKUP(Brut!EH12+1,Semaines!$A$2:$L$523,11,FALSE),IF($AL4=2014,VLOOKUP(Brut!EH12+1,Semaines!$B$2:$L$523,10,FALSE),IF($AL4=2015,VLOOKUP(Brut!EH12+1,Semaines!$C$2:$L$523,9,FALSE),IF($AL4=2016,VLOOKUP(Brut!EH12+1,Semaines!$D$2:$L$523,8,FALSE),IF($AL4=2017,VLOOKUP(Brut!EH12+1,Semaines!$E$2:$L$523,7,FALSE),IF($AL4=2018,VLOOKUP(Brut!EH12+1,Semaines!$F$2:$L$523,6,FALSE),IF($AL4=2019,VLOOKUP(Brut!EH12+1,Semaines!$G$2:$L$523,5,FALSE),IF($AL4=2020,VLOOKUP(Brut!EH12+1,Semaines!$H$2:$L$523,4,FALSE),IF($AL4=2021,VLOOKUP(Brut!EH12+1,Semaines!$I$2:$L$523,3,FALSE),IF($AL4=2022,VLOOKUP(Brut!EH12+1,Semaines!$J$2:$L$523,2,FALSE),""))))))))))),IF(FA4="",IF($AL4=2013,VLOOKUP(Brut!EH12+1,Semaines!$A$2:$L$523,11,FALSE),IF($AL4=2014,VLOOKUP(Brut!EH12+1,Semaines!$B$2:$L$523,10,FALSE),IF($AL4=2015,VLOOKUP(Brut!EH12+1,Semaines!$C$2:$L$523,9,FALSE),IF($AL4=2016,VLOOKUP(Brut!EH12+1,Semaines!$D$2:$L$523,8,FALSE),IF($AL4=2017,VLOOKUP(Brut!EH12+1,Semaines!$E$2:$L$523,7,FALSE),IF($AL4=2018,VLOOKUP(Brut!EH12+1,Semaines!$F$2:$L$523,6,FALSE),IF($AL4=2019,VLOOKUP(Brut!EH12+1,Semaines!$G$2:$L$523,5,FALSE),IF($AL4=2020,VLOOKUP(Brut!EH12+1,Semaines!$H$2:$L$523,4,FALSE),IF($AL4=2021,VLOOKUP(Brut!EH12+1,Semaines!$I$2:$L$523,3,FALSE),IF($AL4=2022,VLOOKUP(Brut!EH12+1,Semaines!$J$2:$L$523,2,FALSE),"")))))))))),IF($AL4=2013,VLOOKUP(Brut!EJ12+1,Semaines!$A$2:$L$523,11,FALSE),IF($AL4=2014,VLOOKUP(Brut!EJ12+1,Semaines!$B$2:$L$523,10,FALSE),IF($AL4=2015,VLOOKUP(Brut!EJ12+1,Semaines!$C$2:$L$523,9,FALSE),IF($AL4=2016,VLOOKUP(Brut!EJ12+1,Semaines!$D$2:$L$523,8,FALSE),IF($AL4=2017,VLOOKUP(Brut!EJ12+1,Semaines!$E$2:$L$523,7,FALSE),IF($AL4=2018,VLOOKUP(Brut!EJ12+1,Semaines!$F$2:$L$523,6,FALSE),IF($AL4=2019,VLOOKUP(Brut!EJ12+1,Semaines!$G$2:$L$523,5,FALSE),IF($AL4=2020,VLOOKUP(Brut!EJ12+1,Semaines!$H$2:$L$523,4,FALSE),IF($AL4=2021,VLOOKUP(Brut!EJ12+1,Semaines!$I$2:$L$523,3,FALSE),IF($AL4=2022,VLOOKUP(Brut!EJ12+1,Semaines!$J$2:$L$523,2,FALSE),"")))))))))))),_xlfn.ISOWEEKNUM(FB4)),"")</f>
        <v/>
      </c>
      <c r="FE4" s="153" t="str">
        <f>IF(FB4="",IF(FA4="",IF(EY4="","",IF($AL4=2013,VLOOKUP(Brut!EM12,Semaines!$A$2:$L$523,12,FALSE),IF($AL4=2014,VLOOKUP(Brut!EM12,Semaines!$B$2:$L$523,11,FALSE),IF($AL4=2015,VLOOKUP(Brut!EM12,Semaines!$C$2:$L$523,10,FALSE),IF($AL4=2016,VLOOKUP(Brut!EM12,Semaines!$D$2:$L$523,9,FALSE),IF($AL4=2017,VLOOKUP(Brut!EM12,Semaines!$E$2:$L$523,8,FALSE),IF($AL4=2018,VLOOKUP(Brut!EM12,Semaines!$F$2:$L$523,7,FALSE),IF($AL4=2019,VLOOKUP(Brut!EM12,Semaines!$G$2:$L$523,6,FALSE),IF($AL4=2020,VLOOKUP(Brut!EM12,Semaines!$H$2:$L$523,5,FALSE),IF($AL4=2021,VLOOKUP(Brut!EM12,Semaines!$I$2:$L$523,4,FALSE),IF($AL4=2022,VLOOKUP(Brut!EM12,Semaines!$J$2:$L$523,3,FALSE),""))))))))))),IF(EZ4="",IF($AL4=2013,VLOOKUP(Brut!EM12,Semaines!$A$2:$L$523,12,FALSE),IF($AL4=2014,VLOOKUP(Brut!EM12,Semaines!$B$2:$L$523,11,FALSE),IF($AL4=2015,VLOOKUP(Brut!EM12,Semaines!$C$2:$L$523,10,FALSE),IF($AL4=2016,VLOOKUP(Brut!EM12,Semaines!$D$2:$L$523,9,FALSE),IF($AL4=2017,VLOOKUP(Brut!EM12,Semaines!$E$2:$L$523,8,FALSE),IF($AL4=2018,VLOOKUP(Brut!EM12,Semaines!$F$2:$L$523,7,FALSE),IF($AL4=2019,VLOOKUP(Brut!EM12,Semaines!$G$2:$L$523,6,FALSE),IF($AL4=2020,VLOOKUP(Brut!EM12,Semaines!$H$2:$L$523,5,FALSE),IF($AL4=2021,VLOOKUP(Brut!EM12,Semaines!$I$2:$L$523,4,FALSE),IF($AL4=2022,VLOOKUP(Brut!EM12,Semaines!$J$2:$L$523,3,FALSE),"")))))))))),IF(EY4="","",IF($AL4=2013,VLOOKUP(Brut!EM12,Semaines!$A$2:$L$523,12,FALSE),IF($AL4=2014,VLOOKUP(Brut!EM12,Semaines!$B$2:$L$523,11,FALSE),IF($AL4=2015,VLOOKUP(Brut!EM12,Semaines!$C$2:$L$523,10,FALSE),IF($AL4=2016,VLOOKUP(Brut!EM12,Semaines!$D$2:$L$523,9,FALSE),IF($AL4=2017,VLOOKUP(Brut!EM12,Semaines!$E$2:$L$523,8,FALSE),IF($AL4=2018,VLOOKUP(Brut!EM12,Semaines!$F$2:$L$523,7,FALSE),IF($AL4=2019,VLOOKUP(Brut!EM12,Semaines!$G$2:$L$523,6,FALSE),IF($AL4=2020,VLOOKUP(Brut!EM12,Semaines!$H$2:$L$523,5,FALSE),IF($AL4=2021,VLOOKUP(Brut!EM12,Semaines!$I$2:$L$523,4,FALSE),IF($AL4=2022,VLOOKUP(Brut!EM12,Semaines!$J$2:$L$523,3,FALSE),""))))))))))))),IF(AND(MONTH(FB4)=12,_xlfn.ISOWEEKNUM(FB4)=1),YEAR(FB4)+1,YEAR(FB4)))</f>
        <v/>
      </c>
      <c r="FF4" s="160"/>
      <c r="FG4" s="161"/>
      <c r="FH4" s="142"/>
      <c r="FI4" s="145"/>
      <c r="FJ4" s="142"/>
      <c r="FK4" s="146" t="str">
        <f>IF($AL4=2013,VLOOKUP(Brut!ET12,Semaines!$A$2:$L$523,11,FALSE),IF($AL4=2014,VLOOKUP(Brut!ET12,Semaines!$B$2:$L$523,10,FALSE),IF($AL4=2015,VLOOKUP(Brut!ET12,Semaines!$C$2:$L$523,9,FALSE),IF($AL4=2016,VLOOKUP(Brut!ET12,Semaines!$D$2:$L$523,8,FALSE),IF($AL4=2017,VLOOKUP(Brut!ET12,Semaines!$E$2:$L$523,7,FALSE),IF($AL4=2018,VLOOKUP(Brut!ET12,Semaines!$F$2:$L$523,6,FALSE),IF($AL4=2019,VLOOKUP(Brut!ET12,Semaines!$G$2:$L$523,5,FALSE),IF($AL4=2020,VLOOKUP(Brut!ET12,Semaines!$H$2:$L$523,4,FALSE),IF($AL4=2021,VLOOKUP(Brut!ET12,Semaines!$I$2:$L$523,3,FALSE),IF($AL4=2022,VLOOKUP(Brut!ET12,Semaines!$J$2:$L$523,2,FALSE),""))))))))))</f>
        <v/>
      </c>
      <c r="FL4" s="147" t="str">
        <f>IF($AL4=2013,VLOOKUP(Brut!ET12,Semaines!$A$2:$L$523,12,FALSE),IF($AL4=2014,VLOOKUP(Brut!ET12,Semaines!$B$2:$L$523,11,FALSE),IF($AL4=2015,VLOOKUP(Brut!ET12,Semaines!$C$2:$L$523,10,FALSE),IF($AL4=2016,VLOOKUP(Brut!ET12,Semaines!$D$2:$L$523,9,FALSE),IF($AL4=2017,VLOOKUP(Brut!ET12,Semaines!$E$2:$L$523,8,FALSE),IF($AL4=2018,VLOOKUP(Brut!ET12,Semaines!$F$2:$L$523,7,FALSE),IF($AL4=2019,VLOOKUP(Brut!ET12,Semaines!$G$2:$L$523,6,FALSE),IF($AL4=2020,VLOOKUP(Brut!ET12,Semaines!$H$2:$L$523,5,FALSE),IF($AL4=2021,VLOOKUP(Brut!ET12,Semaines!$I$2:$L$523,4,FALSE),IF($AL4=2022,VLOOKUP(Brut!ET12,Semaines!$J$2:$L$523,3,FALSE),""))))))))))</f>
        <v/>
      </c>
      <c r="FM4" s="155"/>
      <c r="FN4" s="149"/>
      <c r="FO4" s="154" t="str">
        <f>IF($AL4=2013,VLOOKUP(Brut!EX12,Semaines!$A$2:$L$523,11,FALSE),IF($AL4=2014,VLOOKUP(Brut!EX12,Semaines!$B$2:$L$523,10,FALSE),IF($AL4=2015,VLOOKUP(Brut!EX12,Semaines!$C$2:$L$523,9,FALSE),IF($AL4=2016,VLOOKUP(Brut!EX12,Semaines!$D$2:$L$523,8,FALSE),IF($AL4=2017,VLOOKUP(Brut!EX12,Semaines!$E$2:$L$523,7,FALSE),IF($AL4=2018,VLOOKUP(Brut!EX12,Semaines!$F$2:$L$523,6,FALSE),IF($AL4=2019,VLOOKUP(Brut!EX12,Semaines!$G$2:$L$523,5,FALSE),IF($AL4=2020,VLOOKUP(Brut!EX12,Semaines!$H$2:$L$523,4,FALSE),IF($AL4=2021,VLOOKUP(Brut!EX12,Semaines!$I$2:$L$523,3,FALSE),IF($AL4=2022,VLOOKUP(Brut!EX12,Semaines!$J$2:$L$523,2,FALSE),""))))))))))</f>
        <v/>
      </c>
      <c r="FP4" s="147" t="str">
        <f>IF($AL4=2013,VLOOKUP(Brut!EX12,Semaines!$A$2:$L$523,12,FALSE),IF($AL4=2014,VLOOKUP(Brut!EX12,Semaines!$B$2:$L$523,11,FALSE),IF($AL4=2015,VLOOKUP(Brut!EX12,Semaines!$C$2:$L$523,10,FALSE),IF($AL4=2016,VLOOKUP(Brut!EX12,Semaines!$D$2:$L$523,9,FALSE),IF($AL4=2017,VLOOKUP(Brut!EX12,Semaines!$E$2:$L$523,8,FALSE),IF($AL4=2018,VLOOKUP(Brut!EX12,Semaines!$F$2:$L$523,7,FALSE),IF($AL4=2019,VLOOKUP(Brut!EX12,Semaines!$G$2:$L$523,6,FALSE),IF($AL4=2020,VLOOKUP(Brut!EX12,Semaines!$H$2:$L$523,5,FALSE),IF($AL4=2021,VLOOKUP(Brut!EX12,Semaines!$I$2:$L$523,4,FALSE),IF($AL4=2022,VLOOKUP(Brut!EX12,Semaines!$J$2:$L$523,3,FALSE),""))))))))))</f>
        <v/>
      </c>
      <c r="FQ4" s="155"/>
      <c r="FR4" s="149"/>
      <c r="FS4" s="142"/>
      <c r="FT4" s="146" t="str">
        <f>IF($AL4=2013,VLOOKUP(Brut!FC12,Semaines!$A$2:$L$523,11,FALSE),IF($AL4=2014,VLOOKUP(Brut!FC12,Semaines!$B$2:$L$523,10,FALSE),IF($AL4=2015,VLOOKUP(Brut!FC12,Semaines!$C$2:$L$523,9,FALSE),IF($AL4=2016,VLOOKUP(Brut!FC12,Semaines!$D$2:$L$523,8,FALSE),IF($AL4=2017,VLOOKUP(Brut!FC12,Semaines!$E$2:$L$523,7,FALSE),IF($AL4=2018,VLOOKUP(Brut!FC12,Semaines!$F$2:$L$523,6,FALSE),IF($AL4=2019,VLOOKUP(Brut!FC12,Semaines!$G$2:$L$523,5,FALSE),IF($AL4=2020,VLOOKUP(Brut!FC12,Semaines!$H$2:$L$523,4,FALSE),IF($AL4=2021,VLOOKUP(Brut!FC12,Semaines!$I$2:$L$523,3,FALSE),IF($AL4=2022,VLOOKUP(Brut!FC12,Semaines!$J$2:$L$523,2,FALSE),""))))))))))</f>
        <v/>
      </c>
      <c r="FU4" s="147" t="str">
        <f>IF($AL4=2013,VLOOKUP(Brut!FC12,Semaines!$A$2:$L$523,12,FALSE),IF($AL4=2014,VLOOKUP(Brut!FC12,Semaines!$B$2:$L$523,11,FALSE),IF($AL4=2015,VLOOKUP(Brut!FC12,Semaines!$C$2:$L$523,10,FALSE),IF($AL4=2016,VLOOKUP(Brut!FC12,Semaines!$D$2:$L$523,9,FALSE),IF($AL4=2017,VLOOKUP(Brut!FC12,Semaines!$E$2:$L$523,8,FALSE),IF($AL4=2018,VLOOKUP(Brut!FC12,Semaines!$F$2:$L$523,7,FALSE),IF($AL4=2019,VLOOKUP(Brut!FC12,Semaines!$G$2:$L$523,6,FALSE),IF($AL4=2020,VLOOKUP(Brut!FC12,Semaines!$H$2:$L$523,5,FALSE),IF($AL4=2021,VLOOKUP(Brut!FC12,Semaines!$I$2:$L$523,4,FALSE),IF($AL4=2022,VLOOKUP(Brut!FC12,Semaines!$J$2:$L$523,3,FALSE),""))))))))))</f>
        <v/>
      </c>
      <c r="FV4" s="155"/>
      <c r="FW4" s="149"/>
      <c r="FX4" s="154" t="str">
        <f>IF($AL4=2013,VLOOKUP(Brut!FI12,Semaines!$A$2:$L$523,11,FALSE),IF($AL4=2014,VLOOKUP(Brut!FI12,Semaines!$B$2:$L$523,10,FALSE),IF($AL4=2015,VLOOKUP(Brut!FI12,Semaines!$C$2:$L$523,9,FALSE),IF($AL4=2016,VLOOKUP(Brut!FI12,Semaines!$D$2:$L$523,8,FALSE),IF($AL4=2017,VLOOKUP(Brut!FI12,Semaines!$E$2:$L$523,7,FALSE),IF($AL4=2018,VLOOKUP(Brut!FI12,Semaines!$F$2:$L$523,6,FALSE),IF($AL4=2019,VLOOKUP(Brut!FI12,Semaines!$G$2:$L$523,5,FALSE),IF($AL4=2020,VLOOKUP(Brut!FI12,Semaines!$H$2:$L$523,4,FALSE),IF($AL4=2021,VLOOKUP(Brut!FI12,Semaines!$I$2:$L$523,3,FALSE),IF($AL4=2022,VLOOKUP(Brut!FI12,Semaines!$J$2:$L$523,2,FALSE),""))))))))))</f>
        <v/>
      </c>
      <c r="FY4" s="147" t="str">
        <f>IF($AL4=2013,VLOOKUP(Brut!FI12,Semaines!$A$2:$L$523,12,FALSE),IF($AL4=2014,VLOOKUP(Brut!FI12,Semaines!$B$2:$L$523,11,FALSE),IF($AL4=2015,VLOOKUP(Brut!FI12,Semaines!$C$2:$L$523,10,FALSE),IF($AL4=2016,VLOOKUP(Brut!FI12,Semaines!$D$2:$L$523,9,FALSE),IF($AL4=2017,VLOOKUP(Brut!FI12,Semaines!$E$2:$L$523,8,FALSE),IF($AL4=2018,VLOOKUP(Brut!FI12,Semaines!$F$2:$L$523,7,FALSE),IF($AL4=2019,VLOOKUP(Brut!FI12,Semaines!$G$2:$L$523,6,FALSE),IF($AL4=2020,VLOOKUP(Brut!FI12,Semaines!$H$2:$L$523,5,FALSE),IF($AL4=2021,VLOOKUP(Brut!FI12,Semaines!$I$2:$L$523,4,FALSE),IF($AL4=2022,VLOOKUP(Brut!FI12,Semaines!$J$2:$L$523,3,FALSE),""))))))))))</f>
        <v/>
      </c>
      <c r="FZ4" s="155"/>
      <c r="GA4" s="149"/>
      <c r="GB4" s="142"/>
      <c r="GC4" s="146" t="str">
        <f>IF($AL4=2013,VLOOKUP(Brut!FN12,Semaines!$A$2:$L$523,11,FALSE),IF($AL4=2014,VLOOKUP(Brut!FN12,Semaines!$B$2:$L$523,10,FALSE),IF($AL4=2015,VLOOKUP(Brut!FN12,Semaines!$C$2:$L$523,9,FALSE),IF($AL4=2016,VLOOKUP(Brut!FN12,Semaines!$D$2:$L$523,8,FALSE),IF($AL4=2017,VLOOKUP(Brut!FN12,Semaines!$E$2:$L$523,7,FALSE),IF($AL4=2018,VLOOKUP(Brut!FN12,Semaines!$F$2:$L$523,6,FALSE),IF($AL4=2019,VLOOKUP(Brut!FN12,Semaines!$G$2:$L$523,5,FALSE),IF($AL4=2020,VLOOKUP(Brut!FN12,Semaines!$H$2:$L$523,4,FALSE),IF($AL4=2021,VLOOKUP(Brut!FN12,Semaines!$I$2:$L$523,3,FALSE),IF($AL4=2022,VLOOKUP(Brut!FN12,Semaines!$J$2:$L$523,2,FALSE),""))))))))))</f>
        <v/>
      </c>
      <c r="GD4" s="147" t="str">
        <f>IF($AL4=2013,VLOOKUP(Brut!FN12,Semaines!$A$2:$L$523,12,FALSE),IF($AL4=2014,VLOOKUP(Brut!FN12,Semaines!$B$2:$L$523,11,FALSE),IF($AL4=2015,VLOOKUP(Brut!FN12,Semaines!$C$2:$L$523,10,FALSE),IF($AL4=2016,VLOOKUP(Brut!FN12,Semaines!$D$2:$L$523,9,FALSE),IF($AL4=2017,VLOOKUP(Brut!FN12,Semaines!$E$2:$L$523,8,FALSE),IF($AL4=2018,VLOOKUP(Brut!FN12,Semaines!$F$2:$L$523,7,FALSE),IF($AL4=2019,VLOOKUP(Brut!FN12,Semaines!$G$2:$L$523,6,FALSE),IF($AL4=2020,VLOOKUP(Brut!FN12,Semaines!$H$2:$L$523,5,FALSE),IF($AL4=2021,VLOOKUP(Brut!FN12,Semaines!$I$2:$L$523,4,FALSE),IF($AL4=2022,VLOOKUP(Brut!FN12,Semaines!$J$2:$L$523,3,FALSE),""))))))))))</f>
        <v/>
      </c>
      <c r="GE4" s="155"/>
      <c r="GF4" s="149"/>
      <c r="GG4" s="154" t="str">
        <f>IF($AL4=2013,VLOOKUP(Brut!FR12,Semaines!$A$2:$L$523,11,FALSE),IF($AL4=2014,VLOOKUP(Brut!FR12,Semaines!$B$2:$L$523,10,FALSE),IF($AL4=2015,VLOOKUP(Brut!FR12,Semaines!$C$2:$L$523,9,FALSE),IF($AL4=2016,VLOOKUP(Brut!FR12,Semaines!$D$2:$L$523,8,FALSE),IF($AL4=2017,VLOOKUP(Brut!FR12,Semaines!$E$2:$L$523,7,FALSE),IF($AL4=2018,VLOOKUP(Brut!FR12,Semaines!$F$2:$L$523,6,FALSE),IF($AL4=2019,VLOOKUP(Brut!FR12,Semaines!$G$2:$L$523,5,FALSE),IF($AL4=2020,VLOOKUP(Brut!FR12,Semaines!$H$2:$L$523,4,FALSE),IF($AL4=2021,VLOOKUP(Brut!FR12,Semaines!$I$2:$L$523,3,FALSE),IF($AL4=2022,VLOOKUP(Brut!FR12,Semaines!$J$2:$L$523,2,FALSE),""))))))))))</f>
        <v/>
      </c>
      <c r="GH4" s="147" t="str">
        <f>IF($AL4=2013,VLOOKUP(Brut!FR12,Semaines!$A$2:$L$523,12,FALSE),IF($AL4=2014,VLOOKUP(Brut!FR12,Semaines!$B$2:$L$523,11,FALSE),IF($AL4=2015,VLOOKUP(Brut!FR12,Semaines!$C$2:$L$523,10,FALSE),IF($AL4=2016,VLOOKUP(Brut!FR12,Semaines!$D$2:$L$523,9,FALSE),IF($AL4=2017,VLOOKUP(Brut!FR12,Semaines!$E$2:$L$523,8,FALSE),IF($AL4=2018,VLOOKUP(Brut!FR12,Semaines!$F$2:$L$523,7,FALSE),IF($AL4=2019,VLOOKUP(Brut!FR12,Semaines!$G$2:$L$523,6,FALSE),IF($AL4=2020,VLOOKUP(Brut!FR12,Semaines!$H$2:$L$523,5,FALSE),IF($AL4=2021,VLOOKUP(Brut!FR12,Semaines!$I$2:$L$523,4,FALSE),IF($AL4=2022,VLOOKUP(Brut!FR12,Semaines!$J$2:$L$523,3,FALSE),""))))))))))</f>
        <v/>
      </c>
      <c r="GI4" s="155"/>
      <c r="GJ4" s="149"/>
      <c r="GK4" s="142"/>
      <c r="GL4" s="145"/>
      <c r="GM4" s="154" t="str">
        <f>IF($AL4=2013,VLOOKUP(Brut!FX12,Semaines!$A$2:$L$523,11,FALSE),IF($AL4=2014,VLOOKUP(Brut!FX12,Semaines!$B$2:$L$523,10,FALSE),IF($AL4=2015,VLOOKUP(Brut!FX12,Semaines!$C$2:$L$523,9,FALSE),IF($AL4=2016,VLOOKUP(Brut!FX12,Semaines!$D$2:$L$523,8,FALSE),IF($AL4=2017,VLOOKUP(Brut!FX12,Semaines!$E$2:$L$523,7,FALSE),IF($AL4=2018,VLOOKUP(Brut!FX12,Semaines!$F$2:$L$523,6,FALSE),IF($AL4=2019,VLOOKUP(Brut!FX12,Semaines!$G$2:$L$523,5,FALSE),IF($AL4=2020,VLOOKUP(Brut!FX12,Semaines!$H$2:$L$523,4,FALSE),IF($AL4=2021,VLOOKUP(Brut!FX12,Semaines!$I$2:$L$523,3,FALSE),IF($AL4=2022,VLOOKUP(Brut!FX12,Semaines!$J$2:$L$523,2,FALSE),""))))))))))</f>
        <v/>
      </c>
      <c r="GN4" s="147" t="str">
        <f>IF($AL4=2013,VLOOKUP(Brut!FX12,Semaines!$A$2:$L$523,12,FALSE),IF($AL4=2014,VLOOKUP(Brut!FX12,Semaines!$B$2:$L$523,11,FALSE),IF($AL4=2015,VLOOKUP(Brut!FX12,Semaines!$C$2:$L$523,10,FALSE),IF($AL4=2016,VLOOKUP(Brut!FX12,Semaines!$D$2:$L$523,9,FALSE),IF($AL4=2017,VLOOKUP(Brut!FX12,Semaines!$E$2:$L$523,8,FALSE),IF($AL4=2018,VLOOKUP(Brut!FX12,Semaines!$F$2:$L$523,7,FALSE),IF($AL4=2019,VLOOKUP(Brut!FX12,Semaines!$G$2:$L$523,6,FALSE),IF($AL4=2020,VLOOKUP(Brut!FX12,Semaines!$H$2:$L$523,5,FALSE),IF($AL4=2021,VLOOKUP(Brut!FX12,Semaines!$I$2:$L$523,4,FALSE),IF($AL4=2022,VLOOKUP(Brut!FX12,Semaines!$J$2:$L$523,3,FALSE),""))))))))))</f>
        <v/>
      </c>
      <c r="GO4" s="155"/>
      <c r="GP4" s="149"/>
      <c r="GQ4" s="154" t="str">
        <f>IF($AL4=2013,VLOOKUP(Brut!GB12,Semaines!$A$2:$L$523,11,FALSE),IF($AL4=2014,VLOOKUP(Brut!GB12,Semaines!$B$2:$L$523,10,FALSE),IF($AL4=2015,VLOOKUP(Brut!GB12,Semaines!$C$2:$L$523,9,FALSE),IF($AL4=2016,VLOOKUP(Brut!GB12,Semaines!$D$2:$L$523,8,FALSE),IF($AL4=2017,VLOOKUP(Brut!GB12,Semaines!$E$2:$L$523,7,FALSE),IF($AL4=2018,VLOOKUP(Brut!GB12,Semaines!$F$2:$L$523,6,FALSE),IF($AL4=2019,VLOOKUP(Brut!GB12,Semaines!$G$2:$L$523,5,FALSE),IF($AL4=2020,VLOOKUP(Brut!GB12,Semaines!$H$2:$L$523,4,FALSE),IF($AL4=2021,VLOOKUP(Brut!GB12,Semaines!$I$2:$L$523,3,FALSE),IF($AL4=2022,VLOOKUP(Brut!GB12,Semaines!$J$2:$L$523,2,FALSE),""))))))))))</f>
        <v/>
      </c>
      <c r="GR4" s="147" t="str">
        <f>IF($AL4=2013,VLOOKUP(Brut!GB12,Semaines!$A$2:$L$523,12,FALSE),IF($AL4=2014,VLOOKUP(Brut!GB12,Semaines!$B$2:$L$523,11,FALSE),IF($AL4=2015,VLOOKUP(Brut!GB12,Semaines!$C$2:$L$523,10,FALSE),IF($AL4=2016,VLOOKUP(Brut!GB12,Semaines!$D$2:$L$523,9,FALSE),IF($AL4=2017,VLOOKUP(Brut!GB12,Semaines!$E$2:$L$523,8,FALSE),IF($AL4=2018,VLOOKUP(Brut!GB12,Semaines!$F$2:$L$523,7,FALSE),IF($AL4=2019,VLOOKUP(Brut!GB12,Semaines!$G$2:$L$523,6,FALSE),IF($AL4=2020,VLOOKUP(Brut!GB12,Semaines!$H$2:$L$523,5,FALSE),IF($AL4=2021,VLOOKUP(Brut!GB12,Semaines!$I$2:$L$523,4,FALSE),IF($AL4=2022,VLOOKUP(Brut!GB12,Semaines!$J$2:$L$523,3,FALSE),""))))))))))</f>
        <v/>
      </c>
      <c r="GS4" s="155"/>
      <c r="GT4" s="149"/>
      <c r="GU4" s="154" t="str">
        <f>IF($AL4=2013,VLOOKUP(Brut!GF12,Semaines!$A$2:$L$523,11,FALSE),IF($AL4=2014,VLOOKUP(Brut!GF12,Semaines!$B$2:$L$523,10,FALSE),IF($AL4=2015,VLOOKUP(Brut!GF12,Semaines!$C$2:$L$523,9,FALSE),IF($AL4=2016,VLOOKUP(Brut!GF12,Semaines!$D$2:$L$523,8,FALSE),IF($AL4=2017,VLOOKUP(Brut!GF12,Semaines!$E$2:$L$523,7,FALSE),IF($AL4=2018,VLOOKUP(Brut!GF12,Semaines!$F$2:$L$523,6,FALSE),IF($AL4=2019,VLOOKUP(Brut!GF12,Semaines!$G$2:$L$523,5,FALSE),IF($AL4=2020,VLOOKUP(Brut!GF12,Semaines!$H$2:$L$523,4,FALSE),IF($AL4=2021,VLOOKUP(Brut!GF12,Semaines!$I$2:$L$523,3,FALSE),IF($AL4=2022,VLOOKUP(Brut!GF12,Semaines!$J$2:$L$523,2,FALSE),""))))))))))</f>
        <v/>
      </c>
      <c r="GV4" s="147" t="str">
        <f>IF($AL4=2013,VLOOKUP(Brut!GF12,Semaines!$A$2:$L$523,12,FALSE),IF($AL4=2014,VLOOKUP(Brut!GF12,Semaines!$B$2:$L$523,11,FALSE),IF($AL4=2015,VLOOKUP(Brut!GF12,Semaines!$C$2:$L$523,10,FALSE),IF($AL4=2016,VLOOKUP(Brut!GF12,Semaines!$D$2:$L$523,9,FALSE),IF($AL4=2017,VLOOKUP(Brut!GF12,Semaines!$E$2:$L$523,8,FALSE),IF($AL4=2018,VLOOKUP(Brut!GF12,Semaines!$F$2:$L$523,7,FALSE),IF($AL4=2019,VLOOKUP(Brut!GF12,Semaines!$G$2:$L$523,6,FALSE),IF($AL4=2020,VLOOKUP(Brut!GF12,Semaines!$H$2:$L$523,5,FALSE),IF($AL4=2021,VLOOKUP(Brut!GF12,Semaines!$I$2:$L$523,4,FALSE),IF($AL4=2022,VLOOKUP(Brut!GF12,Semaines!$J$2:$L$523,3,FALSE),""))))))))))</f>
        <v/>
      </c>
      <c r="GW4" s="155"/>
      <c r="GX4" s="149"/>
      <c r="GY4" s="142"/>
      <c r="GZ4" s="146" t="str">
        <f>IF($AL4=2013,VLOOKUP(Brut!GK12,Semaines!$A$2:$L$523,11,FALSE),IF($AL4=2014,VLOOKUP(Brut!GK12,Semaines!$B$2:$L$523,10,FALSE),IF($AL4=2015,VLOOKUP(Brut!GK12,Semaines!$C$2:$L$523,9,FALSE),IF($AL4=2016,VLOOKUP(Brut!GK12,Semaines!$D$2:$L$523,8,FALSE),IF($AL4=2017,VLOOKUP(Brut!GK12,Semaines!$E$2:$L$523,7,FALSE),IF($AL4=2018,VLOOKUP(Brut!GK12,Semaines!$F$2:$L$523,6,FALSE),IF($AL4=2019,VLOOKUP(Brut!GK12,Semaines!$G$2:$L$523,5,FALSE),IF($AL4=2020,VLOOKUP(Brut!GK12,Semaines!$H$2:$L$523,4,FALSE),IF($AL4=2021,VLOOKUP(Brut!GK12,Semaines!$I$2:$L$523,3,FALSE),IF($AL4=2022,VLOOKUP(Brut!GK12,Semaines!$J$2:$L$523,2,FALSE),""))))))))))</f>
        <v/>
      </c>
      <c r="HA4" s="147" t="str">
        <f>IF($AL4=2013,VLOOKUP(Brut!GK12,Semaines!$A$2:$L$523,12,FALSE),IF($AL4=2014,VLOOKUP(Brut!GK12,Semaines!$B$2:$L$523,11,FALSE),IF($AL4=2015,VLOOKUP(Brut!GK12,Semaines!$C$2:$L$523,10,FALSE),IF($AL4=2016,VLOOKUP(Brut!GK12,Semaines!$D$2:$L$523,9,FALSE),IF($AL4=2017,VLOOKUP(Brut!GK12,Semaines!$E$2:$L$523,8,FALSE),IF($AL4=2018,VLOOKUP(Brut!GK12,Semaines!$F$2:$L$523,7,FALSE),IF($AL4=2019,VLOOKUP(Brut!GK12,Semaines!$G$2:$L$523,6,FALSE),IF($AL4=2020,VLOOKUP(Brut!GK12,Semaines!$H$2:$L$523,5,FALSE),IF($AL4=2021,VLOOKUP(Brut!GK12,Semaines!$I$2:$L$523,4,FALSE),IF($AL4=2022,VLOOKUP(Brut!GK12,Semaines!$J$2:$L$523,3,FALSE),""))))))))))</f>
        <v/>
      </c>
      <c r="HB4" s="155"/>
      <c r="HC4" s="149"/>
      <c r="HD4" s="154" t="str">
        <f>IF($AL4=2013,VLOOKUP(Brut!GO12,Semaines!$A$2:$L$523,11,FALSE),IF($AL4=2014,VLOOKUP(Brut!GO12,Semaines!$B$2:$L$523,10,FALSE),IF($AL4=2015,VLOOKUP(Brut!GO12,Semaines!$C$2:$L$523,9,FALSE),IF($AL4=2016,VLOOKUP(Brut!GO12,Semaines!$D$2:$L$523,8,FALSE),IF($AL4=2017,VLOOKUP(Brut!GO12,Semaines!$E$2:$L$523,7,FALSE),IF($AL4=2018,VLOOKUP(Brut!GO12,Semaines!$F$2:$L$523,6,FALSE),IF($AL4=2019,VLOOKUP(Brut!GO12,Semaines!$G$2:$L$523,5,FALSE),IF($AL4=2020,VLOOKUP(Brut!GO12,Semaines!$H$2:$L$523,4,FALSE),IF($AL4=2021,VLOOKUP(Brut!GO12,Semaines!$I$2:$L$523,3,FALSE),IF($AL4=2022,VLOOKUP(Brut!GO12,Semaines!$J$2:$L$523,2,FALSE),""))))))))))</f>
        <v/>
      </c>
      <c r="HE4" s="147" t="str">
        <f>IF($AL4=2013,VLOOKUP(Brut!GO12,Semaines!$A$2:$L$523,12,FALSE),IF($AL4=2014,VLOOKUP(Brut!GO12,Semaines!$B$2:$L$523,11,FALSE),IF($AL4=2015,VLOOKUP(Brut!GO12,Semaines!$C$2:$L$523,10,FALSE),IF($AL4=2016,VLOOKUP(Brut!GO12,Semaines!$D$2:$L$523,9,FALSE),IF($AL4=2017,VLOOKUP(Brut!GO12,Semaines!$E$2:$L$523,8,FALSE),IF($AL4=2018,VLOOKUP(Brut!GO12,Semaines!$F$2:$L$523,7,FALSE),IF($AL4=2019,VLOOKUP(Brut!GO12,Semaines!$G$2:$L$523,6,FALSE),IF($AL4=2020,VLOOKUP(Brut!GO12,Semaines!$H$2:$L$523,5,FALSE),IF($AL4=2021,VLOOKUP(Brut!GO12,Semaines!$I$2:$L$523,4,FALSE),IF($AL4=2022,VLOOKUP(Brut!GO12,Semaines!$J$2:$L$523,3,FALSE),""))))))))))</f>
        <v/>
      </c>
      <c r="HF4" s="155"/>
      <c r="HG4" s="149"/>
      <c r="HH4" s="162"/>
      <c r="HI4" s="163"/>
      <c r="HJ4" s="144"/>
      <c r="HK4" s="145"/>
      <c r="HL4" s="142"/>
      <c r="HM4" s="145"/>
      <c r="HN4" s="154" t="str">
        <f>IF($AL4=2013,VLOOKUP(Brut!GY12,Semaines!$A$2:$L$523,11,FALSE),IF($AL4=2014,VLOOKUP(Brut!GY12,Semaines!$B$2:$L$523,10,FALSE),IF($AL4=2015,VLOOKUP(Brut!GY12,Semaines!$C$2:$L$523,9,FALSE),IF($AL4=2016,VLOOKUP(Brut!GY12,Semaines!$D$2:$L$523,8,FALSE),IF($AL4=2017,VLOOKUP(Brut!GY12,Semaines!$E$2:$L$523,7,FALSE),IF($AL4=2018,VLOOKUP(Brut!GY12,Semaines!$F$2:$L$523,6,FALSE),IF($AL4=2019,VLOOKUP(Brut!GY12,Semaines!$G$2:$L$523,5,FALSE),IF($AL4=2020,VLOOKUP(Brut!GY12,Semaines!$H$2:$L$523,4,FALSE),IF($AL4=2021,VLOOKUP(Brut!GY12,Semaines!$I$2:$L$523,3,FALSE),IF($AL4=2022,VLOOKUP(Brut!GY12,Semaines!$J$2:$L$523,2,FALSE),""))))))))))</f>
        <v/>
      </c>
      <c r="HO4" s="147" t="str">
        <f>IF($AL4=2013,VLOOKUP(Brut!GY12,Semaines!$A$2:$L$523,12,FALSE),IF($AL4=2014,VLOOKUP(Brut!GY12,Semaines!$B$2:$L$523,11,FALSE),IF($AL4=2015,VLOOKUP(Brut!GY12,Semaines!$C$2:$L$523,10,FALSE),IF($AL4=2016,VLOOKUP(Brut!GY12,Semaines!$D$2:$L$523,9,FALSE),IF($AL4=2017,VLOOKUP(Brut!GY12,Semaines!$E$2:$L$523,8,FALSE),IF($AL4=2018,VLOOKUP(Brut!GY12,Semaines!$F$2:$L$523,7,FALSE),IF($AL4=2019,VLOOKUP(Brut!GY12,Semaines!$G$2:$L$523,6,FALSE),IF($AL4=2020,VLOOKUP(Brut!GY12,Semaines!$H$2:$L$523,5,FALSE),IF($AL4=2021,VLOOKUP(Brut!GY12,Semaines!$I$2:$L$523,4,FALSE),IF($AL4=2022,VLOOKUP(Brut!GY12,Semaines!$J$2:$L$523,3,FALSE),""))))))))))</f>
        <v/>
      </c>
      <c r="HP4" s="155"/>
      <c r="HQ4" s="149"/>
      <c r="HR4" s="142"/>
      <c r="HS4" s="146"/>
      <c r="HT4" s="147"/>
      <c r="HU4" s="164"/>
      <c r="HV4" s="145"/>
      <c r="HW4" s="142"/>
      <c r="HX4" s="146" t="str">
        <f>IF($AL4=2013,VLOOKUP(Brut!HI12,Semaines!$A$2:$L$523,11,FALSE),IF($AL4=2014,VLOOKUP(Brut!HI12,Semaines!$B$2:$L$523,10,FALSE),IF($AL4=2015,VLOOKUP(Brut!HI12,Semaines!$C$2:$L$523,9,FALSE),IF($AL4=2016,VLOOKUP(Brut!HI12,Semaines!$D$2:$L$523,8,FALSE),IF($AL4=2017,VLOOKUP(Brut!HI12,Semaines!$E$2:$L$523,7,FALSE),IF($AL4=2018,VLOOKUP(Brut!HI12,Semaines!$F$2:$L$523,6,FALSE),IF($AL4=2019,VLOOKUP(Brut!HI12,Semaines!$G$2:$L$523,5,FALSE),IF($AL4=2020,VLOOKUP(Brut!HI12,Semaines!$H$2:$L$523,4,FALSE),IF($AL4=2021,VLOOKUP(Brut!HI12,Semaines!$I$2:$L$523,3,FALSE),IF($AL4=2022,VLOOKUP(Brut!HI12,Semaines!$J$2:$L$523,2,FALSE),""))))))))))</f>
        <v/>
      </c>
      <c r="HY4" s="147" t="str">
        <f>IF($AL4=2013,VLOOKUP(Brut!HI12,Semaines!$A$2:$L$523,12,FALSE),IF($AL4=2014,VLOOKUP(Brut!HI12,Semaines!$B$2:$L$523,11,FALSE),IF($AL4=2015,VLOOKUP(Brut!HI12,Semaines!$C$2:$L$523,10,FALSE),IF($AL4=2016,VLOOKUP(Brut!HI12,Semaines!$D$2:$L$523,9,FALSE),IF($AL4=2017,VLOOKUP(Brut!HI12,Semaines!$E$2:$L$523,8,FALSE),IF($AL4=2018,VLOOKUP(Brut!HI12,Semaines!$F$2:$L$523,7,FALSE),IF($AL4=2019,VLOOKUP(Brut!HI12,Semaines!$G$2:$L$523,6,FALSE),IF($AL4=2020,VLOOKUP(Brut!HI12,Semaines!$H$2:$L$523,5,FALSE),IF($AL4=2021,VLOOKUP(Brut!HI12,Semaines!$I$2:$L$523,4,FALSE),IF($AL4=2022,VLOOKUP(Brut!HI12,Semaines!$J$2:$L$523,3,FALSE),""))))))))))</f>
        <v/>
      </c>
      <c r="HZ4" s="155"/>
      <c r="IA4" s="149"/>
      <c r="IB4" s="142"/>
      <c r="IC4" s="145"/>
      <c r="ID4" s="154" t="str">
        <f>IF($AL4=2013,VLOOKUP(Brut!HO12,Semaines!$A$2:$L$523,11,FALSE),IF($AL4=2014,VLOOKUP(Brut!HO12,Semaines!$B$2:$L$523,10,FALSE),IF($AL4=2015,VLOOKUP(Brut!HO12,Semaines!$C$2:$L$523,9,FALSE),IF($AL4=2016,VLOOKUP(Brut!HO12,Semaines!$D$2:$L$523,8,FALSE),IF($AL4=2017,VLOOKUP(Brut!HO12,Semaines!$E$2:$L$523,7,FALSE),IF($AL4=2018,VLOOKUP(Brut!HO12,Semaines!$F$2:$L$523,6,FALSE),IF($AL4=2019,VLOOKUP(Brut!HO12,Semaines!$G$2:$L$523,5,FALSE),IF($AL4=2020,VLOOKUP(Brut!HO12,Semaines!$H$2:$L$523,4,FALSE),IF($AL4=2021,VLOOKUP(Brut!HO12,Semaines!$I$2:$L$523,3,FALSE),IF($AL4=2022,VLOOKUP(Brut!HO12,Semaines!$J$2:$L$523,2,FALSE),""))))))))))</f>
        <v/>
      </c>
      <c r="IE4" s="147" t="str">
        <f>IF($AL4=2013,VLOOKUP(Brut!HO12,Semaines!$A$2:$L$523,12,FALSE),IF($AL4=2014,VLOOKUP(Brut!HO12,Semaines!$B$2:$L$523,11,FALSE),IF($AL4=2015,VLOOKUP(Brut!HO12,Semaines!$C$2:$L$523,10,FALSE),IF($AL4=2016,VLOOKUP(Brut!HO12,Semaines!$D$2:$L$523,9,FALSE),IF($AL4=2017,VLOOKUP(Brut!HO12,Semaines!$E$2:$L$523,8,FALSE),IF($AL4=2018,VLOOKUP(Brut!HO12,Semaines!$F$2:$L$523,7,FALSE),IF($AL4=2019,VLOOKUP(Brut!HO12,Semaines!$G$2:$L$523,6,FALSE),IF($AL4=2020,VLOOKUP(Brut!HO12,Semaines!$H$2:$L$523,5,FALSE),IF($AL4=2021,VLOOKUP(Brut!HO12,Semaines!$I$2:$L$523,4,FALSE),IF($AL4=2022,VLOOKUP(Brut!HO12,Semaines!$J$2:$L$523,3,FALSE),""))))))))))</f>
        <v/>
      </c>
      <c r="IF4" s="155"/>
      <c r="IG4" s="149"/>
      <c r="IH4" s="162"/>
      <c r="II4" s="163"/>
      <c r="IJ4" s="144"/>
      <c r="IK4" s="145"/>
      <c r="IL4" s="165"/>
      <c r="IM4" s="163"/>
      <c r="IN4" s="163"/>
      <c r="IO4" s="144"/>
      <c r="IP4" s="145"/>
      <c r="IQ4" s="154" t="str">
        <f>IF($AL4=2013,VLOOKUP(Brut!IB12,Semaines!$A$2:$L$523,11,FALSE),IF($AL4=2014,VLOOKUP(Brut!IB12,Semaines!$B$2:$L$523,10,FALSE),IF($AL4=2015,VLOOKUP(Brut!IB12,Semaines!$C$2:$L$523,9,FALSE),IF($AL4=2016,VLOOKUP(Brut!IB12,Semaines!$D$2:$L$523,8,FALSE),IF($AL4=2017,VLOOKUP(Brut!IB12,Semaines!$E$2:$L$523,7,FALSE),IF($AL4=2018,VLOOKUP(Brut!IB12,Semaines!$F$2:$L$523,6,FALSE),IF($AL4=2019,VLOOKUP(Brut!IB12,Semaines!$G$2:$L$523,5,FALSE),IF($AL4=2020,VLOOKUP(Brut!IB12,Semaines!$H$2:$L$523,4,FALSE),IF($AL4=2021,VLOOKUP(Brut!IB12,Semaines!$I$2:$L$523,3,FALSE),IF($AL4=2022,VLOOKUP(Brut!IB12,Semaines!$J$2:$L$523,2,FALSE),""))))))))))</f>
        <v/>
      </c>
      <c r="IR4" s="147" t="str">
        <f>IF($AL4=2013,VLOOKUP(Brut!IB12,Semaines!$A$2:$L$523,12,FALSE),IF($AL4=2014,VLOOKUP(Brut!IB12,Semaines!$B$2:$L$523,11,FALSE),IF($AL4=2015,VLOOKUP(Brut!IB12,Semaines!$C$2:$L$523,10,FALSE),IF($AL4=2016,VLOOKUP(Brut!IB12,Semaines!$D$2:$L$523,9,FALSE),IF($AL4=2017,VLOOKUP(Brut!IB12,Semaines!$E$2:$L$523,8,FALSE),IF($AL4=2018,VLOOKUP(Brut!IB12,Semaines!$F$2:$L$523,7,FALSE),IF($AL4=2019,VLOOKUP(Brut!IB12,Semaines!$G$2:$L$523,6,FALSE),IF($AL4=2020,VLOOKUP(Brut!IB12,Semaines!$H$2:$L$523,5,FALSE),IF($AL4=2021,VLOOKUP(Brut!IB12,Semaines!$I$2:$L$523,4,FALSE),IF($AL4=2022,VLOOKUP(Brut!IB12,Semaines!$J$2:$L$523,3,FALSE),""))))))))))</f>
        <v/>
      </c>
      <c r="IS4" s="155"/>
      <c r="IT4" s="149"/>
      <c r="IU4" s="154" t="str">
        <f>IF($AL4=2013,VLOOKUP(Brut!IF12,Semaines!$A$2:$L$523,11,FALSE),IF($AL4=2014,VLOOKUP(Brut!IF12,Semaines!$B$2:$L$523,10,FALSE),IF($AL4=2015,VLOOKUP(Brut!IF12,Semaines!$C$2:$L$523,9,FALSE),IF($AL4=2016,VLOOKUP(Brut!IF12,Semaines!$D$2:$L$523,8,FALSE),IF($AL4=2017,VLOOKUP(Brut!IF12,Semaines!$E$2:$L$523,7,FALSE),IF($AL4=2018,VLOOKUP(Brut!IF12,Semaines!$F$2:$L$523,6,FALSE),IF($AL4=2019,VLOOKUP(Brut!IF12,Semaines!$G$2:$L$523,5,FALSE),IF($AL4=2020,VLOOKUP(Brut!IF12,Semaines!$H$2:$L$523,4,FALSE),IF($AL4=2021,VLOOKUP(Brut!IF12,Semaines!$I$2:$L$523,3,FALSE),IF($AL4=2022,VLOOKUP(Brut!IF12,Semaines!$J$2:$L$523,2,FALSE),""))))))))))</f>
        <v/>
      </c>
      <c r="IV4" s="147" t="str">
        <f>IF($AL4=2013,VLOOKUP(Brut!IF12,Semaines!$A$2:$L$523,12,FALSE),IF($AL4=2014,VLOOKUP(Brut!IF12,Semaines!$B$2:$L$523,11,FALSE),IF($AL4=2015,VLOOKUP(Brut!IF12,Semaines!$C$2:$L$523,10,FALSE),IF($AL4=2016,VLOOKUP(Brut!IF12,Semaines!$D$2:$L$523,9,FALSE),IF($AL4=2017,VLOOKUP(Brut!IF12,Semaines!$E$2:$L$523,8,FALSE),IF($AL4=2018,VLOOKUP(Brut!IF12,Semaines!$F$2:$L$523,7,FALSE),IF($AL4=2019,VLOOKUP(Brut!IF12,Semaines!$G$2:$L$523,6,FALSE),IF($AL4=2020,VLOOKUP(Brut!IF12,Semaines!$H$2:$L$523,5,FALSE),IF($AL4=2021,VLOOKUP(Brut!IF12,Semaines!$I$2:$L$523,4,FALSE),IF($AL4=2022,VLOOKUP(Brut!IF12,Semaines!$J$2:$L$523,3,FALSE),""))))))))))</f>
        <v/>
      </c>
      <c r="IW4" s="155"/>
      <c r="IX4" s="149"/>
      <c r="IY4" s="150" t="str">
        <f>IF(Import!AY2=0,"",Import!AY2)</f>
        <v/>
      </c>
      <c r="IZ4" s="151" t="str">
        <f>IFERROR($V4*20%,"")</f>
        <v/>
      </c>
      <c r="JA4" s="152" t="str">
        <f t="array" ref="JA4">IFERROR(IF(IY4="",IF(IW4="",IF(IU4="","",IF($AL4=2013,VLOOKUP(Brut!IF12+1,Semaines!$A$2:$L$523,11,FALSE),IF($AL4=2014,VLOOKUP(Brut!IF12+1,Semaines!$B$2:$L$523,10,FALSE),IF($AL4=2015,VLOOKUP(Brut!IF12+1,Semaines!$C$2:$L$523,9,FALSE),IF($AL4=2016,VLOOKUP(Brut!IF12+1,Semaines!$D$2:$L$523,8,FALSE),IF($AL4=2017,VLOOKUP(Brut!IF12+1,Semaines!$E$2:$L$523,7,FALSE),IF($AL4=2018,VLOOKUP(Brut!IF12+1,Semaines!$F$2:$L$523,6,FALSE),IF($AL4=2019,VLOOKUP(Brut!IF12+1,Semaines!$G$2:$L$523,5,FALSE),IF($AL4=2020,VLOOKUP(Brut!IF12+1,Semaines!$H$2:$L$523,4,FALSE),IF($AL4=2021,VLOOKUP(Brut!IF12+1,Semaines!$I$2:$L$523,3,FALSE),IF($AL4=2022,VLOOKUP(Brut!IF12+1,Semaines!$J$2:$L$523,2,FALSE),""))))))))))),IF(IX4="",IF($AL4=2013,VLOOKUP(Brut!IF12+1,Semaines!$A$2:$L$523,11,FALSE),IF($AL4=2014,VLOOKUP(Brut!IF12+1,Semaines!$B$2:$L$523,10,FALSE),IF($AL4=2015,VLOOKUP(Brut!IF12+1,Semaines!$C$2:$L$523,9,FALSE),IF($AL4=2016,VLOOKUP(Brut!IF12+1,Semaines!$D$2:$L$523,8,FALSE),IF($AL4=2017,VLOOKUP(Brut!IF12+1,Semaines!$E$2:$L$523,7,FALSE),IF($AL4=2018,VLOOKUP(Brut!IF12+1,Semaines!$F$2:$L$523,6,FALSE),IF($AL4=2019,VLOOKUP(Brut!IF12+1,Semaines!$G$2:$L$523,5,FALSE),IF($AL4=2020,VLOOKUP(Brut!IF12+1,Semaines!$H$2:$L$523,4,FALSE),IF($AL4=2021,VLOOKUP(Brut!IF12+1,Semaines!$I$2:$L$523,3,FALSE),IF($AL4=2022,VLOOKUP(Brut!IF12+1,Semaines!$J$2:$L$523,2,FALSE),"")))))))))),IF($AL4=2013,VLOOKUP(Brut!IH12+1,Semaines!$A$2:$L$523,11,FALSE),IF($AL4=2014,VLOOKUP(Brut!IH12+1,Semaines!$B$2:$L$523,10,FALSE),IF($AL4=2015,VLOOKUP(Brut!IH12+1,Semaines!$C$2:$L$523,9,FALSE),IF($AL4=2016,VLOOKUP(Brut!IH12+1,Semaines!$D$2:$L$523,8,FALSE),IF($AL4=2017,VLOOKUP(Brut!IH12+1,Semaines!$E$2:$L$523,7,FALSE),IF($AL4=2018,VLOOKUP(Brut!IH12+1,Semaines!$F$2:$L$523,6,FALSE),IF($AL4=2019,VLOOKUP(Brut!IH12+1,Semaines!$G$2:$L$523,5,FALSE),IF($AL4=2020,VLOOKUP(Brut!IH12+1,Semaines!$H$2:$L$523,4,FALSE),IF($AL4=2021,VLOOKUP(Brut!IH12+1,Semaines!$I$2:$L$523,3,FALSE),IF($AL4=2022,VLOOKUP(Brut!IH12+1,Semaines!$J$2:$L$523,2,FALSE),"")))))))))))),_xlfn.ISOWEEKNUM(IY4)),"")</f>
        <v/>
      </c>
      <c r="JB4" s="153" t="str">
        <f>IF(IY4="",IF(IX4="",IF(IV4="","",IF($AL4=2013,VLOOKUP(Brut!IK12,Semaines!$A$2:$L$523,12,FALSE),IF($AL4=2014,VLOOKUP(Brut!IK12,Semaines!$B$2:$L$523,11,FALSE),IF($AL4=2015,VLOOKUP(Brut!IK12,Semaines!$C$2:$L$523,10,FALSE),IF($AL4=2016,VLOOKUP(Brut!IK12,Semaines!$D$2:$L$523,9,FALSE),IF($AL4=2017,VLOOKUP(Brut!IK12,Semaines!$E$2:$L$523,8,FALSE),IF($AL4=2018,VLOOKUP(Brut!IK12,Semaines!$F$2:$L$523,7,FALSE),IF($AL4=2019,VLOOKUP(Brut!IK12,Semaines!$G$2:$L$523,6,FALSE),IF($AL4=2020,VLOOKUP(Brut!IK12,Semaines!$H$2:$L$523,5,FALSE),IF($AL4=2021,VLOOKUP(Brut!IK12,Semaines!$I$2:$L$523,4,FALSE),IF($AL4=2022,VLOOKUP(Brut!IK12,Semaines!$J$2:$L$523,3,FALSE),""))))))))))),IF(IW4="",IF($AL4=2013,VLOOKUP(Brut!IK12,Semaines!$A$2:$L$523,12,FALSE),IF($AL4=2014,VLOOKUP(Brut!IK12,Semaines!$B$2:$L$523,11,FALSE),IF($AL4=2015,VLOOKUP(Brut!IK12,Semaines!$C$2:$L$523,10,FALSE),IF($AL4=2016,VLOOKUP(Brut!IK12,Semaines!$D$2:$L$523,9,FALSE),IF($AL4=2017,VLOOKUP(Brut!IK12,Semaines!$E$2:$L$523,8,FALSE),IF($AL4=2018,VLOOKUP(Brut!IK12,Semaines!$F$2:$L$523,7,FALSE),IF($AL4=2019,VLOOKUP(Brut!IK12,Semaines!$G$2:$L$523,6,FALSE),IF($AL4=2020,VLOOKUP(Brut!IK12,Semaines!$H$2:$L$523,5,FALSE),IF($AL4=2021,VLOOKUP(Brut!IK12,Semaines!$I$2:$L$523,4,FALSE),IF($AL4=2022,VLOOKUP(Brut!IK12,Semaines!$J$2:$L$523,3,FALSE),"")))))))))),IF(IV4="","",IF($AL4=2013,VLOOKUP(Brut!IK12,Semaines!$A$2:$L$523,12,FALSE),IF($AL4=2014,VLOOKUP(Brut!IK12,Semaines!$B$2:$L$523,11,FALSE),IF($AL4=2015,VLOOKUP(Brut!IK12,Semaines!$C$2:$L$523,10,FALSE),IF($AL4=2016,VLOOKUP(Brut!IK12,Semaines!$D$2:$L$523,9,FALSE),IF($AL4=2017,VLOOKUP(Brut!IK12,Semaines!$E$2:$L$523,8,FALSE),IF($AL4=2018,VLOOKUP(Brut!IK12,Semaines!$F$2:$L$523,7,FALSE),IF($AL4=2019,VLOOKUP(Brut!IK12,Semaines!$G$2:$L$523,6,FALSE),IF($AL4=2020,VLOOKUP(Brut!IK12,Semaines!$H$2:$L$523,5,FALSE),IF($AL4=2021,VLOOKUP(Brut!IK12,Semaines!$I$2:$L$523,4,FALSE),IF($AL4=2022,VLOOKUP(Brut!IK12,Semaines!$J$2:$L$523,3,FALSE),""))))))))))))),IF(AND(MONTH(IY4)=12,_xlfn.ISOWEEKNUM(IY4)=1),YEAR(IY4)+1,YEAR(IY4)))</f>
        <v/>
      </c>
      <c r="JC4" s="160"/>
      <c r="JD4" s="161"/>
      <c r="JE4" s="142"/>
      <c r="JF4" s="146" t="str">
        <f>IF($AL4=2013,VLOOKUP(Brut!IP12,Semaines!$A$2:$L$523,11,FALSE),IF($AL4=2014,VLOOKUP(Brut!IP12,Semaines!$B$2:$L$523,10,FALSE),IF($AL4=2015,VLOOKUP(Brut!IP12,Semaines!$C$2:$L$523,9,FALSE),IF($AL4=2016,VLOOKUP(Brut!IP12,Semaines!$D$2:$L$523,8,FALSE),IF($AL4=2017,VLOOKUP(Brut!IP12,Semaines!$E$2:$L$523,7,FALSE),IF($AL4=2018,VLOOKUP(Brut!IP12,Semaines!$F$2:$L$523,6,FALSE),IF($AL4=2019,VLOOKUP(Brut!IP12,Semaines!$G$2:$L$523,5,FALSE),IF($AL4=2020,VLOOKUP(Brut!IP12,Semaines!$H$2:$L$523,4,FALSE),IF($AL4=2021,VLOOKUP(Brut!IP12,Semaines!$I$2:$L$523,3,FALSE),IF($AL4=2022,VLOOKUP(Brut!IP12,Semaines!$J$2:$L$523,2,FALSE),""))))))))))</f>
        <v/>
      </c>
      <c r="JG4" s="147" t="str">
        <f>IF($AL4=2013,VLOOKUP(Brut!IP12,Semaines!$A$2:$L$523,12,FALSE),IF($AL4=2014,VLOOKUP(Brut!IP12,Semaines!$B$2:$L$523,11,FALSE),IF($AL4=2015,VLOOKUP(Brut!IP12,Semaines!$C$2:$L$523,10,FALSE),IF($AL4=2016,VLOOKUP(Brut!IP12,Semaines!$D$2:$L$523,9,FALSE),IF($AL4=2017,VLOOKUP(Brut!IP12,Semaines!$E$2:$L$523,8,FALSE),IF($AL4=2018,VLOOKUP(Brut!IP12,Semaines!$F$2:$L$523,7,FALSE),IF($AL4=2019,VLOOKUP(Brut!IP12,Semaines!$G$2:$L$523,6,FALSE),IF($AL4=2020,VLOOKUP(Brut!IP12,Semaines!$H$2:$L$523,5,FALSE),IF($AL4=2021,VLOOKUP(Brut!IP12,Semaines!$I$2:$L$523,4,FALSE),IF($AL4=2022,VLOOKUP(Brut!IP12,Semaines!$J$2:$L$523,3,FALSE),""))))))))))</f>
        <v/>
      </c>
      <c r="JH4" s="155"/>
      <c r="JI4" s="149"/>
      <c r="JJ4" s="154" t="str">
        <f>IF($AL4=2013,VLOOKUP(Brut!IT12,Semaines!$A$2:$L$523,11,FALSE),IF($AL4=2014,VLOOKUP(Brut!IT12,Semaines!$B$2:$L$523,10,FALSE),IF($AL4=2015,VLOOKUP(Brut!IT12,Semaines!$C$2:$L$523,9,FALSE),IF($AL4=2016,VLOOKUP(Brut!IT12,Semaines!$D$2:$L$523,8,FALSE),IF($AL4=2017,VLOOKUP(Brut!IT12,Semaines!$E$2:$L$523,7,FALSE),IF($AL4=2018,VLOOKUP(Brut!IT12,Semaines!$F$2:$L$523,6,FALSE),IF($AL4=2019,VLOOKUP(Brut!IT12,Semaines!$G$2:$L$523,5,FALSE),IF($AL4=2020,VLOOKUP(Brut!IT12,Semaines!$H$2:$L$523,4,FALSE),IF($AL4=2021,VLOOKUP(Brut!IT12,Semaines!$I$2:$L$523,3,FALSE),IF($AL4=2022,VLOOKUP(Brut!IT12,Semaines!$J$2:$L$523,2,FALSE),""))))))))))</f>
        <v/>
      </c>
      <c r="JK4" s="147" t="str">
        <f>IF($AL4=2013,VLOOKUP(Brut!IT12,Semaines!$A$2:$L$523,12,FALSE),IF($AL4=2014,VLOOKUP(Brut!IT12,Semaines!$B$2:$L$523,11,FALSE),IF($AL4=2015,VLOOKUP(Brut!IT12,Semaines!$C$2:$L$523,10,FALSE),IF($AL4=2016,VLOOKUP(Brut!IT12,Semaines!$D$2:$L$523,9,FALSE),IF($AL4=2017,VLOOKUP(Brut!IT12,Semaines!$E$2:$L$523,8,FALSE),IF($AL4=2018,VLOOKUP(Brut!IT12,Semaines!$F$2:$L$523,7,FALSE),IF($AL4=2019,VLOOKUP(Brut!IT12,Semaines!$G$2:$L$523,6,FALSE),IF($AL4=2020,VLOOKUP(Brut!IT12,Semaines!$H$2:$L$523,5,FALSE),IF($AL4=2021,VLOOKUP(Brut!IT12,Semaines!$I$2:$L$523,4,FALSE),IF($AL4=2022,VLOOKUP(Brut!IT12,Semaines!$J$2:$L$523,3,FALSE),""))))))))))</f>
        <v/>
      </c>
      <c r="JL4" s="155"/>
      <c r="JM4" s="149"/>
      <c r="JN4" s="162"/>
      <c r="JO4" s="166"/>
      <c r="JP4" s="143"/>
      <c r="JQ4" s="145"/>
      <c r="JR4" s="154" t="str">
        <f>IF($AL4=2013,VLOOKUP(Brut!JB12,Semaines!$A$2:$L$523,11,FALSE),IF($AL4=2014,VLOOKUP(Brut!JB12,Semaines!$B$2:$L$523,10,FALSE),IF($AL4=2015,VLOOKUP(Brut!JB12,Semaines!$C$2:$L$523,9,FALSE),IF($AL4=2016,VLOOKUP(Brut!JB12,Semaines!$D$2:$L$523,8,FALSE),IF($AL4=2017,VLOOKUP(Brut!JB12,Semaines!$E$2:$L$523,7,FALSE),IF($AL4=2018,VLOOKUP(Brut!JB12,Semaines!$F$2:$L$523,6,FALSE),IF($AL4=2019,VLOOKUP(Brut!JB12,Semaines!$G$2:$L$523,5,FALSE),IF($AL4=2020,VLOOKUP(Brut!JB12,Semaines!$H$2:$L$523,4,FALSE),IF($AL4=2021,VLOOKUP(Brut!JB12,Semaines!$I$2:$L$523,3,FALSE),IF($AL4=2022,VLOOKUP(Brut!JB12,Semaines!$J$2:$L$523,2,FALSE),""))))))))))</f>
        <v/>
      </c>
      <c r="JS4" s="147" t="str">
        <f>IF($AL4=2013,VLOOKUP(Brut!JB12,Semaines!$A$2:$L$523,12,FALSE),IF($AL4=2014,VLOOKUP(Brut!JB12,Semaines!$B$2:$L$523,11,FALSE),IF($AL4=2015,VLOOKUP(Brut!JB12,Semaines!$C$2:$L$523,10,FALSE),IF($AL4=2016,VLOOKUP(Brut!JB12,Semaines!$D$2:$L$523,9,FALSE),IF($AL4=2017,VLOOKUP(Brut!JB12,Semaines!$E$2:$L$523,8,FALSE),IF($AL4=2018,VLOOKUP(Brut!JB12,Semaines!$F$2:$L$523,7,FALSE),IF($AL4=2019,VLOOKUP(Brut!JB12,Semaines!$G$2:$L$523,6,FALSE),IF($AL4=2020,VLOOKUP(Brut!JB12,Semaines!$H$2:$L$523,5,FALSE),IF($AL4=2021,VLOOKUP(Brut!JB12,Semaines!$I$2:$L$523,4,FALSE),IF($AL4=2022,VLOOKUP(Brut!JB12,Semaines!$J$2:$L$523,3,FALSE),""))))))))))</f>
        <v/>
      </c>
      <c r="JT4" s="155"/>
      <c r="JU4" s="149"/>
      <c r="JV4" s="162"/>
      <c r="JW4" s="166"/>
      <c r="JX4" s="144"/>
      <c r="JY4" s="145"/>
      <c r="JZ4" s="142"/>
      <c r="KA4" s="146" t="str">
        <f>IF($AL4=2013,VLOOKUP(Brut!JK12,Semaines!$A$2:$L$523,11,FALSE),IF($AL4=2014,VLOOKUP(Brut!JK12,Semaines!$B$2:$L$523,10,FALSE),IF($AL4=2015,VLOOKUP(Brut!JK12,Semaines!$C$2:$L$523,9,FALSE),IF($AL4=2016,VLOOKUP(Brut!JK12,Semaines!$D$2:$L$523,8,FALSE),IF($AL4=2017,VLOOKUP(Brut!JK12,Semaines!$E$2:$L$523,7,FALSE),IF($AL4=2018,VLOOKUP(Brut!JK12,Semaines!$F$2:$L$523,6,FALSE),IF($AL4=2019,VLOOKUP(Brut!JK12,Semaines!$G$2:$L$523,5,FALSE),IF($AL4=2020,VLOOKUP(Brut!JK12,Semaines!$H$2:$L$523,4,FALSE),IF($AL4=2021,VLOOKUP(Brut!JK12,Semaines!$I$2:$L$523,3,FALSE),IF($AL4=2022,VLOOKUP(Brut!JK12,Semaines!$J$2:$L$523,2,FALSE),""))))))))))</f>
        <v/>
      </c>
      <c r="KB4" s="147" t="str">
        <f>IF($AL4=2013,VLOOKUP(Brut!JK12,Semaines!$A$2:$L$523,12,FALSE),IF($AL4=2014,VLOOKUP(Brut!JK12,Semaines!$B$2:$L$523,11,FALSE),IF($AL4=2015,VLOOKUP(Brut!JK12,Semaines!$C$2:$L$523,10,FALSE),IF($AL4=2016,VLOOKUP(Brut!JK12,Semaines!$D$2:$L$523,9,FALSE),IF($AL4=2017,VLOOKUP(Brut!JK12,Semaines!$E$2:$L$523,8,FALSE),IF($AL4=2018,VLOOKUP(Brut!JK12,Semaines!$F$2:$L$523,7,FALSE),IF($AL4=2019,VLOOKUP(Brut!JK12,Semaines!$G$2:$L$523,6,FALSE),IF($AL4=2020,VLOOKUP(Brut!JK12,Semaines!$H$2:$L$523,5,FALSE),IF($AL4=2021,VLOOKUP(Brut!JK12,Semaines!$I$2:$L$523,4,FALSE),IF($AL4=2022,VLOOKUP(Brut!JK12,Semaines!$J$2:$L$523,3,FALSE),""))))))))))</f>
        <v/>
      </c>
      <c r="KC4" s="155"/>
      <c r="KD4" s="149"/>
      <c r="KE4" s="154" t="str">
        <f>IF($AL4=2013,VLOOKUP(Brut!JO12,Semaines!$A$2:$L$523,11,FALSE),IF($AL4=2014,VLOOKUP(Brut!JO12,Semaines!$B$2:$L$523,10,FALSE),IF($AL4=2015,VLOOKUP(Brut!JO12,Semaines!$C$2:$L$523,9,FALSE),IF($AL4=2016,VLOOKUP(Brut!JO12,Semaines!$D$2:$L$523,8,FALSE),IF($AL4=2017,VLOOKUP(Brut!JO12,Semaines!$E$2:$L$523,7,FALSE),IF($AL4=2018,VLOOKUP(Brut!JO12,Semaines!$F$2:$L$523,6,FALSE),IF($AL4=2019,VLOOKUP(Brut!JO12,Semaines!$G$2:$L$523,5,FALSE),IF($AL4=2020,VLOOKUP(Brut!JO12,Semaines!$H$2:$L$523,4,FALSE),IF($AL4=2021,VLOOKUP(Brut!JO12,Semaines!$I$2:$L$523,3,FALSE),IF($AL4=2022,VLOOKUP(Brut!JO12,Semaines!$J$2:$L$523,2,FALSE),""))))))))))</f>
        <v/>
      </c>
      <c r="KF4" s="147" t="str">
        <f>IF($AL4=2013,VLOOKUP(Brut!JO12,Semaines!$A$2:$L$523,12,FALSE),IF($AL4=2014,VLOOKUP(Brut!JO12,Semaines!$B$2:$L$523,11,FALSE),IF($AL4=2015,VLOOKUP(Brut!JO12,Semaines!$C$2:$L$523,10,FALSE),IF($AL4=2016,VLOOKUP(Brut!JO12,Semaines!$D$2:$L$523,9,FALSE),IF($AL4=2017,VLOOKUP(Brut!JO12,Semaines!$E$2:$L$523,8,FALSE),IF($AL4=2018,VLOOKUP(Brut!JO12,Semaines!$F$2:$L$523,7,FALSE),IF($AL4=2019,VLOOKUP(Brut!JO12,Semaines!$G$2:$L$523,6,FALSE),IF($AL4=2020,VLOOKUP(Brut!JO12,Semaines!$H$2:$L$523,5,FALSE),IF($AL4=2021,VLOOKUP(Brut!JO12,Semaines!$I$2:$L$523,4,FALSE),IF($AL4=2022,VLOOKUP(Brut!JO12,Semaines!$J$2:$L$523,3,FALSE),""))))))))))</f>
        <v/>
      </c>
      <c r="KG4" s="155"/>
      <c r="KH4" s="149"/>
      <c r="KI4" s="167" t="str">
        <f>IF(Import!BC2=0,"",Import!BC2)</f>
        <v/>
      </c>
      <c r="KJ4" s="151" t="str">
        <f>IFERROR($V4*5%,"")</f>
        <v/>
      </c>
      <c r="KK4" s="152" t="str">
        <f t="array" ref="KK4">IFERROR(IF(KI4="",IF(KG4="",IF(KE4="","",IF($AL4=2013,VLOOKUP(Brut!JO12+1,Semaines!$A$2:$L$523,11,FALSE),IF($AL4=2014,VLOOKUP(Brut!JO12+1,Semaines!$B$2:$L$523,10,FALSE),IF($AL4=2015,VLOOKUP(Brut!JO12+1,Semaines!$C$2:$L$523,9,FALSE),IF($AL4=2016,VLOOKUP(Brut!JO12+1,Semaines!$D$2:$L$523,8,FALSE),IF($AL4=2017,VLOOKUP(Brut!JO12+1,Semaines!$E$2:$L$523,7,FALSE),IF($AL4=2018,VLOOKUP(Brut!JO12+1,Semaines!$F$2:$L$523,6,FALSE),IF($AL4=2019,VLOOKUP(Brut!JO12+1,Semaines!$G$2:$L$523,5,FALSE),IF($AL4=2020,VLOOKUP(Brut!JO12+1,Semaines!$H$2:$L$523,4,FALSE),IF($AL4=2021,VLOOKUP(Brut!JO12+1,Semaines!$I$2:$L$523,3,FALSE),IF($AL4=2022,VLOOKUP(Brut!JO12+1,Semaines!$J$2:$L$523,2,FALSE),""))))))))))),IF(KH4="",IF($AL4=2013,VLOOKUP(Brut!JO12+1,Semaines!$A$2:$L$523,11,FALSE),IF($AL4=2014,VLOOKUP(Brut!JO12+1,Semaines!$B$2:$L$523,10,FALSE),IF($AL4=2015,VLOOKUP(Brut!JO12+1,Semaines!$C$2:$L$523,9,FALSE),IF($AL4=2016,VLOOKUP(Brut!JO12+1,Semaines!$D$2:$L$523,8,FALSE),IF($AL4=2017,VLOOKUP(Brut!JO12+1,Semaines!$E$2:$L$523,7,FALSE),IF($AL4=2018,VLOOKUP(Brut!JO12+1,Semaines!$F$2:$L$523,6,FALSE),IF($AL4=2019,VLOOKUP(Brut!JO12+1,Semaines!$G$2:$L$523,5,FALSE),IF($AL4=2020,VLOOKUP(Brut!JO12+1,Semaines!$H$2:$L$523,4,FALSE),IF($AL4=2021,VLOOKUP(Brut!JO12+1,Semaines!$I$2:$L$523,3,FALSE),IF($AL4=2022,VLOOKUP(Brut!JO12+1,Semaines!$J$2:$L$523,2,FALSE),"")))))))))),IF($AL4=2013,VLOOKUP(Brut!JQ12+1,Semaines!$A$2:$L$523,11,FALSE),IF($AL4=2014,VLOOKUP(Brut!JQ12+1,Semaines!$B$2:$L$523,10,FALSE),IF($AL4=2015,VLOOKUP(Brut!JQ12+1,Semaines!$C$2:$L$523,9,FALSE),IF($AL4=2016,VLOOKUP(Brut!JQ12+1,Semaines!$D$2:$L$523,8,FALSE),IF($AL4=2017,VLOOKUP(Brut!JQ12+1,Semaines!$E$2:$L$523,7,FALSE),IF($AL4=2018,VLOOKUP(Brut!JQ12+1,Semaines!$F$2:$L$523,6,FALSE),IF($AL4=2019,VLOOKUP(Brut!JQ12+1,Semaines!$G$2:$L$523,5,FALSE),IF($AL4=2020,VLOOKUP(Brut!JQ12+1,Semaines!$H$2:$L$523,4,FALSE),IF($AL4=2021,VLOOKUP(Brut!JQ12+1,Semaines!$I$2:$L$523,3,FALSE),IF($AL4=2022,VLOOKUP(Brut!JQ12+1,Semaines!$J$2:$L$523,2,FALSE),"")))))))))))),_xlfn.ISOWEEKNUM(KI4)),"")</f>
        <v/>
      </c>
      <c r="KL4" s="153" t="str">
        <f>IF(KI4="",IF(KH4="",IF(KF4="","",IF($AL4=2013,VLOOKUP(Brut!JT12,Semaines!$A$2:$L$523,12,FALSE),IF($AL4=2014,VLOOKUP(Brut!JT12,Semaines!$B$2:$L$523,11,FALSE),IF($AL4=2015,VLOOKUP(Brut!JT12,Semaines!$C$2:$L$523,10,FALSE),IF($AL4=2016,VLOOKUP(Brut!JT12,Semaines!$D$2:$L$523,9,FALSE),IF($AL4=2017,VLOOKUP(Brut!JT12,Semaines!$E$2:$L$523,8,FALSE),IF($AL4=2018,VLOOKUP(Brut!JT12,Semaines!$F$2:$L$523,7,FALSE),IF($AL4=2019,VLOOKUP(Brut!JT12,Semaines!$G$2:$L$523,6,FALSE),IF($AL4=2020,VLOOKUP(Brut!JT12,Semaines!$H$2:$L$523,5,FALSE),IF($AL4=2021,VLOOKUP(Brut!JT12,Semaines!$I$2:$L$523,4,FALSE),IF($AL4=2022,VLOOKUP(Brut!JT12,Semaines!$J$2:$L$523,3,FALSE),""))))))))))),IF(KG4="",IF($AL4=2013,VLOOKUP(Brut!JT12,Semaines!$A$2:$L$523,12,FALSE),IF($AL4=2014,VLOOKUP(Brut!JT12,Semaines!$B$2:$L$523,11,FALSE),IF($AL4=2015,VLOOKUP(Brut!JT12,Semaines!$C$2:$L$523,10,FALSE),IF($AL4=2016,VLOOKUP(Brut!JT12,Semaines!$D$2:$L$523,9,FALSE),IF($AL4=2017,VLOOKUP(Brut!JT12,Semaines!$E$2:$L$523,8,FALSE),IF($AL4=2018,VLOOKUP(Brut!JT12,Semaines!$F$2:$L$523,7,FALSE),IF($AL4=2019,VLOOKUP(Brut!JT12,Semaines!$G$2:$L$523,6,FALSE),IF($AL4=2020,VLOOKUP(Brut!JT12,Semaines!$H$2:$L$523,5,FALSE),IF($AL4=2021,VLOOKUP(Brut!JT12,Semaines!$I$2:$L$523,4,FALSE),IF($AL4=2022,VLOOKUP(Brut!JT12,Semaines!$J$2:$L$523,3,FALSE),"")))))))))),IF(KF4="","",IF($AL4=2013,VLOOKUP(Brut!JT12,Semaines!$A$2:$L$523,12,FALSE),IF($AL4=2014,VLOOKUP(Brut!JT12,Semaines!$B$2:$L$523,11,FALSE),IF($AL4=2015,VLOOKUP(Brut!JT12,Semaines!$C$2:$L$523,10,FALSE),IF($AL4=2016,VLOOKUP(Brut!JT12,Semaines!$D$2:$L$523,9,FALSE),IF($AL4=2017,VLOOKUP(Brut!JT12,Semaines!$E$2:$L$523,8,FALSE),IF($AL4=2018,VLOOKUP(Brut!JT12,Semaines!$F$2:$L$523,7,FALSE),IF($AL4=2019,VLOOKUP(Brut!JT12,Semaines!$G$2:$L$523,6,FALSE),IF($AL4=2020,VLOOKUP(Brut!JT12,Semaines!$H$2:$L$523,5,FALSE),IF($AL4=2021,VLOOKUP(Brut!JT12,Semaines!$I$2:$L$523,4,FALSE),IF($AL4=2022,VLOOKUP(Brut!JT12,Semaines!$J$2:$L$523,3,FALSE),""))))))))))))),IF(AND(MONTH(KI4)=12,_xlfn.ISOWEEKNUM(KI4)=1),YEAR(KI4)+1,YEAR(KI4)))</f>
        <v/>
      </c>
      <c r="KM4" s="168" t="str">
        <f>IFERROR(IF(KI4="",IF(AND(Brut!X12&lt;&gt;"Pas ouvert",Brut!X12&lt;&gt;"Annulé"),IF(Brut!JQ12="",SUM(Brut!JO12-Brut!AE12),SUM(Brut!JQ12-Brut!AE12)),IF(Brut!X12="Annulé","Annulé","Pas ouvert")),SUM(Brut!JV12-Brut!AE12)),"")</f>
        <v>Annulé</v>
      </c>
      <c r="KN4" s="169" t="str">
        <f>IF(OR(KM4="Annulé",KM4=""),"",IF(KM4="Pas ouvert",IF(KK4="","",INT(SUM(Brut!JV12-Brut!AE12)/4)),INT(KM4/4)))</f>
        <v/>
      </c>
      <c r="KO4" s="170" t="str">
        <f t="shared" ref="KO4:KO12" si="7">IF(OR(KM4="Annulé",KM4=""),"",IF(KM4="Pas ouvert",IF(KN4="","","Mois"),"Mois"))</f>
        <v/>
      </c>
      <c r="KP4" s="171" t="str">
        <f>IF(OR(KM4="Annulé",KM4=""),"",IF(KM4="Pas ouvert",IF(KK4="","",SUM(Brut!JV12-Brut!AE12)-(KN4*4)),IF(KM4-(KN4*4)=0,"",KM4-(KN4*4))))</f>
        <v/>
      </c>
      <c r="KQ4" s="172" t="str">
        <f t="shared" ref="KQ4:KQ12" si="8">IF(KP4="","",IF(OR(KM4="Annulé",KM4=""),"",IF(KM4="Pas ouvert",IF(KN4="","","Semaines"),"Semaines")))</f>
        <v/>
      </c>
    </row>
    <row r="5" spans="1:303" ht="14.4" x14ac:dyDescent="0.3">
      <c r="A5" s="7" t="str">
        <f>IF(Import!A3=0,"",Import!A3)</f>
        <v>0637LR</v>
      </c>
      <c r="B5" s="5" t="str">
        <f>IF(Import!D3=0,"",Import!D3)</f>
        <v>2</v>
      </c>
      <c r="C5" s="214"/>
      <c r="D5" s="5" t="str">
        <f>IF(Import!F3=0,"",Import!F3)</f>
        <v/>
      </c>
      <c r="E5" s="5" t="str">
        <f>IF(Import!G3=0,"",Import!G3)</f>
        <v/>
      </c>
      <c r="F5" s="5" t="str">
        <f>IF(Import!H3=0,"",Import!H3)</f>
        <v/>
      </c>
      <c r="G5" s="5" t="str">
        <f>IF(Import!K3="","",Import!K3)</f>
        <v/>
      </c>
      <c r="H5" s="5"/>
      <c r="I5" s="215" t="str">
        <f>IF(Import!BG3="","",Import!BG3)</f>
        <v/>
      </c>
      <c r="J5" s="7" t="str">
        <f t="shared" si="0"/>
        <v/>
      </c>
      <c r="K5" s="5" t="str">
        <f>IF(Import!I3=0,"",Import!I3)</f>
        <v/>
      </c>
      <c r="L5" s="5" t="str">
        <f>IF(Import!J3="","",Import!J3)</f>
        <v/>
      </c>
      <c r="M5" s="7" t="str">
        <f t="shared" si="1"/>
        <v>Livré</v>
      </c>
      <c r="N5" s="216" t="str">
        <f>IF(Import!L3=0,"",Import!L3)</f>
        <v>17</v>
      </c>
      <c r="O5" s="5" t="str">
        <f>IF(Import!N3=0,"",Import!N3)</f>
        <v/>
      </c>
      <c r="P5" s="135" t="str">
        <f>IF(PACTE!P17="","",PACTE!P17)</f>
        <v/>
      </c>
      <c r="Q5" s="174">
        <f>IF(Import!O3=0,"",Import!O3)</f>
        <v>42710</v>
      </c>
      <c r="R5" s="174" t="str">
        <f>IF(OR(Import!BH3&lt;&gt;"",Import!BH3="Non"),"Oui","")</f>
        <v/>
      </c>
      <c r="S5" s="174" t="str">
        <f>IF(Import!P3=0,"",Import!P3)</f>
        <v/>
      </c>
      <c r="T5" s="174">
        <f>IF($S5&lt;&gt;"","Annulé",IF(Import!AB3=0,IF($AE5&lt;&gt;"",IF(AE5="Pas ouvert","Pas ouvert","En cours"),""),Import!AB3))</f>
        <v>43259</v>
      </c>
      <c r="U5" s="217" t="str">
        <f>IF(S5&lt;&gt;"","Annulé",IF(Import!R3=0,"",Import!R3))</f>
        <v/>
      </c>
      <c r="V5" s="217">
        <f>IF(S5&lt;&gt;"","Annulé",IF(Import!S3=0,"",Import!S3))</f>
        <v>100000</v>
      </c>
      <c r="W5" s="217" t="str">
        <f>IF(V5="Annulé","Annulé",IF(Import!T3=0,"",Import!T3))</f>
        <v/>
      </c>
      <c r="X5" s="174">
        <f>IF(Import!U3=0,IF($S5&lt;&gt;"","Annulé",IF($Q5="","","En attente")),Import!U3)</f>
        <v>42759</v>
      </c>
      <c r="Y5" s="174">
        <f>IF(Import!V3=0,IF($S5&lt;&gt;"","Annulé",IF($Q5="","","En attente")),Import!V3)</f>
        <v>42808</v>
      </c>
      <c r="Z5" s="174">
        <f>IF(Import!W3=0,IF($S5&lt;&gt;"","Annulé",IF($Q5="","","En attente")),Import!W3)</f>
        <v>42771</v>
      </c>
      <c r="AA5" s="174">
        <f>IF(Import!X3=0,IF($S5&lt;&gt;"","Annulé",IF($Q5="","","En attente")),Import!X3)</f>
        <v>42837</v>
      </c>
      <c r="AB5" s="174">
        <f>IF(Import!Y3=0,IF($S5&lt;&gt;"","Annulé",IF($Q5="","","En attente")),Import!Y3)</f>
        <v>42838</v>
      </c>
      <c r="AC5" s="174">
        <f>IF(Import!Z3=0,IF($S5&lt;&gt;"","Annulé",IF($Q5="","","En attente")),Import!Z3)</f>
        <v>42886</v>
      </c>
      <c r="AD5" s="135">
        <f>IF(PACTE!AD17="","0",PACTE!AD17)</f>
        <v>0</v>
      </c>
      <c r="AE5" s="11">
        <f>IF($S5&lt;&gt;"","Annulé",IF(Import!AA3=0,IF(Q5="","","Pas ouvert"),Import!AA3))</f>
        <v>42908</v>
      </c>
      <c r="AF5" s="177" t="str">
        <f>IF($S5&lt;&gt;"","Annulé",IF(Import!AC3=0,"",Import!AC3))</f>
        <v/>
      </c>
      <c r="AG5" s="176" t="str">
        <f>IF($S5&lt;&gt;"","Annulé",IF(Import!AD3=0,"",Import!AD3))</f>
        <v/>
      </c>
      <c r="AH5" s="118">
        <f t="shared" si="2"/>
        <v>25</v>
      </c>
      <c r="AI5" s="221">
        <f t="shared" si="3"/>
        <v>2017</v>
      </c>
      <c r="AJ5" s="137"/>
      <c r="AK5" s="178">
        <f t="shared" si="4"/>
        <v>25</v>
      </c>
      <c r="AL5" s="179">
        <f t="shared" si="5"/>
        <v>2017</v>
      </c>
      <c r="AM5" s="180">
        <f t="shared" si="6"/>
        <v>15000</v>
      </c>
      <c r="AN5" s="181">
        <f>IF(Import!AE3=0,"",Import!AE3)</f>
        <v>42908</v>
      </c>
      <c r="AO5" s="182"/>
      <c r="AP5" s="183"/>
      <c r="AQ5" s="184"/>
      <c r="AR5" s="183"/>
      <c r="AS5" s="184"/>
      <c r="AT5" s="183"/>
      <c r="AU5" s="184"/>
      <c r="AV5" s="183"/>
      <c r="AW5" s="184"/>
      <c r="AX5" s="185"/>
      <c r="AY5" s="183"/>
      <c r="AZ5" s="131">
        <f>IF($AL5=2013,VLOOKUP(Brut!AK13,Semaines!$A$2:$L$523,11,FALSE),IF($AL5=2014,VLOOKUP(Brut!AK13,Semaines!$B$2:$L$523,10,FALSE),IF($AL5=2015,VLOOKUP(Brut!AK13,Semaines!$C$2:$L$523,9,FALSE),IF($AL5=2016,VLOOKUP(Brut!AK13,Semaines!$D$2:$L$523,8,FALSE),IF($AL5=2017,VLOOKUP(Brut!AK13,Semaines!$E$2:$L$523,7,FALSE),IF($AL5=2018,VLOOKUP(Brut!AK13,Semaines!$F$2:$L$523,6,FALSE),IF($AL5=2019,VLOOKUP(Brut!AK13,Semaines!$G$2:$L$523,5,FALSE),IF($AL5=2020,VLOOKUP(Brut!AK13,Semaines!$H$2:$L$523,4,FALSE),IF($AL5=2021,VLOOKUP(Brut!AK13,Semaines!$I$2:$L$523,3,FALSE),IF($AL5=2022,VLOOKUP(Brut!AK13,Semaines!$J$2:$L$523,2,FALSE),""))))))))))</f>
        <v>26</v>
      </c>
      <c r="BA5" s="132">
        <f>IF($AL5=2013,VLOOKUP(Brut!AK13,Semaines!$A$2:$L$523,12,FALSE),IF($AL5=2014,VLOOKUP(Brut!AK13,Semaines!$B$2:$L$523,11,FALSE),IF($AL5=2015,VLOOKUP(Brut!AK13,Semaines!$C$2:$L$523,10,FALSE),IF($AL5=2016,VLOOKUP(Brut!AK13,Semaines!$D$2:$L$523,9,FALSE),IF($AL5=2017,VLOOKUP(Brut!AK13,Semaines!$E$2:$L$523,8,FALSE),IF($AL5=2018,VLOOKUP(Brut!AK13,Semaines!$F$2:$L$523,7,FALSE),IF($AL5=2019,VLOOKUP(Brut!AK13,Semaines!$G$2:$L$523,6,FALSE),IF($AL5=2020,VLOOKUP(Brut!AK13,Semaines!$H$2:$L$523,5,FALSE),IF($AL5=2021,VLOOKUP(Brut!AK13,Semaines!$I$2:$L$523,4,FALSE),IF($AL5=2022,VLOOKUP(Brut!AK13,Semaines!$J$2:$L$523,3,FALSE),""))))))))))</f>
        <v>2017</v>
      </c>
      <c r="BB5" s="186"/>
      <c r="BC5" s="187"/>
      <c r="BD5" s="188">
        <f>IF(Import!AI3=0,"",Import!AI3)</f>
        <v>42909</v>
      </c>
      <c r="BE5" s="189">
        <f>IFERROR($V5*10%,"")</f>
        <v>10000</v>
      </c>
      <c r="BF5" s="190">
        <f t="array" ref="BF5">IFERROR(IF(BD5="",IF(BB5="",IF(AZ5="","",IF($AL5=2013,VLOOKUP(Brut!AK13+1,Semaines!$A$2:$L$523,11,FALSE),IF($AL5=2014,VLOOKUP(Brut!AK13+1,Semaines!$B$2:$L$523,10,FALSE),IF($AL5=2015,VLOOKUP(Brut!AK13+1,Semaines!$C$2:$L$523,9,FALSE),IF($AL5=2016,VLOOKUP(Brut!AK13+1,Semaines!$D$2:$L$523,8,FALSE),IF($AL5=2017,VLOOKUP(Brut!AK13+1,Semaines!$E$2:$L$523,7,FALSE),IF($AL5=2018,VLOOKUP(Brut!AK13+1,Semaines!$F$2:$L$523,6,FALSE),IF($AL5=2019,VLOOKUP(Brut!AK13+1,Semaines!$G$2:$L$523,5,FALSE),IF($AL5=2020,VLOOKUP(Brut!AK13+1,Semaines!$H$2:$L$523,4,FALSE),IF($AL5=2021,VLOOKUP(Brut!AK13+1,Semaines!$I$2:$L$523,3,FALSE),IF($AL5=2022,VLOOKUP(Brut!AK13+1,Semaines!$J$2:$L$523,2,FALSE),""))))))))))),IF(BC5="",IF($AL5=2013,VLOOKUP(Brut!AK13+1,Semaines!$A$2:$L$523,11,FALSE),IF($AL5=2014,VLOOKUP(Brut!AK13+1,Semaines!$B$2:$L$523,10,FALSE),IF($AL5=2015,VLOOKUP(Brut!AK13+1,Semaines!$C$2:$L$523,9,FALSE),IF($AL5=2016,VLOOKUP(Brut!AK13+1,Semaines!$D$2:$L$523,8,FALSE),IF($AL5=2017,VLOOKUP(Brut!AK13+1,Semaines!$E$2:$L$523,7,FALSE),IF($AL5=2018,VLOOKUP(Brut!AK13+1,Semaines!$F$2:$L$523,6,FALSE),IF($AL5=2019,VLOOKUP(Brut!AK13+1,Semaines!$G$2:$L$523,5,FALSE),IF($AL5=2020,VLOOKUP(Brut!AK13+1,Semaines!$H$2:$L$523,4,FALSE),IF($AL5=2021,VLOOKUP(Brut!AK13+1,Semaines!$I$2:$L$523,3,FALSE),IF($AL5=2022,VLOOKUP(Brut!AK13+1,Semaines!$J$2:$L$523,2,FALSE),"")))))))))),IF($AL5=2013,VLOOKUP(Brut!AM13+1,Semaines!$A$2:$L$523,11,FALSE),IF($AL5=2014,VLOOKUP(Brut!AM13+1,Semaines!$B$2:$L$523,10,FALSE),IF($AL5=2015,VLOOKUP(Brut!AM13+1,Semaines!$C$2:$L$523,9,FALSE),IF($AL5=2016,VLOOKUP(Brut!AM13+1,Semaines!$D$2:$L$523,8,FALSE),IF($AL5=2017,VLOOKUP(Brut!AM13+1,Semaines!$E$2:$L$523,7,FALSE),IF($AL5=2018,VLOOKUP(Brut!AM13+1,Semaines!$F$2:$L$523,6,FALSE),IF($AL5=2019,VLOOKUP(Brut!AM13+1,Semaines!$G$2:$L$523,5,FALSE),IF($AL5=2020,VLOOKUP(Brut!AM13+1,Semaines!$H$2:$L$523,4,FALSE),IF($AL5=2021,VLOOKUP(Brut!AM13+1,Semaines!$I$2:$L$523,3,FALSE),IF($AL5=2022,VLOOKUP(Brut!AM13+1,Semaines!$J$2:$L$523,2,FALSE),"")))))))))))),_xlfn.ISOWEEKNUM(BD5)),"")</f>
        <v>25</v>
      </c>
      <c r="BG5" s="191">
        <f>IF(BD5="",IF(BC5="",IF(BA5="","",IF($AL5=2013,VLOOKUP(Brut!AP13,Semaines!$A$2:$L$523,12,FALSE),IF($AL5=2014,VLOOKUP(Brut!AP13,Semaines!$B$2:$L$523,11,FALSE),IF($AL5=2015,VLOOKUP(Brut!AP13,Semaines!$C$2:$L$523,10,FALSE),IF($AL5=2016,VLOOKUP(Brut!AP13,Semaines!$D$2:$L$523,9,FALSE),IF($AL5=2017,VLOOKUP(Brut!AP13,Semaines!$E$2:$L$523,8,FALSE),IF($AL5=2018,VLOOKUP(Brut!AP13,Semaines!$F$2:$L$523,7,FALSE),IF($AL5=2019,VLOOKUP(Brut!AP13,Semaines!$G$2:$L$523,6,FALSE),IF($AL5=2020,VLOOKUP(Brut!AP13,Semaines!$H$2:$L$523,5,FALSE),IF($AL5=2021,VLOOKUP(Brut!AP13,Semaines!$I$2:$L$523,4,FALSE),IF($AL5=2022,VLOOKUP(Brut!AP13,Semaines!$J$2:$L$523,3,FALSE),""))))))))))),IF(BB5="",IF($AL5=2013,VLOOKUP(Brut!AP13,Semaines!$A$2:$L$523,12,FALSE),IF($AL5=2014,VLOOKUP(Brut!AP13,Semaines!$B$2:$L$523,11,FALSE),IF($AL5=2015,VLOOKUP(Brut!AP13,Semaines!$C$2:$L$523,10,FALSE),IF($AL5=2016,VLOOKUP(Brut!AP13,Semaines!$D$2:$L$523,9,FALSE),IF($AL5=2017,VLOOKUP(Brut!AP13,Semaines!$E$2:$L$523,8,FALSE),IF($AL5=2018,VLOOKUP(Brut!AP13,Semaines!$F$2:$L$523,7,FALSE),IF($AL5=2019,VLOOKUP(Brut!AP13,Semaines!$G$2:$L$523,6,FALSE),IF($AL5=2020,VLOOKUP(Brut!AP13,Semaines!$H$2:$L$523,5,FALSE),IF($AL5=2021,VLOOKUP(Brut!AP13,Semaines!$I$2:$L$523,4,FALSE),IF($AL5=2022,VLOOKUP(Brut!AP13,Semaines!$J$2:$L$523,3,FALSE),"")))))))))),IF(BA5="","",IF($AL5=2013,VLOOKUP(Brut!AP13,Semaines!$A$2:$L$523,12,FALSE),IF($AL5=2014,VLOOKUP(Brut!AP13,Semaines!$B$2:$L$523,11,FALSE),IF($AL5=2015,VLOOKUP(Brut!AP13,Semaines!$C$2:$L$523,10,FALSE),IF($AL5=2016,VLOOKUP(Brut!AP13,Semaines!$D$2:$L$523,9,FALSE),IF($AL5=2017,VLOOKUP(Brut!AP13,Semaines!$E$2:$L$523,8,FALSE),IF($AL5=2018,VLOOKUP(Brut!AP13,Semaines!$F$2:$L$523,7,FALSE),IF($AL5=2019,VLOOKUP(Brut!AP13,Semaines!$G$2:$L$523,6,FALSE),IF($AL5=2020,VLOOKUP(Brut!AP13,Semaines!$H$2:$L$523,5,FALSE),IF($AL5=2021,VLOOKUP(Brut!AP13,Semaines!$I$2:$L$523,4,FALSE),IF($AL5=2022,VLOOKUP(Brut!AP13,Semaines!$J$2:$L$523,3,FALSE),""))))))))))))),IF(AND(MONTH(BD5)=12,_xlfn.ISOWEEKNUM(BD5)=1),YEAR(BD5)+1,YEAR(BD5)))</f>
        <v>2017</v>
      </c>
      <c r="BH5" s="186"/>
      <c r="BI5" s="187"/>
      <c r="BJ5" s="192">
        <f>IF($AL5=2013,VLOOKUP(Brut!AX13,Semaines!$A$2:$L$523,11,FALSE),IF($AL5=2014,VLOOKUP(Brut!AX13,Semaines!$B$2:$L$523,10,FALSE),IF($AL5=2015,VLOOKUP(Brut!AX13,Semaines!$C$2:$L$523,9,FALSE),IF($AL5=2016,VLOOKUP(Brut!AX13,Semaines!$D$2:$L$523,8,FALSE),IF($AL5=2017,VLOOKUP(Brut!AX13,Semaines!$E$2:$L$523,7,FALSE),IF($AL5=2018,VLOOKUP(Brut!AX13,Semaines!$F$2:$L$523,6,FALSE),IF($AL5=2019,VLOOKUP(Brut!AX13,Semaines!$G$2:$L$523,5,FALSE),IF($AL5=2020,VLOOKUP(Brut!AX13,Semaines!$H$2:$L$523,4,FALSE),IF($AL5=2021,VLOOKUP(Brut!AX13,Semaines!$I$2:$L$523,3,FALSE),IF($AL5=2022,VLOOKUP(Brut!AX13,Semaines!$J$2:$L$523,2,FALSE),""))))))))))</f>
        <v>27</v>
      </c>
      <c r="BK5" s="132">
        <f>IF($AL5=2013,VLOOKUP(Brut!AX13,Semaines!$A$2:$L$523,12,FALSE),IF($AL5=2014,VLOOKUP(Brut!AX13,Semaines!$B$2:$L$523,11,FALSE),IF($AL5=2015,VLOOKUP(Brut!AX13,Semaines!$C$2:$L$523,10,FALSE),IF($AL5=2016,VLOOKUP(Brut!AX13,Semaines!$D$2:$L$523,9,FALSE),IF($AL5=2017,VLOOKUP(Brut!AX13,Semaines!$E$2:$L$523,8,FALSE),IF($AL5=2018,VLOOKUP(Brut!AX13,Semaines!$F$2:$L$523,7,FALSE),IF($AL5=2019,VLOOKUP(Brut!AX13,Semaines!$G$2:$L$523,6,FALSE),IF($AL5=2020,VLOOKUP(Brut!AX13,Semaines!$H$2:$L$523,5,FALSE),IF($AL5=2021,VLOOKUP(Brut!AX13,Semaines!$I$2:$L$523,4,FALSE),IF($AL5=2022,VLOOKUP(Brut!AX13,Semaines!$J$2:$L$523,3,FALSE),""))))))))))</f>
        <v>2017</v>
      </c>
      <c r="BL5" s="193"/>
      <c r="BM5" s="187"/>
      <c r="BN5" s="192">
        <f>IF($AL5=2013,VLOOKUP(Brut!BB13,Semaines!$A$2:$L$523,11,FALSE),IF($AL5=2014,VLOOKUP(Brut!BB13,Semaines!$B$2:$L$523,10,FALSE),IF($AL5=2015,VLOOKUP(Brut!BB13,Semaines!$C$2:$L$523,9,FALSE),IF($AL5=2016,VLOOKUP(Brut!BB13,Semaines!$D$2:$L$523,8,FALSE),IF($AL5=2017,VLOOKUP(Brut!BB13,Semaines!$E$2:$L$523,7,FALSE),IF($AL5=2018,VLOOKUP(Brut!BB13,Semaines!$F$2:$L$523,6,FALSE),IF($AL5=2019,VLOOKUP(Brut!BB13,Semaines!$G$2:$L$523,5,FALSE),IF($AL5=2020,VLOOKUP(Brut!BB13,Semaines!$H$2:$L$523,4,FALSE),IF($AL5=2021,VLOOKUP(Brut!BB13,Semaines!$I$2:$L$523,3,FALSE),IF($AL5=2022,VLOOKUP(Brut!BB13,Semaines!$J$2:$L$523,2,FALSE),""))))))))))</f>
        <v>29</v>
      </c>
      <c r="BO5" s="132">
        <f>IF($AL5=2013,VLOOKUP(Brut!BB13,Semaines!$A$2:$L$523,12,FALSE),IF($AL5=2014,VLOOKUP(Brut!BB13,Semaines!$B$2:$L$523,11,FALSE),IF($AL5=2015,VLOOKUP(Brut!BB13,Semaines!$C$2:$L$523,10,FALSE),IF($AL5=2016,VLOOKUP(Brut!BB13,Semaines!$D$2:$L$523,9,FALSE),IF($AL5=2017,VLOOKUP(Brut!BB13,Semaines!$E$2:$L$523,8,FALSE),IF($AL5=2018,VLOOKUP(Brut!BB13,Semaines!$F$2:$L$523,7,FALSE),IF($AL5=2019,VLOOKUP(Brut!BB13,Semaines!$G$2:$L$523,6,FALSE),IF($AL5=2020,VLOOKUP(Brut!BB13,Semaines!$H$2:$L$523,5,FALSE),IF($AL5=2021,VLOOKUP(Brut!BB13,Semaines!$I$2:$L$523,4,FALSE),IF($AL5=2022,VLOOKUP(Brut!BB13,Semaines!$J$2:$L$523,3,FALSE),""))))))))))</f>
        <v>2017</v>
      </c>
      <c r="BP5" s="193"/>
      <c r="BQ5" s="187"/>
      <c r="BR5" s="192">
        <f>IF($AL5=2013,VLOOKUP(Brut!BF13,Semaines!$A$2:$L$523,11,FALSE),IF($AL5=2014,VLOOKUP(Brut!BF13,Semaines!$B$2:$L$523,10,FALSE),IF($AL5=2015,VLOOKUP(Brut!BF13,Semaines!$C$2:$L$523,9,FALSE),IF($AL5=2016,VLOOKUP(Brut!BF13,Semaines!$D$2:$L$523,8,FALSE),IF($AL5=2017,VLOOKUP(Brut!BF13,Semaines!$E$2:$L$523,7,FALSE),IF($AL5=2018,VLOOKUP(Brut!BF13,Semaines!$F$2:$L$523,6,FALSE),IF($AL5=2019,VLOOKUP(Brut!BF13,Semaines!$G$2:$L$523,5,FALSE),IF($AL5=2020,VLOOKUP(Brut!BF13,Semaines!$H$2:$L$523,4,FALSE),IF($AL5=2021,VLOOKUP(Brut!BF13,Semaines!$I$2:$L$523,3,FALSE),IF($AL5=2022,VLOOKUP(Brut!BF13,Semaines!$J$2:$L$523,2,FALSE),""))))))))))</f>
        <v>30</v>
      </c>
      <c r="BS5" s="132">
        <f>IF($AL5=2013,VLOOKUP(Brut!BF13,Semaines!$A$2:$L$523,12,FALSE),IF($AL5=2014,VLOOKUP(Brut!BF13,Semaines!$B$2:$L$523,11,FALSE),IF($AL5=2015,VLOOKUP(Brut!BF13,Semaines!$C$2:$L$523,10,FALSE),IF($AL5=2016,VLOOKUP(Brut!BF13,Semaines!$D$2:$L$523,9,FALSE),IF($AL5=2017,VLOOKUP(Brut!BF13,Semaines!$E$2:$L$523,8,FALSE),IF($AL5=2018,VLOOKUP(Brut!BF13,Semaines!$F$2:$L$523,7,FALSE),IF($AL5=2019,VLOOKUP(Brut!BF13,Semaines!$G$2:$L$523,6,FALSE),IF($AL5=2020,VLOOKUP(Brut!BF13,Semaines!$H$2:$L$523,5,FALSE),IF($AL5=2021,VLOOKUP(Brut!BF13,Semaines!$I$2:$L$523,4,FALSE),IF($AL5=2022,VLOOKUP(Brut!BF13,Semaines!$J$2:$L$523,3,FALSE),""))))))))))</f>
        <v>2017</v>
      </c>
      <c r="BT5" s="193"/>
      <c r="BU5" s="187"/>
      <c r="BV5" s="194">
        <f>IF(Import!AM3=0,"",Import!AM3)</f>
        <v>42985</v>
      </c>
      <c r="BW5" s="195">
        <f>IFERROR($V5*15%,"")</f>
        <v>15000</v>
      </c>
      <c r="BX5" s="190">
        <f t="array" ref="BX5">IFERROR(IF(BV5="",IF(BT5="",IF(BR5="","",IF($AL5=2013,VLOOKUP(Brut!BF13+1,Semaines!$A$2:$L$523,11,FALSE),IF($AL5=2014,VLOOKUP(Brut!BF13+1,Semaines!$B$2:$L$523,10,FALSE),IF($AL5=2015,VLOOKUP(Brut!BF13+1,Semaines!$C$2:$L$523,9,FALSE),IF($AL5=2016,VLOOKUP(Brut!BF13+1,Semaines!$D$2:$L$523,8,FALSE),IF($AL5=2017,VLOOKUP(Brut!BF13+1,Semaines!$E$2:$L$523,7,FALSE),IF($AL5=2018,VLOOKUP(Brut!BF13+1,Semaines!$F$2:$L$523,6,FALSE),IF($AL5=2019,VLOOKUP(Brut!BF13+1,Semaines!$G$2:$L$523,5,FALSE),IF($AL5=2020,VLOOKUP(Brut!BF13+1,Semaines!$H$2:$L$523,4,FALSE),IF($AL5=2021,VLOOKUP(Brut!BF13+1,Semaines!$I$2:$L$523,3,FALSE),IF($AL5=2022,VLOOKUP(Brut!BF13+1,Semaines!$J$2:$L$523,2,FALSE),""))))))))))),IF(BU5="",IF($AL5=2013,VLOOKUP(Brut!BF13+1,Semaines!$A$2:$L$523,11,FALSE),IF($AL5=2014,VLOOKUP(Brut!BF13+1,Semaines!$B$2:$L$523,10,FALSE),IF($AL5=2015,VLOOKUP(Brut!BF13+1,Semaines!$C$2:$L$523,9,FALSE),IF($AL5=2016,VLOOKUP(Brut!BF13+1,Semaines!$D$2:$L$523,8,FALSE),IF($AL5=2017,VLOOKUP(Brut!BF13+1,Semaines!$E$2:$L$523,7,FALSE),IF($AL5=2018,VLOOKUP(Brut!BF13+1,Semaines!$F$2:$L$523,6,FALSE),IF($AL5=2019,VLOOKUP(Brut!BF13+1,Semaines!$G$2:$L$523,5,FALSE),IF($AL5=2020,VLOOKUP(Brut!BF13+1,Semaines!$H$2:$L$523,4,FALSE),IF($AL5=2021,VLOOKUP(Brut!BF13+1,Semaines!$I$2:$L$523,3,FALSE),IF($AL5=2022,VLOOKUP(Brut!BF13+1,Semaines!$J$2:$L$523,2,FALSE),"")))))))))),IF($AL5=2013,VLOOKUP(Brut!BH13+1,Semaines!$A$2:$L$523,11,FALSE),IF($AL5=2014,VLOOKUP(Brut!BH13+1,Semaines!$B$2:$L$523,10,FALSE),IF($AL5=2015,VLOOKUP(Brut!BH13+1,Semaines!$C$2:$L$523,9,FALSE),IF($AL5=2016,VLOOKUP(Brut!BH13+1,Semaines!$D$2:$L$523,8,FALSE),IF($AL5=2017,VLOOKUP(Brut!BH13+1,Semaines!$E$2:$L$523,7,FALSE),IF($AL5=2018,VLOOKUP(Brut!BH13+1,Semaines!$F$2:$L$523,6,FALSE),IF($AL5=2019,VLOOKUP(Brut!BH13+1,Semaines!$G$2:$L$523,5,FALSE),IF($AL5=2020,VLOOKUP(Brut!BH13+1,Semaines!$H$2:$L$523,4,FALSE),IF($AL5=2021,VLOOKUP(Brut!BH13+1,Semaines!$I$2:$L$523,3,FALSE),IF($AL5=2022,VLOOKUP(Brut!BH13+1,Semaines!$J$2:$L$523,2,FALSE),"")))))))))))),_xlfn.ISOWEEKNUM(BV5)),"")</f>
        <v>36</v>
      </c>
      <c r="BY5" s="191">
        <f>IF(BV5="",IF(BU5="",IF(BS5="","",IF($AL5=2013,VLOOKUP(Brut!BK13,Semaines!$A$2:$L$523,12,FALSE),IF($AL5=2014,VLOOKUP(Brut!BK13,Semaines!$B$2:$L$523,11,FALSE),IF($AL5=2015,VLOOKUP(Brut!BK13,Semaines!$C$2:$L$523,10,FALSE),IF($AL5=2016,VLOOKUP(Brut!BK13,Semaines!$D$2:$L$523,9,FALSE),IF($AL5=2017,VLOOKUP(Brut!BK13,Semaines!$E$2:$L$523,8,FALSE),IF($AL5=2018,VLOOKUP(Brut!BK13,Semaines!$F$2:$L$523,7,FALSE),IF($AL5=2019,VLOOKUP(Brut!BK13,Semaines!$G$2:$L$523,6,FALSE),IF($AL5=2020,VLOOKUP(Brut!BK13,Semaines!$H$2:$L$523,5,FALSE),IF($AL5=2021,VLOOKUP(Brut!BK13,Semaines!$I$2:$L$523,4,FALSE),IF($AL5=2022,VLOOKUP(Brut!BK13,Semaines!$J$2:$L$523,3,FALSE),""))))))))))),IF(BT5="",IF($AL5=2013,VLOOKUP(Brut!BK13,Semaines!$A$2:$L$523,12,FALSE),IF($AL5=2014,VLOOKUP(Brut!BK13,Semaines!$B$2:$L$523,11,FALSE),IF($AL5=2015,VLOOKUP(Brut!BK13,Semaines!$C$2:$L$523,10,FALSE),IF($AL5=2016,VLOOKUP(Brut!BK13,Semaines!$D$2:$L$523,9,FALSE),IF($AL5=2017,VLOOKUP(Brut!BK13,Semaines!$E$2:$L$523,8,FALSE),IF($AL5=2018,VLOOKUP(Brut!BK13,Semaines!$F$2:$L$523,7,FALSE),IF($AL5=2019,VLOOKUP(Brut!BK13,Semaines!$G$2:$L$523,6,FALSE),IF($AL5=2020,VLOOKUP(Brut!BK13,Semaines!$H$2:$L$523,5,FALSE),IF($AL5=2021,VLOOKUP(Brut!BK13,Semaines!$I$2:$L$523,4,FALSE),IF($AL5=2022,VLOOKUP(Brut!BK13,Semaines!$J$2:$L$523,3,FALSE),"")))))))))),IF(BS5="","",IF($AL5=2013,VLOOKUP(Brut!BK13,Semaines!$A$2:$L$523,12,FALSE),IF($AL5=2014,VLOOKUP(Brut!BK13,Semaines!$B$2:$L$523,11,FALSE),IF($AL5=2015,VLOOKUP(Brut!BK13,Semaines!$C$2:$L$523,10,FALSE),IF($AL5=2016,VLOOKUP(Brut!BK13,Semaines!$D$2:$L$523,9,FALSE),IF($AL5=2017,VLOOKUP(Brut!BK13,Semaines!$E$2:$L$523,8,FALSE),IF($AL5=2018,VLOOKUP(Brut!BK13,Semaines!$F$2:$L$523,7,FALSE),IF($AL5=2019,VLOOKUP(Brut!BK13,Semaines!$G$2:$L$523,6,FALSE),IF($AL5=2020,VLOOKUP(Brut!BK13,Semaines!$H$2:$L$523,5,FALSE),IF($AL5=2021,VLOOKUP(Brut!BK13,Semaines!$I$2:$L$523,4,FALSE),IF($AL5=2022,VLOOKUP(Brut!BK13,Semaines!$J$2:$L$523,3,FALSE),""))))))))))))),IF(AND(MONTH(BV5)=12,_xlfn.ISOWEEKNUM(BV5)=1),YEAR(BV5)+1,YEAR(BV5)))</f>
        <v>2017</v>
      </c>
      <c r="BZ5" s="186"/>
      <c r="CA5" s="187"/>
      <c r="CB5" s="192">
        <f>IF($AL5=2013,VLOOKUP(Brut!BO13,Semaines!$A$2:$L$523,11,FALSE),IF($AL5=2014,VLOOKUP(Brut!BO13,Semaines!$B$2:$L$523,10,FALSE),IF($AL5=2015,VLOOKUP(Brut!BO13,Semaines!$C$2:$L$523,9,FALSE),IF($AL5=2016,VLOOKUP(Brut!BO13,Semaines!$D$2:$L$523,8,FALSE),IF($AL5=2017,VLOOKUP(Brut!BO13,Semaines!$E$2:$L$523,7,FALSE),IF($AL5=2018,VLOOKUP(Brut!BO13,Semaines!$F$2:$L$523,6,FALSE),IF($AL5=2019,VLOOKUP(Brut!BO13,Semaines!$G$2:$L$523,5,FALSE),IF($AL5=2020,VLOOKUP(Brut!BO13,Semaines!$H$2:$L$523,4,FALSE),IF($AL5=2021,VLOOKUP(Brut!BO13,Semaines!$I$2:$L$523,3,FALSE),IF($AL5=2022,VLOOKUP(Brut!BO13,Semaines!$J$2:$L$523,2,FALSE),""))))))))))</f>
        <v>31</v>
      </c>
      <c r="CC5" s="132">
        <f>IF($AL5=2013,VLOOKUP(Brut!BO13,Semaines!$A$2:$L$523,12,FALSE),IF($AL5=2014,VLOOKUP(Brut!BO13,Semaines!$B$2:$L$523,11,FALSE),IF($AL5=2015,VLOOKUP(Brut!BO13,Semaines!$C$2:$L$523,10,FALSE),IF($AL5=2016,VLOOKUP(Brut!BO13,Semaines!$D$2:$L$523,9,FALSE),IF($AL5=2017,VLOOKUP(Brut!BO13,Semaines!$E$2:$L$523,8,FALSE),IF($AL5=2018,VLOOKUP(Brut!BO13,Semaines!$F$2:$L$523,7,FALSE),IF($AL5=2019,VLOOKUP(Brut!BO13,Semaines!$G$2:$L$523,6,FALSE),IF($AL5=2020,VLOOKUP(Brut!BO13,Semaines!$H$2:$L$523,5,FALSE),IF($AL5=2021,VLOOKUP(Brut!BO13,Semaines!$I$2:$L$523,4,FALSE),IF($AL5=2022,VLOOKUP(Brut!BO13,Semaines!$J$2:$L$523,3,FALSE),""))))))))))</f>
        <v>2017</v>
      </c>
      <c r="CD5" s="193"/>
      <c r="CE5" s="187"/>
      <c r="CF5" s="182"/>
      <c r="CG5" s="131">
        <f>IF($AL5=2013,VLOOKUP(Brut!BT13,Semaines!$A$2:$L$523,11,FALSE),IF($AL5=2014,VLOOKUP(Brut!BT13,Semaines!$B$2:$L$523,10,FALSE),IF($AL5=2015,VLOOKUP(Brut!BT13,Semaines!$C$2:$L$523,9,FALSE),IF($AL5=2016,VLOOKUP(Brut!BT13,Semaines!$D$2:$L$523,8,FALSE),IF($AL5=2017,VLOOKUP(Brut!BT13,Semaines!$E$2:$L$523,7,FALSE),IF($AL5=2018,VLOOKUP(Brut!BT13,Semaines!$F$2:$L$523,6,FALSE),IF($AL5=2019,VLOOKUP(Brut!BT13,Semaines!$G$2:$L$523,5,FALSE),IF($AL5=2020,VLOOKUP(Brut!BT13,Semaines!$H$2:$L$523,4,FALSE),IF($AL5=2021,VLOOKUP(Brut!BT13,Semaines!$I$2:$L$523,3,FALSE),IF($AL5=2022,VLOOKUP(Brut!BT13,Semaines!$J$2:$L$523,2,FALSE),""))))))))))</f>
        <v>33</v>
      </c>
      <c r="CH5" s="132">
        <f>IF($AL5=2013,VLOOKUP(Brut!BT13,Semaines!$A$2:$L$523,12,FALSE),IF($AL5=2014,VLOOKUP(Brut!BT13,Semaines!$B$2:$L$523,11,FALSE),IF($AL5=2015,VLOOKUP(Brut!BT13,Semaines!$C$2:$L$523,10,FALSE),IF($AL5=2016,VLOOKUP(Brut!BT13,Semaines!$D$2:$L$523,9,FALSE),IF($AL5=2017,VLOOKUP(Brut!BT13,Semaines!$E$2:$L$523,8,FALSE),IF($AL5=2018,VLOOKUP(Brut!BT13,Semaines!$F$2:$L$523,7,FALSE),IF($AL5=2019,VLOOKUP(Brut!BT13,Semaines!$G$2:$L$523,6,FALSE),IF($AL5=2020,VLOOKUP(Brut!BT13,Semaines!$H$2:$L$523,5,FALSE),IF($AL5=2021,VLOOKUP(Brut!BT13,Semaines!$I$2:$L$523,4,FALSE),IF($AL5=2022,VLOOKUP(Brut!BT13,Semaines!$J$2:$L$523,3,FALSE),""))))))))))</f>
        <v>2017</v>
      </c>
      <c r="CI5" s="193"/>
      <c r="CJ5" s="187"/>
      <c r="CK5" s="182"/>
      <c r="CL5" s="131">
        <f>IF($AL5=2013,VLOOKUP(Brut!BY13,Semaines!$A$2:$L$523,11,FALSE),IF($AL5=2014,VLOOKUP(Brut!BY13,Semaines!$B$2:$L$523,10,FALSE),IF($AL5=2015,VLOOKUP(Brut!BY13,Semaines!$C$2:$L$523,9,FALSE),IF($AL5=2016,VLOOKUP(Brut!BY13,Semaines!$D$2:$L$523,8,FALSE),IF($AL5=2017,VLOOKUP(Brut!BY13,Semaines!$E$2:$L$523,7,FALSE),IF($AL5=2018,VLOOKUP(Brut!BY13,Semaines!$F$2:$L$523,6,FALSE),IF($AL5=2019,VLOOKUP(Brut!BY13,Semaines!$G$2:$L$523,5,FALSE),IF($AL5=2020,VLOOKUP(Brut!BY13,Semaines!$H$2:$L$523,4,FALSE),IF($AL5=2021,VLOOKUP(Brut!BY13,Semaines!$I$2:$L$523,3,FALSE),IF($AL5=2022,VLOOKUP(Brut!BY13,Semaines!$J$2:$L$523,2,FALSE),""))))))))))</f>
        <v>34</v>
      </c>
      <c r="CM5" s="132">
        <f>IF($AL5=2013,VLOOKUP(Brut!BY13,Semaines!$A$2:$L$523,12,FALSE),IF($AL5=2014,VLOOKUP(Brut!BY13,Semaines!$B$2:$L$523,11,FALSE),IF($AL5=2015,VLOOKUP(Brut!BY13,Semaines!$C$2:$L$523,10,FALSE),IF($AL5=2016,VLOOKUP(Brut!BY13,Semaines!$D$2:$L$523,9,FALSE),IF($AL5=2017,VLOOKUP(Brut!BY13,Semaines!$E$2:$L$523,8,FALSE),IF($AL5=2018,VLOOKUP(Brut!BY13,Semaines!$F$2:$L$523,7,FALSE),IF($AL5=2019,VLOOKUP(Brut!BY13,Semaines!$G$2:$L$523,6,FALSE),IF($AL5=2020,VLOOKUP(Brut!BY13,Semaines!$H$2:$L$523,5,FALSE),IF($AL5=2021,VLOOKUP(Brut!BY13,Semaines!$I$2:$L$523,4,FALSE),IF($AL5=2022,VLOOKUP(Brut!BY13,Semaines!$J$2:$L$523,3,FALSE),""))))))))))</f>
        <v>2017</v>
      </c>
      <c r="CN5" s="193"/>
      <c r="CO5" s="187"/>
      <c r="CP5" s="194">
        <f>IF(Import!AQ3=0,"",Import!AQ3)</f>
        <v>43021</v>
      </c>
      <c r="CQ5" s="195">
        <f>IFERROR($V5*20%,"")</f>
        <v>20000</v>
      </c>
      <c r="CR5" s="190">
        <f t="array" ref="CR5">IFERROR(IF(CP5="",IF(CN5="",IF(CL5="","",IF($AL5=2013,VLOOKUP(Brut!BY13+1,Semaines!$A$2:$L$523,11,FALSE),IF($AL5=2014,VLOOKUP(Brut!BY13+1,Semaines!$B$2:$L$523,10,FALSE),IF($AL5=2015,VLOOKUP(Brut!BY13+1,Semaines!$C$2:$L$523,9,FALSE),IF($AL5=2016,VLOOKUP(Brut!BY13+1,Semaines!$D$2:$L$523,8,FALSE),IF($AL5=2017,VLOOKUP(Brut!BY13+1,Semaines!$E$2:$L$523,7,FALSE),IF($AL5=2018,VLOOKUP(Brut!BY13+1,Semaines!$F$2:$L$523,6,FALSE),IF($AL5=2019,VLOOKUP(Brut!BY13+1,Semaines!$G$2:$L$523,5,FALSE),IF($AL5=2020,VLOOKUP(Brut!BY13+1,Semaines!$H$2:$L$523,4,FALSE),IF($AL5=2021,VLOOKUP(Brut!BY13+1,Semaines!$I$2:$L$523,3,FALSE),IF($AL5=2022,VLOOKUP(Brut!BY13+1,Semaines!$J$2:$L$523,2,FALSE),""))))))))))),IF(CO5="",IF($AL5=2013,VLOOKUP(Brut!BY13+1,Semaines!$A$2:$L$523,11,FALSE),IF($AL5=2014,VLOOKUP(Brut!BY13+1,Semaines!$B$2:$L$523,10,FALSE),IF($AL5=2015,VLOOKUP(Brut!BY13+1,Semaines!$C$2:$L$523,9,FALSE),IF($AL5=2016,VLOOKUP(Brut!BY13+1,Semaines!$D$2:$L$523,8,FALSE),IF($AL5=2017,VLOOKUP(Brut!BY13+1,Semaines!$E$2:$L$523,7,FALSE),IF($AL5=2018,VLOOKUP(Brut!BY13+1,Semaines!$F$2:$L$523,6,FALSE),IF($AL5=2019,VLOOKUP(Brut!BY13+1,Semaines!$G$2:$L$523,5,FALSE),IF($AL5=2020,VLOOKUP(Brut!BY13+1,Semaines!$H$2:$L$523,4,FALSE),IF($AL5=2021,VLOOKUP(Brut!BY13+1,Semaines!$I$2:$L$523,3,FALSE),IF($AL5=2022,VLOOKUP(Brut!BY13+1,Semaines!$J$2:$L$523,2,FALSE),"")))))))))),IF($AL5=2013,VLOOKUP(Brut!CA13+1,Semaines!$A$2:$L$523,11,FALSE),IF($AL5=2014,VLOOKUP(Brut!CA13+1,Semaines!$B$2:$L$523,10,FALSE),IF($AL5=2015,VLOOKUP(Brut!CA13+1,Semaines!$C$2:$L$523,9,FALSE),IF($AL5=2016,VLOOKUP(Brut!CA13+1,Semaines!$D$2:$L$523,8,FALSE),IF($AL5=2017,VLOOKUP(Brut!CA13+1,Semaines!$E$2:$L$523,7,FALSE),IF($AL5=2018,VLOOKUP(Brut!CA13+1,Semaines!$F$2:$L$523,6,FALSE),IF($AL5=2019,VLOOKUP(Brut!CA13+1,Semaines!$G$2:$L$523,5,FALSE),IF($AL5=2020,VLOOKUP(Brut!CA13+1,Semaines!$H$2:$L$523,4,FALSE),IF($AL5=2021,VLOOKUP(Brut!CA13+1,Semaines!$I$2:$L$523,3,FALSE),IF($AL5=2022,VLOOKUP(Brut!CA13+1,Semaines!$J$2:$L$523,2,FALSE),"")))))))))))),_xlfn.ISOWEEKNUM(CP5)),"")</f>
        <v>41</v>
      </c>
      <c r="CS5" s="191">
        <f>IF(CP5="",IF(CO5="",IF(CM5="","",IF($AL5=2013,VLOOKUP(Brut!CD13,Semaines!$A$2:$L$523,12,FALSE),IF($AL5=2014,VLOOKUP(Brut!CD13,Semaines!$B$2:$L$523,11,FALSE),IF($AL5=2015,VLOOKUP(Brut!CD13,Semaines!$C$2:$L$523,10,FALSE),IF($AL5=2016,VLOOKUP(Brut!CD13,Semaines!$D$2:$L$523,9,FALSE),IF($AL5=2017,VLOOKUP(Brut!CD13,Semaines!$E$2:$L$523,8,FALSE),IF($AL5=2018,VLOOKUP(Brut!CD13,Semaines!$F$2:$L$523,7,FALSE),IF($AL5=2019,VLOOKUP(Brut!CD13,Semaines!$G$2:$L$523,6,FALSE),IF($AL5=2020,VLOOKUP(Brut!CD13,Semaines!$H$2:$L$523,5,FALSE),IF($AL5=2021,VLOOKUP(Brut!CD13,Semaines!$I$2:$L$523,4,FALSE),IF($AL5=2022,VLOOKUP(Brut!CD13,Semaines!$J$2:$L$523,3,FALSE),""))))))))))),IF(CN5="",IF($AL5=2013,VLOOKUP(Brut!CD13,Semaines!$A$2:$L$523,12,FALSE),IF($AL5=2014,VLOOKUP(Brut!CD13,Semaines!$B$2:$L$523,11,FALSE),IF($AL5=2015,VLOOKUP(Brut!CD13,Semaines!$C$2:$L$523,10,FALSE),IF($AL5=2016,VLOOKUP(Brut!CD13,Semaines!$D$2:$L$523,9,FALSE),IF($AL5=2017,VLOOKUP(Brut!CD13,Semaines!$E$2:$L$523,8,FALSE),IF($AL5=2018,VLOOKUP(Brut!CD13,Semaines!$F$2:$L$523,7,FALSE),IF($AL5=2019,VLOOKUP(Brut!CD13,Semaines!$G$2:$L$523,6,FALSE),IF($AL5=2020,VLOOKUP(Brut!CD13,Semaines!$H$2:$L$523,5,FALSE),IF($AL5=2021,VLOOKUP(Brut!CD13,Semaines!$I$2:$L$523,4,FALSE),IF($AL5=2022,VLOOKUP(Brut!CD13,Semaines!$J$2:$L$523,3,FALSE),"")))))))))),IF(CM5="","",IF($AL5=2013,VLOOKUP(Brut!CD13,Semaines!$A$2:$L$523,12,FALSE),IF($AL5=2014,VLOOKUP(Brut!CD13,Semaines!$B$2:$L$523,11,FALSE),IF($AL5=2015,VLOOKUP(Brut!CD13,Semaines!$C$2:$L$523,10,FALSE),IF($AL5=2016,VLOOKUP(Brut!CD13,Semaines!$D$2:$L$523,9,FALSE),IF($AL5=2017,VLOOKUP(Brut!CD13,Semaines!$E$2:$L$523,8,FALSE),IF($AL5=2018,VLOOKUP(Brut!CD13,Semaines!$F$2:$L$523,7,FALSE),IF($AL5=2019,VLOOKUP(Brut!CD13,Semaines!$G$2:$L$523,6,FALSE),IF($AL5=2020,VLOOKUP(Brut!CD13,Semaines!$H$2:$L$523,5,FALSE),IF($AL5=2021,VLOOKUP(Brut!CD13,Semaines!$I$2:$L$523,4,FALSE),IF($AL5=2022,VLOOKUP(Brut!CD13,Semaines!$J$2:$L$523,3,FALSE),""))))))))))))),IF(AND(MONTH(CP5)=12,_xlfn.ISOWEEKNUM(CP5)=1),YEAR(CP5)+1,YEAR(CP5)))</f>
        <v>2017</v>
      </c>
      <c r="CT5" s="186"/>
      <c r="CU5" s="187"/>
      <c r="CV5" s="192">
        <f>IF($AL5=2013,VLOOKUP(Brut!CH13,Semaines!$A$2:$L$523,11,FALSE),IF($AL5=2014,VLOOKUP(Brut!CH13,Semaines!$B$2:$L$523,10,FALSE),IF($AL5=2015,VLOOKUP(Brut!CH13,Semaines!$C$2:$L$523,9,FALSE),IF($AL5=2016,VLOOKUP(Brut!CH13,Semaines!$D$2:$L$523,8,FALSE),IF($AL5=2017,VLOOKUP(Brut!CH13,Semaines!$E$2:$L$523,7,FALSE),IF($AL5=2018,VLOOKUP(Brut!CH13,Semaines!$F$2:$L$523,6,FALSE),IF($AL5=2019,VLOOKUP(Brut!CH13,Semaines!$G$2:$L$523,5,FALSE),IF($AL5=2020,VLOOKUP(Brut!CH13,Semaines!$H$2:$L$523,4,FALSE),IF($AL5=2021,VLOOKUP(Brut!CH13,Semaines!$I$2:$L$523,3,FALSE),IF($AL5=2022,VLOOKUP(Brut!CH13,Semaines!$J$2:$L$523,2,FALSE),""))))))))))</f>
        <v>35</v>
      </c>
      <c r="CW5" s="132">
        <f>IF($AL5=2013,VLOOKUP(Brut!CH13,Semaines!$A$2:$L$523,12,FALSE),IF($AL5=2014,VLOOKUP(Brut!CH13,Semaines!$B$2:$L$523,11,FALSE),IF($AL5=2015,VLOOKUP(Brut!CH13,Semaines!$C$2:$L$523,10,FALSE),IF($AL5=2016,VLOOKUP(Brut!CH13,Semaines!$D$2:$L$523,9,FALSE),IF($AL5=2017,VLOOKUP(Brut!CH13,Semaines!$E$2:$L$523,8,FALSE),IF($AL5=2018,VLOOKUP(Brut!CH13,Semaines!$F$2:$L$523,7,FALSE),IF($AL5=2019,VLOOKUP(Brut!CH13,Semaines!$G$2:$L$523,6,FALSE),IF($AL5=2020,VLOOKUP(Brut!CH13,Semaines!$H$2:$L$523,5,FALSE),IF($AL5=2021,VLOOKUP(Brut!CH13,Semaines!$I$2:$L$523,4,FALSE),IF($AL5=2022,VLOOKUP(Brut!CH13,Semaines!$J$2:$L$523,3,FALSE),""))))))))))</f>
        <v>2017</v>
      </c>
      <c r="CX5" s="193"/>
      <c r="CY5" s="187"/>
      <c r="CZ5" s="182"/>
      <c r="DA5" s="131">
        <f>IF($AL5=2013,VLOOKUP(Brut!CM13,Semaines!$A$2:$L$523,11,FALSE),IF($AL5=2014,VLOOKUP(Brut!CM13,Semaines!$B$2:$L$523,10,FALSE),IF($AL5=2015,VLOOKUP(Brut!CM13,Semaines!$C$2:$L$523,9,FALSE),IF($AL5=2016,VLOOKUP(Brut!CM13,Semaines!$D$2:$L$523,8,FALSE),IF($AL5=2017,VLOOKUP(Brut!CM13,Semaines!$E$2:$L$523,7,FALSE),IF($AL5=2018,VLOOKUP(Brut!CM13,Semaines!$F$2:$L$523,6,FALSE),IF($AL5=2019,VLOOKUP(Brut!CM13,Semaines!$G$2:$L$523,5,FALSE),IF($AL5=2020,VLOOKUP(Brut!CM13,Semaines!$H$2:$L$523,4,FALSE),IF($AL5=2021,VLOOKUP(Brut!CM13,Semaines!$I$2:$L$523,3,FALSE),IF($AL5=2022,VLOOKUP(Brut!CM13,Semaines!$J$2:$L$523,2,FALSE),""))))))))))</f>
        <v>36</v>
      </c>
      <c r="DB5" s="132">
        <f>IF($AL5=2013,VLOOKUP(Brut!CM13,Semaines!$A$2:$L$523,12,FALSE),IF($AL5=2014,VLOOKUP(Brut!CM13,Semaines!$B$2:$L$523,11,FALSE),IF($AL5=2015,VLOOKUP(Brut!CM13,Semaines!$C$2:$L$523,10,FALSE),IF($AL5=2016,VLOOKUP(Brut!CM13,Semaines!$D$2:$L$523,9,FALSE),IF($AL5=2017,VLOOKUP(Brut!CM13,Semaines!$E$2:$L$523,8,FALSE),IF($AL5=2018,VLOOKUP(Brut!CM13,Semaines!$F$2:$L$523,7,FALSE),IF($AL5=2019,VLOOKUP(Brut!CM13,Semaines!$G$2:$L$523,6,FALSE),IF($AL5=2020,VLOOKUP(Brut!CM13,Semaines!$H$2:$L$523,5,FALSE),IF($AL5=2021,VLOOKUP(Brut!CM13,Semaines!$I$2:$L$523,4,FALSE),IF($AL5=2022,VLOOKUP(Brut!CM13,Semaines!$J$2:$L$523,3,FALSE),""))))))))))</f>
        <v>2017</v>
      </c>
      <c r="DC5" s="193"/>
      <c r="DD5" s="187"/>
      <c r="DE5" s="192">
        <f>IF($AL5=2013,VLOOKUP(Brut!CQ13,Semaines!$A$2:$L$523,11,FALSE),IF($AL5=2014,VLOOKUP(Brut!CQ13,Semaines!$B$2:$L$523,10,FALSE),IF($AL5=2015,VLOOKUP(Brut!CQ13,Semaines!$C$2:$L$523,9,FALSE),IF($AL5=2016,VLOOKUP(Brut!CQ13,Semaines!$D$2:$L$523,8,FALSE),IF($AL5=2017,VLOOKUP(Brut!CQ13,Semaines!$E$2:$L$523,7,FALSE),IF($AL5=2018,VLOOKUP(Brut!CQ13,Semaines!$F$2:$L$523,6,FALSE),IF($AL5=2019,VLOOKUP(Brut!CQ13,Semaines!$G$2:$L$523,5,FALSE),IF($AL5=2020,VLOOKUP(Brut!CQ13,Semaines!$H$2:$L$523,4,FALSE),IF($AL5=2021,VLOOKUP(Brut!CQ13,Semaines!$I$2:$L$523,3,FALSE),IF($AL5=2022,VLOOKUP(Brut!CQ13,Semaines!$J$2:$L$523,2,FALSE),""))))))))))</f>
        <v>36</v>
      </c>
      <c r="DF5" s="132">
        <f>IF($AL5=2013,VLOOKUP(Brut!CQ13,Semaines!$A$2:$L$523,12,FALSE),IF($AL5=2014,VLOOKUP(Brut!CQ13,Semaines!$B$2:$L$523,11,FALSE),IF($AL5=2015,VLOOKUP(Brut!CQ13,Semaines!$C$2:$L$523,10,FALSE),IF($AL5=2016,VLOOKUP(Brut!CQ13,Semaines!$D$2:$L$523,9,FALSE),IF($AL5=2017,VLOOKUP(Brut!CQ13,Semaines!$E$2:$L$523,8,FALSE),IF($AL5=2018,VLOOKUP(Brut!CQ13,Semaines!$F$2:$L$523,7,FALSE),IF($AL5=2019,VLOOKUP(Brut!CQ13,Semaines!$G$2:$L$523,6,FALSE),IF($AL5=2020,VLOOKUP(Brut!CQ13,Semaines!$H$2:$L$523,5,FALSE),IF($AL5=2021,VLOOKUP(Brut!CQ13,Semaines!$I$2:$L$523,4,FALSE),IF($AL5=2022,VLOOKUP(Brut!CQ13,Semaines!$J$2:$L$523,3,FALSE),""))))))))))</f>
        <v>2017</v>
      </c>
      <c r="DG5" s="193"/>
      <c r="DH5" s="187"/>
      <c r="DI5" s="182"/>
      <c r="DJ5" s="131">
        <f>IF($AL5=2013,VLOOKUP(Brut!CW13,Semaines!$A$2:$L$523,11,FALSE),IF($AL5=2014,VLOOKUP(Brut!CW13,Semaines!$B$2:$L$523,10,FALSE),IF($AL5=2015,VLOOKUP(Brut!CW13,Semaines!$C$2:$L$523,9,FALSE),IF($AL5=2016,VLOOKUP(Brut!CW13,Semaines!$D$2:$L$523,8,FALSE),IF($AL5=2017,VLOOKUP(Brut!CW13,Semaines!$E$2:$L$523,7,FALSE),IF($AL5=2018,VLOOKUP(Brut!CW13,Semaines!$F$2:$L$523,6,FALSE),IF($AL5=2019,VLOOKUP(Brut!CW13,Semaines!$G$2:$L$523,5,FALSE),IF($AL5=2020,VLOOKUP(Brut!CW13,Semaines!$H$2:$L$523,4,FALSE),IF($AL5=2021,VLOOKUP(Brut!CW13,Semaines!$I$2:$L$523,3,FALSE),IF($AL5=2022,VLOOKUP(Brut!CW13,Semaines!$J$2:$L$523,2,FALSE),""))))))))))</f>
        <v>36</v>
      </c>
      <c r="DK5" s="132">
        <f>IF($AL5=2013,VLOOKUP(Brut!CW13,Semaines!$A$2:$L$523,12,FALSE),IF($AL5=2014,VLOOKUP(Brut!CW13,Semaines!$B$2:$L$523,11,FALSE),IF($AL5=2015,VLOOKUP(Brut!CW13,Semaines!$C$2:$L$523,10,FALSE),IF($AL5=2016,VLOOKUP(Brut!CW13,Semaines!$D$2:$L$523,9,FALSE),IF($AL5=2017,VLOOKUP(Brut!CW13,Semaines!$E$2:$L$523,8,FALSE),IF($AL5=2018,VLOOKUP(Brut!CW13,Semaines!$F$2:$L$523,7,FALSE),IF($AL5=2019,VLOOKUP(Brut!CW13,Semaines!$G$2:$L$523,6,FALSE),IF($AL5=2020,VLOOKUP(Brut!CW13,Semaines!$H$2:$L$523,5,FALSE),IF($AL5=2021,VLOOKUP(Brut!CW13,Semaines!$I$2:$L$523,4,FALSE),IF($AL5=2022,VLOOKUP(Brut!CW13,Semaines!$J$2:$L$523,3,FALSE),""))))))))))</f>
        <v>2017</v>
      </c>
      <c r="DL5" s="193"/>
      <c r="DM5" s="187"/>
      <c r="DN5" s="182"/>
      <c r="DO5" s="131">
        <f>IF($AL5=2013,VLOOKUP(Brut!DC13,Semaines!$A$2:$L$523,11,FALSE),IF($AL5=2014,VLOOKUP(Brut!DC13,Semaines!$B$2:$L$523,10,FALSE),IF($AL5=2015,VLOOKUP(Brut!DC13,Semaines!$C$2:$L$523,9,FALSE),IF($AL5=2016,VLOOKUP(Brut!DC13,Semaines!$D$2:$L$523,8,FALSE),IF($AL5=2017,VLOOKUP(Brut!DC13,Semaines!$E$2:$L$523,7,FALSE),IF($AL5=2018,VLOOKUP(Brut!DC13,Semaines!$F$2:$L$523,6,FALSE),IF($AL5=2019,VLOOKUP(Brut!DC13,Semaines!$G$2:$L$523,5,FALSE),IF($AL5=2020,VLOOKUP(Brut!DC13,Semaines!$H$2:$L$523,4,FALSE),IF($AL5=2021,VLOOKUP(Brut!DC13,Semaines!$I$2:$L$523,3,FALSE),IF($AL5=2022,VLOOKUP(Brut!DC13,Semaines!$J$2:$L$523,2,FALSE),""))))))))))</f>
        <v>36</v>
      </c>
      <c r="DP5" s="132">
        <f>IF($AL5=2013,VLOOKUP(Brut!DC13,Semaines!$A$2:$L$523,12,FALSE),IF($AL5=2014,VLOOKUP(Brut!DC13,Semaines!$B$2:$L$523,11,FALSE),IF($AL5=2015,VLOOKUP(Brut!DC13,Semaines!$C$2:$L$523,10,FALSE),IF($AL5=2016,VLOOKUP(Brut!DC13,Semaines!$D$2:$L$523,9,FALSE),IF($AL5=2017,VLOOKUP(Brut!DC13,Semaines!$E$2:$L$523,8,FALSE),IF($AL5=2018,VLOOKUP(Brut!DC13,Semaines!$F$2:$L$523,7,FALSE),IF($AL5=2019,VLOOKUP(Brut!DC13,Semaines!$G$2:$L$523,6,FALSE),IF($AL5=2020,VLOOKUP(Brut!DC13,Semaines!$H$2:$L$523,5,FALSE),IF($AL5=2021,VLOOKUP(Brut!DC13,Semaines!$I$2:$L$523,4,FALSE),IF($AL5=2022,VLOOKUP(Brut!DC13,Semaines!$J$2:$L$523,3,FALSE),""))))))))))</f>
        <v>2017</v>
      </c>
      <c r="DQ5" s="193"/>
      <c r="DR5" s="187"/>
      <c r="DS5" s="182"/>
      <c r="DT5" s="185"/>
      <c r="DU5" s="182"/>
      <c r="DV5" s="131">
        <f>IF($AL5=2013,VLOOKUP(Brut!DJ13,Semaines!$A$2:$L$523,11,FALSE),IF($AL5=2014,VLOOKUP(Brut!DJ13,Semaines!$B$2:$L$523,10,FALSE),IF($AL5=2015,VLOOKUP(Brut!DJ13,Semaines!$C$2:$L$523,9,FALSE),IF($AL5=2016,VLOOKUP(Brut!DJ13,Semaines!$D$2:$L$523,8,FALSE),IF($AL5=2017,VLOOKUP(Brut!DJ13,Semaines!$E$2:$L$523,7,FALSE),IF($AL5=2018,VLOOKUP(Brut!DJ13,Semaines!$F$2:$L$523,6,FALSE),IF($AL5=2019,VLOOKUP(Brut!DJ13,Semaines!$G$2:$L$523,5,FALSE),IF($AL5=2020,VLOOKUP(Brut!DJ13,Semaines!$H$2:$L$523,4,FALSE),IF($AL5=2021,VLOOKUP(Brut!DJ13,Semaines!$I$2:$L$523,3,FALSE),IF($AL5=2022,VLOOKUP(Brut!DJ13,Semaines!$J$2:$L$523,2,FALSE),""))))))))))</f>
        <v>37</v>
      </c>
      <c r="DW5" s="132">
        <f>IF($AL5=2013,VLOOKUP(Brut!DJ13,Semaines!$A$2:$L$523,12,FALSE),IF($AL5=2014,VLOOKUP(Brut!DJ13,Semaines!$B$2:$L$523,11,FALSE),IF($AL5=2015,VLOOKUP(Brut!DJ13,Semaines!$C$2:$L$523,10,FALSE),IF($AL5=2016,VLOOKUP(Brut!DJ13,Semaines!$D$2:$L$523,9,FALSE),IF($AL5=2017,VLOOKUP(Brut!DJ13,Semaines!$E$2:$L$523,8,FALSE),IF($AL5=2018,VLOOKUP(Brut!DJ13,Semaines!$F$2:$L$523,7,FALSE),IF($AL5=2019,VLOOKUP(Brut!DJ13,Semaines!$G$2:$L$523,6,FALSE),IF($AL5=2020,VLOOKUP(Brut!DJ13,Semaines!$H$2:$L$523,5,FALSE),IF($AL5=2021,VLOOKUP(Brut!DJ13,Semaines!$I$2:$L$523,4,FALSE),IF($AL5=2022,VLOOKUP(Brut!DJ13,Semaines!$J$2:$L$523,3,FALSE),""))))))))))</f>
        <v>2017</v>
      </c>
      <c r="DX5" s="193"/>
      <c r="DY5" s="187"/>
      <c r="DZ5" s="182"/>
      <c r="EA5" s="131">
        <f>IF($AL5=2013,VLOOKUP(Brut!DO13,Semaines!$A$2:$L$523,11,FALSE),IF($AL5=2014,VLOOKUP(Brut!DO13,Semaines!$B$2:$L$523,10,FALSE),IF($AL5=2015,VLOOKUP(Brut!DO13,Semaines!$C$2:$L$523,9,FALSE),IF($AL5=2016,VLOOKUP(Brut!DO13,Semaines!$D$2:$L$523,8,FALSE),IF($AL5=2017,VLOOKUP(Brut!DO13,Semaines!$E$2:$L$523,7,FALSE),IF($AL5=2018,VLOOKUP(Brut!DO13,Semaines!$F$2:$L$523,6,FALSE),IF($AL5=2019,VLOOKUP(Brut!DO13,Semaines!$G$2:$L$523,5,FALSE),IF($AL5=2020,VLOOKUP(Brut!DO13,Semaines!$H$2:$L$523,4,FALSE),IF($AL5=2021,VLOOKUP(Brut!DO13,Semaines!$I$2:$L$523,3,FALSE),IF($AL5=2022,VLOOKUP(Brut!DO13,Semaines!$J$2:$L$523,2,FALSE),""))))))))))</f>
        <v>38</v>
      </c>
      <c r="EB5" s="132">
        <f>IF($AL5=2013,VLOOKUP(Brut!DO13,Semaines!$A$2:$L$523,12,FALSE),IF($AL5=2014,VLOOKUP(Brut!DO13,Semaines!$B$2:$L$523,11,FALSE),IF($AL5=2015,VLOOKUP(Brut!DO13,Semaines!$C$2:$L$523,10,FALSE),IF($AL5=2016,VLOOKUP(Brut!DO13,Semaines!$D$2:$L$523,9,FALSE),IF($AL5=2017,VLOOKUP(Brut!DO13,Semaines!$E$2:$L$523,8,FALSE),IF($AL5=2018,VLOOKUP(Brut!DO13,Semaines!$F$2:$L$523,7,FALSE),IF($AL5=2019,VLOOKUP(Brut!DO13,Semaines!$G$2:$L$523,6,FALSE),IF($AL5=2020,VLOOKUP(Brut!DO13,Semaines!$H$2:$L$523,5,FALSE),IF($AL5=2021,VLOOKUP(Brut!DO13,Semaines!$I$2:$L$523,4,FALSE),IF($AL5=2022,VLOOKUP(Brut!DO13,Semaines!$J$2:$L$523,3,FALSE),""))))))))))</f>
        <v>2017</v>
      </c>
      <c r="EC5" s="193"/>
      <c r="ED5" s="187"/>
      <c r="EE5" s="196"/>
      <c r="EF5" s="196"/>
      <c r="EG5" s="197"/>
      <c r="EH5" s="187"/>
      <c r="EI5" s="182"/>
      <c r="EJ5" s="185"/>
      <c r="EK5" s="182"/>
      <c r="EL5" s="131">
        <f>IF($AL5=2013,VLOOKUP(Brut!DV13,Semaines!$A$2:$L$523,11,FALSE),IF($AL5=2014,VLOOKUP(Brut!DV13,Semaines!$B$2:$L$523,10,FALSE),IF($AL5=2015,VLOOKUP(Brut!DV13,Semaines!$C$2:$L$523,9,FALSE),IF($AL5=2016,VLOOKUP(Brut!DV13,Semaines!$D$2:$L$523,8,FALSE),IF($AL5=2017,VLOOKUP(Brut!DV13,Semaines!$E$2:$L$523,7,FALSE),IF($AL5=2018,VLOOKUP(Brut!DV13,Semaines!$F$2:$L$523,6,FALSE),IF($AL5=2019,VLOOKUP(Brut!DV13,Semaines!$G$2:$L$523,5,FALSE),IF($AL5=2020,VLOOKUP(Brut!DV13,Semaines!$H$2:$L$523,4,FALSE),IF($AL5=2021,VLOOKUP(Brut!DV13,Semaines!$I$2:$L$523,3,FALSE),IF($AL5=2022,VLOOKUP(Brut!DV13,Semaines!$J$2:$L$523,2,FALSE),""))))))))))</f>
        <v>38</v>
      </c>
      <c r="EM5" s="132">
        <f>IF($AL5=2013,VLOOKUP(Brut!DV13,Semaines!$A$2:$L$523,12,FALSE),IF($AL5=2014,VLOOKUP(Brut!DV13,Semaines!$B$2:$L$523,11,FALSE),IF($AL5=2015,VLOOKUP(Brut!DV13,Semaines!$C$2:$L$523,10,FALSE),IF($AL5=2016,VLOOKUP(Brut!DV13,Semaines!$D$2:$L$523,9,FALSE),IF($AL5=2017,VLOOKUP(Brut!DV13,Semaines!$E$2:$L$523,8,FALSE),IF($AL5=2018,VLOOKUP(Brut!DV13,Semaines!$F$2:$L$523,7,FALSE),IF($AL5=2019,VLOOKUP(Brut!DV13,Semaines!$G$2:$L$523,6,FALSE),IF($AL5=2020,VLOOKUP(Brut!DV13,Semaines!$H$2:$L$523,5,FALSE),IF($AL5=2021,VLOOKUP(Brut!DV13,Semaines!$I$2:$L$523,4,FALSE),IF($AL5=2022,VLOOKUP(Brut!DV13,Semaines!$J$2:$L$523,3,FALSE),""))))))))))</f>
        <v>2017</v>
      </c>
      <c r="EN5" s="193"/>
      <c r="EO5" s="187"/>
      <c r="EP5" s="192">
        <f>IF($AL5=2013,VLOOKUP(Brut!DZ13,Semaines!$A$2:$L$523,11,FALSE),IF($AL5=2014,VLOOKUP(Brut!DZ13,Semaines!$B$2:$L$523,10,FALSE),IF($AL5=2015,VLOOKUP(Brut!DZ13,Semaines!$C$2:$L$523,9,FALSE),IF($AL5=2016,VLOOKUP(Brut!DZ13,Semaines!$D$2:$L$523,8,FALSE),IF($AL5=2017,VLOOKUP(Brut!DZ13,Semaines!$E$2:$L$523,7,FALSE),IF($AL5=2018,VLOOKUP(Brut!DZ13,Semaines!$F$2:$L$523,6,FALSE),IF($AL5=2019,VLOOKUP(Brut!DZ13,Semaines!$G$2:$L$523,5,FALSE),IF($AL5=2020,VLOOKUP(Brut!DZ13,Semaines!$H$2:$L$523,4,FALSE),IF($AL5=2021,VLOOKUP(Brut!DZ13,Semaines!$I$2:$L$523,3,FALSE),IF($AL5=2022,VLOOKUP(Brut!DZ13,Semaines!$J$2:$L$523,2,FALSE),""))))))))))</f>
        <v>39</v>
      </c>
      <c r="EQ5" s="132">
        <f>IF($AL5=2013,VLOOKUP(Brut!DZ13,Semaines!$A$2:$L$523,12,FALSE),IF($AL5=2014,VLOOKUP(Brut!DZ13,Semaines!$B$2:$L$523,11,FALSE),IF($AL5=2015,VLOOKUP(Brut!DZ13,Semaines!$C$2:$L$523,10,FALSE),IF($AL5=2016,VLOOKUP(Brut!DZ13,Semaines!$D$2:$L$523,9,FALSE),IF($AL5=2017,VLOOKUP(Brut!DZ13,Semaines!$E$2:$L$523,8,FALSE),IF($AL5=2018,VLOOKUP(Brut!DZ13,Semaines!$F$2:$L$523,7,FALSE),IF($AL5=2019,VLOOKUP(Brut!DZ13,Semaines!$G$2:$L$523,6,FALSE),IF($AL5=2020,VLOOKUP(Brut!DZ13,Semaines!$H$2:$L$523,5,FALSE),IF($AL5=2021,VLOOKUP(Brut!DZ13,Semaines!$I$2:$L$523,4,FALSE),IF($AL5=2022,VLOOKUP(Brut!DZ13,Semaines!$J$2:$L$523,3,FALSE),""))))))))))</f>
        <v>2017</v>
      </c>
      <c r="ER5" s="193"/>
      <c r="ES5" s="187"/>
      <c r="ET5" s="192">
        <f>IF($AL5=2013,VLOOKUP(Brut!ED13,Semaines!$A$2:$L$523,11,FALSE),IF($AL5=2014,VLOOKUP(Brut!ED13,Semaines!$B$2:$L$523,10,FALSE),IF($AL5=2015,VLOOKUP(Brut!ED13,Semaines!$C$2:$L$523,9,FALSE),IF($AL5=2016,VLOOKUP(Brut!ED13,Semaines!$D$2:$L$523,8,FALSE),IF($AL5=2017,VLOOKUP(Brut!ED13,Semaines!$E$2:$L$523,7,FALSE),IF($AL5=2018,VLOOKUP(Brut!ED13,Semaines!$F$2:$L$523,6,FALSE),IF($AL5=2019,VLOOKUP(Brut!ED13,Semaines!$G$2:$L$523,5,FALSE),IF($AL5=2020,VLOOKUP(Brut!ED13,Semaines!$H$2:$L$523,4,FALSE),IF($AL5=2021,VLOOKUP(Brut!ED13,Semaines!$I$2:$L$523,3,FALSE),IF($AL5=2022,VLOOKUP(Brut!ED13,Semaines!$J$2:$L$523,2,FALSE),""))))))))))</f>
        <v>39</v>
      </c>
      <c r="EU5" s="132">
        <f>IF($AL5=2013,VLOOKUP(Brut!ED13,Semaines!$A$2:$L$523,12,FALSE),IF($AL5=2014,VLOOKUP(Brut!ED13,Semaines!$B$2:$L$523,11,FALSE),IF($AL5=2015,VLOOKUP(Brut!ED13,Semaines!$C$2:$L$523,10,FALSE),IF($AL5=2016,VLOOKUP(Brut!ED13,Semaines!$D$2:$L$523,9,FALSE),IF($AL5=2017,VLOOKUP(Brut!ED13,Semaines!$E$2:$L$523,8,FALSE),IF($AL5=2018,VLOOKUP(Brut!ED13,Semaines!$F$2:$L$523,7,FALSE),IF($AL5=2019,VLOOKUP(Brut!ED13,Semaines!$G$2:$L$523,6,FALSE),IF($AL5=2020,VLOOKUP(Brut!ED13,Semaines!$H$2:$L$523,5,FALSE),IF($AL5=2021,VLOOKUP(Brut!ED13,Semaines!$I$2:$L$523,4,FALSE),IF($AL5=2022,VLOOKUP(Brut!ED13,Semaines!$J$2:$L$523,3,FALSE),""))))))))))</f>
        <v>2017</v>
      </c>
      <c r="EV5" s="193"/>
      <c r="EW5" s="187"/>
      <c r="EX5" s="192">
        <f>IF($AL5=2013,VLOOKUP(Brut!EH13,Semaines!$A$2:$L$523,11,FALSE),IF($AL5=2014,VLOOKUP(Brut!EH13,Semaines!$B$2:$L$523,10,FALSE),IF($AL5=2015,VLOOKUP(Brut!EH13,Semaines!$C$2:$L$523,9,FALSE),IF($AL5=2016,VLOOKUP(Brut!EH13,Semaines!$D$2:$L$523,8,FALSE),IF($AL5=2017,VLOOKUP(Brut!EH13,Semaines!$E$2:$L$523,7,FALSE),IF($AL5=2018,VLOOKUP(Brut!EH13,Semaines!$F$2:$L$523,6,FALSE),IF($AL5=2019,VLOOKUP(Brut!EH13,Semaines!$G$2:$L$523,5,FALSE),IF($AL5=2020,VLOOKUP(Brut!EH13,Semaines!$H$2:$L$523,4,FALSE),IF($AL5=2021,VLOOKUP(Brut!EH13,Semaines!$I$2:$L$523,3,FALSE),IF($AL5=2022,VLOOKUP(Brut!EH13,Semaines!$J$2:$L$523,2,FALSE),""))))))))))</f>
        <v>39</v>
      </c>
      <c r="EY5" s="132">
        <f>IF($AL5=2013,VLOOKUP(Brut!EH13,Semaines!$A$2:$L$523,12,FALSE),IF($AL5=2014,VLOOKUP(Brut!EH13,Semaines!$B$2:$L$523,11,FALSE),IF($AL5=2015,VLOOKUP(Brut!EH13,Semaines!$C$2:$L$523,10,FALSE),IF($AL5=2016,VLOOKUP(Brut!EH13,Semaines!$D$2:$L$523,9,FALSE),IF($AL5=2017,VLOOKUP(Brut!EH13,Semaines!$E$2:$L$523,8,FALSE),IF($AL5=2018,VLOOKUP(Brut!EH13,Semaines!$F$2:$L$523,7,FALSE),IF($AL5=2019,VLOOKUP(Brut!EH13,Semaines!$G$2:$L$523,6,FALSE),IF($AL5=2020,VLOOKUP(Brut!EH13,Semaines!$H$2:$L$523,5,FALSE),IF($AL5=2021,VLOOKUP(Brut!EH13,Semaines!$I$2:$L$523,4,FALSE),IF($AL5=2022,VLOOKUP(Brut!EH13,Semaines!$J$2:$L$523,3,FALSE),""))))))))))</f>
        <v>2017</v>
      </c>
      <c r="EZ5" s="193"/>
      <c r="FA5" s="187"/>
      <c r="FB5" s="194">
        <f>IF(Import!AU3=0,"",Import!AU3)</f>
        <v>43115</v>
      </c>
      <c r="FC5" s="195">
        <f>IFERROR($V5*15%,"")</f>
        <v>15000</v>
      </c>
      <c r="FD5" s="190">
        <f t="array" ref="FD5">IFERROR(IF(FB5="",IF(EZ5="",IF(EX5="","",IF($AL5=2013,VLOOKUP(Brut!EH13+1,Semaines!$A$2:$L$523,11,FALSE),IF($AL5=2014,VLOOKUP(Brut!EH13+1,Semaines!$B$2:$L$523,10,FALSE),IF($AL5=2015,VLOOKUP(Brut!EH13+1,Semaines!$C$2:$L$523,9,FALSE),IF($AL5=2016,VLOOKUP(Brut!EH13+1,Semaines!$D$2:$L$523,8,FALSE),IF($AL5=2017,VLOOKUP(Brut!EH13+1,Semaines!$E$2:$L$523,7,FALSE),IF($AL5=2018,VLOOKUP(Brut!EH13+1,Semaines!$F$2:$L$523,6,FALSE),IF($AL5=2019,VLOOKUP(Brut!EH13+1,Semaines!$G$2:$L$523,5,FALSE),IF($AL5=2020,VLOOKUP(Brut!EH13+1,Semaines!$H$2:$L$523,4,FALSE),IF($AL5=2021,VLOOKUP(Brut!EH13+1,Semaines!$I$2:$L$523,3,FALSE),IF($AL5=2022,VLOOKUP(Brut!EH13+1,Semaines!$J$2:$L$523,2,FALSE),""))))))))))),IF(FA5="",IF($AL5=2013,VLOOKUP(Brut!EH13+1,Semaines!$A$2:$L$523,11,FALSE),IF($AL5=2014,VLOOKUP(Brut!EH13+1,Semaines!$B$2:$L$523,10,FALSE),IF($AL5=2015,VLOOKUP(Brut!EH13+1,Semaines!$C$2:$L$523,9,FALSE),IF($AL5=2016,VLOOKUP(Brut!EH13+1,Semaines!$D$2:$L$523,8,FALSE),IF($AL5=2017,VLOOKUP(Brut!EH13+1,Semaines!$E$2:$L$523,7,FALSE),IF($AL5=2018,VLOOKUP(Brut!EH13+1,Semaines!$F$2:$L$523,6,FALSE),IF($AL5=2019,VLOOKUP(Brut!EH13+1,Semaines!$G$2:$L$523,5,FALSE),IF($AL5=2020,VLOOKUP(Brut!EH13+1,Semaines!$H$2:$L$523,4,FALSE),IF($AL5=2021,VLOOKUP(Brut!EH13+1,Semaines!$I$2:$L$523,3,FALSE),IF($AL5=2022,VLOOKUP(Brut!EH13+1,Semaines!$J$2:$L$523,2,FALSE),"")))))))))),IF($AL5=2013,VLOOKUP(Brut!EJ13+1,Semaines!$A$2:$L$523,11,FALSE),IF($AL5=2014,VLOOKUP(Brut!EJ13+1,Semaines!$B$2:$L$523,10,FALSE),IF($AL5=2015,VLOOKUP(Brut!EJ13+1,Semaines!$C$2:$L$523,9,FALSE),IF($AL5=2016,VLOOKUP(Brut!EJ13+1,Semaines!$D$2:$L$523,8,FALSE),IF($AL5=2017,VLOOKUP(Brut!EJ13+1,Semaines!$E$2:$L$523,7,FALSE),IF($AL5=2018,VLOOKUP(Brut!EJ13+1,Semaines!$F$2:$L$523,6,FALSE),IF($AL5=2019,VLOOKUP(Brut!EJ13+1,Semaines!$G$2:$L$523,5,FALSE),IF($AL5=2020,VLOOKUP(Brut!EJ13+1,Semaines!$H$2:$L$523,4,FALSE),IF($AL5=2021,VLOOKUP(Brut!EJ13+1,Semaines!$I$2:$L$523,3,FALSE),IF($AL5=2022,VLOOKUP(Brut!EJ13+1,Semaines!$J$2:$L$523,2,FALSE),"")))))))))))),_xlfn.ISOWEEKNUM(FB5)),"")</f>
        <v>3</v>
      </c>
      <c r="FE5" s="191">
        <f>IF(FB5="",IF(FA5="",IF(EY5="","",IF($AL5=2013,VLOOKUP(Brut!EM13,Semaines!$A$2:$L$523,12,FALSE),IF($AL5=2014,VLOOKUP(Brut!EM13,Semaines!$B$2:$L$523,11,FALSE),IF($AL5=2015,VLOOKUP(Brut!EM13,Semaines!$C$2:$L$523,10,FALSE),IF($AL5=2016,VLOOKUP(Brut!EM13,Semaines!$D$2:$L$523,9,FALSE),IF($AL5=2017,VLOOKUP(Brut!EM13,Semaines!$E$2:$L$523,8,FALSE),IF($AL5=2018,VLOOKUP(Brut!EM13,Semaines!$F$2:$L$523,7,FALSE),IF($AL5=2019,VLOOKUP(Brut!EM13,Semaines!$G$2:$L$523,6,FALSE),IF($AL5=2020,VLOOKUP(Brut!EM13,Semaines!$H$2:$L$523,5,FALSE),IF($AL5=2021,VLOOKUP(Brut!EM13,Semaines!$I$2:$L$523,4,FALSE),IF($AL5=2022,VLOOKUP(Brut!EM13,Semaines!$J$2:$L$523,3,FALSE),""))))))))))),IF(EZ5="",IF($AL5=2013,VLOOKUP(Brut!EM13,Semaines!$A$2:$L$523,12,FALSE),IF($AL5=2014,VLOOKUP(Brut!EM13,Semaines!$B$2:$L$523,11,FALSE),IF($AL5=2015,VLOOKUP(Brut!EM13,Semaines!$C$2:$L$523,10,FALSE),IF($AL5=2016,VLOOKUP(Brut!EM13,Semaines!$D$2:$L$523,9,FALSE),IF($AL5=2017,VLOOKUP(Brut!EM13,Semaines!$E$2:$L$523,8,FALSE),IF($AL5=2018,VLOOKUP(Brut!EM13,Semaines!$F$2:$L$523,7,FALSE),IF($AL5=2019,VLOOKUP(Brut!EM13,Semaines!$G$2:$L$523,6,FALSE),IF($AL5=2020,VLOOKUP(Brut!EM13,Semaines!$H$2:$L$523,5,FALSE),IF($AL5=2021,VLOOKUP(Brut!EM13,Semaines!$I$2:$L$523,4,FALSE),IF($AL5=2022,VLOOKUP(Brut!EM13,Semaines!$J$2:$L$523,3,FALSE),"")))))))))),IF(EY5="","",IF($AL5=2013,VLOOKUP(Brut!EM13,Semaines!$A$2:$L$523,12,FALSE),IF($AL5=2014,VLOOKUP(Brut!EM13,Semaines!$B$2:$L$523,11,FALSE),IF($AL5=2015,VLOOKUP(Brut!EM13,Semaines!$C$2:$L$523,10,FALSE),IF($AL5=2016,VLOOKUP(Brut!EM13,Semaines!$D$2:$L$523,9,FALSE),IF($AL5=2017,VLOOKUP(Brut!EM13,Semaines!$E$2:$L$523,8,FALSE),IF($AL5=2018,VLOOKUP(Brut!EM13,Semaines!$F$2:$L$523,7,FALSE),IF($AL5=2019,VLOOKUP(Brut!EM13,Semaines!$G$2:$L$523,6,FALSE),IF($AL5=2020,VLOOKUP(Brut!EM13,Semaines!$H$2:$L$523,5,FALSE),IF($AL5=2021,VLOOKUP(Brut!EM13,Semaines!$I$2:$L$523,4,FALSE),IF($AL5=2022,VLOOKUP(Brut!EM13,Semaines!$J$2:$L$523,3,FALSE),""))))))))))))),IF(AND(MONTH(FB5)=12,_xlfn.ISOWEEKNUM(FB5)=1),YEAR(FB5)+1,YEAR(FB5)))</f>
        <v>2018</v>
      </c>
      <c r="FF5" s="198"/>
      <c r="FG5" s="199"/>
      <c r="FH5" s="182"/>
      <c r="FI5" s="185"/>
      <c r="FJ5" s="182"/>
      <c r="FK5" s="131">
        <f>IF($AL5=2013,VLOOKUP(Brut!ET13,Semaines!$A$2:$L$523,11,FALSE),IF($AL5=2014,VLOOKUP(Brut!ET13,Semaines!$B$2:$L$523,10,FALSE),IF($AL5=2015,VLOOKUP(Brut!ET13,Semaines!$C$2:$L$523,9,FALSE),IF($AL5=2016,VLOOKUP(Brut!ET13,Semaines!$D$2:$L$523,8,FALSE),IF($AL5=2017,VLOOKUP(Brut!ET13,Semaines!$E$2:$L$523,7,FALSE),IF($AL5=2018,VLOOKUP(Brut!ET13,Semaines!$F$2:$L$523,6,FALSE),IF($AL5=2019,VLOOKUP(Brut!ET13,Semaines!$G$2:$L$523,5,FALSE),IF($AL5=2020,VLOOKUP(Brut!ET13,Semaines!$H$2:$L$523,4,FALSE),IF($AL5=2021,VLOOKUP(Brut!ET13,Semaines!$I$2:$L$523,3,FALSE),IF($AL5=2022,VLOOKUP(Brut!ET13,Semaines!$J$2:$L$523,2,FALSE),""))))))))))</f>
        <v>40</v>
      </c>
      <c r="FL5" s="132">
        <f>IF($AL5=2013,VLOOKUP(Brut!ET13,Semaines!$A$2:$L$523,12,FALSE),IF($AL5=2014,VLOOKUP(Brut!ET13,Semaines!$B$2:$L$523,11,FALSE),IF($AL5=2015,VLOOKUP(Brut!ET13,Semaines!$C$2:$L$523,10,FALSE),IF($AL5=2016,VLOOKUP(Brut!ET13,Semaines!$D$2:$L$523,9,FALSE),IF($AL5=2017,VLOOKUP(Brut!ET13,Semaines!$E$2:$L$523,8,FALSE),IF($AL5=2018,VLOOKUP(Brut!ET13,Semaines!$F$2:$L$523,7,FALSE),IF($AL5=2019,VLOOKUP(Brut!ET13,Semaines!$G$2:$L$523,6,FALSE),IF($AL5=2020,VLOOKUP(Brut!ET13,Semaines!$H$2:$L$523,5,FALSE),IF($AL5=2021,VLOOKUP(Brut!ET13,Semaines!$I$2:$L$523,4,FALSE),IF($AL5=2022,VLOOKUP(Brut!ET13,Semaines!$J$2:$L$523,3,FALSE),""))))))))))</f>
        <v>2017</v>
      </c>
      <c r="FM5" s="193"/>
      <c r="FN5" s="187"/>
      <c r="FO5" s="192">
        <f>IF($AL5=2013,VLOOKUP(Brut!EX13,Semaines!$A$2:$L$523,11,FALSE),IF($AL5=2014,VLOOKUP(Brut!EX13,Semaines!$B$2:$L$523,10,FALSE),IF($AL5=2015,VLOOKUP(Brut!EX13,Semaines!$C$2:$L$523,9,FALSE),IF($AL5=2016,VLOOKUP(Brut!EX13,Semaines!$D$2:$L$523,8,FALSE),IF($AL5=2017,VLOOKUP(Brut!EX13,Semaines!$E$2:$L$523,7,FALSE),IF($AL5=2018,VLOOKUP(Brut!EX13,Semaines!$F$2:$L$523,6,FALSE),IF($AL5=2019,VLOOKUP(Brut!EX13,Semaines!$G$2:$L$523,5,FALSE),IF($AL5=2020,VLOOKUP(Brut!EX13,Semaines!$H$2:$L$523,4,FALSE),IF($AL5=2021,VLOOKUP(Brut!EX13,Semaines!$I$2:$L$523,3,FALSE),IF($AL5=2022,VLOOKUP(Brut!EX13,Semaines!$J$2:$L$523,2,FALSE),""))))))))))</f>
        <v>41</v>
      </c>
      <c r="FP5" s="132">
        <f>IF($AL5=2013,VLOOKUP(Brut!EX13,Semaines!$A$2:$L$523,12,FALSE),IF($AL5=2014,VLOOKUP(Brut!EX13,Semaines!$B$2:$L$523,11,FALSE),IF($AL5=2015,VLOOKUP(Brut!EX13,Semaines!$C$2:$L$523,10,FALSE),IF($AL5=2016,VLOOKUP(Brut!EX13,Semaines!$D$2:$L$523,9,FALSE),IF($AL5=2017,VLOOKUP(Brut!EX13,Semaines!$E$2:$L$523,8,FALSE),IF($AL5=2018,VLOOKUP(Brut!EX13,Semaines!$F$2:$L$523,7,FALSE),IF($AL5=2019,VLOOKUP(Brut!EX13,Semaines!$G$2:$L$523,6,FALSE),IF($AL5=2020,VLOOKUP(Brut!EX13,Semaines!$H$2:$L$523,5,FALSE),IF($AL5=2021,VLOOKUP(Brut!EX13,Semaines!$I$2:$L$523,4,FALSE),IF($AL5=2022,VLOOKUP(Brut!EX13,Semaines!$J$2:$L$523,3,FALSE),""))))))))))</f>
        <v>2017</v>
      </c>
      <c r="FQ5" s="193"/>
      <c r="FR5" s="187"/>
      <c r="FS5" s="182"/>
      <c r="FT5" s="131">
        <f>IF($AL5=2013,VLOOKUP(Brut!FC13,Semaines!$A$2:$L$523,11,FALSE),IF($AL5=2014,VLOOKUP(Brut!FC13,Semaines!$B$2:$L$523,10,FALSE),IF($AL5=2015,VLOOKUP(Brut!FC13,Semaines!$C$2:$L$523,9,FALSE),IF($AL5=2016,VLOOKUP(Brut!FC13,Semaines!$D$2:$L$523,8,FALSE),IF($AL5=2017,VLOOKUP(Brut!FC13,Semaines!$E$2:$L$523,7,FALSE),IF($AL5=2018,VLOOKUP(Brut!FC13,Semaines!$F$2:$L$523,6,FALSE),IF($AL5=2019,VLOOKUP(Brut!FC13,Semaines!$G$2:$L$523,5,FALSE),IF($AL5=2020,VLOOKUP(Brut!FC13,Semaines!$H$2:$L$523,4,FALSE),IF($AL5=2021,VLOOKUP(Brut!FC13,Semaines!$I$2:$L$523,3,FALSE),IF($AL5=2022,VLOOKUP(Brut!FC13,Semaines!$J$2:$L$523,2,FALSE),""))))))))))</f>
        <v>41</v>
      </c>
      <c r="FU5" s="132">
        <f>IF($AL5=2013,VLOOKUP(Brut!FC13,Semaines!$A$2:$L$523,12,FALSE),IF($AL5=2014,VLOOKUP(Brut!FC13,Semaines!$B$2:$L$523,11,FALSE),IF($AL5=2015,VLOOKUP(Brut!FC13,Semaines!$C$2:$L$523,10,FALSE),IF($AL5=2016,VLOOKUP(Brut!FC13,Semaines!$D$2:$L$523,9,FALSE),IF($AL5=2017,VLOOKUP(Brut!FC13,Semaines!$E$2:$L$523,8,FALSE),IF($AL5=2018,VLOOKUP(Brut!FC13,Semaines!$F$2:$L$523,7,FALSE),IF($AL5=2019,VLOOKUP(Brut!FC13,Semaines!$G$2:$L$523,6,FALSE),IF($AL5=2020,VLOOKUP(Brut!FC13,Semaines!$H$2:$L$523,5,FALSE),IF($AL5=2021,VLOOKUP(Brut!FC13,Semaines!$I$2:$L$523,4,FALSE),IF($AL5=2022,VLOOKUP(Brut!FC13,Semaines!$J$2:$L$523,3,FALSE),""))))))))))</f>
        <v>2017</v>
      </c>
      <c r="FV5" s="193"/>
      <c r="FW5" s="187"/>
      <c r="FX5" s="192">
        <f>IF($AL5=2013,VLOOKUP(Brut!FI13,Semaines!$A$2:$L$523,11,FALSE),IF($AL5=2014,VLOOKUP(Brut!FI13,Semaines!$B$2:$L$523,10,FALSE),IF($AL5=2015,VLOOKUP(Brut!FI13,Semaines!$C$2:$L$523,9,FALSE),IF($AL5=2016,VLOOKUP(Brut!FI13,Semaines!$D$2:$L$523,8,FALSE),IF($AL5=2017,VLOOKUP(Brut!FI13,Semaines!$E$2:$L$523,7,FALSE),IF($AL5=2018,VLOOKUP(Brut!FI13,Semaines!$F$2:$L$523,6,FALSE),IF($AL5=2019,VLOOKUP(Brut!FI13,Semaines!$G$2:$L$523,5,FALSE),IF($AL5=2020,VLOOKUP(Brut!FI13,Semaines!$H$2:$L$523,4,FALSE),IF($AL5=2021,VLOOKUP(Brut!FI13,Semaines!$I$2:$L$523,3,FALSE),IF($AL5=2022,VLOOKUP(Brut!FI13,Semaines!$J$2:$L$523,2,FALSE),""))))))))))</f>
        <v>42</v>
      </c>
      <c r="FY5" s="132">
        <f>IF($AL5=2013,VLOOKUP(Brut!FI13,Semaines!$A$2:$L$523,12,FALSE),IF($AL5=2014,VLOOKUP(Brut!FI13,Semaines!$B$2:$L$523,11,FALSE),IF($AL5=2015,VLOOKUP(Brut!FI13,Semaines!$C$2:$L$523,10,FALSE),IF($AL5=2016,VLOOKUP(Brut!FI13,Semaines!$D$2:$L$523,9,FALSE),IF($AL5=2017,VLOOKUP(Brut!FI13,Semaines!$E$2:$L$523,8,FALSE),IF($AL5=2018,VLOOKUP(Brut!FI13,Semaines!$F$2:$L$523,7,FALSE),IF($AL5=2019,VLOOKUP(Brut!FI13,Semaines!$G$2:$L$523,6,FALSE),IF($AL5=2020,VLOOKUP(Brut!FI13,Semaines!$H$2:$L$523,5,FALSE),IF($AL5=2021,VLOOKUP(Brut!FI13,Semaines!$I$2:$L$523,4,FALSE),IF($AL5=2022,VLOOKUP(Brut!FI13,Semaines!$J$2:$L$523,3,FALSE),""))))))))))</f>
        <v>2017</v>
      </c>
      <c r="FZ5" s="193"/>
      <c r="GA5" s="187"/>
      <c r="GB5" s="182"/>
      <c r="GC5" s="131">
        <f>IF($AL5=2013,VLOOKUP(Brut!FN13,Semaines!$A$2:$L$523,11,FALSE),IF($AL5=2014,VLOOKUP(Brut!FN13,Semaines!$B$2:$L$523,10,FALSE),IF($AL5=2015,VLOOKUP(Brut!FN13,Semaines!$C$2:$L$523,9,FALSE),IF($AL5=2016,VLOOKUP(Brut!FN13,Semaines!$D$2:$L$523,8,FALSE),IF($AL5=2017,VLOOKUP(Brut!FN13,Semaines!$E$2:$L$523,7,FALSE),IF($AL5=2018,VLOOKUP(Brut!FN13,Semaines!$F$2:$L$523,6,FALSE),IF($AL5=2019,VLOOKUP(Brut!FN13,Semaines!$G$2:$L$523,5,FALSE),IF($AL5=2020,VLOOKUP(Brut!FN13,Semaines!$H$2:$L$523,4,FALSE),IF($AL5=2021,VLOOKUP(Brut!FN13,Semaines!$I$2:$L$523,3,FALSE),IF($AL5=2022,VLOOKUP(Brut!FN13,Semaines!$J$2:$L$523,2,FALSE),""))))))))))</f>
        <v>42</v>
      </c>
      <c r="GD5" s="132">
        <f>IF($AL5=2013,VLOOKUP(Brut!FN13,Semaines!$A$2:$L$523,12,FALSE),IF($AL5=2014,VLOOKUP(Brut!FN13,Semaines!$B$2:$L$523,11,FALSE),IF($AL5=2015,VLOOKUP(Brut!FN13,Semaines!$C$2:$L$523,10,FALSE),IF($AL5=2016,VLOOKUP(Brut!FN13,Semaines!$D$2:$L$523,9,FALSE),IF($AL5=2017,VLOOKUP(Brut!FN13,Semaines!$E$2:$L$523,8,FALSE),IF($AL5=2018,VLOOKUP(Brut!FN13,Semaines!$F$2:$L$523,7,FALSE),IF($AL5=2019,VLOOKUP(Brut!FN13,Semaines!$G$2:$L$523,6,FALSE),IF($AL5=2020,VLOOKUP(Brut!FN13,Semaines!$H$2:$L$523,5,FALSE),IF($AL5=2021,VLOOKUP(Brut!FN13,Semaines!$I$2:$L$523,4,FALSE),IF($AL5=2022,VLOOKUP(Brut!FN13,Semaines!$J$2:$L$523,3,FALSE),""))))))))))</f>
        <v>2017</v>
      </c>
      <c r="GE5" s="193"/>
      <c r="GF5" s="187"/>
      <c r="GG5" s="192">
        <f>IF($AL5=2013,VLOOKUP(Brut!FR13,Semaines!$A$2:$L$523,11,FALSE),IF($AL5=2014,VLOOKUP(Brut!FR13,Semaines!$B$2:$L$523,10,FALSE),IF($AL5=2015,VLOOKUP(Brut!FR13,Semaines!$C$2:$L$523,9,FALSE),IF($AL5=2016,VLOOKUP(Brut!FR13,Semaines!$D$2:$L$523,8,FALSE),IF($AL5=2017,VLOOKUP(Brut!FR13,Semaines!$E$2:$L$523,7,FALSE),IF($AL5=2018,VLOOKUP(Brut!FR13,Semaines!$F$2:$L$523,6,FALSE),IF($AL5=2019,VLOOKUP(Brut!FR13,Semaines!$G$2:$L$523,5,FALSE),IF($AL5=2020,VLOOKUP(Brut!FR13,Semaines!$H$2:$L$523,4,FALSE),IF($AL5=2021,VLOOKUP(Brut!FR13,Semaines!$I$2:$L$523,3,FALSE),IF($AL5=2022,VLOOKUP(Brut!FR13,Semaines!$J$2:$L$523,2,FALSE),""))))))))))</f>
        <v>43</v>
      </c>
      <c r="GH5" s="132">
        <f>IF($AL5=2013,VLOOKUP(Brut!FR13,Semaines!$A$2:$L$523,12,FALSE),IF($AL5=2014,VLOOKUP(Brut!FR13,Semaines!$B$2:$L$523,11,FALSE),IF($AL5=2015,VLOOKUP(Brut!FR13,Semaines!$C$2:$L$523,10,FALSE),IF($AL5=2016,VLOOKUP(Brut!FR13,Semaines!$D$2:$L$523,9,FALSE),IF($AL5=2017,VLOOKUP(Brut!FR13,Semaines!$E$2:$L$523,8,FALSE),IF($AL5=2018,VLOOKUP(Brut!FR13,Semaines!$F$2:$L$523,7,FALSE),IF($AL5=2019,VLOOKUP(Brut!FR13,Semaines!$G$2:$L$523,6,FALSE),IF($AL5=2020,VLOOKUP(Brut!FR13,Semaines!$H$2:$L$523,5,FALSE),IF($AL5=2021,VLOOKUP(Brut!FR13,Semaines!$I$2:$L$523,4,FALSE),IF($AL5=2022,VLOOKUP(Brut!FR13,Semaines!$J$2:$L$523,3,FALSE),""))))))))))</f>
        <v>2017</v>
      </c>
      <c r="GI5" s="193"/>
      <c r="GJ5" s="187"/>
      <c r="GK5" s="182"/>
      <c r="GL5" s="185"/>
      <c r="GM5" s="192">
        <f>IF($AL5=2013,VLOOKUP(Brut!FX13,Semaines!$A$2:$L$523,11,FALSE),IF($AL5=2014,VLOOKUP(Brut!FX13,Semaines!$B$2:$L$523,10,FALSE),IF($AL5=2015,VLOOKUP(Brut!FX13,Semaines!$C$2:$L$523,9,FALSE),IF($AL5=2016,VLOOKUP(Brut!FX13,Semaines!$D$2:$L$523,8,FALSE),IF($AL5=2017,VLOOKUP(Brut!FX13,Semaines!$E$2:$L$523,7,FALSE),IF($AL5=2018,VLOOKUP(Brut!FX13,Semaines!$F$2:$L$523,6,FALSE),IF($AL5=2019,VLOOKUP(Brut!FX13,Semaines!$G$2:$L$523,5,FALSE),IF($AL5=2020,VLOOKUP(Brut!FX13,Semaines!$H$2:$L$523,4,FALSE),IF($AL5=2021,VLOOKUP(Brut!FX13,Semaines!$I$2:$L$523,3,FALSE),IF($AL5=2022,VLOOKUP(Brut!FX13,Semaines!$J$2:$L$523,2,FALSE),""))))))))))</f>
        <v>45</v>
      </c>
      <c r="GN5" s="132">
        <f>IF($AL5=2013,VLOOKUP(Brut!FX13,Semaines!$A$2:$L$523,12,FALSE),IF($AL5=2014,VLOOKUP(Brut!FX13,Semaines!$B$2:$L$523,11,FALSE),IF($AL5=2015,VLOOKUP(Brut!FX13,Semaines!$C$2:$L$523,10,FALSE),IF($AL5=2016,VLOOKUP(Brut!FX13,Semaines!$D$2:$L$523,9,FALSE),IF($AL5=2017,VLOOKUP(Brut!FX13,Semaines!$E$2:$L$523,8,FALSE),IF($AL5=2018,VLOOKUP(Brut!FX13,Semaines!$F$2:$L$523,7,FALSE),IF($AL5=2019,VLOOKUP(Brut!FX13,Semaines!$G$2:$L$523,6,FALSE),IF($AL5=2020,VLOOKUP(Brut!FX13,Semaines!$H$2:$L$523,5,FALSE),IF($AL5=2021,VLOOKUP(Brut!FX13,Semaines!$I$2:$L$523,4,FALSE),IF($AL5=2022,VLOOKUP(Brut!FX13,Semaines!$J$2:$L$523,3,FALSE),""))))))))))</f>
        <v>2017</v>
      </c>
      <c r="GO5" s="193"/>
      <c r="GP5" s="187"/>
      <c r="GQ5" s="192">
        <f>IF($AL5=2013,VLOOKUP(Brut!GB13,Semaines!$A$2:$L$523,11,FALSE),IF($AL5=2014,VLOOKUP(Brut!GB13,Semaines!$B$2:$L$523,10,FALSE),IF($AL5=2015,VLOOKUP(Brut!GB13,Semaines!$C$2:$L$523,9,FALSE),IF($AL5=2016,VLOOKUP(Brut!GB13,Semaines!$D$2:$L$523,8,FALSE),IF($AL5=2017,VLOOKUP(Brut!GB13,Semaines!$E$2:$L$523,7,FALSE),IF($AL5=2018,VLOOKUP(Brut!GB13,Semaines!$F$2:$L$523,6,FALSE),IF($AL5=2019,VLOOKUP(Brut!GB13,Semaines!$G$2:$L$523,5,FALSE),IF($AL5=2020,VLOOKUP(Brut!GB13,Semaines!$H$2:$L$523,4,FALSE),IF($AL5=2021,VLOOKUP(Brut!GB13,Semaines!$I$2:$L$523,3,FALSE),IF($AL5=2022,VLOOKUP(Brut!GB13,Semaines!$J$2:$L$523,2,FALSE),""))))))))))</f>
        <v>46</v>
      </c>
      <c r="GR5" s="132">
        <f>IF($AL5=2013,VLOOKUP(Brut!GB13,Semaines!$A$2:$L$523,12,FALSE),IF($AL5=2014,VLOOKUP(Brut!GB13,Semaines!$B$2:$L$523,11,FALSE),IF($AL5=2015,VLOOKUP(Brut!GB13,Semaines!$C$2:$L$523,10,FALSE),IF($AL5=2016,VLOOKUP(Brut!GB13,Semaines!$D$2:$L$523,9,FALSE),IF($AL5=2017,VLOOKUP(Brut!GB13,Semaines!$E$2:$L$523,8,FALSE),IF($AL5=2018,VLOOKUP(Brut!GB13,Semaines!$F$2:$L$523,7,FALSE),IF($AL5=2019,VLOOKUP(Brut!GB13,Semaines!$G$2:$L$523,6,FALSE),IF($AL5=2020,VLOOKUP(Brut!GB13,Semaines!$H$2:$L$523,5,FALSE),IF($AL5=2021,VLOOKUP(Brut!GB13,Semaines!$I$2:$L$523,4,FALSE),IF($AL5=2022,VLOOKUP(Brut!GB13,Semaines!$J$2:$L$523,3,FALSE),""))))))))))</f>
        <v>2017</v>
      </c>
      <c r="GS5" s="193"/>
      <c r="GT5" s="187"/>
      <c r="GU5" s="192">
        <f>IF($AL5=2013,VLOOKUP(Brut!GF13,Semaines!$A$2:$L$523,11,FALSE),IF($AL5=2014,VLOOKUP(Brut!GF13,Semaines!$B$2:$L$523,10,FALSE),IF($AL5=2015,VLOOKUP(Brut!GF13,Semaines!$C$2:$L$523,9,FALSE),IF($AL5=2016,VLOOKUP(Brut!GF13,Semaines!$D$2:$L$523,8,FALSE),IF($AL5=2017,VLOOKUP(Brut!GF13,Semaines!$E$2:$L$523,7,FALSE),IF($AL5=2018,VLOOKUP(Brut!GF13,Semaines!$F$2:$L$523,6,FALSE),IF($AL5=2019,VLOOKUP(Brut!GF13,Semaines!$G$2:$L$523,5,FALSE),IF($AL5=2020,VLOOKUP(Brut!GF13,Semaines!$H$2:$L$523,4,FALSE),IF($AL5=2021,VLOOKUP(Brut!GF13,Semaines!$I$2:$L$523,3,FALSE),IF($AL5=2022,VLOOKUP(Brut!GF13,Semaines!$J$2:$L$523,2,FALSE),""))))))))))</f>
        <v>46</v>
      </c>
      <c r="GV5" s="132">
        <f>IF($AL5=2013,VLOOKUP(Brut!GF13,Semaines!$A$2:$L$523,12,FALSE),IF($AL5=2014,VLOOKUP(Brut!GF13,Semaines!$B$2:$L$523,11,FALSE),IF($AL5=2015,VLOOKUP(Brut!GF13,Semaines!$C$2:$L$523,10,FALSE),IF($AL5=2016,VLOOKUP(Brut!GF13,Semaines!$D$2:$L$523,9,FALSE),IF($AL5=2017,VLOOKUP(Brut!GF13,Semaines!$E$2:$L$523,8,FALSE),IF($AL5=2018,VLOOKUP(Brut!GF13,Semaines!$F$2:$L$523,7,FALSE),IF($AL5=2019,VLOOKUP(Brut!GF13,Semaines!$G$2:$L$523,6,FALSE),IF($AL5=2020,VLOOKUP(Brut!GF13,Semaines!$H$2:$L$523,5,FALSE),IF($AL5=2021,VLOOKUP(Brut!GF13,Semaines!$I$2:$L$523,4,FALSE),IF($AL5=2022,VLOOKUP(Brut!GF13,Semaines!$J$2:$L$523,3,FALSE),""))))))))))</f>
        <v>2017</v>
      </c>
      <c r="GW5" s="193"/>
      <c r="GX5" s="187"/>
      <c r="GY5" s="182"/>
      <c r="GZ5" s="131">
        <f>IF($AL5=2013,VLOOKUP(Brut!GK13,Semaines!$A$2:$L$523,11,FALSE),IF($AL5=2014,VLOOKUP(Brut!GK13,Semaines!$B$2:$L$523,10,FALSE),IF($AL5=2015,VLOOKUP(Brut!GK13,Semaines!$C$2:$L$523,9,FALSE),IF($AL5=2016,VLOOKUP(Brut!GK13,Semaines!$D$2:$L$523,8,FALSE),IF($AL5=2017,VLOOKUP(Brut!GK13,Semaines!$E$2:$L$523,7,FALSE),IF($AL5=2018,VLOOKUP(Brut!GK13,Semaines!$F$2:$L$523,6,FALSE),IF($AL5=2019,VLOOKUP(Brut!GK13,Semaines!$G$2:$L$523,5,FALSE),IF($AL5=2020,VLOOKUP(Brut!GK13,Semaines!$H$2:$L$523,4,FALSE),IF($AL5=2021,VLOOKUP(Brut!GK13,Semaines!$I$2:$L$523,3,FALSE),IF($AL5=2022,VLOOKUP(Brut!GK13,Semaines!$J$2:$L$523,2,FALSE),""))))))))))</f>
        <v>47</v>
      </c>
      <c r="HA5" s="132">
        <f>IF($AL5=2013,VLOOKUP(Brut!GK13,Semaines!$A$2:$L$523,12,FALSE),IF($AL5=2014,VLOOKUP(Brut!GK13,Semaines!$B$2:$L$523,11,FALSE),IF($AL5=2015,VLOOKUP(Brut!GK13,Semaines!$C$2:$L$523,10,FALSE),IF($AL5=2016,VLOOKUP(Brut!GK13,Semaines!$D$2:$L$523,9,FALSE),IF($AL5=2017,VLOOKUP(Brut!GK13,Semaines!$E$2:$L$523,8,FALSE),IF($AL5=2018,VLOOKUP(Brut!GK13,Semaines!$F$2:$L$523,7,FALSE),IF($AL5=2019,VLOOKUP(Brut!GK13,Semaines!$G$2:$L$523,6,FALSE),IF($AL5=2020,VLOOKUP(Brut!GK13,Semaines!$H$2:$L$523,5,FALSE),IF($AL5=2021,VLOOKUP(Brut!GK13,Semaines!$I$2:$L$523,4,FALSE),IF($AL5=2022,VLOOKUP(Brut!GK13,Semaines!$J$2:$L$523,3,FALSE),""))))))))))</f>
        <v>2017</v>
      </c>
      <c r="HB5" s="193"/>
      <c r="HC5" s="187"/>
      <c r="HD5" s="192">
        <f>IF($AL5=2013,VLOOKUP(Brut!GO13,Semaines!$A$2:$L$523,11,FALSE),IF($AL5=2014,VLOOKUP(Brut!GO13,Semaines!$B$2:$L$523,10,FALSE),IF($AL5=2015,VLOOKUP(Brut!GO13,Semaines!$C$2:$L$523,9,FALSE),IF($AL5=2016,VLOOKUP(Brut!GO13,Semaines!$D$2:$L$523,8,FALSE),IF($AL5=2017,VLOOKUP(Brut!GO13,Semaines!$E$2:$L$523,7,FALSE),IF($AL5=2018,VLOOKUP(Brut!GO13,Semaines!$F$2:$L$523,6,FALSE),IF($AL5=2019,VLOOKUP(Brut!GO13,Semaines!$G$2:$L$523,5,FALSE),IF($AL5=2020,VLOOKUP(Brut!GO13,Semaines!$H$2:$L$523,4,FALSE),IF($AL5=2021,VLOOKUP(Brut!GO13,Semaines!$I$2:$L$523,3,FALSE),IF($AL5=2022,VLOOKUP(Brut!GO13,Semaines!$J$2:$L$523,2,FALSE),""))))))))))</f>
        <v>48</v>
      </c>
      <c r="HE5" s="132">
        <f>IF($AL5=2013,VLOOKUP(Brut!GO13,Semaines!$A$2:$L$523,12,FALSE),IF($AL5=2014,VLOOKUP(Brut!GO13,Semaines!$B$2:$L$523,11,FALSE),IF($AL5=2015,VLOOKUP(Brut!GO13,Semaines!$C$2:$L$523,10,FALSE),IF($AL5=2016,VLOOKUP(Brut!GO13,Semaines!$D$2:$L$523,9,FALSE),IF($AL5=2017,VLOOKUP(Brut!GO13,Semaines!$E$2:$L$523,8,FALSE),IF($AL5=2018,VLOOKUP(Brut!GO13,Semaines!$F$2:$L$523,7,FALSE),IF($AL5=2019,VLOOKUP(Brut!GO13,Semaines!$G$2:$L$523,6,FALSE),IF($AL5=2020,VLOOKUP(Brut!GO13,Semaines!$H$2:$L$523,5,FALSE),IF($AL5=2021,VLOOKUP(Brut!GO13,Semaines!$I$2:$L$523,4,FALSE),IF($AL5=2022,VLOOKUP(Brut!GO13,Semaines!$J$2:$L$523,3,FALSE),""))))))))))</f>
        <v>2017</v>
      </c>
      <c r="HF5" s="193"/>
      <c r="HG5" s="187"/>
      <c r="HH5" s="200"/>
      <c r="HI5" s="122"/>
      <c r="HJ5" s="184"/>
      <c r="HK5" s="185"/>
      <c r="HL5" s="182"/>
      <c r="HM5" s="185"/>
      <c r="HN5" s="192">
        <f>IF($AL5=2013,VLOOKUP(Brut!GY13,Semaines!$A$2:$L$523,11,FALSE),IF($AL5=2014,VLOOKUP(Brut!GY13,Semaines!$B$2:$L$523,10,FALSE),IF($AL5=2015,VLOOKUP(Brut!GY13,Semaines!$C$2:$L$523,9,FALSE),IF($AL5=2016,VLOOKUP(Brut!GY13,Semaines!$D$2:$L$523,8,FALSE),IF($AL5=2017,VLOOKUP(Brut!GY13,Semaines!$E$2:$L$523,7,FALSE),IF($AL5=2018,VLOOKUP(Brut!GY13,Semaines!$F$2:$L$523,6,FALSE),IF($AL5=2019,VLOOKUP(Brut!GY13,Semaines!$G$2:$L$523,5,FALSE),IF($AL5=2020,VLOOKUP(Brut!GY13,Semaines!$H$2:$L$523,4,FALSE),IF($AL5=2021,VLOOKUP(Brut!GY13,Semaines!$I$2:$L$523,3,FALSE),IF($AL5=2022,VLOOKUP(Brut!GY13,Semaines!$J$2:$L$523,2,FALSE),""))))))))))</f>
        <v>48</v>
      </c>
      <c r="HO5" s="132">
        <f>IF($AL5=2013,VLOOKUP(Brut!GY13,Semaines!$A$2:$L$523,12,FALSE),IF($AL5=2014,VLOOKUP(Brut!GY13,Semaines!$B$2:$L$523,11,FALSE),IF($AL5=2015,VLOOKUP(Brut!GY13,Semaines!$C$2:$L$523,10,FALSE),IF($AL5=2016,VLOOKUP(Brut!GY13,Semaines!$D$2:$L$523,9,FALSE),IF($AL5=2017,VLOOKUP(Brut!GY13,Semaines!$E$2:$L$523,8,FALSE),IF($AL5=2018,VLOOKUP(Brut!GY13,Semaines!$F$2:$L$523,7,FALSE),IF($AL5=2019,VLOOKUP(Brut!GY13,Semaines!$G$2:$L$523,6,FALSE),IF($AL5=2020,VLOOKUP(Brut!GY13,Semaines!$H$2:$L$523,5,FALSE),IF($AL5=2021,VLOOKUP(Brut!GY13,Semaines!$I$2:$L$523,4,FALSE),IF($AL5=2022,VLOOKUP(Brut!GY13,Semaines!$J$2:$L$523,3,FALSE),""))))))))))</f>
        <v>2017</v>
      </c>
      <c r="HP5" s="193"/>
      <c r="HQ5" s="187"/>
      <c r="HR5" s="182"/>
      <c r="HS5" s="131"/>
      <c r="HT5" s="132"/>
      <c r="HU5" s="201"/>
      <c r="HV5" s="185"/>
      <c r="HW5" s="182"/>
      <c r="HX5" s="131">
        <f>IF($AL5=2013,VLOOKUP(Brut!HI13,Semaines!$A$2:$L$523,11,FALSE),IF($AL5=2014,VLOOKUP(Brut!HI13,Semaines!$B$2:$L$523,10,FALSE),IF($AL5=2015,VLOOKUP(Brut!HI13,Semaines!$C$2:$L$523,9,FALSE),IF($AL5=2016,VLOOKUP(Brut!HI13,Semaines!$D$2:$L$523,8,FALSE),IF($AL5=2017,VLOOKUP(Brut!HI13,Semaines!$E$2:$L$523,7,FALSE),IF($AL5=2018,VLOOKUP(Brut!HI13,Semaines!$F$2:$L$523,6,FALSE),IF($AL5=2019,VLOOKUP(Brut!HI13,Semaines!$G$2:$L$523,5,FALSE),IF($AL5=2020,VLOOKUP(Brut!HI13,Semaines!$H$2:$L$523,4,FALSE),IF($AL5=2021,VLOOKUP(Brut!HI13,Semaines!$I$2:$L$523,3,FALSE),IF($AL5=2022,VLOOKUP(Brut!HI13,Semaines!$J$2:$L$523,2,FALSE),""))))))))))</f>
        <v>49</v>
      </c>
      <c r="HY5" s="132">
        <f>IF($AL5=2013,VLOOKUP(Brut!HI13,Semaines!$A$2:$L$523,12,FALSE),IF($AL5=2014,VLOOKUP(Brut!HI13,Semaines!$B$2:$L$523,11,FALSE),IF($AL5=2015,VLOOKUP(Brut!HI13,Semaines!$C$2:$L$523,10,FALSE),IF($AL5=2016,VLOOKUP(Brut!HI13,Semaines!$D$2:$L$523,9,FALSE),IF($AL5=2017,VLOOKUP(Brut!HI13,Semaines!$E$2:$L$523,8,FALSE),IF($AL5=2018,VLOOKUP(Brut!HI13,Semaines!$F$2:$L$523,7,FALSE),IF($AL5=2019,VLOOKUP(Brut!HI13,Semaines!$G$2:$L$523,6,FALSE),IF($AL5=2020,VLOOKUP(Brut!HI13,Semaines!$H$2:$L$523,5,FALSE),IF($AL5=2021,VLOOKUP(Brut!HI13,Semaines!$I$2:$L$523,4,FALSE),IF($AL5=2022,VLOOKUP(Brut!HI13,Semaines!$J$2:$L$523,3,FALSE),""))))))))))</f>
        <v>2017</v>
      </c>
      <c r="HZ5" s="193"/>
      <c r="IA5" s="187"/>
      <c r="IB5" s="182"/>
      <c r="IC5" s="185"/>
      <c r="ID5" s="192">
        <f>IF($AL5=2013,VLOOKUP(Brut!HO13,Semaines!$A$2:$L$523,11,FALSE),IF($AL5=2014,VLOOKUP(Brut!HO13,Semaines!$B$2:$L$523,10,FALSE),IF($AL5=2015,VLOOKUP(Brut!HO13,Semaines!$C$2:$L$523,9,FALSE),IF($AL5=2016,VLOOKUP(Brut!HO13,Semaines!$D$2:$L$523,8,FALSE),IF($AL5=2017,VLOOKUP(Brut!HO13,Semaines!$E$2:$L$523,7,FALSE),IF($AL5=2018,VLOOKUP(Brut!HO13,Semaines!$F$2:$L$523,6,FALSE),IF($AL5=2019,VLOOKUP(Brut!HO13,Semaines!$G$2:$L$523,5,FALSE),IF($AL5=2020,VLOOKUP(Brut!HO13,Semaines!$H$2:$L$523,4,FALSE),IF($AL5=2021,VLOOKUP(Brut!HO13,Semaines!$I$2:$L$523,3,FALSE),IF($AL5=2022,VLOOKUP(Brut!HO13,Semaines!$J$2:$L$523,2,FALSE),""))))))))))</f>
        <v>50</v>
      </c>
      <c r="IE5" s="132">
        <f>IF($AL5=2013,VLOOKUP(Brut!HO13,Semaines!$A$2:$L$523,12,FALSE),IF($AL5=2014,VLOOKUP(Brut!HO13,Semaines!$B$2:$L$523,11,FALSE),IF($AL5=2015,VLOOKUP(Brut!HO13,Semaines!$C$2:$L$523,10,FALSE),IF($AL5=2016,VLOOKUP(Brut!HO13,Semaines!$D$2:$L$523,9,FALSE),IF($AL5=2017,VLOOKUP(Brut!HO13,Semaines!$E$2:$L$523,8,FALSE),IF($AL5=2018,VLOOKUP(Brut!HO13,Semaines!$F$2:$L$523,7,FALSE),IF($AL5=2019,VLOOKUP(Brut!HO13,Semaines!$G$2:$L$523,6,FALSE),IF($AL5=2020,VLOOKUP(Brut!HO13,Semaines!$H$2:$L$523,5,FALSE),IF($AL5=2021,VLOOKUP(Brut!HO13,Semaines!$I$2:$L$523,4,FALSE),IF($AL5=2022,VLOOKUP(Brut!HO13,Semaines!$J$2:$L$523,3,FALSE),""))))))))))</f>
        <v>2017</v>
      </c>
      <c r="IF5" s="193"/>
      <c r="IG5" s="187"/>
      <c r="IH5" s="200"/>
      <c r="II5" s="122"/>
      <c r="IJ5" s="184"/>
      <c r="IK5" s="185"/>
      <c r="IL5" s="202"/>
      <c r="IM5" s="122"/>
      <c r="IN5" s="122"/>
      <c r="IO5" s="184"/>
      <c r="IP5" s="185"/>
      <c r="IQ5" s="192">
        <f>IF($AL5=2013,VLOOKUP(Brut!IB13,Semaines!$A$2:$L$523,11,FALSE),IF($AL5=2014,VLOOKUP(Brut!IB13,Semaines!$B$2:$L$523,10,FALSE),IF($AL5=2015,VLOOKUP(Brut!IB13,Semaines!$C$2:$L$523,9,FALSE),IF($AL5=2016,VLOOKUP(Brut!IB13,Semaines!$D$2:$L$523,8,FALSE),IF($AL5=2017,VLOOKUP(Brut!IB13,Semaines!$E$2:$L$523,7,FALSE),IF($AL5=2018,VLOOKUP(Brut!IB13,Semaines!$F$2:$L$523,6,FALSE),IF($AL5=2019,VLOOKUP(Brut!IB13,Semaines!$G$2:$L$523,5,FALSE),IF($AL5=2020,VLOOKUP(Brut!IB13,Semaines!$H$2:$L$523,4,FALSE),IF($AL5=2021,VLOOKUP(Brut!IB13,Semaines!$I$2:$L$523,3,FALSE),IF($AL5=2022,VLOOKUP(Brut!IB13,Semaines!$J$2:$L$523,2,FALSE),""))))))))))</f>
        <v>51</v>
      </c>
      <c r="IR5" s="132">
        <f>IF($AL5=2013,VLOOKUP(Brut!IB13,Semaines!$A$2:$L$523,12,FALSE),IF($AL5=2014,VLOOKUP(Brut!IB13,Semaines!$B$2:$L$523,11,FALSE),IF($AL5=2015,VLOOKUP(Brut!IB13,Semaines!$C$2:$L$523,10,FALSE),IF($AL5=2016,VLOOKUP(Brut!IB13,Semaines!$D$2:$L$523,9,FALSE),IF($AL5=2017,VLOOKUP(Brut!IB13,Semaines!$E$2:$L$523,8,FALSE),IF($AL5=2018,VLOOKUP(Brut!IB13,Semaines!$F$2:$L$523,7,FALSE),IF($AL5=2019,VLOOKUP(Brut!IB13,Semaines!$G$2:$L$523,6,FALSE),IF($AL5=2020,VLOOKUP(Brut!IB13,Semaines!$H$2:$L$523,5,FALSE),IF($AL5=2021,VLOOKUP(Brut!IB13,Semaines!$I$2:$L$523,4,FALSE),IF($AL5=2022,VLOOKUP(Brut!IB13,Semaines!$J$2:$L$523,3,FALSE),""))))))))))</f>
        <v>2017</v>
      </c>
      <c r="IS5" s="193"/>
      <c r="IT5" s="187"/>
      <c r="IU5" s="192">
        <f>IF($AL5=2013,VLOOKUP(Brut!IF13,Semaines!$A$2:$L$523,11,FALSE),IF($AL5=2014,VLOOKUP(Brut!IF13,Semaines!$B$2:$L$523,10,FALSE),IF($AL5=2015,VLOOKUP(Brut!IF13,Semaines!$C$2:$L$523,9,FALSE),IF($AL5=2016,VLOOKUP(Brut!IF13,Semaines!$D$2:$L$523,8,FALSE),IF($AL5=2017,VLOOKUP(Brut!IF13,Semaines!$E$2:$L$523,7,FALSE),IF($AL5=2018,VLOOKUP(Brut!IF13,Semaines!$F$2:$L$523,6,FALSE),IF($AL5=2019,VLOOKUP(Brut!IF13,Semaines!$G$2:$L$523,5,FALSE),IF($AL5=2020,VLOOKUP(Brut!IF13,Semaines!$H$2:$L$523,4,FALSE),IF($AL5=2021,VLOOKUP(Brut!IF13,Semaines!$I$2:$L$523,3,FALSE),IF($AL5=2022,VLOOKUP(Brut!IF13,Semaines!$J$2:$L$523,2,FALSE),""))))))))))</f>
        <v>51</v>
      </c>
      <c r="IV5" s="132">
        <f>IF($AL5=2013,VLOOKUP(Brut!IF13,Semaines!$A$2:$L$523,12,FALSE),IF($AL5=2014,VLOOKUP(Brut!IF13,Semaines!$B$2:$L$523,11,FALSE),IF($AL5=2015,VLOOKUP(Brut!IF13,Semaines!$C$2:$L$523,10,FALSE),IF($AL5=2016,VLOOKUP(Brut!IF13,Semaines!$D$2:$L$523,9,FALSE),IF($AL5=2017,VLOOKUP(Brut!IF13,Semaines!$E$2:$L$523,8,FALSE),IF($AL5=2018,VLOOKUP(Brut!IF13,Semaines!$F$2:$L$523,7,FALSE),IF($AL5=2019,VLOOKUP(Brut!IF13,Semaines!$G$2:$L$523,6,FALSE),IF($AL5=2020,VLOOKUP(Brut!IF13,Semaines!$H$2:$L$523,5,FALSE),IF($AL5=2021,VLOOKUP(Brut!IF13,Semaines!$I$2:$L$523,4,FALSE),IF($AL5=2022,VLOOKUP(Brut!IF13,Semaines!$J$2:$L$523,3,FALSE),""))))))))))</f>
        <v>2017</v>
      </c>
      <c r="IW5" s="193"/>
      <c r="IX5" s="187"/>
      <c r="IY5" s="188">
        <f>IF(Import!AY3=0,"",Import!AY3)</f>
        <v>43238</v>
      </c>
      <c r="IZ5" s="189">
        <f>IFERROR($V5*20%,"")</f>
        <v>20000</v>
      </c>
      <c r="JA5" s="190">
        <f t="array" ref="JA5">IFERROR(IF(IY5="",IF(IW5="",IF(IU5="","",IF($AL5=2013,VLOOKUP(Brut!IF13+1,Semaines!$A$2:$L$523,11,FALSE),IF($AL5=2014,VLOOKUP(Brut!IF13+1,Semaines!$B$2:$L$523,10,FALSE),IF($AL5=2015,VLOOKUP(Brut!IF13+1,Semaines!$C$2:$L$523,9,FALSE),IF($AL5=2016,VLOOKUP(Brut!IF13+1,Semaines!$D$2:$L$523,8,FALSE),IF($AL5=2017,VLOOKUP(Brut!IF13+1,Semaines!$E$2:$L$523,7,FALSE),IF($AL5=2018,VLOOKUP(Brut!IF13+1,Semaines!$F$2:$L$523,6,FALSE),IF($AL5=2019,VLOOKUP(Brut!IF13+1,Semaines!$G$2:$L$523,5,FALSE),IF($AL5=2020,VLOOKUP(Brut!IF13+1,Semaines!$H$2:$L$523,4,FALSE),IF($AL5=2021,VLOOKUP(Brut!IF13+1,Semaines!$I$2:$L$523,3,FALSE),IF($AL5=2022,VLOOKUP(Brut!IF13+1,Semaines!$J$2:$L$523,2,FALSE),""))))))))))),IF(IX5="",IF($AL5=2013,VLOOKUP(Brut!IF13+1,Semaines!$A$2:$L$523,11,FALSE),IF($AL5=2014,VLOOKUP(Brut!IF13+1,Semaines!$B$2:$L$523,10,FALSE),IF($AL5=2015,VLOOKUP(Brut!IF13+1,Semaines!$C$2:$L$523,9,FALSE),IF($AL5=2016,VLOOKUP(Brut!IF13+1,Semaines!$D$2:$L$523,8,FALSE),IF($AL5=2017,VLOOKUP(Brut!IF13+1,Semaines!$E$2:$L$523,7,FALSE),IF($AL5=2018,VLOOKUP(Brut!IF13+1,Semaines!$F$2:$L$523,6,FALSE),IF($AL5=2019,VLOOKUP(Brut!IF13+1,Semaines!$G$2:$L$523,5,FALSE),IF($AL5=2020,VLOOKUP(Brut!IF13+1,Semaines!$H$2:$L$523,4,FALSE),IF($AL5=2021,VLOOKUP(Brut!IF13+1,Semaines!$I$2:$L$523,3,FALSE),IF($AL5=2022,VLOOKUP(Brut!IF13+1,Semaines!$J$2:$L$523,2,FALSE),"")))))))))),IF($AL5=2013,VLOOKUP(Brut!IH13+1,Semaines!$A$2:$L$523,11,FALSE),IF($AL5=2014,VLOOKUP(Brut!IH13+1,Semaines!$B$2:$L$523,10,FALSE),IF($AL5=2015,VLOOKUP(Brut!IH13+1,Semaines!$C$2:$L$523,9,FALSE),IF($AL5=2016,VLOOKUP(Brut!IH13+1,Semaines!$D$2:$L$523,8,FALSE),IF($AL5=2017,VLOOKUP(Brut!IH13+1,Semaines!$E$2:$L$523,7,FALSE),IF($AL5=2018,VLOOKUP(Brut!IH13+1,Semaines!$F$2:$L$523,6,FALSE),IF($AL5=2019,VLOOKUP(Brut!IH13+1,Semaines!$G$2:$L$523,5,FALSE),IF($AL5=2020,VLOOKUP(Brut!IH13+1,Semaines!$H$2:$L$523,4,FALSE),IF($AL5=2021,VLOOKUP(Brut!IH13+1,Semaines!$I$2:$L$523,3,FALSE),IF($AL5=2022,VLOOKUP(Brut!IH13+1,Semaines!$J$2:$L$523,2,FALSE),"")))))))))))),_xlfn.ISOWEEKNUM(IY5)),"")</f>
        <v>20</v>
      </c>
      <c r="JB5" s="191">
        <f>IF(IY5="",IF(IX5="",IF(IV5="","",IF($AL5=2013,VLOOKUP(Brut!IK13,Semaines!$A$2:$L$523,12,FALSE),IF($AL5=2014,VLOOKUP(Brut!IK13,Semaines!$B$2:$L$523,11,FALSE),IF($AL5=2015,VLOOKUP(Brut!IK13,Semaines!$C$2:$L$523,10,FALSE),IF($AL5=2016,VLOOKUP(Brut!IK13,Semaines!$D$2:$L$523,9,FALSE),IF($AL5=2017,VLOOKUP(Brut!IK13,Semaines!$E$2:$L$523,8,FALSE),IF($AL5=2018,VLOOKUP(Brut!IK13,Semaines!$F$2:$L$523,7,FALSE),IF($AL5=2019,VLOOKUP(Brut!IK13,Semaines!$G$2:$L$523,6,FALSE),IF($AL5=2020,VLOOKUP(Brut!IK13,Semaines!$H$2:$L$523,5,FALSE),IF($AL5=2021,VLOOKUP(Brut!IK13,Semaines!$I$2:$L$523,4,FALSE),IF($AL5=2022,VLOOKUP(Brut!IK13,Semaines!$J$2:$L$523,3,FALSE),""))))))))))),IF(IW5="",IF($AL5=2013,VLOOKUP(Brut!IK13,Semaines!$A$2:$L$523,12,FALSE),IF($AL5=2014,VLOOKUP(Brut!IK13,Semaines!$B$2:$L$523,11,FALSE),IF($AL5=2015,VLOOKUP(Brut!IK13,Semaines!$C$2:$L$523,10,FALSE),IF($AL5=2016,VLOOKUP(Brut!IK13,Semaines!$D$2:$L$523,9,FALSE),IF($AL5=2017,VLOOKUP(Brut!IK13,Semaines!$E$2:$L$523,8,FALSE),IF($AL5=2018,VLOOKUP(Brut!IK13,Semaines!$F$2:$L$523,7,FALSE),IF($AL5=2019,VLOOKUP(Brut!IK13,Semaines!$G$2:$L$523,6,FALSE),IF($AL5=2020,VLOOKUP(Brut!IK13,Semaines!$H$2:$L$523,5,FALSE),IF($AL5=2021,VLOOKUP(Brut!IK13,Semaines!$I$2:$L$523,4,FALSE),IF($AL5=2022,VLOOKUP(Brut!IK13,Semaines!$J$2:$L$523,3,FALSE),"")))))))))),IF(IV5="","",IF($AL5=2013,VLOOKUP(Brut!IK13,Semaines!$A$2:$L$523,12,FALSE),IF($AL5=2014,VLOOKUP(Brut!IK13,Semaines!$B$2:$L$523,11,FALSE),IF($AL5=2015,VLOOKUP(Brut!IK13,Semaines!$C$2:$L$523,10,FALSE),IF($AL5=2016,VLOOKUP(Brut!IK13,Semaines!$D$2:$L$523,9,FALSE),IF($AL5=2017,VLOOKUP(Brut!IK13,Semaines!$E$2:$L$523,8,FALSE),IF($AL5=2018,VLOOKUP(Brut!IK13,Semaines!$F$2:$L$523,7,FALSE),IF($AL5=2019,VLOOKUP(Brut!IK13,Semaines!$G$2:$L$523,6,FALSE),IF($AL5=2020,VLOOKUP(Brut!IK13,Semaines!$H$2:$L$523,5,FALSE),IF($AL5=2021,VLOOKUP(Brut!IK13,Semaines!$I$2:$L$523,4,FALSE),IF($AL5=2022,VLOOKUP(Brut!IK13,Semaines!$J$2:$L$523,3,FALSE),""))))))))))))),IF(AND(MONTH(IY5)=12,_xlfn.ISOWEEKNUM(IY5)=1),YEAR(IY5)+1,YEAR(IY5)))</f>
        <v>2018</v>
      </c>
      <c r="JC5" s="198"/>
      <c r="JD5" s="199"/>
      <c r="JE5" s="182"/>
      <c r="JF5" s="131">
        <f>IF($AL5=2013,VLOOKUP(Brut!IP13,Semaines!$A$2:$L$523,11,FALSE),IF($AL5=2014,VLOOKUP(Brut!IP13,Semaines!$B$2:$L$523,10,FALSE),IF($AL5=2015,VLOOKUP(Brut!IP13,Semaines!$C$2:$L$523,9,FALSE),IF($AL5=2016,VLOOKUP(Brut!IP13,Semaines!$D$2:$L$523,8,FALSE),IF($AL5=2017,VLOOKUP(Brut!IP13,Semaines!$E$2:$L$523,7,FALSE),IF($AL5=2018,VLOOKUP(Brut!IP13,Semaines!$F$2:$L$523,6,FALSE),IF($AL5=2019,VLOOKUP(Brut!IP13,Semaines!$G$2:$L$523,5,FALSE),IF($AL5=2020,VLOOKUP(Brut!IP13,Semaines!$H$2:$L$523,4,FALSE),IF($AL5=2021,VLOOKUP(Brut!IP13,Semaines!$I$2:$L$523,3,FALSE),IF($AL5=2022,VLOOKUP(Brut!IP13,Semaines!$J$2:$L$523,2,FALSE),""))))))))))</f>
        <v>52</v>
      </c>
      <c r="JG5" s="132">
        <f>IF($AL5=2013,VLOOKUP(Brut!IP13,Semaines!$A$2:$L$523,12,FALSE),IF($AL5=2014,VLOOKUP(Brut!IP13,Semaines!$B$2:$L$523,11,FALSE),IF($AL5=2015,VLOOKUP(Brut!IP13,Semaines!$C$2:$L$523,10,FALSE),IF($AL5=2016,VLOOKUP(Brut!IP13,Semaines!$D$2:$L$523,9,FALSE),IF($AL5=2017,VLOOKUP(Brut!IP13,Semaines!$E$2:$L$523,8,FALSE),IF($AL5=2018,VLOOKUP(Brut!IP13,Semaines!$F$2:$L$523,7,FALSE),IF($AL5=2019,VLOOKUP(Brut!IP13,Semaines!$G$2:$L$523,6,FALSE),IF($AL5=2020,VLOOKUP(Brut!IP13,Semaines!$H$2:$L$523,5,FALSE),IF($AL5=2021,VLOOKUP(Brut!IP13,Semaines!$I$2:$L$523,4,FALSE),IF($AL5=2022,VLOOKUP(Brut!IP13,Semaines!$J$2:$L$523,3,FALSE),""))))))))))</f>
        <v>2017</v>
      </c>
      <c r="JH5" s="193"/>
      <c r="JI5" s="187"/>
      <c r="JJ5" s="192">
        <f>IF($AL5=2013,VLOOKUP(Brut!IT13,Semaines!$A$2:$L$523,11,FALSE),IF($AL5=2014,VLOOKUP(Brut!IT13,Semaines!$B$2:$L$523,10,FALSE),IF($AL5=2015,VLOOKUP(Brut!IT13,Semaines!$C$2:$L$523,9,FALSE),IF($AL5=2016,VLOOKUP(Brut!IT13,Semaines!$D$2:$L$523,8,FALSE),IF($AL5=2017,VLOOKUP(Brut!IT13,Semaines!$E$2:$L$523,7,FALSE),IF($AL5=2018,VLOOKUP(Brut!IT13,Semaines!$F$2:$L$523,6,FALSE),IF($AL5=2019,VLOOKUP(Brut!IT13,Semaines!$G$2:$L$523,5,FALSE),IF($AL5=2020,VLOOKUP(Brut!IT13,Semaines!$H$2:$L$523,4,FALSE),IF($AL5=2021,VLOOKUP(Brut!IT13,Semaines!$I$2:$L$523,3,FALSE),IF($AL5=2022,VLOOKUP(Brut!IT13,Semaines!$J$2:$L$523,2,FALSE),""))))))))))</f>
        <v>1</v>
      </c>
      <c r="JK5" s="132">
        <f>IF($AL5=2013,VLOOKUP(Brut!IT13,Semaines!$A$2:$L$523,12,FALSE),IF($AL5=2014,VLOOKUP(Brut!IT13,Semaines!$B$2:$L$523,11,FALSE),IF($AL5=2015,VLOOKUP(Brut!IT13,Semaines!$C$2:$L$523,10,FALSE),IF($AL5=2016,VLOOKUP(Brut!IT13,Semaines!$D$2:$L$523,9,FALSE),IF($AL5=2017,VLOOKUP(Brut!IT13,Semaines!$E$2:$L$523,8,FALSE),IF($AL5=2018,VLOOKUP(Brut!IT13,Semaines!$F$2:$L$523,7,FALSE),IF($AL5=2019,VLOOKUP(Brut!IT13,Semaines!$G$2:$L$523,6,FALSE),IF($AL5=2020,VLOOKUP(Brut!IT13,Semaines!$H$2:$L$523,5,FALSE),IF($AL5=2021,VLOOKUP(Brut!IT13,Semaines!$I$2:$L$523,4,FALSE),IF($AL5=2022,VLOOKUP(Brut!IT13,Semaines!$J$2:$L$523,3,FALSE),""))))))))))</f>
        <v>2018</v>
      </c>
      <c r="JL5" s="193"/>
      <c r="JM5" s="187"/>
      <c r="JN5" s="200"/>
      <c r="JO5" s="123"/>
      <c r="JP5" s="183"/>
      <c r="JQ5" s="185"/>
      <c r="JR5" s="192">
        <f>IF($AL5=2013,VLOOKUP(Brut!JB13,Semaines!$A$2:$L$523,11,FALSE),IF($AL5=2014,VLOOKUP(Brut!JB13,Semaines!$B$2:$L$523,10,FALSE),IF($AL5=2015,VLOOKUP(Brut!JB13,Semaines!$C$2:$L$523,9,FALSE),IF($AL5=2016,VLOOKUP(Brut!JB13,Semaines!$D$2:$L$523,8,FALSE),IF($AL5=2017,VLOOKUP(Brut!JB13,Semaines!$E$2:$L$523,7,FALSE),IF($AL5=2018,VLOOKUP(Brut!JB13,Semaines!$F$2:$L$523,6,FALSE),IF($AL5=2019,VLOOKUP(Brut!JB13,Semaines!$G$2:$L$523,5,FALSE),IF($AL5=2020,VLOOKUP(Brut!JB13,Semaines!$H$2:$L$523,4,FALSE),IF($AL5=2021,VLOOKUP(Brut!JB13,Semaines!$I$2:$L$523,3,FALSE),IF($AL5=2022,VLOOKUP(Brut!JB13,Semaines!$J$2:$L$523,2,FALSE),""))))))))))</f>
        <v>1</v>
      </c>
      <c r="JS5" s="132">
        <f>IF($AL5=2013,VLOOKUP(Brut!JB13,Semaines!$A$2:$L$523,12,FALSE),IF($AL5=2014,VLOOKUP(Brut!JB13,Semaines!$B$2:$L$523,11,FALSE),IF($AL5=2015,VLOOKUP(Brut!JB13,Semaines!$C$2:$L$523,10,FALSE),IF($AL5=2016,VLOOKUP(Brut!JB13,Semaines!$D$2:$L$523,9,FALSE),IF($AL5=2017,VLOOKUP(Brut!JB13,Semaines!$E$2:$L$523,8,FALSE),IF($AL5=2018,VLOOKUP(Brut!JB13,Semaines!$F$2:$L$523,7,FALSE),IF($AL5=2019,VLOOKUP(Brut!JB13,Semaines!$G$2:$L$523,6,FALSE),IF($AL5=2020,VLOOKUP(Brut!JB13,Semaines!$H$2:$L$523,5,FALSE),IF($AL5=2021,VLOOKUP(Brut!JB13,Semaines!$I$2:$L$523,4,FALSE),IF($AL5=2022,VLOOKUP(Brut!JB13,Semaines!$J$2:$L$523,3,FALSE),""))))))))))</f>
        <v>2018</v>
      </c>
      <c r="JT5" s="193"/>
      <c r="JU5" s="187"/>
      <c r="JV5" s="200"/>
      <c r="JW5" s="123"/>
      <c r="JX5" s="184"/>
      <c r="JY5" s="185"/>
      <c r="JZ5" s="182"/>
      <c r="KA5" s="131">
        <f>IF($AL5=2013,VLOOKUP(Brut!JK13,Semaines!$A$2:$L$523,11,FALSE),IF($AL5=2014,VLOOKUP(Brut!JK13,Semaines!$B$2:$L$523,10,FALSE),IF($AL5=2015,VLOOKUP(Brut!JK13,Semaines!$C$2:$L$523,9,FALSE),IF($AL5=2016,VLOOKUP(Brut!JK13,Semaines!$D$2:$L$523,8,FALSE),IF($AL5=2017,VLOOKUP(Brut!JK13,Semaines!$E$2:$L$523,7,FALSE),IF($AL5=2018,VLOOKUP(Brut!JK13,Semaines!$F$2:$L$523,6,FALSE),IF($AL5=2019,VLOOKUP(Brut!JK13,Semaines!$G$2:$L$523,5,FALSE),IF($AL5=2020,VLOOKUP(Brut!JK13,Semaines!$H$2:$L$523,4,FALSE),IF($AL5=2021,VLOOKUP(Brut!JK13,Semaines!$I$2:$L$523,3,FALSE),IF($AL5=2022,VLOOKUP(Brut!JK13,Semaines!$J$2:$L$523,2,FALSE),""))))))))))</f>
        <v>2</v>
      </c>
      <c r="KB5" s="132">
        <f>IF($AL5=2013,VLOOKUP(Brut!JK13,Semaines!$A$2:$L$523,12,FALSE),IF($AL5=2014,VLOOKUP(Brut!JK13,Semaines!$B$2:$L$523,11,FALSE),IF($AL5=2015,VLOOKUP(Brut!JK13,Semaines!$C$2:$L$523,10,FALSE),IF($AL5=2016,VLOOKUP(Brut!JK13,Semaines!$D$2:$L$523,9,FALSE),IF($AL5=2017,VLOOKUP(Brut!JK13,Semaines!$E$2:$L$523,8,FALSE),IF($AL5=2018,VLOOKUP(Brut!JK13,Semaines!$F$2:$L$523,7,FALSE),IF($AL5=2019,VLOOKUP(Brut!JK13,Semaines!$G$2:$L$523,6,FALSE),IF($AL5=2020,VLOOKUP(Brut!JK13,Semaines!$H$2:$L$523,5,FALSE),IF($AL5=2021,VLOOKUP(Brut!JK13,Semaines!$I$2:$L$523,4,FALSE),IF($AL5=2022,VLOOKUP(Brut!JK13,Semaines!$J$2:$L$523,3,FALSE),""))))))))))</f>
        <v>2018</v>
      </c>
      <c r="KC5" s="193"/>
      <c r="KD5" s="187"/>
      <c r="KE5" s="192">
        <f>IF($AL5=2013,VLOOKUP(Brut!JO13,Semaines!$A$2:$L$523,11,FALSE),IF($AL5=2014,VLOOKUP(Brut!JO13,Semaines!$B$2:$L$523,10,FALSE),IF($AL5=2015,VLOOKUP(Brut!JO13,Semaines!$C$2:$L$523,9,FALSE),IF($AL5=2016,VLOOKUP(Brut!JO13,Semaines!$D$2:$L$523,8,FALSE),IF($AL5=2017,VLOOKUP(Brut!JO13,Semaines!$E$2:$L$523,7,FALSE),IF($AL5=2018,VLOOKUP(Brut!JO13,Semaines!$F$2:$L$523,6,FALSE),IF($AL5=2019,VLOOKUP(Brut!JO13,Semaines!$G$2:$L$523,5,FALSE),IF($AL5=2020,VLOOKUP(Brut!JO13,Semaines!$H$2:$L$523,4,FALSE),IF($AL5=2021,VLOOKUP(Brut!JO13,Semaines!$I$2:$L$523,3,FALSE),IF($AL5=2022,VLOOKUP(Brut!JO13,Semaines!$J$2:$L$523,2,FALSE),""))))))))))</f>
        <v>3</v>
      </c>
      <c r="KF5" s="132">
        <f>IF($AL5=2013,VLOOKUP(Brut!JO13,Semaines!$A$2:$L$523,12,FALSE),IF($AL5=2014,VLOOKUP(Brut!JO13,Semaines!$B$2:$L$523,11,FALSE),IF($AL5=2015,VLOOKUP(Brut!JO13,Semaines!$C$2:$L$523,10,FALSE),IF($AL5=2016,VLOOKUP(Brut!JO13,Semaines!$D$2:$L$523,9,FALSE),IF($AL5=2017,VLOOKUP(Brut!JO13,Semaines!$E$2:$L$523,8,FALSE),IF($AL5=2018,VLOOKUP(Brut!JO13,Semaines!$F$2:$L$523,7,FALSE),IF($AL5=2019,VLOOKUP(Brut!JO13,Semaines!$G$2:$L$523,6,FALSE),IF($AL5=2020,VLOOKUP(Brut!JO13,Semaines!$H$2:$L$523,5,FALSE),IF($AL5=2021,VLOOKUP(Brut!JO13,Semaines!$I$2:$L$523,4,FALSE),IF($AL5=2022,VLOOKUP(Brut!JO13,Semaines!$J$2:$L$523,3,FALSE),""))))))))))</f>
        <v>2018</v>
      </c>
      <c r="KG5" s="193"/>
      <c r="KH5" s="187"/>
      <c r="KI5" s="203">
        <f>IF(Import!BC3=0,"",Import!BC3)</f>
        <v>43259</v>
      </c>
      <c r="KJ5" s="189">
        <f>IFERROR($V5*5%,"")</f>
        <v>5000</v>
      </c>
      <c r="KK5" s="190">
        <f t="array" ref="KK5">IFERROR(IF(KI5="",IF(KG5="",IF(KE5="","",IF($AL5=2013,VLOOKUP(Brut!JO13+1,Semaines!$A$2:$L$523,11,FALSE),IF($AL5=2014,VLOOKUP(Brut!JO13+1,Semaines!$B$2:$L$523,10,FALSE),IF($AL5=2015,VLOOKUP(Brut!JO13+1,Semaines!$C$2:$L$523,9,FALSE),IF($AL5=2016,VLOOKUP(Brut!JO13+1,Semaines!$D$2:$L$523,8,FALSE),IF($AL5=2017,VLOOKUP(Brut!JO13+1,Semaines!$E$2:$L$523,7,FALSE),IF($AL5=2018,VLOOKUP(Brut!JO13+1,Semaines!$F$2:$L$523,6,FALSE),IF($AL5=2019,VLOOKUP(Brut!JO13+1,Semaines!$G$2:$L$523,5,FALSE),IF($AL5=2020,VLOOKUP(Brut!JO13+1,Semaines!$H$2:$L$523,4,FALSE),IF($AL5=2021,VLOOKUP(Brut!JO13+1,Semaines!$I$2:$L$523,3,FALSE),IF($AL5=2022,VLOOKUP(Brut!JO13+1,Semaines!$J$2:$L$523,2,FALSE),""))))))))))),IF(KH5="",IF($AL5=2013,VLOOKUP(Brut!JO13+1,Semaines!$A$2:$L$523,11,FALSE),IF($AL5=2014,VLOOKUP(Brut!JO13+1,Semaines!$B$2:$L$523,10,FALSE),IF($AL5=2015,VLOOKUP(Brut!JO13+1,Semaines!$C$2:$L$523,9,FALSE),IF($AL5=2016,VLOOKUP(Brut!JO13+1,Semaines!$D$2:$L$523,8,FALSE),IF($AL5=2017,VLOOKUP(Brut!JO13+1,Semaines!$E$2:$L$523,7,FALSE),IF($AL5=2018,VLOOKUP(Brut!JO13+1,Semaines!$F$2:$L$523,6,FALSE),IF($AL5=2019,VLOOKUP(Brut!JO13+1,Semaines!$G$2:$L$523,5,FALSE),IF($AL5=2020,VLOOKUP(Brut!JO13+1,Semaines!$H$2:$L$523,4,FALSE),IF($AL5=2021,VLOOKUP(Brut!JO13+1,Semaines!$I$2:$L$523,3,FALSE),IF($AL5=2022,VLOOKUP(Brut!JO13+1,Semaines!$J$2:$L$523,2,FALSE),"")))))))))),IF($AL5=2013,VLOOKUP(Brut!JQ13+1,Semaines!$A$2:$L$523,11,FALSE),IF($AL5=2014,VLOOKUP(Brut!JQ13+1,Semaines!$B$2:$L$523,10,FALSE),IF($AL5=2015,VLOOKUP(Brut!JQ13+1,Semaines!$C$2:$L$523,9,FALSE),IF($AL5=2016,VLOOKUP(Brut!JQ13+1,Semaines!$D$2:$L$523,8,FALSE),IF($AL5=2017,VLOOKUP(Brut!JQ13+1,Semaines!$E$2:$L$523,7,FALSE),IF($AL5=2018,VLOOKUP(Brut!JQ13+1,Semaines!$F$2:$L$523,6,FALSE),IF($AL5=2019,VLOOKUP(Brut!JQ13+1,Semaines!$G$2:$L$523,5,FALSE),IF($AL5=2020,VLOOKUP(Brut!JQ13+1,Semaines!$H$2:$L$523,4,FALSE),IF($AL5=2021,VLOOKUP(Brut!JQ13+1,Semaines!$I$2:$L$523,3,FALSE),IF($AL5=2022,VLOOKUP(Brut!JQ13+1,Semaines!$J$2:$L$523,2,FALSE),"")))))))))))),_xlfn.ISOWEEKNUM(KI5)),"")</f>
        <v>23</v>
      </c>
      <c r="KL5" s="191">
        <f>IF(KI5="",IF(KH5="",IF(KF5="","",IF($AL5=2013,VLOOKUP(Brut!JT13,Semaines!$A$2:$L$523,12,FALSE),IF($AL5=2014,VLOOKUP(Brut!JT13,Semaines!$B$2:$L$523,11,FALSE),IF($AL5=2015,VLOOKUP(Brut!JT13,Semaines!$C$2:$L$523,10,FALSE),IF($AL5=2016,VLOOKUP(Brut!JT13,Semaines!$D$2:$L$523,9,FALSE),IF($AL5=2017,VLOOKUP(Brut!JT13,Semaines!$E$2:$L$523,8,FALSE),IF($AL5=2018,VLOOKUP(Brut!JT13,Semaines!$F$2:$L$523,7,FALSE),IF($AL5=2019,VLOOKUP(Brut!JT13,Semaines!$G$2:$L$523,6,FALSE),IF($AL5=2020,VLOOKUP(Brut!JT13,Semaines!$H$2:$L$523,5,FALSE),IF($AL5=2021,VLOOKUP(Brut!JT13,Semaines!$I$2:$L$523,4,FALSE),IF($AL5=2022,VLOOKUP(Brut!JT13,Semaines!$J$2:$L$523,3,FALSE),""))))))))))),IF(KG5="",IF($AL5=2013,VLOOKUP(Brut!JT13,Semaines!$A$2:$L$523,12,FALSE),IF($AL5=2014,VLOOKUP(Brut!JT13,Semaines!$B$2:$L$523,11,FALSE),IF($AL5=2015,VLOOKUP(Brut!JT13,Semaines!$C$2:$L$523,10,FALSE),IF($AL5=2016,VLOOKUP(Brut!JT13,Semaines!$D$2:$L$523,9,FALSE),IF($AL5=2017,VLOOKUP(Brut!JT13,Semaines!$E$2:$L$523,8,FALSE),IF($AL5=2018,VLOOKUP(Brut!JT13,Semaines!$F$2:$L$523,7,FALSE),IF($AL5=2019,VLOOKUP(Brut!JT13,Semaines!$G$2:$L$523,6,FALSE),IF($AL5=2020,VLOOKUP(Brut!JT13,Semaines!$H$2:$L$523,5,FALSE),IF($AL5=2021,VLOOKUP(Brut!JT13,Semaines!$I$2:$L$523,4,FALSE),IF($AL5=2022,VLOOKUP(Brut!JT13,Semaines!$J$2:$L$523,3,FALSE),"")))))))))),IF(KF5="","",IF($AL5=2013,VLOOKUP(Brut!JT13,Semaines!$A$2:$L$523,12,FALSE),IF($AL5=2014,VLOOKUP(Brut!JT13,Semaines!$B$2:$L$523,11,FALSE),IF($AL5=2015,VLOOKUP(Brut!JT13,Semaines!$C$2:$L$523,10,FALSE),IF($AL5=2016,VLOOKUP(Brut!JT13,Semaines!$D$2:$L$523,9,FALSE),IF($AL5=2017,VLOOKUP(Brut!JT13,Semaines!$E$2:$L$523,8,FALSE),IF($AL5=2018,VLOOKUP(Brut!JT13,Semaines!$F$2:$L$523,7,FALSE),IF($AL5=2019,VLOOKUP(Brut!JT13,Semaines!$G$2:$L$523,6,FALSE),IF($AL5=2020,VLOOKUP(Brut!JT13,Semaines!$H$2:$L$523,5,FALSE),IF($AL5=2021,VLOOKUP(Brut!JT13,Semaines!$I$2:$L$523,4,FALSE),IF($AL5=2022,VLOOKUP(Brut!JT13,Semaines!$J$2:$L$523,3,FALSE),""))))))))))))),IF(AND(MONTH(KI5)=12,_xlfn.ISOWEEKNUM(KI5)=1),YEAR(KI5)+1,YEAR(KI5)))</f>
        <v>2018</v>
      </c>
      <c r="KM5" s="204">
        <f>IFERROR(IF(KI5="",IF(AND(Brut!X13&lt;&gt;"Pas ouvert",Brut!X13&lt;&gt;"Annulé"),IF(Brut!JQ13="",SUM(Brut!JO13-Brut!AE13),SUM(Brut!JQ13-Brut!AE13)),IF(Brut!X13="Annulé","Annulé","Pas ouvert")),SUM(Brut!JV13-Brut!AE13)),"")</f>
        <v>50</v>
      </c>
      <c r="KN5" s="205">
        <f>IF(OR(KM5="Annulé",KM5=""),"",IF(KM5="Pas ouvert",IF(KK5="","",INT(SUM(Brut!JV13-Brut!AE13)/4)),INT(KM5/4)))</f>
        <v>12</v>
      </c>
      <c r="KO5" s="90" t="str">
        <f t="shared" si="7"/>
        <v>Mois</v>
      </c>
      <c r="KP5" s="206">
        <f>IF(OR(KM5="Annulé",KM5=""),"",IF(KM5="Pas ouvert",IF(KK5="","",SUM(Brut!JV13-Brut!AE13)-(KN5*4)),IF(KM5-(KN5*4)=0,"",KM5-(KN5*4))))</f>
        <v>2</v>
      </c>
      <c r="KQ5" s="207" t="str">
        <f t="shared" si="8"/>
        <v>Semaines</v>
      </c>
    </row>
    <row r="6" spans="1:303" ht="14.4" x14ac:dyDescent="0.3">
      <c r="A6" s="7" t="str">
        <f>IF(Import!A4=0,"",Import!A4)</f>
        <v>0924LR</v>
      </c>
      <c r="B6" s="5" t="str">
        <f>IF(Import!D4=0,"",Import!D4)</f>
        <v>3</v>
      </c>
      <c r="C6" s="214"/>
      <c r="D6" s="5" t="str">
        <f>IF(Import!F4=0,"",Import!F4)</f>
        <v/>
      </c>
      <c r="E6" s="5" t="str">
        <f>IF(Import!G4=0,"",Import!G4)</f>
        <v/>
      </c>
      <c r="F6" s="5" t="str">
        <f>IF(Import!H4=0,"",Import!H4)</f>
        <v/>
      </c>
      <c r="G6" s="5" t="str">
        <f>IF(Import!K4="","",Import!K4)</f>
        <v/>
      </c>
      <c r="H6" s="5"/>
      <c r="I6" s="215" t="str">
        <f>IF(Import!BG4="","",Import!BG4)</f>
        <v/>
      </c>
      <c r="J6" s="7" t="str">
        <f t="shared" si="0"/>
        <v/>
      </c>
      <c r="K6" s="5" t="str">
        <f>IF(Import!I4=0,"",Import!I4)</f>
        <v/>
      </c>
      <c r="L6" s="5" t="str">
        <f>IF(Import!J4="","",Import!J4)</f>
        <v/>
      </c>
      <c r="M6" s="7" t="str">
        <f t="shared" si="1"/>
        <v>Annulé</v>
      </c>
      <c r="N6" s="216" t="str">
        <f>IF(Import!L4=0,"",Import!L4)</f>
        <v>17</v>
      </c>
      <c r="O6" s="5" t="str">
        <f>IF(Import!N4=0,"",Import!N4)</f>
        <v/>
      </c>
      <c r="P6" s="135" t="str">
        <f>IF(PACTE!P18="","",PACTE!P18)</f>
        <v/>
      </c>
      <c r="Q6" s="174">
        <f>IF(Import!O4=0,"",Import!O4)</f>
        <v>43220</v>
      </c>
      <c r="R6" s="174" t="str">
        <f>IF(OR(Import!BH4&lt;&gt;"",Import!BH4="Non"),"Oui","")</f>
        <v/>
      </c>
      <c r="S6" s="174">
        <f>IF(Import!P4=0,"",Import!P4)</f>
        <v>43360</v>
      </c>
      <c r="T6" s="174" t="str">
        <f>IF($S6&lt;&gt;"","Annulé",IF(Import!AB4=0,IF($AE6&lt;&gt;"",IF(AE6="Pas ouvert","Pas ouvert","En cours"),""),Import!AB4))</f>
        <v>Annulé</v>
      </c>
      <c r="U6" s="217" t="str">
        <f>IF(S6&lt;&gt;"","Annulé",IF(Import!R4=0,"",Import!R4))</f>
        <v>Annulé</v>
      </c>
      <c r="V6" s="217" t="str">
        <f>IF(S6&lt;&gt;"","Annulé",IF(Import!S4=0,"",Import!S4))</f>
        <v>Annulé</v>
      </c>
      <c r="W6" s="217" t="str">
        <f>IF(V6="Annulé","Annulé",IF(Import!T4=0,"",Import!T4))</f>
        <v>Annulé</v>
      </c>
      <c r="X6" s="174">
        <f>IF(Import!U4=0,IF($S6&lt;&gt;"","Annulé",IF($Q6="","","En attente")),Import!U4)</f>
        <v>43234</v>
      </c>
      <c r="Y6" s="174" t="str">
        <f>IF(Import!V4=0,IF($S6&lt;&gt;"","Annulé",IF($Q6="","","En attente")),Import!V4)</f>
        <v>Annulé</v>
      </c>
      <c r="Z6" s="174" t="str">
        <f>IF(Import!W4=0,IF($S6&lt;&gt;"","Annulé",IF($Q6="","","En attente")),Import!W4)</f>
        <v>Annulé</v>
      </c>
      <c r="AA6" s="174" t="str">
        <f>IF(Import!X4=0,IF($S6&lt;&gt;"","Annulé",IF($Q6="","","En attente")),Import!X4)</f>
        <v>Annulé</v>
      </c>
      <c r="AB6" s="174" t="str">
        <f>IF(Import!Y4=0,IF($S6&lt;&gt;"","Annulé",IF($Q6="","","En attente")),Import!Y4)</f>
        <v>Annulé</v>
      </c>
      <c r="AC6" s="174" t="str">
        <f>IF(Import!Z4=0,IF($S6&lt;&gt;"","Annulé",IF($Q6="","","En attente")),Import!Z4)</f>
        <v>Annulé</v>
      </c>
      <c r="AD6" s="135">
        <f>IF(PACTE!AD18="","0",PACTE!AD18)</f>
        <v>0</v>
      </c>
      <c r="AE6" s="11" t="str">
        <f>IF($S6&lt;&gt;"","Annulé",IF(Import!AA4=0,IF(Q6="","","Pas ouvert"),Import!AA4))</f>
        <v>Annulé</v>
      </c>
      <c r="AF6" s="177" t="str">
        <f>IF($S6&lt;&gt;"","Annulé",IF(Import!AC4=0,"",Import!AC4))</f>
        <v>Annulé</v>
      </c>
      <c r="AG6" s="176" t="str">
        <f>IF($S6&lt;&gt;"","Annulé",IF(Import!AD4=0,"",Import!AD4))</f>
        <v>Annulé</v>
      </c>
      <c r="AH6" s="118" t="str">
        <f t="shared" si="2"/>
        <v>Annulé</v>
      </c>
      <c r="AI6" s="221" t="str">
        <f t="shared" si="3"/>
        <v/>
      </c>
      <c r="AJ6" s="137"/>
      <c r="AK6" s="178" t="str">
        <f t="shared" si="4"/>
        <v/>
      </c>
      <c r="AL6" s="179" t="str">
        <f t="shared" si="5"/>
        <v/>
      </c>
      <c r="AM6" s="180" t="str">
        <f t="shared" si="6"/>
        <v/>
      </c>
      <c r="AN6" s="181" t="str">
        <f>IF(Import!AE4=0,"",Import!AE4)</f>
        <v/>
      </c>
      <c r="AO6" s="182"/>
      <c r="AP6" s="183"/>
      <c r="AQ6" s="184"/>
      <c r="AR6" s="183"/>
      <c r="AS6" s="184"/>
      <c r="AT6" s="183"/>
      <c r="AU6" s="184"/>
      <c r="AV6" s="183"/>
      <c r="AW6" s="184"/>
      <c r="AX6" s="185"/>
      <c r="AY6" s="183"/>
      <c r="AZ6" s="131" t="str">
        <f>IF($AL6=2013,VLOOKUP(Brut!AK14,Semaines!$A$2:$L$523,11,FALSE),IF($AL6=2014,VLOOKUP(Brut!AK14,Semaines!$B$2:$L$523,10,FALSE),IF($AL6=2015,VLOOKUP(Brut!AK14,Semaines!$C$2:$L$523,9,FALSE),IF($AL6=2016,VLOOKUP(Brut!AK14,Semaines!$D$2:$L$523,8,FALSE),IF($AL6=2017,VLOOKUP(Brut!AK14,Semaines!$E$2:$L$523,7,FALSE),IF($AL6=2018,VLOOKUP(Brut!AK14,Semaines!$F$2:$L$523,6,FALSE),IF($AL6=2019,VLOOKUP(Brut!AK14,Semaines!$G$2:$L$523,5,FALSE),IF($AL6=2020,VLOOKUP(Brut!AK14,Semaines!$H$2:$L$523,4,FALSE),IF($AL6=2021,VLOOKUP(Brut!AK14,Semaines!$I$2:$L$523,3,FALSE),IF($AL6=2022,VLOOKUP(Brut!AK14,Semaines!$J$2:$L$523,2,FALSE),""))))))))))</f>
        <v/>
      </c>
      <c r="BA6" s="132" t="str">
        <f>IF($AL6=2013,VLOOKUP(Brut!AK14,Semaines!$A$2:$L$523,12,FALSE),IF($AL6=2014,VLOOKUP(Brut!AK14,Semaines!$B$2:$L$523,11,FALSE),IF($AL6=2015,VLOOKUP(Brut!AK14,Semaines!$C$2:$L$523,10,FALSE),IF($AL6=2016,VLOOKUP(Brut!AK14,Semaines!$D$2:$L$523,9,FALSE),IF($AL6=2017,VLOOKUP(Brut!AK14,Semaines!$E$2:$L$523,8,FALSE),IF($AL6=2018,VLOOKUP(Brut!AK14,Semaines!$F$2:$L$523,7,FALSE),IF($AL6=2019,VLOOKUP(Brut!AK14,Semaines!$G$2:$L$523,6,FALSE),IF($AL6=2020,VLOOKUP(Brut!AK14,Semaines!$H$2:$L$523,5,FALSE),IF($AL6=2021,VLOOKUP(Brut!AK14,Semaines!$I$2:$L$523,4,FALSE),IF($AL6=2022,VLOOKUP(Brut!AK14,Semaines!$J$2:$L$523,3,FALSE),""))))))))))</f>
        <v/>
      </c>
      <c r="BB6" s="186"/>
      <c r="BC6" s="187"/>
      <c r="BD6" s="188" t="str">
        <f>IF(Import!AI4=0,"",Import!AI4)</f>
        <v/>
      </c>
      <c r="BE6" s="189" t="str">
        <f t="shared" ref="BE6:BE12" si="9">IFERROR($V6*10%,"")</f>
        <v/>
      </c>
      <c r="BF6" s="190" t="str">
        <f t="array" ref="BF6">IFERROR(IF(BD6="",IF(BB6="",IF(AZ6="","",IF($AL6=2013,VLOOKUP(Brut!AK14+1,Semaines!$A$2:$L$523,11,FALSE),IF($AL6=2014,VLOOKUP(Brut!AK14+1,Semaines!$B$2:$L$523,10,FALSE),IF($AL6=2015,VLOOKUP(Brut!AK14+1,Semaines!$C$2:$L$523,9,FALSE),IF($AL6=2016,VLOOKUP(Brut!AK14+1,Semaines!$D$2:$L$523,8,FALSE),IF($AL6=2017,VLOOKUP(Brut!AK14+1,Semaines!$E$2:$L$523,7,FALSE),IF($AL6=2018,VLOOKUP(Brut!AK14+1,Semaines!$F$2:$L$523,6,FALSE),IF($AL6=2019,VLOOKUP(Brut!AK14+1,Semaines!$G$2:$L$523,5,FALSE),IF($AL6=2020,VLOOKUP(Brut!AK14+1,Semaines!$H$2:$L$523,4,FALSE),IF($AL6=2021,VLOOKUP(Brut!AK14+1,Semaines!$I$2:$L$523,3,FALSE),IF($AL6=2022,VLOOKUP(Brut!AK14+1,Semaines!$J$2:$L$523,2,FALSE),""))))))))))),IF(BC6="",IF($AL6=2013,VLOOKUP(Brut!AK14+1,Semaines!$A$2:$L$523,11,FALSE),IF($AL6=2014,VLOOKUP(Brut!AK14+1,Semaines!$B$2:$L$523,10,FALSE),IF($AL6=2015,VLOOKUP(Brut!AK14+1,Semaines!$C$2:$L$523,9,FALSE),IF($AL6=2016,VLOOKUP(Brut!AK14+1,Semaines!$D$2:$L$523,8,FALSE),IF($AL6=2017,VLOOKUP(Brut!AK14+1,Semaines!$E$2:$L$523,7,FALSE),IF($AL6=2018,VLOOKUP(Brut!AK14+1,Semaines!$F$2:$L$523,6,FALSE),IF($AL6=2019,VLOOKUP(Brut!AK14+1,Semaines!$G$2:$L$523,5,FALSE),IF($AL6=2020,VLOOKUP(Brut!AK14+1,Semaines!$H$2:$L$523,4,FALSE),IF($AL6=2021,VLOOKUP(Brut!AK14+1,Semaines!$I$2:$L$523,3,FALSE),IF($AL6=2022,VLOOKUP(Brut!AK14+1,Semaines!$J$2:$L$523,2,FALSE),"")))))))))),IF($AL6=2013,VLOOKUP(Brut!AM14+1,Semaines!$A$2:$L$523,11,FALSE),IF($AL6=2014,VLOOKUP(Brut!AM14+1,Semaines!$B$2:$L$523,10,FALSE),IF($AL6=2015,VLOOKUP(Brut!AM14+1,Semaines!$C$2:$L$523,9,FALSE),IF($AL6=2016,VLOOKUP(Brut!AM14+1,Semaines!$D$2:$L$523,8,FALSE),IF($AL6=2017,VLOOKUP(Brut!AM14+1,Semaines!$E$2:$L$523,7,FALSE),IF($AL6=2018,VLOOKUP(Brut!AM14+1,Semaines!$F$2:$L$523,6,FALSE),IF($AL6=2019,VLOOKUP(Brut!AM14+1,Semaines!$G$2:$L$523,5,FALSE),IF($AL6=2020,VLOOKUP(Brut!AM14+1,Semaines!$H$2:$L$523,4,FALSE),IF($AL6=2021,VLOOKUP(Brut!AM14+1,Semaines!$I$2:$L$523,3,FALSE),IF($AL6=2022,VLOOKUP(Brut!AM14+1,Semaines!$J$2:$L$523,2,FALSE),"")))))))))))),_xlfn.ISOWEEKNUM(BD6)),"")</f>
        <v/>
      </c>
      <c r="BG6" s="191" t="str">
        <f>IF(BD6="",IF(BC6="",IF(BA6="","",IF($AL6=2013,VLOOKUP(Brut!AP14,Semaines!$A$2:$L$523,12,FALSE),IF($AL6=2014,VLOOKUP(Brut!AP14,Semaines!$B$2:$L$523,11,FALSE),IF($AL6=2015,VLOOKUP(Brut!AP14,Semaines!$C$2:$L$523,10,FALSE),IF($AL6=2016,VLOOKUP(Brut!AP14,Semaines!$D$2:$L$523,9,FALSE),IF($AL6=2017,VLOOKUP(Brut!AP14,Semaines!$E$2:$L$523,8,FALSE),IF($AL6=2018,VLOOKUP(Brut!AP14,Semaines!$F$2:$L$523,7,FALSE),IF($AL6=2019,VLOOKUP(Brut!AP14,Semaines!$G$2:$L$523,6,FALSE),IF($AL6=2020,VLOOKUP(Brut!AP14,Semaines!$H$2:$L$523,5,FALSE),IF($AL6=2021,VLOOKUP(Brut!AP14,Semaines!$I$2:$L$523,4,FALSE),IF($AL6=2022,VLOOKUP(Brut!AP14,Semaines!$J$2:$L$523,3,FALSE),""))))))))))),IF(BB6="",IF($AL6=2013,VLOOKUP(Brut!AP14,Semaines!$A$2:$L$523,12,FALSE),IF($AL6=2014,VLOOKUP(Brut!AP14,Semaines!$B$2:$L$523,11,FALSE),IF($AL6=2015,VLOOKUP(Brut!AP14,Semaines!$C$2:$L$523,10,FALSE),IF($AL6=2016,VLOOKUP(Brut!AP14,Semaines!$D$2:$L$523,9,FALSE),IF($AL6=2017,VLOOKUP(Brut!AP14,Semaines!$E$2:$L$523,8,FALSE),IF($AL6=2018,VLOOKUP(Brut!AP14,Semaines!$F$2:$L$523,7,FALSE),IF($AL6=2019,VLOOKUP(Brut!AP14,Semaines!$G$2:$L$523,6,FALSE),IF($AL6=2020,VLOOKUP(Brut!AP14,Semaines!$H$2:$L$523,5,FALSE),IF($AL6=2021,VLOOKUP(Brut!AP14,Semaines!$I$2:$L$523,4,FALSE),IF($AL6=2022,VLOOKUP(Brut!AP14,Semaines!$J$2:$L$523,3,FALSE),"")))))))))),IF(BA6="","",IF($AL6=2013,VLOOKUP(Brut!AP14,Semaines!$A$2:$L$523,12,FALSE),IF($AL6=2014,VLOOKUP(Brut!AP14,Semaines!$B$2:$L$523,11,FALSE),IF($AL6=2015,VLOOKUP(Brut!AP14,Semaines!$C$2:$L$523,10,FALSE),IF($AL6=2016,VLOOKUP(Brut!AP14,Semaines!$D$2:$L$523,9,FALSE),IF($AL6=2017,VLOOKUP(Brut!AP14,Semaines!$E$2:$L$523,8,FALSE),IF($AL6=2018,VLOOKUP(Brut!AP14,Semaines!$F$2:$L$523,7,FALSE),IF($AL6=2019,VLOOKUP(Brut!AP14,Semaines!$G$2:$L$523,6,FALSE),IF($AL6=2020,VLOOKUP(Brut!AP14,Semaines!$H$2:$L$523,5,FALSE),IF($AL6=2021,VLOOKUP(Brut!AP14,Semaines!$I$2:$L$523,4,FALSE),IF($AL6=2022,VLOOKUP(Brut!AP14,Semaines!$J$2:$L$523,3,FALSE),""))))))))))))),IF(AND(MONTH(BD6)=12,_xlfn.ISOWEEKNUM(BD6)=1),YEAR(BD6)+1,YEAR(BD6)))</f>
        <v/>
      </c>
      <c r="BH6" s="186"/>
      <c r="BI6" s="187"/>
      <c r="BJ6" s="192" t="str">
        <f>IF($AL6=2013,VLOOKUP(Brut!AX14,Semaines!$A$2:$L$523,11,FALSE),IF($AL6=2014,VLOOKUP(Brut!AX14,Semaines!$B$2:$L$523,10,FALSE),IF($AL6=2015,VLOOKUP(Brut!AX14,Semaines!$C$2:$L$523,9,FALSE),IF($AL6=2016,VLOOKUP(Brut!AX14,Semaines!$D$2:$L$523,8,FALSE),IF($AL6=2017,VLOOKUP(Brut!AX14,Semaines!$E$2:$L$523,7,FALSE),IF($AL6=2018,VLOOKUP(Brut!AX14,Semaines!$F$2:$L$523,6,FALSE),IF($AL6=2019,VLOOKUP(Brut!AX14,Semaines!$G$2:$L$523,5,FALSE),IF($AL6=2020,VLOOKUP(Brut!AX14,Semaines!$H$2:$L$523,4,FALSE),IF($AL6=2021,VLOOKUP(Brut!AX14,Semaines!$I$2:$L$523,3,FALSE),IF($AL6=2022,VLOOKUP(Brut!AX14,Semaines!$J$2:$L$523,2,FALSE),""))))))))))</f>
        <v/>
      </c>
      <c r="BK6" s="132" t="str">
        <f>IF($AL6=2013,VLOOKUP(Brut!AX14,Semaines!$A$2:$L$523,12,FALSE),IF($AL6=2014,VLOOKUP(Brut!AX14,Semaines!$B$2:$L$523,11,FALSE),IF($AL6=2015,VLOOKUP(Brut!AX14,Semaines!$C$2:$L$523,10,FALSE),IF($AL6=2016,VLOOKUP(Brut!AX14,Semaines!$D$2:$L$523,9,FALSE),IF($AL6=2017,VLOOKUP(Brut!AX14,Semaines!$E$2:$L$523,8,FALSE),IF($AL6=2018,VLOOKUP(Brut!AX14,Semaines!$F$2:$L$523,7,FALSE),IF($AL6=2019,VLOOKUP(Brut!AX14,Semaines!$G$2:$L$523,6,FALSE),IF($AL6=2020,VLOOKUP(Brut!AX14,Semaines!$H$2:$L$523,5,FALSE),IF($AL6=2021,VLOOKUP(Brut!AX14,Semaines!$I$2:$L$523,4,FALSE),IF($AL6=2022,VLOOKUP(Brut!AX14,Semaines!$J$2:$L$523,3,FALSE),""))))))))))</f>
        <v/>
      </c>
      <c r="BL6" s="193"/>
      <c r="BM6" s="187"/>
      <c r="BN6" s="192" t="str">
        <f>IF($AL6=2013,VLOOKUP(Brut!BB14,Semaines!$A$2:$L$523,11,FALSE),IF($AL6=2014,VLOOKUP(Brut!BB14,Semaines!$B$2:$L$523,10,FALSE),IF($AL6=2015,VLOOKUP(Brut!BB14,Semaines!$C$2:$L$523,9,FALSE),IF($AL6=2016,VLOOKUP(Brut!BB14,Semaines!$D$2:$L$523,8,FALSE),IF($AL6=2017,VLOOKUP(Brut!BB14,Semaines!$E$2:$L$523,7,FALSE),IF($AL6=2018,VLOOKUP(Brut!BB14,Semaines!$F$2:$L$523,6,FALSE),IF($AL6=2019,VLOOKUP(Brut!BB14,Semaines!$G$2:$L$523,5,FALSE),IF($AL6=2020,VLOOKUP(Brut!BB14,Semaines!$H$2:$L$523,4,FALSE),IF($AL6=2021,VLOOKUP(Brut!BB14,Semaines!$I$2:$L$523,3,FALSE),IF($AL6=2022,VLOOKUP(Brut!BB14,Semaines!$J$2:$L$523,2,FALSE),""))))))))))</f>
        <v/>
      </c>
      <c r="BO6" s="132" t="str">
        <f>IF($AL6=2013,VLOOKUP(Brut!BB14,Semaines!$A$2:$L$523,12,FALSE),IF($AL6=2014,VLOOKUP(Brut!BB14,Semaines!$B$2:$L$523,11,FALSE),IF($AL6=2015,VLOOKUP(Brut!BB14,Semaines!$C$2:$L$523,10,FALSE),IF($AL6=2016,VLOOKUP(Brut!BB14,Semaines!$D$2:$L$523,9,FALSE),IF($AL6=2017,VLOOKUP(Brut!BB14,Semaines!$E$2:$L$523,8,FALSE),IF($AL6=2018,VLOOKUP(Brut!BB14,Semaines!$F$2:$L$523,7,FALSE),IF($AL6=2019,VLOOKUP(Brut!BB14,Semaines!$G$2:$L$523,6,FALSE),IF($AL6=2020,VLOOKUP(Brut!BB14,Semaines!$H$2:$L$523,5,FALSE),IF($AL6=2021,VLOOKUP(Brut!BB14,Semaines!$I$2:$L$523,4,FALSE),IF($AL6=2022,VLOOKUP(Brut!BB14,Semaines!$J$2:$L$523,3,FALSE),""))))))))))</f>
        <v/>
      </c>
      <c r="BP6" s="193"/>
      <c r="BQ6" s="187"/>
      <c r="BR6" s="192" t="str">
        <f>IF($AL6=2013,VLOOKUP(Brut!BF14,Semaines!$A$2:$L$523,11,FALSE),IF($AL6=2014,VLOOKUP(Brut!BF14,Semaines!$B$2:$L$523,10,FALSE),IF($AL6=2015,VLOOKUP(Brut!BF14,Semaines!$C$2:$L$523,9,FALSE),IF($AL6=2016,VLOOKUP(Brut!BF14,Semaines!$D$2:$L$523,8,FALSE),IF($AL6=2017,VLOOKUP(Brut!BF14,Semaines!$E$2:$L$523,7,FALSE),IF($AL6=2018,VLOOKUP(Brut!BF14,Semaines!$F$2:$L$523,6,FALSE),IF($AL6=2019,VLOOKUP(Brut!BF14,Semaines!$G$2:$L$523,5,FALSE),IF($AL6=2020,VLOOKUP(Brut!BF14,Semaines!$H$2:$L$523,4,FALSE),IF($AL6=2021,VLOOKUP(Brut!BF14,Semaines!$I$2:$L$523,3,FALSE),IF($AL6=2022,VLOOKUP(Brut!BF14,Semaines!$J$2:$L$523,2,FALSE),""))))))))))</f>
        <v/>
      </c>
      <c r="BS6" s="132" t="str">
        <f>IF($AL6=2013,VLOOKUP(Brut!BF14,Semaines!$A$2:$L$523,12,FALSE),IF($AL6=2014,VLOOKUP(Brut!BF14,Semaines!$B$2:$L$523,11,FALSE),IF($AL6=2015,VLOOKUP(Brut!BF14,Semaines!$C$2:$L$523,10,FALSE),IF($AL6=2016,VLOOKUP(Brut!BF14,Semaines!$D$2:$L$523,9,FALSE),IF($AL6=2017,VLOOKUP(Brut!BF14,Semaines!$E$2:$L$523,8,FALSE),IF($AL6=2018,VLOOKUP(Brut!BF14,Semaines!$F$2:$L$523,7,FALSE),IF($AL6=2019,VLOOKUP(Brut!BF14,Semaines!$G$2:$L$523,6,FALSE),IF($AL6=2020,VLOOKUP(Brut!BF14,Semaines!$H$2:$L$523,5,FALSE),IF($AL6=2021,VLOOKUP(Brut!BF14,Semaines!$I$2:$L$523,4,FALSE),IF($AL6=2022,VLOOKUP(Brut!BF14,Semaines!$J$2:$L$523,3,FALSE),""))))))))))</f>
        <v/>
      </c>
      <c r="BT6" s="193"/>
      <c r="BU6" s="187"/>
      <c r="BV6" s="194" t="str">
        <f>IF(Import!AM4=0,"",Import!AM4)</f>
        <v/>
      </c>
      <c r="BW6" s="195" t="str">
        <f t="shared" ref="BW6:BW12" si="10">IFERROR($V6*15%,"")</f>
        <v/>
      </c>
      <c r="BX6" s="190" t="str">
        <f t="array" ref="BX6">IFERROR(IF(BV6="",IF(BT6="",IF(BR6="","",IF($AL6=2013,VLOOKUP(Brut!BF14+1,Semaines!$A$2:$L$523,11,FALSE),IF($AL6=2014,VLOOKUP(Brut!BF14+1,Semaines!$B$2:$L$523,10,FALSE),IF($AL6=2015,VLOOKUP(Brut!BF14+1,Semaines!$C$2:$L$523,9,FALSE),IF($AL6=2016,VLOOKUP(Brut!BF14+1,Semaines!$D$2:$L$523,8,FALSE),IF($AL6=2017,VLOOKUP(Brut!BF14+1,Semaines!$E$2:$L$523,7,FALSE),IF($AL6=2018,VLOOKUP(Brut!BF14+1,Semaines!$F$2:$L$523,6,FALSE),IF($AL6=2019,VLOOKUP(Brut!BF14+1,Semaines!$G$2:$L$523,5,FALSE),IF($AL6=2020,VLOOKUP(Brut!BF14+1,Semaines!$H$2:$L$523,4,FALSE),IF($AL6=2021,VLOOKUP(Brut!BF14+1,Semaines!$I$2:$L$523,3,FALSE),IF($AL6=2022,VLOOKUP(Brut!BF14+1,Semaines!$J$2:$L$523,2,FALSE),""))))))))))),IF(BU6="",IF($AL6=2013,VLOOKUP(Brut!BF14+1,Semaines!$A$2:$L$523,11,FALSE),IF($AL6=2014,VLOOKUP(Brut!BF14+1,Semaines!$B$2:$L$523,10,FALSE),IF($AL6=2015,VLOOKUP(Brut!BF14+1,Semaines!$C$2:$L$523,9,FALSE),IF($AL6=2016,VLOOKUP(Brut!BF14+1,Semaines!$D$2:$L$523,8,FALSE),IF($AL6=2017,VLOOKUP(Brut!BF14+1,Semaines!$E$2:$L$523,7,FALSE),IF($AL6=2018,VLOOKUP(Brut!BF14+1,Semaines!$F$2:$L$523,6,FALSE),IF($AL6=2019,VLOOKUP(Brut!BF14+1,Semaines!$G$2:$L$523,5,FALSE),IF($AL6=2020,VLOOKUP(Brut!BF14+1,Semaines!$H$2:$L$523,4,FALSE),IF($AL6=2021,VLOOKUP(Brut!BF14+1,Semaines!$I$2:$L$523,3,FALSE),IF($AL6=2022,VLOOKUP(Brut!BF14+1,Semaines!$J$2:$L$523,2,FALSE),"")))))))))),IF($AL6=2013,VLOOKUP(Brut!BH14+1,Semaines!$A$2:$L$523,11,FALSE),IF($AL6=2014,VLOOKUP(Brut!BH14+1,Semaines!$B$2:$L$523,10,FALSE),IF($AL6=2015,VLOOKUP(Brut!BH14+1,Semaines!$C$2:$L$523,9,FALSE),IF($AL6=2016,VLOOKUP(Brut!BH14+1,Semaines!$D$2:$L$523,8,FALSE),IF($AL6=2017,VLOOKUP(Brut!BH14+1,Semaines!$E$2:$L$523,7,FALSE),IF($AL6=2018,VLOOKUP(Brut!BH14+1,Semaines!$F$2:$L$523,6,FALSE),IF($AL6=2019,VLOOKUP(Brut!BH14+1,Semaines!$G$2:$L$523,5,FALSE),IF($AL6=2020,VLOOKUP(Brut!BH14+1,Semaines!$H$2:$L$523,4,FALSE),IF($AL6=2021,VLOOKUP(Brut!BH14+1,Semaines!$I$2:$L$523,3,FALSE),IF($AL6=2022,VLOOKUP(Brut!BH14+1,Semaines!$J$2:$L$523,2,FALSE),"")))))))))))),_xlfn.ISOWEEKNUM(BV6)),"")</f>
        <v/>
      </c>
      <c r="BY6" s="191" t="str">
        <f>IF(BV6="",IF(BU6="",IF(BS6="","",IF($AL6=2013,VLOOKUP(Brut!BK14,Semaines!$A$2:$L$523,12,FALSE),IF($AL6=2014,VLOOKUP(Brut!BK14,Semaines!$B$2:$L$523,11,FALSE),IF($AL6=2015,VLOOKUP(Brut!BK14,Semaines!$C$2:$L$523,10,FALSE),IF($AL6=2016,VLOOKUP(Brut!BK14,Semaines!$D$2:$L$523,9,FALSE),IF($AL6=2017,VLOOKUP(Brut!BK14,Semaines!$E$2:$L$523,8,FALSE),IF($AL6=2018,VLOOKUP(Brut!BK14,Semaines!$F$2:$L$523,7,FALSE),IF($AL6=2019,VLOOKUP(Brut!BK14,Semaines!$G$2:$L$523,6,FALSE),IF($AL6=2020,VLOOKUP(Brut!BK14,Semaines!$H$2:$L$523,5,FALSE),IF($AL6=2021,VLOOKUP(Brut!BK14,Semaines!$I$2:$L$523,4,FALSE),IF($AL6=2022,VLOOKUP(Brut!BK14,Semaines!$J$2:$L$523,3,FALSE),""))))))))))),IF(BT6="",IF($AL6=2013,VLOOKUP(Brut!BK14,Semaines!$A$2:$L$523,12,FALSE),IF($AL6=2014,VLOOKUP(Brut!BK14,Semaines!$B$2:$L$523,11,FALSE),IF($AL6=2015,VLOOKUP(Brut!BK14,Semaines!$C$2:$L$523,10,FALSE),IF($AL6=2016,VLOOKUP(Brut!BK14,Semaines!$D$2:$L$523,9,FALSE),IF($AL6=2017,VLOOKUP(Brut!BK14,Semaines!$E$2:$L$523,8,FALSE),IF($AL6=2018,VLOOKUP(Brut!BK14,Semaines!$F$2:$L$523,7,FALSE),IF($AL6=2019,VLOOKUP(Brut!BK14,Semaines!$G$2:$L$523,6,FALSE),IF($AL6=2020,VLOOKUP(Brut!BK14,Semaines!$H$2:$L$523,5,FALSE),IF($AL6=2021,VLOOKUP(Brut!BK14,Semaines!$I$2:$L$523,4,FALSE),IF($AL6=2022,VLOOKUP(Brut!BK14,Semaines!$J$2:$L$523,3,FALSE),"")))))))))),IF(BS6="","",IF($AL6=2013,VLOOKUP(Brut!BK14,Semaines!$A$2:$L$523,12,FALSE),IF($AL6=2014,VLOOKUP(Brut!BK14,Semaines!$B$2:$L$523,11,FALSE),IF($AL6=2015,VLOOKUP(Brut!BK14,Semaines!$C$2:$L$523,10,FALSE),IF($AL6=2016,VLOOKUP(Brut!BK14,Semaines!$D$2:$L$523,9,FALSE),IF($AL6=2017,VLOOKUP(Brut!BK14,Semaines!$E$2:$L$523,8,FALSE),IF($AL6=2018,VLOOKUP(Brut!BK14,Semaines!$F$2:$L$523,7,FALSE),IF($AL6=2019,VLOOKUP(Brut!BK14,Semaines!$G$2:$L$523,6,FALSE),IF($AL6=2020,VLOOKUP(Brut!BK14,Semaines!$H$2:$L$523,5,FALSE),IF($AL6=2021,VLOOKUP(Brut!BK14,Semaines!$I$2:$L$523,4,FALSE),IF($AL6=2022,VLOOKUP(Brut!BK14,Semaines!$J$2:$L$523,3,FALSE),""))))))))))))),IF(AND(MONTH(BV6)=12,_xlfn.ISOWEEKNUM(BV6)=1),YEAR(BV6)+1,YEAR(BV6)))</f>
        <v/>
      </c>
      <c r="BZ6" s="186"/>
      <c r="CA6" s="187"/>
      <c r="CB6" s="192" t="str">
        <f>IF($AL6=2013,VLOOKUP(Brut!BO14,Semaines!$A$2:$L$523,11,FALSE),IF($AL6=2014,VLOOKUP(Brut!BO14,Semaines!$B$2:$L$523,10,FALSE),IF($AL6=2015,VLOOKUP(Brut!BO14,Semaines!$C$2:$L$523,9,FALSE),IF($AL6=2016,VLOOKUP(Brut!BO14,Semaines!$D$2:$L$523,8,FALSE),IF($AL6=2017,VLOOKUP(Brut!BO14,Semaines!$E$2:$L$523,7,FALSE),IF($AL6=2018,VLOOKUP(Brut!BO14,Semaines!$F$2:$L$523,6,FALSE),IF($AL6=2019,VLOOKUP(Brut!BO14,Semaines!$G$2:$L$523,5,FALSE),IF($AL6=2020,VLOOKUP(Brut!BO14,Semaines!$H$2:$L$523,4,FALSE),IF($AL6=2021,VLOOKUP(Brut!BO14,Semaines!$I$2:$L$523,3,FALSE),IF($AL6=2022,VLOOKUP(Brut!BO14,Semaines!$J$2:$L$523,2,FALSE),""))))))))))</f>
        <v/>
      </c>
      <c r="CC6" s="132" t="str">
        <f>IF($AL6=2013,VLOOKUP(Brut!BO14,Semaines!$A$2:$L$523,12,FALSE),IF($AL6=2014,VLOOKUP(Brut!BO14,Semaines!$B$2:$L$523,11,FALSE),IF($AL6=2015,VLOOKUP(Brut!BO14,Semaines!$C$2:$L$523,10,FALSE),IF($AL6=2016,VLOOKUP(Brut!BO14,Semaines!$D$2:$L$523,9,FALSE),IF($AL6=2017,VLOOKUP(Brut!BO14,Semaines!$E$2:$L$523,8,FALSE),IF($AL6=2018,VLOOKUP(Brut!BO14,Semaines!$F$2:$L$523,7,FALSE),IF($AL6=2019,VLOOKUP(Brut!BO14,Semaines!$G$2:$L$523,6,FALSE),IF($AL6=2020,VLOOKUP(Brut!BO14,Semaines!$H$2:$L$523,5,FALSE),IF($AL6=2021,VLOOKUP(Brut!BO14,Semaines!$I$2:$L$523,4,FALSE),IF($AL6=2022,VLOOKUP(Brut!BO14,Semaines!$J$2:$L$523,3,FALSE),""))))))))))</f>
        <v/>
      </c>
      <c r="CD6" s="193"/>
      <c r="CE6" s="187"/>
      <c r="CF6" s="182"/>
      <c r="CG6" s="131" t="str">
        <f>IF($AL6=2013,VLOOKUP(Brut!BT14,Semaines!$A$2:$L$523,11,FALSE),IF($AL6=2014,VLOOKUP(Brut!BT14,Semaines!$B$2:$L$523,10,FALSE),IF($AL6=2015,VLOOKUP(Brut!BT14,Semaines!$C$2:$L$523,9,FALSE),IF($AL6=2016,VLOOKUP(Brut!BT14,Semaines!$D$2:$L$523,8,FALSE),IF($AL6=2017,VLOOKUP(Brut!BT14,Semaines!$E$2:$L$523,7,FALSE),IF($AL6=2018,VLOOKUP(Brut!BT14,Semaines!$F$2:$L$523,6,FALSE),IF($AL6=2019,VLOOKUP(Brut!BT14,Semaines!$G$2:$L$523,5,FALSE),IF($AL6=2020,VLOOKUP(Brut!BT14,Semaines!$H$2:$L$523,4,FALSE),IF($AL6=2021,VLOOKUP(Brut!BT14,Semaines!$I$2:$L$523,3,FALSE),IF($AL6=2022,VLOOKUP(Brut!BT14,Semaines!$J$2:$L$523,2,FALSE),""))))))))))</f>
        <v/>
      </c>
      <c r="CH6" s="132" t="str">
        <f>IF($AL6=2013,VLOOKUP(Brut!BT14,Semaines!$A$2:$L$523,12,FALSE),IF($AL6=2014,VLOOKUP(Brut!BT14,Semaines!$B$2:$L$523,11,FALSE),IF($AL6=2015,VLOOKUP(Brut!BT14,Semaines!$C$2:$L$523,10,FALSE),IF($AL6=2016,VLOOKUP(Brut!BT14,Semaines!$D$2:$L$523,9,FALSE),IF($AL6=2017,VLOOKUP(Brut!BT14,Semaines!$E$2:$L$523,8,FALSE),IF($AL6=2018,VLOOKUP(Brut!BT14,Semaines!$F$2:$L$523,7,FALSE),IF($AL6=2019,VLOOKUP(Brut!BT14,Semaines!$G$2:$L$523,6,FALSE),IF($AL6=2020,VLOOKUP(Brut!BT14,Semaines!$H$2:$L$523,5,FALSE),IF($AL6=2021,VLOOKUP(Brut!BT14,Semaines!$I$2:$L$523,4,FALSE),IF($AL6=2022,VLOOKUP(Brut!BT14,Semaines!$J$2:$L$523,3,FALSE),""))))))))))</f>
        <v/>
      </c>
      <c r="CI6" s="193"/>
      <c r="CJ6" s="187"/>
      <c r="CK6" s="182"/>
      <c r="CL6" s="131" t="str">
        <f>IF($AL6=2013,VLOOKUP(Brut!BY14,Semaines!$A$2:$L$523,11,FALSE),IF($AL6=2014,VLOOKUP(Brut!BY14,Semaines!$B$2:$L$523,10,FALSE),IF($AL6=2015,VLOOKUP(Brut!BY14,Semaines!$C$2:$L$523,9,FALSE),IF($AL6=2016,VLOOKUP(Brut!BY14,Semaines!$D$2:$L$523,8,FALSE),IF($AL6=2017,VLOOKUP(Brut!BY14,Semaines!$E$2:$L$523,7,FALSE),IF($AL6=2018,VLOOKUP(Brut!BY14,Semaines!$F$2:$L$523,6,FALSE),IF($AL6=2019,VLOOKUP(Brut!BY14,Semaines!$G$2:$L$523,5,FALSE),IF($AL6=2020,VLOOKUP(Brut!BY14,Semaines!$H$2:$L$523,4,FALSE),IF($AL6=2021,VLOOKUP(Brut!BY14,Semaines!$I$2:$L$523,3,FALSE),IF($AL6=2022,VLOOKUP(Brut!BY14,Semaines!$J$2:$L$523,2,FALSE),""))))))))))</f>
        <v/>
      </c>
      <c r="CM6" s="132" t="str">
        <f>IF($AL6=2013,VLOOKUP(Brut!BY14,Semaines!$A$2:$L$523,12,FALSE),IF($AL6=2014,VLOOKUP(Brut!BY14,Semaines!$B$2:$L$523,11,FALSE),IF($AL6=2015,VLOOKUP(Brut!BY14,Semaines!$C$2:$L$523,10,FALSE),IF($AL6=2016,VLOOKUP(Brut!BY14,Semaines!$D$2:$L$523,9,FALSE),IF($AL6=2017,VLOOKUP(Brut!BY14,Semaines!$E$2:$L$523,8,FALSE),IF($AL6=2018,VLOOKUP(Brut!BY14,Semaines!$F$2:$L$523,7,FALSE),IF($AL6=2019,VLOOKUP(Brut!BY14,Semaines!$G$2:$L$523,6,FALSE),IF($AL6=2020,VLOOKUP(Brut!BY14,Semaines!$H$2:$L$523,5,FALSE),IF($AL6=2021,VLOOKUP(Brut!BY14,Semaines!$I$2:$L$523,4,FALSE),IF($AL6=2022,VLOOKUP(Brut!BY14,Semaines!$J$2:$L$523,3,FALSE),""))))))))))</f>
        <v/>
      </c>
      <c r="CN6" s="193"/>
      <c r="CO6" s="187"/>
      <c r="CP6" s="194" t="str">
        <f>IF(Import!AQ4=0,"",Import!AQ4)</f>
        <v/>
      </c>
      <c r="CQ6" s="195" t="str">
        <f t="shared" ref="CQ6:CQ12" si="11">IFERROR($V6*20%,"")</f>
        <v/>
      </c>
      <c r="CR6" s="190" t="str">
        <f t="array" ref="CR6">IFERROR(IF(CP6="",IF(CN6="",IF(CL6="","",IF($AL6=2013,VLOOKUP(Brut!BY14+1,Semaines!$A$2:$L$523,11,FALSE),IF($AL6=2014,VLOOKUP(Brut!BY14+1,Semaines!$B$2:$L$523,10,FALSE),IF($AL6=2015,VLOOKUP(Brut!BY14+1,Semaines!$C$2:$L$523,9,FALSE),IF($AL6=2016,VLOOKUP(Brut!BY14+1,Semaines!$D$2:$L$523,8,FALSE),IF($AL6=2017,VLOOKUP(Brut!BY14+1,Semaines!$E$2:$L$523,7,FALSE),IF($AL6=2018,VLOOKUP(Brut!BY14+1,Semaines!$F$2:$L$523,6,FALSE),IF($AL6=2019,VLOOKUP(Brut!BY14+1,Semaines!$G$2:$L$523,5,FALSE),IF($AL6=2020,VLOOKUP(Brut!BY14+1,Semaines!$H$2:$L$523,4,FALSE),IF($AL6=2021,VLOOKUP(Brut!BY14+1,Semaines!$I$2:$L$523,3,FALSE),IF($AL6=2022,VLOOKUP(Brut!BY14+1,Semaines!$J$2:$L$523,2,FALSE),""))))))))))),IF(CO6="",IF($AL6=2013,VLOOKUP(Brut!BY14+1,Semaines!$A$2:$L$523,11,FALSE),IF($AL6=2014,VLOOKUP(Brut!BY14+1,Semaines!$B$2:$L$523,10,FALSE),IF($AL6=2015,VLOOKUP(Brut!BY14+1,Semaines!$C$2:$L$523,9,FALSE),IF($AL6=2016,VLOOKUP(Brut!BY14+1,Semaines!$D$2:$L$523,8,FALSE),IF($AL6=2017,VLOOKUP(Brut!BY14+1,Semaines!$E$2:$L$523,7,FALSE),IF($AL6=2018,VLOOKUP(Brut!BY14+1,Semaines!$F$2:$L$523,6,FALSE),IF($AL6=2019,VLOOKUP(Brut!BY14+1,Semaines!$G$2:$L$523,5,FALSE),IF($AL6=2020,VLOOKUP(Brut!BY14+1,Semaines!$H$2:$L$523,4,FALSE),IF($AL6=2021,VLOOKUP(Brut!BY14+1,Semaines!$I$2:$L$523,3,FALSE),IF($AL6=2022,VLOOKUP(Brut!BY14+1,Semaines!$J$2:$L$523,2,FALSE),"")))))))))),IF($AL6=2013,VLOOKUP(Brut!CA14+1,Semaines!$A$2:$L$523,11,FALSE),IF($AL6=2014,VLOOKUP(Brut!CA14+1,Semaines!$B$2:$L$523,10,FALSE),IF($AL6=2015,VLOOKUP(Brut!CA14+1,Semaines!$C$2:$L$523,9,FALSE),IF($AL6=2016,VLOOKUP(Brut!CA14+1,Semaines!$D$2:$L$523,8,FALSE),IF($AL6=2017,VLOOKUP(Brut!CA14+1,Semaines!$E$2:$L$523,7,FALSE),IF($AL6=2018,VLOOKUP(Brut!CA14+1,Semaines!$F$2:$L$523,6,FALSE),IF($AL6=2019,VLOOKUP(Brut!CA14+1,Semaines!$G$2:$L$523,5,FALSE),IF($AL6=2020,VLOOKUP(Brut!CA14+1,Semaines!$H$2:$L$523,4,FALSE),IF($AL6=2021,VLOOKUP(Brut!CA14+1,Semaines!$I$2:$L$523,3,FALSE),IF($AL6=2022,VLOOKUP(Brut!CA14+1,Semaines!$J$2:$L$523,2,FALSE),"")))))))))))),_xlfn.ISOWEEKNUM(CP6)),"")</f>
        <v/>
      </c>
      <c r="CS6" s="191" t="str">
        <f>IF(CP6="",IF(CO6="",IF(CM6="","",IF($AL6=2013,VLOOKUP(Brut!CD14,Semaines!$A$2:$L$523,12,FALSE),IF($AL6=2014,VLOOKUP(Brut!CD14,Semaines!$B$2:$L$523,11,FALSE),IF($AL6=2015,VLOOKUP(Brut!CD14,Semaines!$C$2:$L$523,10,FALSE),IF($AL6=2016,VLOOKUP(Brut!CD14,Semaines!$D$2:$L$523,9,FALSE),IF($AL6=2017,VLOOKUP(Brut!CD14,Semaines!$E$2:$L$523,8,FALSE),IF($AL6=2018,VLOOKUP(Brut!CD14,Semaines!$F$2:$L$523,7,FALSE),IF($AL6=2019,VLOOKUP(Brut!CD14,Semaines!$G$2:$L$523,6,FALSE),IF($AL6=2020,VLOOKUP(Brut!CD14,Semaines!$H$2:$L$523,5,FALSE),IF($AL6=2021,VLOOKUP(Brut!CD14,Semaines!$I$2:$L$523,4,FALSE),IF($AL6=2022,VLOOKUP(Brut!CD14,Semaines!$J$2:$L$523,3,FALSE),""))))))))))),IF(CN6="",IF($AL6=2013,VLOOKUP(Brut!CD14,Semaines!$A$2:$L$523,12,FALSE),IF($AL6=2014,VLOOKUP(Brut!CD14,Semaines!$B$2:$L$523,11,FALSE),IF($AL6=2015,VLOOKUP(Brut!CD14,Semaines!$C$2:$L$523,10,FALSE),IF($AL6=2016,VLOOKUP(Brut!CD14,Semaines!$D$2:$L$523,9,FALSE),IF($AL6=2017,VLOOKUP(Brut!CD14,Semaines!$E$2:$L$523,8,FALSE),IF($AL6=2018,VLOOKUP(Brut!CD14,Semaines!$F$2:$L$523,7,FALSE),IF($AL6=2019,VLOOKUP(Brut!CD14,Semaines!$G$2:$L$523,6,FALSE),IF($AL6=2020,VLOOKUP(Brut!CD14,Semaines!$H$2:$L$523,5,FALSE),IF($AL6=2021,VLOOKUP(Brut!CD14,Semaines!$I$2:$L$523,4,FALSE),IF($AL6=2022,VLOOKUP(Brut!CD14,Semaines!$J$2:$L$523,3,FALSE),"")))))))))),IF(CM6="","",IF($AL6=2013,VLOOKUP(Brut!CD14,Semaines!$A$2:$L$523,12,FALSE),IF($AL6=2014,VLOOKUP(Brut!CD14,Semaines!$B$2:$L$523,11,FALSE),IF($AL6=2015,VLOOKUP(Brut!CD14,Semaines!$C$2:$L$523,10,FALSE),IF($AL6=2016,VLOOKUP(Brut!CD14,Semaines!$D$2:$L$523,9,FALSE),IF($AL6=2017,VLOOKUP(Brut!CD14,Semaines!$E$2:$L$523,8,FALSE),IF($AL6=2018,VLOOKUP(Brut!CD14,Semaines!$F$2:$L$523,7,FALSE),IF($AL6=2019,VLOOKUP(Brut!CD14,Semaines!$G$2:$L$523,6,FALSE),IF($AL6=2020,VLOOKUP(Brut!CD14,Semaines!$H$2:$L$523,5,FALSE),IF($AL6=2021,VLOOKUP(Brut!CD14,Semaines!$I$2:$L$523,4,FALSE),IF($AL6=2022,VLOOKUP(Brut!CD14,Semaines!$J$2:$L$523,3,FALSE),""))))))))))))),IF(AND(MONTH(CP6)=12,_xlfn.ISOWEEKNUM(CP6)=1),YEAR(CP6)+1,YEAR(CP6)))</f>
        <v/>
      </c>
      <c r="CT6" s="186"/>
      <c r="CU6" s="187"/>
      <c r="CV6" s="192" t="str">
        <f>IF($AL6=2013,VLOOKUP(Brut!CH14,Semaines!$A$2:$L$523,11,FALSE),IF($AL6=2014,VLOOKUP(Brut!CH14,Semaines!$B$2:$L$523,10,FALSE),IF($AL6=2015,VLOOKUP(Brut!CH14,Semaines!$C$2:$L$523,9,FALSE),IF($AL6=2016,VLOOKUP(Brut!CH14,Semaines!$D$2:$L$523,8,FALSE),IF($AL6=2017,VLOOKUP(Brut!CH14,Semaines!$E$2:$L$523,7,FALSE),IF($AL6=2018,VLOOKUP(Brut!CH14,Semaines!$F$2:$L$523,6,FALSE),IF($AL6=2019,VLOOKUP(Brut!CH14,Semaines!$G$2:$L$523,5,FALSE),IF($AL6=2020,VLOOKUP(Brut!CH14,Semaines!$H$2:$L$523,4,FALSE),IF($AL6=2021,VLOOKUP(Brut!CH14,Semaines!$I$2:$L$523,3,FALSE),IF($AL6=2022,VLOOKUP(Brut!CH14,Semaines!$J$2:$L$523,2,FALSE),""))))))))))</f>
        <v/>
      </c>
      <c r="CW6" s="132" t="str">
        <f>IF($AL6=2013,VLOOKUP(Brut!CH14,Semaines!$A$2:$L$523,12,FALSE),IF($AL6=2014,VLOOKUP(Brut!CH14,Semaines!$B$2:$L$523,11,FALSE),IF($AL6=2015,VLOOKUP(Brut!CH14,Semaines!$C$2:$L$523,10,FALSE),IF($AL6=2016,VLOOKUP(Brut!CH14,Semaines!$D$2:$L$523,9,FALSE),IF($AL6=2017,VLOOKUP(Brut!CH14,Semaines!$E$2:$L$523,8,FALSE),IF($AL6=2018,VLOOKUP(Brut!CH14,Semaines!$F$2:$L$523,7,FALSE),IF($AL6=2019,VLOOKUP(Brut!CH14,Semaines!$G$2:$L$523,6,FALSE),IF($AL6=2020,VLOOKUP(Brut!CH14,Semaines!$H$2:$L$523,5,FALSE),IF($AL6=2021,VLOOKUP(Brut!CH14,Semaines!$I$2:$L$523,4,FALSE),IF($AL6=2022,VLOOKUP(Brut!CH14,Semaines!$J$2:$L$523,3,FALSE),""))))))))))</f>
        <v/>
      </c>
      <c r="CX6" s="193"/>
      <c r="CY6" s="187"/>
      <c r="CZ6" s="182"/>
      <c r="DA6" s="131" t="str">
        <f>IF($AL6=2013,VLOOKUP(Brut!CM14,Semaines!$A$2:$L$523,11,FALSE),IF($AL6=2014,VLOOKUP(Brut!CM14,Semaines!$B$2:$L$523,10,FALSE),IF($AL6=2015,VLOOKUP(Brut!CM14,Semaines!$C$2:$L$523,9,FALSE),IF($AL6=2016,VLOOKUP(Brut!CM14,Semaines!$D$2:$L$523,8,FALSE),IF($AL6=2017,VLOOKUP(Brut!CM14,Semaines!$E$2:$L$523,7,FALSE),IF($AL6=2018,VLOOKUP(Brut!CM14,Semaines!$F$2:$L$523,6,FALSE),IF($AL6=2019,VLOOKUP(Brut!CM14,Semaines!$G$2:$L$523,5,FALSE),IF($AL6=2020,VLOOKUP(Brut!CM14,Semaines!$H$2:$L$523,4,FALSE),IF($AL6=2021,VLOOKUP(Brut!CM14,Semaines!$I$2:$L$523,3,FALSE),IF($AL6=2022,VLOOKUP(Brut!CM14,Semaines!$J$2:$L$523,2,FALSE),""))))))))))</f>
        <v/>
      </c>
      <c r="DB6" s="132" t="str">
        <f>IF($AL6=2013,VLOOKUP(Brut!CM14,Semaines!$A$2:$L$523,12,FALSE),IF($AL6=2014,VLOOKUP(Brut!CM14,Semaines!$B$2:$L$523,11,FALSE),IF($AL6=2015,VLOOKUP(Brut!CM14,Semaines!$C$2:$L$523,10,FALSE),IF($AL6=2016,VLOOKUP(Brut!CM14,Semaines!$D$2:$L$523,9,FALSE),IF($AL6=2017,VLOOKUP(Brut!CM14,Semaines!$E$2:$L$523,8,FALSE),IF($AL6=2018,VLOOKUP(Brut!CM14,Semaines!$F$2:$L$523,7,FALSE),IF($AL6=2019,VLOOKUP(Brut!CM14,Semaines!$G$2:$L$523,6,FALSE),IF($AL6=2020,VLOOKUP(Brut!CM14,Semaines!$H$2:$L$523,5,FALSE),IF($AL6=2021,VLOOKUP(Brut!CM14,Semaines!$I$2:$L$523,4,FALSE),IF($AL6=2022,VLOOKUP(Brut!CM14,Semaines!$J$2:$L$523,3,FALSE),""))))))))))</f>
        <v/>
      </c>
      <c r="DC6" s="193"/>
      <c r="DD6" s="187"/>
      <c r="DE6" s="192" t="str">
        <f>IF($AL6=2013,VLOOKUP(Brut!CQ14,Semaines!$A$2:$L$523,11,FALSE),IF($AL6=2014,VLOOKUP(Brut!CQ14,Semaines!$B$2:$L$523,10,FALSE),IF($AL6=2015,VLOOKUP(Brut!CQ14,Semaines!$C$2:$L$523,9,FALSE),IF($AL6=2016,VLOOKUP(Brut!CQ14,Semaines!$D$2:$L$523,8,FALSE),IF($AL6=2017,VLOOKUP(Brut!CQ14,Semaines!$E$2:$L$523,7,FALSE),IF($AL6=2018,VLOOKUP(Brut!CQ14,Semaines!$F$2:$L$523,6,FALSE),IF($AL6=2019,VLOOKUP(Brut!CQ14,Semaines!$G$2:$L$523,5,FALSE),IF($AL6=2020,VLOOKUP(Brut!CQ14,Semaines!$H$2:$L$523,4,FALSE),IF($AL6=2021,VLOOKUP(Brut!CQ14,Semaines!$I$2:$L$523,3,FALSE),IF($AL6=2022,VLOOKUP(Brut!CQ14,Semaines!$J$2:$L$523,2,FALSE),""))))))))))</f>
        <v/>
      </c>
      <c r="DF6" s="132" t="str">
        <f>IF($AL6=2013,VLOOKUP(Brut!CQ14,Semaines!$A$2:$L$523,12,FALSE),IF($AL6=2014,VLOOKUP(Brut!CQ14,Semaines!$B$2:$L$523,11,FALSE),IF($AL6=2015,VLOOKUP(Brut!CQ14,Semaines!$C$2:$L$523,10,FALSE),IF($AL6=2016,VLOOKUP(Brut!CQ14,Semaines!$D$2:$L$523,9,FALSE),IF($AL6=2017,VLOOKUP(Brut!CQ14,Semaines!$E$2:$L$523,8,FALSE),IF($AL6=2018,VLOOKUP(Brut!CQ14,Semaines!$F$2:$L$523,7,FALSE),IF($AL6=2019,VLOOKUP(Brut!CQ14,Semaines!$G$2:$L$523,6,FALSE),IF($AL6=2020,VLOOKUP(Brut!CQ14,Semaines!$H$2:$L$523,5,FALSE),IF($AL6=2021,VLOOKUP(Brut!CQ14,Semaines!$I$2:$L$523,4,FALSE),IF($AL6=2022,VLOOKUP(Brut!CQ14,Semaines!$J$2:$L$523,3,FALSE),""))))))))))</f>
        <v/>
      </c>
      <c r="DG6" s="193"/>
      <c r="DH6" s="187"/>
      <c r="DI6" s="182"/>
      <c r="DJ6" s="131" t="str">
        <f>IF($AL6=2013,VLOOKUP(Brut!CW14,Semaines!$A$2:$L$523,11,FALSE),IF($AL6=2014,VLOOKUP(Brut!CW14,Semaines!$B$2:$L$523,10,FALSE),IF($AL6=2015,VLOOKUP(Brut!CW14,Semaines!$C$2:$L$523,9,FALSE),IF($AL6=2016,VLOOKUP(Brut!CW14,Semaines!$D$2:$L$523,8,FALSE),IF($AL6=2017,VLOOKUP(Brut!CW14,Semaines!$E$2:$L$523,7,FALSE),IF($AL6=2018,VLOOKUP(Brut!CW14,Semaines!$F$2:$L$523,6,FALSE),IF($AL6=2019,VLOOKUP(Brut!CW14,Semaines!$G$2:$L$523,5,FALSE),IF($AL6=2020,VLOOKUP(Brut!CW14,Semaines!$H$2:$L$523,4,FALSE),IF($AL6=2021,VLOOKUP(Brut!CW14,Semaines!$I$2:$L$523,3,FALSE),IF($AL6=2022,VLOOKUP(Brut!CW14,Semaines!$J$2:$L$523,2,FALSE),""))))))))))</f>
        <v/>
      </c>
      <c r="DK6" s="132" t="str">
        <f>IF($AL6=2013,VLOOKUP(Brut!CW14,Semaines!$A$2:$L$523,12,FALSE),IF($AL6=2014,VLOOKUP(Brut!CW14,Semaines!$B$2:$L$523,11,FALSE),IF($AL6=2015,VLOOKUP(Brut!CW14,Semaines!$C$2:$L$523,10,FALSE),IF($AL6=2016,VLOOKUP(Brut!CW14,Semaines!$D$2:$L$523,9,FALSE),IF($AL6=2017,VLOOKUP(Brut!CW14,Semaines!$E$2:$L$523,8,FALSE),IF($AL6=2018,VLOOKUP(Brut!CW14,Semaines!$F$2:$L$523,7,FALSE),IF($AL6=2019,VLOOKUP(Brut!CW14,Semaines!$G$2:$L$523,6,FALSE),IF($AL6=2020,VLOOKUP(Brut!CW14,Semaines!$H$2:$L$523,5,FALSE),IF($AL6=2021,VLOOKUP(Brut!CW14,Semaines!$I$2:$L$523,4,FALSE),IF($AL6=2022,VLOOKUP(Brut!CW14,Semaines!$J$2:$L$523,3,FALSE),""))))))))))</f>
        <v/>
      </c>
      <c r="DL6" s="193"/>
      <c r="DM6" s="187"/>
      <c r="DN6" s="182"/>
      <c r="DO6" s="131" t="str">
        <f>IF($AL6=2013,VLOOKUP(Brut!DC14,Semaines!$A$2:$L$523,11,FALSE),IF($AL6=2014,VLOOKUP(Brut!DC14,Semaines!$B$2:$L$523,10,FALSE),IF($AL6=2015,VLOOKUP(Brut!DC14,Semaines!$C$2:$L$523,9,FALSE),IF($AL6=2016,VLOOKUP(Brut!DC14,Semaines!$D$2:$L$523,8,FALSE),IF($AL6=2017,VLOOKUP(Brut!DC14,Semaines!$E$2:$L$523,7,FALSE),IF($AL6=2018,VLOOKUP(Brut!DC14,Semaines!$F$2:$L$523,6,FALSE),IF($AL6=2019,VLOOKUP(Brut!DC14,Semaines!$G$2:$L$523,5,FALSE),IF($AL6=2020,VLOOKUP(Brut!DC14,Semaines!$H$2:$L$523,4,FALSE),IF($AL6=2021,VLOOKUP(Brut!DC14,Semaines!$I$2:$L$523,3,FALSE),IF($AL6=2022,VLOOKUP(Brut!DC14,Semaines!$J$2:$L$523,2,FALSE),""))))))))))</f>
        <v/>
      </c>
      <c r="DP6" s="132" t="str">
        <f>IF($AL6=2013,VLOOKUP(Brut!DC14,Semaines!$A$2:$L$523,12,FALSE),IF($AL6=2014,VLOOKUP(Brut!DC14,Semaines!$B$2:$L$523,11,FALSE),IF($AL6=2015,VLOOKUP(Brut!DC14,Semaines!$C$2:$L$523,10,FALSE),IF($AL6=2016,VLOOKUP(Brut!DC14,Semaines!$D$2:$L$523,9,FALSE),IF($AL6=2017,VLOOKUP(Brut!DC14,Semaines!$E$2:$L$523,8,FALSE),IF($AL6=2018,VLOOKUP(Brut!DC14,Semaines!$F$2:$L$523,7,FALSE),IF($AL6=2019,VLOOKUP(Brut!DC14,Semaines!$G$2:$L$523,6,FALSE),IF($AL6=2020,VLOOKUP(Brut!DC14,Semaines!$H$2:$L$523,5,FALSE),IF($AL6=2021,VLOOKUP(Brut!DC14,Semaines!$I$2:$L$523,4,FALSE),IF($AL6=2022,VLOOKUP(Brut!DC14,Semaines!$J$2:$L$523,3,FALSE),""))))))))))</f>
        <v/>
      </c>
      <c r="DQ6" s="193"/>
      <c r="DR6" s="187"/>
      <c r="DS6" s="182"/>
      <c r="DT6" s="185"/>
      <c r="DU6" s="182"/>
      <c r="DV6" s="131" t="str">
        <f>IF($AL6=2013,VLOOKUP(Brut!DJ14,Semaines!$A$2:$L$523,11,FALSE),IF($AL6=2014,VLOOKUP(Brut!DJ14,Semaines!$B$2:$L$523,10,FALSE),IF($AL6=2015,VLOOKUP(Brut!DJ14,Semaines!$C$2:$L$523,9,FALSE),IF($AL6=2016,VLOOKUP(Brut!DJ14,Semaines!$D$2:$L$523,8,FALSE),IF($AL6=2017,VLOOKUP(Brut!DJ14,Semaines!$E$2:$L$523,7,FALSE),IF($AL6=2018,VLOOKUP(Brut!DJ14,Semaines!$F$2:$L$523,6,FALSE),IF($AL6=2019,VLOOKUP(Brut!DJ14,Semaines!$G$2:$L$523,5,FALSE),IF($AL6=2020,VLOOKUP(Brut!DJ14,Semaines!$H$2:$L$523,4,FALSE),IF($AL6=2021,VLOOKUP(Brut!DJ14,Semaines!$I$2:$L$523,3,FALSE),IF($AL6=2022,VLOOKUP(Brut!DJ14,Semaines!$J$2:$L$523,2,FALSE),""))))))))))</f>
        <v/>
      </c>
      <c r="DW6" s="132" t="str">
        <f>IF($AL6=2013,VLOOKUP(Brut!DJ14,Semaines!$A$2:$L$523,12,FALSE),IF($AL6=2014,VLOOKUP(Brut!DJ14,Semaines!$B$2:$L$523,11,FALSE),IF($AL6=2015,VLOOKUP(Brut!DJ14,Semaines!$C$2:$L$523,10,FALSE),IF($AL6=2016,VLOOKUP(Brut!DJ14,Semaines!$D$2:$L$523,9,FALSE),IF($AL6=2017,VLOOKUP(Brut!DJ14,Semaines!$E$2:$L$523,8,FALSE),IF($AL6=2018,VLOOKUP(Brut!DJ14,Semaines!$F$2:$L$523,7,FALSE),IF($AL6=2019,VLOOKUP(Brut!DJ14,Semaines!$G$2:$L$523,6,FALSE),IF($AL6=2020,VLOOKUP(Brut!DJ14,Semaines!$H$2:$L$523,5,FALSE),IF($AL6=2021,VLOOKUP(Brut!DJ14,Semaines!$I$2:$L$523,4,FALSE),IF($AL6=2022,VLOOKUP(Brut!DJ14,Semaines!$J$2:$L$523,3,FALSE),""))))))))))</f>
        <v/>
      </c>
      <c r="DX6" s="193"/>
      <c r="DY6" s="187"/>
      <c r="DZ6" s="182"/>
      <c r="EA6" s="131" t="str">
        <f>IF($AL6=2013,VLOOKUP(Brut!DO14,Semaines!$A$2:$L$523,11,FALSE),IF($AL6=2014,VLOOKUP(Brut!DO14,Semaines!$B$2:$L$523,10,FALSE),IF($AL6=2015,VLOOKUP(Brut!DO14,Semaines!$C$2:$L$523,9,FALSE),IF($AL6=2016,VLOOKUP(Brut!DO14,Semaines!$D$2:$L$523,8,FALSE),IF($AL6=2017,VLOOKUP(Brut!DO14,Semaines!$E$2:$L$523,7,FALSE),IF($AL6=2018,VLOOKUP(Brut!DO14,Semaines!$F$2:$L$523,6,FALSE),IF($AL6=2019,VLOOKUP(Brut!DO14,Semaines!$G$2:$L$523,5,FALSE),IF($AL6=2020,VLOOKUP(Brut!DO14,Semaines!$H$2:$L$523,4,FALSE),IF($AL6=2021,VLOOKUP(Brut!DO14,Semaines!$I$2:$L$523,3,FALSE),IF($AL6=2022,VLOOKUP(Brut!DO14,Semaines!$J$2:$L$523,2,FALSE),""))))))))))</f>
        <v/>
      </c>
      <c r="EB6" s="132" t="str">
        <f>IF($AL6=2013,VLOOKUP(Brut!DO14,Semaines!$A$2:$L$523,12,FALSE),IF($AL6=2014,VLOOKUP(Brut!DO14,Semaines!$B$2:$L$523,11,FALSE),IF($AL6=2015,VLOOKUP(Brut!DO14,Semaines!$C$2:$L$523,10,FALSE),IF($AL6=2016,VLOOKUP(Brut!DO14,Semaines!$D$2:$L$523,9,FALSE),IF($AL6=2017,VLOOKUP(Brut!DO14,Semaines!$E$2:$L$523,8,FALSE),IF($AL6=2018,VLOOKUP(Brut!DO14,Semaines!$F$2:$L$523,7,FALSE),IF($AL6=2019,VLOOKUP(Brut!DO14,Semaines!$G$2:$L$523,6,FALSE),IF($AL6=2020,VLOOKUP(Brut!DO14,Semaines!$H$2:$L$523,5,FALSE),IF($AL6=2021,VLOOKUP(Brut!DO14,Semaines!$I$2:$L$523,4,FALSE),IF($AL6=2022,VLOOKUP(Brut!DO14,Semaines!$J$2:$L$523,3,FALSE),""))))))))))</f>
        <v/>
      </c>
      <c r="EC6" s="193"/>
      <c r="ED6" s="187"/>
      <c r="EE6" s="196"/>
      <c r="EF6" s="196"/>
      <c r="EG6" s="197"/>
      <c r="EH6" s="187"/>
      <c r="EI6" s="182"/>
      <c r="EJ6" s="185"/>
      <c r="EK6" s="182"/>
      <c r="EL6" s="131" t="str">
        <f>IF($AL6=2013,VLOOKUP(Brut!DV14,Semaines!$A$2:$L$523,11,FALSE),IF($AL6=2014,VLOOKUP(Brut!DV14,Semaines!$B$2:$L$523,10,FALSE),IF($AL6=2015,VLOOKUP(Brut!DV14,Semaines!$C$2:$L$523,9,FALSE),IF($AL6=2016,VLOOKUP(Brut!DV14,Semaines!$D$2:$L$523,8,FALSE),IF($AL6=2017,VLOOKUP(Brut!DV14,Semaines!$E$2:$L$523,7,FALSE),IF($AL6=2018,VLOOKUP(Brut!DV14,Semaines!$F$2:$L$523,6,FALSE),IF($AL6=2019,VLOOKUP(Brut!DV14,Semaines!$G$2:$L$523,5,FALSE),IF($AL6=2020,VLOOKUP(Brut!DV14,Semaines!$H$2:$L$523,4,FALSE),IF($AL6=2021,VLOOKUP(Brut!DV14,Semaines!$I$2:$L$523,3,FALSE),IF($AL6=2022,VLOOKUP(Brut!DV14,Semaines!$J$2:$L$523,2,FALSE),""))))))))))</f>
        <v/>
      </c>
      <c r="EM6" s="132" t="str">
        <f>IF($AL6=2013,VLOOKUP(Brut!DV14,Semaines!$A$2:$L$523,12,FALSE),IF($AL6=2014,VLOOKUP(Brut!DV14,Semaines!$B$2:$L$523,11,FALSE),IF($AL6=2015,VLOOKUP(Brut!DV14,Semaines!$C$2:$L$523,10,FALSE),IF($AL6=2016,VLOOKUP(Brut!DV14,Semaines!$D$2:$L$523,9,FALSE),IF($AL6=2017,VLOOKUP(Brut!DV14,Semaines!$E$2:$L$523,8,FALSE),IF($AL6=2018,VLOOKUP(Brut!DV14,Semaines!$F$2:$L$523,7,FALSE),IF($AL6=2019,VLOOKUP(Brut!DV14,Semaines!$G$2:$L$523,6,FALSE),IF($AL6=2020,VLOOKUP(Brut!DV14,Semaines!$H$2:$L$523,5,FALSE),IF($AL6=2021,VLOOKUP(Brut!DV14,Semaines!$I$2:$L$523,4,FALSE),IF($AL6=2022,VLOOKUP(Brut!DV14,Semaines!$J$2:$L$523,3,FALSE),""))))))))))</f>
        <v/>
      </c>
      <c r="EN6" s="193"/>
      <c r="EO6" s="187"/>
      <c r="EP6" s="192" t="str">
        <f>IF($AL6=2013,VLOOKUP(Brut!DZ14,Semaines!$A$2:$L$523,11,FALSE),IF($AL6=2014,VLOOKUP(Brut!DZ14,Semaines!$B$2:$L$523,10,FALSE),IF($AL6=2015,VLOOKUP(Brut!DZ14,Semaines!$C$2:$L$523,9,FALSE),IF($AL6=2016,VLOOKUP(Brut!DZ14,Semaines!$D$2:$L$523,8,FALSE),IF($AL6=2017,VLOOKUP(Brut!DZ14,Semaines!$E$2:$L$523,7,FALSE),IF($AL6=2018,VLOOKUP(Brut!DZ14,Semaines!$F$2:$L$523,6,FALSE),IF($AL6=2019,VLOOKUP(Brut!DZ14,Semaines!$G$2:$L$523,5,FALSE),IF($AL6=2020,VLOOKUP(Brut!DZ14,Semaines!$H$2:$L$523,4,FALSE),IF($AL6=2021,VLOOKUP(Brut!DZ14,Semaines!$I$2:$L$523,3,FALSE),IF($AL6=2022,VLOOKUP(Brut!DZ14,Semaines!$J$2:$L$523,2,FALSE),""))))))))))</f>
        <v/>
      </c>
      <c r="EQ6" s="132" t="str">
        <f>IF($AL6=2013,VLOOKUP(Brut!DZ14,Semaines!$A$2:$L$523,12,FALSE),IF($AL6=2014,VLOOKUP(Brut!DZ14,Semaines!$B$2:$L$523,11,FALSE),IF($AL6=2015,VLOOKUP(Brut!DZ14,Semaines!$C$2:$L$523,10,FALSE),IF($AL6=2016,VLOOKUP(Brut!DZ14,Semaines!$D$2:$L$523,9,FALSE),IF($AL6=2017,VLOOKUP(Brut!DZ14,Semaines!$E$2:$L$523,8,FALSE),IF($AL6=2018,VLOOKUP(Brut!DZ14,Semaines!$F$2:$L$523,7,FALSE),IF($AL6=2019,VLOOKUP(Brut!DZ14,Semaines!$G$2:$L$523,6,FALSE),IF($AL6=2020,VLOOKUP(Brut!DZ14,Semaines!$H$2:$L$523,5,FALSE),IF($AL6=2021,VLOOKUP(Brut!DZ14,Semaines!$I$2:$L$523,4,FALSE),IF($AL6=2022,VLOOKUP(Brut!DZ14,Semaines!$J$2:$L$523,3,FALSE),""))))))))))</f>
        <v/>
      </c>
      <c r="ER6" s="193"/>
      <c r="ES6" s="187"/>
      <c r="ET6" s="192" t="str">
        <f>IF($AL6=2013,VLOOKUP(Brut!ED14,Semaines!$A$2:$L$523,11,FALSE),IF($AL6=2014,VLOOKUP(Brut!ED14,Semaines!$B$2:$L$523,10,FALSE),IF($AL6=2015,VLOOKUP(Brut!ED14,Semaines!$C$2:$L$523,9,FALSE),IF($AL6=2016,VLOOKUP(Brut!ED14,Semaines!$D$2:$L$523,8,FALSE),IF($AL6=2017,VLOOKUP(Brut!ED14,Semaines!$E$2:$L$523,7,FALSE),IF($AL6=2018,VLOOKUP(Brut!ED14,Semaines!$F$2:$L$523,6,FALSE),IF($AL6=2019,VLOOKUP(Brut!ED14,Semaines!$G$2:$L$523,5,FALSE),IF($AL6=2020,VLOOKUP(Brut!ED14,Semaines!$H$2:$L$523,4,FALSE),IF($AL6=2021,VLOOKUP(Brut!ED14,Semaines!$I$2:$L$523,3,FALSE),IF($AL6=2022,VLOOKUP(Brut!ED14,Semaines!$J$2:$L$523,2,FALSE),""))))))))))</f>
        <v/>
      </c>
      <c r="EU6" s="132" t="str">
        <f>IF($AL6=2013,VLOOKUP(Brut!ED14,Semaines!$A$2:$L$523,12,FALSE),IF($AL6=2014,VLOOKUP(Brut!ED14,Semaines!$B$2:$L$523,11,FALSE),IF($AL6=2015,VLOOKUP(Brut!ED14,Semaines!$C$2:$L$523,10,FALSE),IF($AL6=2016,VLOOKUP(Brut!ED14,Semaines!$D$2:$L$523,9,FALSE),IF($AL6=2017,VLOOKUP(Brut!ED14,Semaines!$E$2:$L$523,8,FALSE),IF($AL6=2018,VLOOKUP(Brut!ED14,Semaines!$F$2:$L$523,7,FALSE),IF($AL6=2019,VLOOKUP(Brut!ED14,Semaines!$G$2:$L$523,6,FALSE),IF($AL6=2020,VLOOKUP(Brut!ED14,Semaines!$H$2:$L$523,5,FALSE),IF($AL6=2021,VLOOKUP(Brut!ED14,Semaines!$I$2:$L$523,4,FALSE),IF($AL6=2022,VLOOKUP(Brut!ED14,Semaines!$J$2:$L$523,3,FALSE),""))))))))))</f>
        <v/>
      </c>
      <c r="EV6" s="193"/>
      <c r="EW6" s="187"/>
      <c r="EX6" s="192" t="str">
        <f>IF($AL6=2013,VLOOKUP(Brut!EH14,Semaines!$A$2:$L$523,11,FALSE),IF($AL6=2014,VLOOKUP(Brut!EH14,Semaines!$B$2:$L$523,10,FALSE),IF($AL6=2015,VLOOKUP(Brut!EH14,Semaines!$C$2:$L$523,9,FALSE),IF($AL6=2016,VLOOKUP(Brut!EH14,Semaines!$D$2:$L$523,8,FALSE),IF($AL6=2017,VLOOKUP(Brut!EH14,Semaines!$E$2:$L$523,7,FALSE),IF($AL6=2018,VLOOKUP(Brut!EH14,Semaines!$F$2:$L$523,6,FALSE),IF($AL6=2019,VLOOKUP(Brut!EH14,Semaines!$G$2:$L$523,5,FALSE),IF($AL6=2020,VLOOKUP(Brut!EH14,Semaines!$H$2:$L$523,4,FALSE),IF($AL6=2021,VLOOKUP(Brut!EH14,Semaines!$I$2:$L$523,3,FALSE),IF($AL6=2022,VLOOKUP(Brut!EH14,Semaines!$J$2:$L$523,2,FALSE),""))))))))))</f>
        <v/>
      </c>
      <c r="EY6" s="132" t="str">
        <f>IF($AL6=2013,VLOOKUP(Brut!EH14,Semaines!$A$2:$L$523,12,FALSE),IF($AL6=2014,VLOOKUP(Brut!EH14,Semaines!$B$2:$L$523,11,FALSE),IF($AL6=2015,VLOOKUP(Brut!EH14,Semaines!$C$2:$L$523,10,FALSE),IF($AL6=2016,VLOOKUP(Brut!EH14,Semaines!$D$2:$L$523,9,FALSE),IF($AL6=2017,VLOOKUP(Brut!EH14,Semaines!$E$2:$L$523,8,FALSE),IF($AL6=2018,VLOOKUP(Brut!EH14,Semaines!$F$2:$L$523,7,FALSE),IF($AL6=2019,VLOOKUP(Brut!EH14,Semaines!$G$2:$L$523,6,FALSE),IF($AL6=2020,VLOOKUP(Brut!EH14,Semaines!$H$2:$L$523,5,FALSE),IF($AL6=2021,VLOOKUP(Brut!EH14,Semaines!$I$2:$L$523,4,FALSE),IF($AL6=2022,VLOOKUP(Brut!EH14,Semaines!$J$2:$L$523,3,FALSE),""))))))))))</f>
        <v/>
      </c>
      <c r="EZ6" s="193"/>
      <c r="FA6" s="187"/>
      <c r="FB6" s="194" t="str">
        <f>IF(Import!AU4=0,"",Import!AU4)</f>
        <v/>
      </c>
      <c r="FC6" s="195" t="str">
        <f t="shared" ref="FC6:FC12" si="12">IFERROR($V6*15%,"")</f>
        <v/>
      </c>
      <c r="FD6" s="190" t="str">
        <f t="array" ref="FD6">IFERROR(IF(FB6="",IF(EZ6="",IF(EX6="","",IF($AL6=2013,VLOOKUP(Brut!EH14+1,Semaines!$A$2:$L$523,11,FALSE),IF($AL6=2014,VLOOKUP(Brut!EH14+1,Semaines!$B$2:$L$523,10,FALSE),IF($AL6=2015,VLOOKUP(Brut!EH14+1,Semaines!$C$2:$L$523,9,FALSE),IF($AL6=2016,VLOOKUP(Brut!EH14+1,Semaines!$D$2:$L$523,8,FALSE),IF($AL6=2017,VLOOKUP(Brut!EH14+1,Semaines!$E$2:$L$523,7,FALSE),IF($AL6=2018,VLOOKUP(Brut!EH14+1,Semaines!$F$2:$L$523,6,FALSE),IF($AL6=2019,VLOOKUP(Brut!EH14+1,Semaines!$G$2:$L$523,5,FALSE),IF($AL6=2020,VLOOKUP(Brut!EH14+1,Semaines!$H$2:$L$523,4,FALSE),IF($AL6=2021,VLOOKUP(Brut!EH14+1,Semaines!$I$2:$L$523,3,FALSE),IF($AL6=2022,VLOOKUP(Brut!EH14+1,Semaines!$J$2:$L$523,2,FALSE),""))))))))))),IF(FA6="",IF($AL6=2013,VLOOKUP(Brut!EH14+1,Semaines!$A$2:$L$523,11,FALSE),IF($AL6=2014,VLOOKUP(Brut!EH14+1,Semaines!$B$2:$L$523,10,FALSE),IF($AL6=2015,VLOOKUP(Brut!EH14+1,Semaines!$C$2:$L$523,9,FALSE),IF($AL6=2016,VLOOKUP(Brut!EH14+1,Semaines!$D$2:$L$523,8,FALSE),IF($AL6=2017,VLOOKUP(Brut!EH14+1,Semaines!$E$2:$L$523,7,FALSE),IF($AL6=2018,VLOOKUP(Brut!EH14+1,Semaines!$F$2:$L$523,6,FALSE),IF($AL6=2019,VLOOKUP(Brut!EH14+1,Semaines!$G$2:$L$523,5,FALSE),IF($AL6=2020,VLOOKUP(Brut!EH14+1,Semaines!$H$2:$L$523,4,FALSE),IF($AL6=2021,VLOOKUP(Brut!EH14+1,Semaines!$I$2:$L$523,3,FALSE),IF($AL6=2022,VLOOKUP(Brut!EH14+1,Semaines!$J$2:$L$523,2,FALSE),"")))))))))),IF($AL6=2013,VLOOKUP(Brut!EJ14+1,Semaines!$A$2:$L$523,11,FALSE),IF($AL6=2014,VLOOKUP(Brut!EJ14+1,Semaines!$B$2:$L$523,10,FALSE),IF($AL6=2015,VLOOKUP(Brut!EJ14+1,Semaines!$C$2:$L$523,9,FALSE),IF($AL6=2016,VLOOKUP(Brut!EJ14+1,Semaines!$D$2:$L$523,8,FALSE),IF($AL6=2017,VLOOKUP(Brut!EJ14+1,Semaines!$E$2:$L$523,7,FALSE),IF($AL6=2018,VLOOKUP(Brut!EJ14+1,Semaines!$F$2:$L$523,6,FALSE),IF($AL6=2019,VLOOKUP(Brut!EJ14+1,Semaines!$G$2:$L$523,5,FALSE),IF($AL6=2020,VLOOKUP(Brut!EJ14+1,Semaines!$H$2:$L$523,4,FALSE),IF($AL6=2021,VLOOKUP(Brut!EJ14+1,Semaines!$I$2:$L$523,3,FALSE),IF($AL6=2022,VLOOKUP(Brut!EJ14+1,Semaines!$J$2:$L$523,2,FALSE),"")))))))))))),_xlfn.ISOWEEKNUM(FB6)),"")</f>
        <v/>
      </c>
      <c r="FE6" s="191" t="str">
        <f>IF(FB6="",IF(FA6="",IF(EY6="","",IF($AL6=2013,VLOOKUP(Brut!EM14,Semaines!$A$2:$L$523,12,FALSE),IF($AL6=2014,VLOOKUP(Brut!EM14,Semaines!$B$2:$L$523,11,FALSE),IF($AL6=2015,VLOOKUP(Brut!EM14,Semaines!$C$2:$L$523,10,FALSE),IF($AL6=2016,VLOOKUP(Brut!EM14,Semaines!$D$2:$L$523,9,FALSE),IF($AL6=2017,VLOOKUP(Brut!EM14,Semaines!$E$2:$L$523,8,FALSE),IF($AL6=2018,VLOOKUP(Brut!EM14,Semaines!$F$2:$L$523,7,FALSE),IF($AL6=2019,VLOOKUP(Brut!EM14,Semaines!$G$2:$L$523,6,FALSE),IF($AL6=2020,VLOOKUP(Brut!EM14,Semaines!$H$2:$L$523,5,FALSE),IF($AL6=2021,VLOOKUP(Brut!EM14,Semaines!$I$2:$L$523,4,FALSE),IF($AL6=2022,VLOOKUP(Brut!EM14,Semaines!$J$2:$L$523,3,FALSE),""))))))))))),IF(EZ6="",IF($AL6=2013,VLOOKUP(Brut!EM14,Semaines!$A$2:$L$523,12,FALSE),IF($AL6=2014,VLOOKUP(Brut!EM14,Semaines!$B$2:$L$523,11,FALSE),IF($AL6=2015,VLOOKUP(Brut!EM14,Semaines!$C$2:$L$523,10,FALSE),IF($AL6=2016,VLOOKUP(Brut!EM14,Semaines!$D$2:$L$523,9,FALSE),IF($AL6=2017,VLOOKUP(Brut!EM14,Semaines!$E$2:$L$523,8,FALSE),IF($AL6=2018,VLOOKUP(Brut!EM14,Semaines!$F$2:$L$523,7,FALSE),IF($AL6=2019,VLOOKUP(Brut!EM14,Semaines!$G$2:$L$523,6,FALSE),IF($AL6=2020,VLOOKUP(Brut!EM14,Semaines!$H$2:$L$523,5,FALSE),IF($AL6=2021,VLOOKUP(Brut!EM14,Semaines!$I$2:$L$523,4,FALSE),IF($AL6=2022,VLOOKUP(Brut!EM14,Semaines!$J$2:$L$523,3,FALSE),"")))))))))),IF(EY6="","",IF($AL6=2013,VLOOKUP(Brut!EM14,Semaines!$A$2:$L$523,12,FALSE),IF($AL6=2014,VLOOKUP(Brut!EM14,Semaines!$B$2:$L$523,11,FALSE),IF($AL6=2015,VLOOKUP(Brut!EM14,Semaines!$C$2:$L$523,10,FALSE),IF($AL6=2016,VLOOKUP(Brut!EM14,Semaines!$D$2:$L$523,9,FALSE),IF($AL6=2017,VLOOKUP(Brut!EM14,Semaines!$E$2:$L$523,8,FALSE),IF($AL6=2018,VLOOKUP(Brut!EM14,Semaines!$F$2:$L$523,7,FALSE),IF($AL6=2019,VLOOKUP(Brut!EM14,Semaines!$G$2:$L$523,6,FALSE),IF($AL6=2020,VLOOKUP(Brut!EM14,Semaines!$H$2:$L$523,5,FALSE),IF($AL6=2021,VLOOKUP(Brut!EM14,Semaines!$I$2:$L$523,4,FALSE),IF($AL6=2022,VLOOKUP(Brut!EM14,Semaines!$J$2:$L$523,3,FALSE),""))))))))))))),IF(AND(MONTH(FB6)=12,_xlfn.ISOWEEKNUM(FB6)=1),YEAR(FB6)+1,YEAR(FB6)))</f>
        <v/>
      </c>
      <c r="FF6" s="198"/>
      <c r="FG6" s="199"/>
      <c r="FH6" s="182"/>
      <c r="FI6" s="185"/>
      <c r="FJ6" s="182"/>
      <c r="FK6" s="131" t="str">
        <f>IF($AL6=2013,VLOOKUP(Brut!ET14,Semaines!$A$2:$L$523,11,FALSE),IF($AL6=2014,VLOOKUP(Brut!ET14,Semaines!$B$2:$L$523,10,FALSE),IF($AL6=2015,VLOOKUP(Brut!ET14,Semaines!$C$2:$L$523,9,FALSE),IF($AL6=2016,VLOOKUP(Brut!ET14,Semaines!$D$2:$L$523,8,FALSE),IF($AL6=2017,VLOOKUP(Brut!ET14,Semaines!$E$2:$L$523,7,FALSE),IF($AL6=2018,VLOOKUP(Brut!ET14,Semaines!$F$2:$L$523,6,FALSE),IF($AL6=2019,VLOOKUP(Brut!ET14,Semaines!$G$2:$L$523,5,FALSE),IF($AL6=2020,VLOOKUP(Brut!ET14,Semaines!$H$2:$L$523,4,FALSE),IF($AL6=2021,VLOOKUP(Brut!ET14,Semaines!$I$2:$L$523,3,FALSE),IF($AL6=2022,VLOOKUP(Brut!ET14,Semaines!$J$2:$L$523,2,FALSE),""))))))))))</f>
        <v/>
      </c>
      <c r="FL6" s="132" t="str">
        <f>IF($AL6=2013,VLOOKUP(Brut!ET14,Semaines!$A$2:$L$523,12,FALSE),IF($AL6=2014,VLOOKUP(Brut!ET14,Semaines!$B$2:$L$523,11,FALSE),IF($AL6=2015,VLOOKUP(Brut!ET14,Semaines!$C$2:$L$523,10,FALSE),IF($AL6=2016,VLOOKUP(Brut!ET14,Semaines!$D$2:$L$523,9,FALSE),IF($AL6=2017,VLOOKUP(Brut!ET14,Semaines!$E$2:$L$523,8,FALSE),IF($AL6=2018,VLOOKUP(Brut!ET14,Semaines!$F$2:$L$523,7,FALSE),IF($AL6=2019,VLOOKUP(Brut!ET14,Semaines!$G$2:$L$523,6,FALSE),IF($AL6=2020,VLOOKUP(Brut!ET14,Semaines!$H$2:$L$523,5,FALSE),IF($AL6=2021,VLOOKUP(Brut!ET14,Semaines!$I$2:$L$523,4,FALSE),IF($AL6=2022,VLOOKUP(Brut!ET14,Semaines!$J$2:$L$523,3,FALSE),""))))))))))</f>
        <v/>
      </c>
      <c r="FM6" s="193"/>
      <c r="FN6" s="187"/>
      <c r="FO6" s="192" t="str">
        <f>IF($AL6=2013,VLOOKUP(Brut!EX14,Semaines!$A$2:$L$523,11,FALSE),IF($AL6=2014,VLOOKUP(Brut!EX14,Semaines!$B$2:$L$523,10,FALSE),IF($AL6=2015,VLOOKUP(Brut!EX14,Semaines!$C$2:$L$523,9,FALSE),IF($AL6=2016,VLOOKUP(Brut!EX14,Semaines!$D$2:$L$523,8,FALSE),IF($AL6=2017,VLOOKUP(Brut!EX14,Semaines!$E$2:$L$523,7,FALSE),IF($AL6=2018,VLOOKUP(Brut!EX14,Semaines!$F$2:$L$523,6,FALSE),IF($AL6=2019,VLOOKUP(Brut!EX14,Semaines!$G$2:$L$523,5,FALSE),IF($AL6=2020,VLOOKUP(Brut!EX14,Semaines!$H$2:$L$523,4,FALSE),IF($AL6=2021,VLOOKUP(Brut!EX14,Semaines!$I$2:$L$523,3,FALSE),IF($AL6=2022,VLOOKUP(Brut!EX14,Semaines!$J$2:$L$523,2,FALSE),""))))))))))</f>
        <v/>
      </c>
      <c r="FP6" s="132" t="str">
        <f>IF($AL6=2013,VLOOKUP(Brut!EX14,Semaines!$A$2:$L$523,12,FALSE),IF($AL6=2014,VLOOKUP(Brut!EX14,Semaines!$B$2:$L$523,11,FALSE),IF($AL6=2015,VLOOKUP(Brut!EX14,Semaines!$C$2:$L$523,10,FALSE),IF($AL6=2016,VLOOKUP(Brut!EX14,Semaines!$D$2:$L$523,9,FALSE),IF($AL6=2017,VLOOKUP(Brut!EX14,Semaines!$E$2:$L$523,8,FALSE),IF($AL6=2018,VLOOKUP(Brut!EX14,Semaines!$F$2:$L$523,7,FALSE),IF($AL6=2019,VLOOKUP(Brut!EX14,Semaines!$G$2:$L$523,6,FALSE),IF($AL6=2020,VLOOKUP(Brut!EX14,Semaines!$H$2:$L$523,5,FALSE),IF($AL6=2021,VLOOKUP(Brut!EX14,Semaines!$I$2:$L$523,4,FALSE),IF($AL6=2022,VLOOKUP(Brut!EX14,Semaines!$J$2:$L$523,3,FALSE),""))))))))))</f>
        <v/>
      </c>
      <c r="FQ6" s="193"/>
      <c r="FR6" s="187"/>
      <c r="FS6" s="182"/>
      <c r="FT6" s="131" t="str">
        <f>IF($AL6=2013,VLOOKUP(Brut!FC14,Semaines!$A$2:$L$523,11,FALSE),IF($AL6=2014,VLOOKUP(Brut!FC14,Semaines!$B$2:$L$523,10,FALSE),IF($AL6=2015,VLOOKUP(Brut!FC14,Semaines!$C$2:$L$523,9,FALSE),IF($AL6=2016,VLOOKUP(Brut!FC14,Semaines!$D$2:$L$523,8,FALSE),IF($AL6=2017,VLOOKUP(Brut!FC14,Semaines!$E$2:$L$523,7,FALSE),IF($AL6=2018,VLOOKUP(Brut!FC14,Semaines!$F$2:$L$523,6,FALSE),IF($AL6=2019,VLOOKUP(Brut!FC14,Semaines!$G$2:$L$523,5,FALSE),IF($AL6=2020,VLOOKUP(Brut!FC14,Semaines!$H$2:$L$523,4,FALSE),IF($AL6=2021,VLOOKUP(Brut!FC14,Semaines!$I$2:$L$523,3,FALSE),IF($AL6=2022,VLOOKUP(Brut!FC14,Semaines!$J$2:$L$523,2,FALSE),""))))))))))</f>
        <v/>
      </c>
      <c r="FU6" s="132" t="str">
        <f>IF($AL6=2013,VLOOKUP(Brut!FC14,Semaines!$A$2:$L$523,12,FALSE),IF($AL6=2014,VLOOKUP(Brut!FC14,Semaines!$B$2:$L$523,11,FALSE),IF($AL6=2015,VLOOKUP(Brut!FC14,Semaines!$C$2:$L$523,10,FALSE),IF($AL6=2016,VLOOKUP(Brut!FC14,Semaines!$D$2:$L$523,9,FALSE),IF($AL6=2017,VLOOKUP(Brut!FC14,Semaines!$E$2:$L$523,8,FALSE),IF($AL6=2018,VLOOKUP(Brut!FC14,Semaines!$F$2:$L$523,7,FALSE),IF($AL6=2019,VLOOKUP(Brut!FC14,Semaines!$G$2:$L$523,6,FALSE),IF($AL6=2020,VLOOKUP(Brut!FC14,Semaines!$H$2:$L$523,5,FALSE),IF($AL6=2021,VLOOKUP(Brut!FC14,Semaines!$I$2:$L$523,4,FALSE),IF($AL6=2022,VLOOKUP(Brut!FC14,Semaines!$J$2:$L$523,3,FALSE),""))))))))))</f>
        <v/>
      </c>
      <c r="FV6" s="193"/>
      <c r="FW6" s="187"/>
      <c r="FX6" s="192" t="str">
        <f>IF($AL6=2013,VLOOKUP(Brut!FI14,Semaines!$A$2:$L$523,11,FALSE),IF($AL6=2014,VLOOKUP(Brut!FI14,Semaines!$B$2:$L$523,10,FALSE),IF($AL6=2015,VLOOKUP(Brut!FI14,Semaines!$C$2:$L$523,9,FALSE),IF($AL6=2016,VLOOKUP(Brut!FI14,Semaines!$D$2:$L$523,8,FALSE),IF($AL6=2017,VLOOKUP(Brut!FI14,Semaines!$E$2:$L$523,7,FALSE),IF($AL6=2018,VLOOKUP(Brut!FI14,Semaines!$F$2:$L$523,6,FALSE),IF($AL6=2019,VLOOKUP(Brut!FI14,Semaines!$G$2:$L$523,5,FALSE),IF($AL6=2020,VLOOKUP(Brut!FI14,Semaines!$H$2:$L$523,4,FALSE),IF($AL6=2021,VLOOKUP(Brut!FI14,Semaines!$I$2:$L$523,3,FALSE),IF($AL6=2022,VLOOKUP(Brut!FI14,Semaines!$J$2:$L$523,2,FALSE),""))))))))))</f>
        <v/>
      </c>
      <c r="FY6" s="132" t="str">
        <f>IF($AL6=2013,VLOOKUP(Brut!FI14,Semaines!$A$2:$L$523,12,FALSE),IF($AL6=2014,VLOOKUP(Brut!FI14,Semaines!$B$2:$L$523,11,FALSE),IF($AL6=2015,VLOOKUP(Brut!FI14,Semaines!$C$2:$L$523,10,FALSE),IF($AL6=2016,VLOOKUP(Brut!FI14,Semaines!$D$2:$L$523,9,FALSE),IF($AL6=2017,VLOOKUP(Brut!FI14,Semaines!$E$2:$L$523,8,FALSE),IF($AL6=2018,VLOOKUP(Brut!FI14,Semaines!$F$2:$L$523,7,FALSE),IF($AL6=2019,VLOOKUP(Brut!FI14,Semaines!$G$2:$L$523,6,FALSE),IF($AL6=2020,VLOOKUP(Brut!FI14,Semaines!$H$2:$L$523,5,FALSE),IF($AL6=2021,VLOOKUP(Brut!FI14,Semaines!$I$2:$L$523,4,FALSE),IF($AL6=2022,VLOOKUP(Brut!FI14,Semaines!$J$2:$L$523,3,FALSE),""))))))))))</f>
        <v/>
      </c>
      <c r="FZ6" s="193"/>
      <c r="GA6" s="187"/>
      <c r="GB6" s="182"/>
      <c r="GC6" s="131" t="str">
        <f>IF($AL6=2013,VLOOKUP(Brut!FN14,Semaines!$A$2:$L$523,11,FALSE),IF($AL6=2014,VLOOKUP(Brut!FN14,Semaines!$B$2:$L$523,10,FALSE),IF($AL6=2015,VLOOKUP(Brut!FN14,Semaines!$C$2:$L$523,9,FALSE),IF($AL6=2016,VLOOKUP(Brut!FN14,Semaines!$D$2:$L$523,8,FALSE),IF($AL6=2017,VLOOKUP(Brut!FN14,Semaines!$E$2:$L$523,7,FALSE),IF($AL6=2018,VLOOKUP(Brut!FN14,Semaines!$F$2:$L$523,6,FALSE),IF($AL6=2019,VLOOKUP(Brut!FN14,Semaines!$G$2:$L$523,5,FALSE),IF($AL6=2020,VLOOKUP(Brut!FN14,Semaines!$H$2:$L$523,4,FALSE),IF($AL6=2021,VLOOKUP(Brut!FN14,Semaines!$I$2:$L$523,3,FALSE),IF($AL6=2022,VLOOKUP(Brut!FN14,Semaines!$J$2:$L$523,2,FALSE),""))))))))))</f>
        <v/>
      </c>
      <c r="GD6" s="132" t="str">
        <f>IF($AL6=2013,VLOOKUP(Brut!FN14,Semaines!$A$2:$L$523,12,FALSE),IF($AL6=2014,VLOOKUP(Brut!FN14,Semaines!$B$2:$L$523,11,FALSE),IF($AL6=2015,VLOOKUP(Brut!FN14,Semaines!$C$2:$L$523,10,FALSE),IF($AL6=2016,VLOOKUP(Brut!FN14,Semaines!$D$2:$L$523,9,FALSE),IF($AL6=2017,VLOOKUP(Brut!FN14,Semaines!$E$2:$L$523,8,FALSE),IF($AL6=2018,VLOOKUP(Brut!FN14,Semaines!$F$2:$L$523,7,FALSE),IF($AL6=2019,VLOOKUP(Brut!FN14,Semaines!$G$2:$L$523,6,FALSE),IF($AL6=2020,VLOOKUP(Brut!FN14,Semaines!$H$2:$L$523,5,FALSE),IF($AL6=2021,VLOOKUP(Brut!FN14,Semaines!$I$2:$L$523,4,FALSE),IF($AL6=2022,VLOOKUP(Brut!FN14,Semaines!$J$2:$L$523,3,FALSE),""))))))))))</f>
        <v/>
      </c>
      <c r="GE6" s="193"/>
      <c r="GF6" s="187"/>
      <c r="GG6" s="192" t="str">
        <f>IF($AL6=2013,VLOOKUP(Brut!FR14,Semaines!$A$2:$L$523,11,FALSE),IF($AL6=2014,VLOOKUP(Brut!FR14,Semaines!$B$2:$L$523,10,FALSE),IF($AL6=2015,VLOOKUP(Brut!FR14,Semaines!$C$2:$L$523,9,FALSE),IF($AL6=2016,VLOOKUP(Brut!FR14,Semaines!$D$2:$L$523,8,FALSE),IF($AL6=2017,VLOOKUP(Brut!FR14,Semaines!$E$2:$L$523,7,FALSE),IF($AL6=2018,VLOOKUP(Brut!FR14,Semaines!$F$2:$L$523,6,FALSE),IF($AL6=2019,VLOOKUP(Brut!FR14,Semaines!$G$2:$L$523,5,FALSE),IF($AL6=2020,VLOOKUP(Brut!FR14,Semaines!$H$2:$L$523,4,FALSE),IF($AL6=2021,VLOOKUP(Brut!FR14,Semaines!$I$2:$L$523,3,FALSE),IF($AL6=2022,VLOOKUP(Brut!FR14,Semaines!$J$2:$L$523,2,FALSE),""))))))))))</f>
        <v/>
      </c>
      <c r="GH6" s="132" t="str">
        <f>IF($AL6=2013,VLOOKUP(Brut!FR14,Semaines!$A$2:$L$523,12,FALSE),IF($AL6=2014,VLOOKUP(Brut!FR14,Semaines!$B$2:$L$523,11,FALSE),IF($AL6=2015,VLOOKUP(Brut!FR14,Semaines!$C$2:$L$523,10,FALSE),IF($AL6=2016,VLOOKUP(Brut!FR14,Semaines!$D$2:$L$523,9,FALSE),IF($AL6=2017,VLOOKUP(Brut!FR14,Semaines!$E$2:$L$523,8,FALSE),IF($AL6=2018,VLOOKUP(Brut!FR14,Semaines!$F$2:$L$523,7,FALSE),IF($AL6=2019,VLOOKUP(Brut!FR14,Semaines!$G$2:$L$523,6,FALSE),IF($AL6=2020,VLOOKUP(Brut!FR14,Semaines!$H$2:$L$523,5,FALSE),IF($AL6=2021,VLOOKUP(Brut!FR14,Semaines!$I$2:$L$523,4,FALSE),IF($AL6=2022,VLOOKUP(Brut!FR14,Semaines!$J$2:$L$523,3,FALSE),""))))))))))</f>
        <v/>
      </c>
      <c r="GI6" s="193"/>
      <c r="GJ6" s="187"/>
      <c r="GK6" s="182"/>
      <c r="GL6" s="185"/>
      <c r="GM6" s="192" t="str">
        <f>IF($AL6=2013,VLOOKUP(Brut!FX14,Semaines!$A$2:$L$523,11,FALSE),IF($AL6=2014,VLOOKUP(Brut!FX14,Semaines!$B$2:$L$523,10,FALSE),IF($AL6=2015,VLOOKUP(Brut!FX14,Semaines!$C$2:$L$523,9,FALSE),IF($AL6=2016,VLOOKUP(Brut!FX14,Semaines!$D$2:$L$523,8,FALSE),IF($AL6=2017,VLOOKUP(Brut!FX14,Semaines!$E$2:$L$523,7,FALSE),IF($AL6=2018,VLOOKUP(Brut!FX14,Semaines!$F$2:$L$523,6,FALSE),IF($AL6=2019,VLOOKUP(Brut!FX14,Semaines!$G$2:$L$523,5,FALSE),IF($AL6=2020,VLOOKUP(Brut!FX14,Semaines!$H$2:$L$523,4,FALSE),IF($AL6=2021,VLOOKUP(Brut!FX14,Semaines!$I$2:$L$523,3,FALSE),IF($AL6=2022,VLOOKUP(Brut!FX14,Semaines!$J$2:$L$523,2,FALSE),""))))))))))</f>
        <v/>
      </c>
      <c r="GN6" s="132" t="str">
        <f>IF($AL6=2013,VLOOKUP(Brut!FX14,Semaines!$A$2:$L$523,12,FALSE),IF($AL6=2014,VLOOKUP(Brut!FX14,Semaines!$B$2:$L$523,11,FALSE),IF($AL6=2015,VLOOKUP(Brut!FX14,Semaines!$C$2:$L$523,10,FALSE),IF($AL6=2016,VLOOKUP(Brut!FX14,Semaines!$D$2:$L$523,9,FALSE),IF($AL6=2017,VLOOKUP(Brut!FX14,Semaines!$E$2:$L$523,8,FALSE),IF($AL6=2018,VLOOKUP(Brut!FX14,Semaines!$F$2:$L$523,7,FALSE),IF($AL6=2019,VLOOKUP(Brut!FX14,Semaines!$G$2:$L$523,6,FALSE),IF($AL6=2020,VLOOKUP(Brut!FX14,Semaines!$H$2:$L$523,5,FALSE),IF($AL6=2021,VLOOKUP(Brut!FX14,Semaines!$I$2:$L$523,4,FALSE),IF($AL6=2022,VLOOKUP(Brut!FX14,Semaines!$J$2:$L$523,3,FALSE),""))))))))))</f>
        <v/>
      </c>
      <c r="GO6" s="193"/>
      <c r="GP6" s="187"/>
      <c r="GQ6" s="192" t="str">
        <f>IF($AL6=2013,VLOOKUP(Brut!GB14,Semaines!$A$2:$L$523,11,FALSE),IF($AL6=2014,VLOOKUP(Brut!GB14,Semaines!$B$2:$L$523,10,FALSE),IF($AL6=2015,VLOOKUP(Brut!GB14,Semaines!$C$2:$L$523,9,FALSE),IF($AL6=2016,VLOOKUP(Brut!GB14,Semaines!$D$2:$L$523,8,FALSE),IF($AL6=2017,VLOOKUP(Brut!GB14,Semaines!$E$2:$L$523,7,FALSE),IF($AL6=2018,VLOOKUP(Brut!GB14,Semaines!$F$2:$L$523,6,FALSE),IF($AL6=2019,VLOOKUP(Brut!GB14,Semaines!$G$2:$L$523,5,FALSE),IF($AL6=2020,VLOOKUP(Brut!GB14,Semaines!$H$2:$L$523,4,FALSE),IF($AL6=2021,VLOOKUP(Brut!GB14,Semaines!$I$2:$L$523,3,FALSE),IF($AL6=2022,VLOOKUP(Brut!GB14,Semaines!$J$2:$L$523,2,FALSE),""))))))))))</f>
        <v/>
      </c>
      <c r="GR6" s="132" t="str">
        <f>IF($AL6=2013,VLOOKUP(Brut!GB14,Semaines!$A$2:$L$523,12,FALSE),IF($AL6=2014,VLOOKUP(Brut!GB14,Semaines!$B$2:$L$523,11,FALSE),IF($AL6=2015,VLOOKUP(Brut!GB14,Semaines!$C$2:$L$523,10,FALSE),IF($AL6=2016,VLOOKUP(Brut!GB14,Semaines!$D$2:$L$523,9,FALSE),IF($AL6=2017,VLOOKUP(Brut!GB14,Semaines!$E$2:$L$523,8,FALSE),IF($AL6=2018,VLOOKUP(Brut!GB14,Semaines!$F$2:$L$523,7,FALSE),IF($AL6=2019,VLOOKUP(Brut!GB14,Semaines!$G$2:$L$523,6,FALSE),IF($AL6=2020,VLOOKUP(Brut!GB14,Semaines!$H$2:$L$523,5,FALSE),IF($AL6=2021,VLOOKUP(Brut!GB14,Semaines!$I$2:$L$523,4,FALSE),IF($AL6=2022,VLOOKUP(Brut!GB14,Semaines!$J$2:$L$523,3,FALSE),""))))))))))</f>
        <v/>
      </c>
      <c r="GS6" s="193"/>
      <c r="GT6" s="187"/>
      <c r="GU6" s="192" t="str">
        <f>IF($AL6=2013,VLOOKUP(Brut!GF14,Semaines!$A$2:$L$523,11,FALSE),IF($AL6=2014,VLOOKUP(Brut!GF14,Semaines!$B$2:$L$523,10,FALSE),IF($AL6=2015,VLOOKUP(Brut!GF14,Semaines!$C$2:$L$523,9,FALSE),IF($AL6=2016,VLOOKUP(Brut!GF14,Semaines!$D$2:$L$523,8,FALSE),IF($AL6=2017,VLOOKUP(Brut!GF14,Semaines!$E$2:$L$523,7,FALSE),IF($AL6=2018,VLOOKUP(Brut!GF14,Semaines!$F$2:$L$523,6,FALSE),IF($AL6=2019,VLOOKUP(Brut!GF14,Semaines!$G$2:$L$523,5,FALSE),IF($AL6=2020,VLOOKUP(Brut!GF14,Semaines!$H$2:$L$523,4,FALSE),IF($AL6=2021,VLOOKUP(Brut!GF14,Semaines!$I$2:$L$523,3,FALSE),IF($AL6=2022,VLOOKUP(Brut!GF14,Semaines!$J$2:$L$523,2,FALSE),""))))))))))</f>
        <v/>
      </c>
      <c r="GV6" s="132" t="str">
        <f>IF($AL6=2013,VLOOKUP(Brut!GF14,Semaines!$A$2:$L$523,12,FALSE),IF($AL6=2014,VLOOKUP(Brut!GF14,Semaines!$B$2:$L$523,11,FALSE),IF($AL6=2015,VLOOKUP(Brut!GF14,Semaines!$C$2:$L$523,10,FALSE),IF($AL6=2016,VLOOKUP(Brut!GF14,Semaines!$D$2:$L$523,9,FALSE),IF($AL6=2017,VLOOKUP(Brut!GF14,Semaines!$E$2:$L$523,8,FALSE),IF($AL6=2018,VLOOKUP(Brut!GF14,Semaines!$F$2:$L$523,7,FALSE),IF($AL6=2019,VLOOKUP(Brut!GF14,Semaines!$G$2:$L$523,6,FALSE),IF($AL6=2020,VLOOKUP(Brut!GF14,Semaines!$H$2:$L$523,5,FALSE),IF($AL6=2021,VLOOKUP(Brut!GF14,Semaines!$I$2:$L$523,4,FALSE),IF($AL6=2022,VLOOKUP(Brut!GF14,Semaines!$J$2:$L$523,3,FALSE),""))))))))))</f>
        <v/>
      </c>
      <c r="GW6" s="193"/>
      <c r="GX6" s="187"/>
      <c r="GY6" s="182"/>
      <c r="GZ6" s="131" t="str">
        <f>IF($AL6=2013,VLOOKUP(Brut!GK14,Semaines!$A$2:$L$523,11,FALSE),IF($AL6=2014,VLOOKUP(Brut!GK14,Semaines!$B$2:$L$523,10,FALSE),IF($AL6=2015,VLOOKUP(Brut!GK14,Semaines!$C$2:$L$523,9,FALSE),IF($AL6=2016,VLOOKUP(Brut!GK14,Semaines!$D$2:$L$523,8,FALSE),IF($AL6=2017,VLOOKUP(Brut!GK14,Semaines!$E$2:$L$523,7,FALSE),IF($AL6=2018,VLOOKUP(Brut!GK14,Semaines!$F$2:$L$523,6,FALSE),IF($AL6=2019,VLOOKUP(Brut!GK14,Semaines!$G$2:$L$523,5,FALSE),IF($AL6=2020,VLOOKUP(Brut!GK14,Semaines!$H$2:$L$523,4,FALSE),IF($AL6=2021,VLOOKUP(Brut!GK14,Semaines!$I$2:$L$523,3,FALSE),IF($AL6=2022,VLOOKUP(Brut!GK14,Semaines!$J$2:$L$523,2,FALSE),""))))))))))</f>
        <v/>
      </c>
      <c r="HA6" s="132" t="str">
        <f>IF($AL6=2013,VLOOKUP(Brut!GK14,Semaines!$A$2:$L$523,12,FALSE),IF($AL6=2014,VLOOKUP(Brut!GK14,Semaines!$B$2:$L$523,11,FALSE),IF($AL6=2015,VLOOKUP(Brut!GK14,Semaines!$C$2:$L$523,10,FALSE),IF($AL6=2016,VLOOKUP(Brut!GK14,Semaines!$D$2:$L$523,9,FALSE),IF($AL6=2017,VLOOKUP(Brut!GK14,Semaines!$E$2:$L$523,8,FALSE),IF($AL6=2018,VLOOKUP(Brut!GK14,Semaines!$F$2:$L$523,7,FALSE),IF($AL6=2019,VLOOKUP(Brut!GK14,Semaines!$G$2:$L$523,6,FALSE),IF($AL6=2020,VLOOKUP(Brut!GK14,Semaines!$H$2:$L$523,5,FALSE),IF($AL6=2021,VLOOKUP(Brut!GK14,Semaines!$I$2:$L$523,4,FALSE),IF($AL6=2022,VLOOKUP(Brut!GK14,Semaines!$J$2:$L$523,3,FALSE),""))))))))))</f>
        <v/>
      </c>
      <c r="HB6" s="193"/>
      <c r="HC6" s="187"/>
      <c r="HD6" s="192" t="str">
        <f>IF($AL6=2013,VLOOKUP(Brut!GO14,Semaines!$A$2:$L$523,11,FALSE),IF($AL6=2014,VLOOKUP(Brut!GO14,Semaines!$B$2:$L$523,10,FALSE),IF($AL6=2015,VLOOKUP(Brut!GO14,Semaines!$C$2:$L$523,9,FALSE),IF($AL6=2016,VLOOKUP(Brut!GO14,Semaines!$D$2:$L$523,8,FALSE),IF($AL6=2017,VLOOKUP(Brut!GO14,Semaines!$E$2:$L$523,7,FALSE),IF($AL6=2018,VLOOKUP(Brut!GO14,Semaines!$F$2:$L$523,6,FALSE),IF($AL6=2019,VLOOKUP(Brut!GO14,Semaines!$G$2:$L$523,5,FALSE),IF($AL6=2020,VLOOKUP(Brut!GO14,Semaines!$H$2:$L$523,4,FALSE),IF($AL6=2021,VLOOKUP(Brut!GO14,Semaines!$I$2:$L$523,3,FALSE),IF($AL6=2022,VLOOKUP(Brut!GO14,Semaines!$J$2:$L$523,2,FALSE),""))))))))))</f>
        <v/>
      </c>
      <c r="HE6" s="132" t="str">
        <f>IF($AL6=2013,VLOOKUP(Brut!GO14,Semaines!$A$2:$L$523,12,FALSE),IF($AL6=2014,VLOOKUP(Brut!GO14,Semaines!$B$2:$L$523,11,FALSE),IF($AL6=2015,VLOOKUP(Brut!GO14,Semaines!$C$2:$L$523,10,FALSE),IF($AL6=2016,VLOOKUP(Brut!GO14,Semaines!$D$2:$L$523,9,FALSE),IF($AL6=2017,VLOOKUP(Brut!GO14,Semaines!$E$2:$L$523,8,FALSE),IF($AL6=2018,VLOOKUP(Brut!GO14,Semaines!$F$2:$L$523,7,FALSE),IF($AL6=2019,VLOOKUP(Brut!GO14,Semaines!$G$2:$L$523,6,FALSE),IF($AL6=2020,VLOOKUP(Brut!GO14,Semaines!$H$2:$L$523,5,FALSE),IF($AL6=2021,VLOOKUP(Brut!GO14,Semaines!$I$2:$L$523,4,FALSE),IF($AL6=2022,VLOOKUP(Brut!GO14,Semaines!$J$2:$L$523,3,FALSE),""))))))))))</f>
        <v/>
      </c>
      <c r="HF6" s="193"/>
      <c r="HG6" s="187"/>
      <c r="HH6" s="200"/>
      <c r="HI6" s="122"/>
      <c r="HJ6" s="184"/>
      <c r="HK6" s="185"/>
      <c r="HL6" s="182"/>
      <c r="HM6" s="185"/>
      <c r="HN6" s="192" t="str">
        <f>IF($AL6=2013,VLOOKUP(Brut!GY14,Semaines!$A$2:$L$523,11,FALSE),IF($AL6=2014,VLOOKUP(Brut!GY14,Semaines!$B$2:$L$523,10,FALSE),IF($AL6=2015,VLOOKUP(Brut!GY14,Semaines!$C$2:$L$523,9,FALSE),IF($AL6=2016,VLOOKUP(Brut!GY14,Semaines!$D$2:$L$523,8,FALSE),IF($AL6=2017,VLOOKUP(Brut!GY14,Semaines!$E$2:$L$523,7,FALSE),IF($AL6=2018,VLOOKUP(Brut!GY14,Semaines!$F$2:$L$523,6,FALSE),IF($AL6=2019,VLOOKUP(Brut!GY14,Semaines!$G$2:$L$523,5,FALSE),IF($AL6=2020,VLOOKUP(Brut!GY14,Semaines!$H$2:$L$523,4,FALSE),IF($AL6=2021,VLOOKUP(Brut!GY14,Semaines!$I$2:$L$523,3,FALSE),IF($AL6=2022,VLOOKUP(Brut!GY14,Semaines!$J$2:$L$523,2,FALSE),""))))))))))</f>
        <v/>
      </c>
      <c r="HO6" s="132" t="str">
        <f>IF($AL6=2013,VLOOKUP(Brut!GY14,Semaines!$A$2:$L$523,12,FALSE),IF($AL6=2014,VLOOKUP(Brut!GY14,Semaines!$B$2:$L$523,11,FALSE),IF($AL6=2015,VLOOKUP(Brut!GY14,Semaines!$C$2:$L$523,10,FALSE),IF($AL6=2016,VLOOKUP(Brut!GY14,Semaines!$D$2:$L$523,9,FALSE),IF($AL6=2017,VLOOKUP(Brut!GY14,Semaines!$E$2:$L$523,8,FALSE),IF($AL6=2018,VLOOKUP(Brut!GY14,Semaines!$F$2:$L$523,7,FALSE),IF($AL6=2019,VLOOKUP(Brut!GY14,Semaines!$G$2:$L$523,6,FALSE),IF($AL6=2020,VLOOKUP(Brut!GY14,Semaines!$H$2:$L$523,5,FALSE),IF($AL6=2021,VLOOKUP(Brut!GY14,Semaines!$I$2:$L$523,4,FALSE),IF($AL6=2022,VLOOKUP(Brut!GY14,Semaines!$J$2:$L$523,3,FALSE),""))))))))))</f>
        <v/>
      </c>
      <c r="HP6" s="193"/>
      <c r="HQ6" s="187"/>
      <c r="HR6" s="182"/>
      <c r="HS6" s="131"/>
      <c r="HT6" s="132"/>
      <c r="HU6" s="201"/>
      <c r="HV6" s="185"/>
      <c r="HW6" s="182"/>
      <c r="HX6" s="131" t="str">
        <f>IF($AL6=2013,VLOOKUP(Brut!HI14,Semaines!$A$2:$L$523,11,FALSE),IF($AL6=2014,VLOOKUP(Brut!HI14,Semaines!$B$2:$L$523,10,FALSE),IF($AL6=2015,VLOOKUP(Brut!HI14,Semaines!$C$2:$L$523,9,FALSE),IF($AL6=2016,VLOOKUP(Brut!HI14,Semaines!$D$2:$L$523,8,FALSE),IF($AL6=2017,VLOOKUP(Brut!HI14,Semaines!$E$2:$L$523,7,FALSE),IF($AL6=2018,VLOOKUP(Brut!HI14,Semaines!$F$2:$L$523,6,FALSE),IF($AL6=2019,VLOOKUP(Brut!HI14,Semaines!$G$2:$L$523,5,FALSE),IF($AL6=2020,VLOOKUP(Brut!HI14,Semaines!$H$2:$L$523,4,FALSE),IF($AL6=2021,VLOOKUP(Brut!HI14,Semaines!$I$2:$L$523,3,FALSE),IF($AL6=2022,VLOOKUP(Brut!HI14,Semaines!$J$2:$L$523,2,FALSE),""))))))))))</f>
        <v/>
      </c>
      <c r="HY6" s="132" t="str">
        <f>IF($AL6=2013,VLOOKUP(Brut!HI14,Semaines!$A$2:$L$523,12,FALSE),IF($AL6=2014,VLOOKUP(Brut!HI14,Semaines!$B$2:$L$523,11,FALSE),IF($AL6=2015,VLOOKUP(Brut!HI14,Semaines!$C$2:$L$523,10,FALSE),IF($AL6=2016,VLOOKUP(Brut!HI14,Semaines!$D$2:$L$523,9,FALSE),IF($AL6=2017,VLOOKUP(Brut!HI14,Semaines!$E$2:$L$523,8,FALSE),IF($AL6=2018,VLOOKUP(Brut!HI14,Semaines!$F$2:$L$523,7,FALSE),IF($AL6=2019,VLOOKUP(Brut!HI14,Semaines!$G$2:$L$523,6,FALSE),IF($AL6=2020,VLOOKUP(Brut!HI14,Semaines!$H$2:$L$523,5,FALSE),IF($AL6=2021,VLOOKUP(Brut!HI14,Semaines!$I$2:$L$523,4,FALSE),IF($AL6=2022,VLOOKUP(Brut!HI14,Semaines!$J$2:$L$523,3,FALSE),""))))))))))</f>
        <v/>
      </c>
      <c r="HZ6" s="193"/>
      <c r="IA6" s="187"/>
      <c r="IB6" s="182"/>
      <c r="IC6" s="185"/>
      <c r="ID6" s="192" t="str">
        <f>IF($AL6=2013,VLOOKUP(Brut!HO14,Semaines!$A$2:$L$523,11,FALSE),IF($AL6=2014,VLOOKUP(Brut!HO14,Semaines!$B$2:$L$523,10,FALSE),IF($AL6=2015,VLOOKUP(Brut!HO14,Semaines!$C$2:$L$523,9,FALSE),IF($AL6=2016,VLOOKUP(Brut!HO14,Semaines!$D$2:$L$523,8,FALSE),IF($AL6=2017,VLOOKUP(Brut!HO14,Semaines!$E$2:$L$523,7,FALSE),IF($AL6=2018,VLOOKUP(Brut!HO14,Semaines!$F$2:$L$523,6,FALSE),IF($AL6=2019,VLOOKUP(Brut!HO14,Semaines!$G$2:$L$523,5,FALSE),IF($AL6=2020,VLOOKUP(Brut!HO14,Semaines!$H$2:$L$523,4,FALSE),IF($AL6=2021,VLOOKUP(Brut!HO14,Semaines!$I$2:$L$523,3,FALSE),IF($AL6=2022,VLOOKUP(Brut!HO14,Semaines!$J$2:$L$523,2,FALSE),""))))))))))</f>
        <v/>
      </c>
      <c r="IE6" s="132" t="str">
        <f>IF($AL6=2013,VLOOKUP(Brut!HO14,Semaines!$A$2:$L$523,12,FALSE),IF($AL6=2014,VLOOKUP(Brut!HO14,Semaines!$B$2:$L$523,11,FALSE),IF($AL6=2015,VLOOKUP(Brut!HO14,Semaines!$C$2:$L$523,10,FALSE),IF($AL6=2016,VLOOKUP(Brut!HO14,Semaines!$D$2:$L$523,9,FALSE),IF($AL6=2017,VLOOKUP(Brut!HO14,Semaines!$E$2:$L$523,8,FALSE),IF($AL6=2018,VLOOKUP(Brut!HO14,Semaines!$F$2:$L$523,7,FALSE),IF($AL6=2019,VLOOKUP(Brut!HO14,Semaines!$G$2:$L$523,6,FALSE),IF($AL6=2020,VLOOKUP(Brut!HO14,Semaines!$H$2:$L$523,5,FALSE),IF($AL6=2021,VLOOKUP(Brut!HO14,Semaines!$I$2:$L$523,4,FALSE),IF($AL6=2022,VLOOKUP(Brut!HO14,Semaines!$J$2:$L$523,3,FALSE),""))))))))))</f>
        <v/>
      </c>
      <c r="IF6" s="193"/>
      <c r="IG6" s="187"/>
      <c r="IH6" s="200"/>
      <c r="II6" s="122"/>
      <c r="IJ6" s="184"/>
      <c r="IK6" s="185"/>
      <c r="IL6" s="202"/>
      <c r="IM6" s="122"/>
      <c r="IN6" s="122"/>
      <c r="IO6" s="184"/>
      <c r="IP6" s="185"/>
      <c r="IQ6" s="192" t="str">
        <f>IF($AL6=2013,VLOOKUP(Brut!IB14,Semaines!$A$2:$L$523,11,FALSE),IF($AL6=2014,VLOOKUP(Brut!IB14,Semaines!$B$2:$L$523,10,FALSE),IF($AL6=2015,VLOOKUP(Brut!IB14,Semaines!$C$2:$L$523,9,FALSE),IF($AL6=2016,VLOOKUP(Brut!IB14,Semaines!$D$2:$L$523,8,FALSE),IF($AL6=2017,VLOOKUP(Brut!IB14,Semaines!$E$2:$L$523,7,FALSE),IF($AL6=2018,VLOOKUP(Brut!IB14,Semaines!$F$2:$L$523,6,FALSE),IF($AL6=2019,VLOOKUP(Brut!IB14,Semaines!$G$2:$L$523,5,FALSE),IF($AL6=2020,VLOOKUP(Brut!IB14,Semaines!$H$2:$L$523,4,FALSE),IF($AL6=2021,VLOOKUP(Brut!IB14,Semaines!$I$2:$L$523,3,FALSE),IF($AL6=2022,VLOOKUP(Brut!IB14,Semaines!$J$2:$L$523,2,FALSE),""))))))))))</f>
        <v/>
      </c>
      <c r="IR6" s="132" t="str">
        <f>IF($AL6=2013,VLOOKUP(Brut!IB14,Semaines!$A$2:$L$523,12,FALSE),IF($AL6=2014,VLOOKUP(Brut!IB14,Semaines!$B$2:$L$523,11,FALSE),IF($AL6=2015,VLOOKUP(Brut!IB14,Semaines!$C$2:$L$523,10,FALSE),IF($AL6=2016,VLOOKUP(Brut!IB14,Semaines!$D$2:$L$523,9,FALSE),IF($AL6=2017,VLOOKUP(Brut!IB14,Semaines!$E$2:$L$523,8,FALSE),IF($AL6=2018,VLOOKUP(Brut!IB14,Semaines!$F$2:$L$523,7,FALSE),IF($AL6=2019,VLOOKUP(Brut!IB14,Semaines!$G$2:$L$523,6,FALSE),IF($AL6=2020,VLOOKUP(Brut!IB14,Semaines!$H$2:$L$523,5,FALSE),IF($AL6=2021,VLOOKUP(Brut!IB14,Semaines!$I$2:$L$523,4,FALSE),IF($AL6=2022,VLOOKUP(Brut!IB14,Semaines!$J$2:$L$523,3,FALSE),""))))))))))</f>
        <v/>
      </c>
      <c r="IS6" s="193"/>
      <c r="IT6" s="187"/>
      <c r="IU6" s="192" t="str">
        <f>IF($AL6=2013,VLOOKUP(Brut!IF14,Semaines!$A$2:$L$523,11,FALSE),IF($AL6=2014,VLOOKUP(Brut!IF14,Semaines!$B$2:$L$523,10,FALSE),IF($AL6=2015,VLOOKUP(Brut!IF14,Semaines!$C$2:$L$523,9,FALSE),IF($AL6=2016,VLOOKUP(Brut!IF14,Semaines!$D$2:$L$523,8,FALSE),IF($AL6=2017,VLOOKUP(Brut!IF14,Semaines!$E$2:$L$523,7,FALSE),IF($AL6=2018,VLOOKUP(Brut!IF14,Semaines!$F$2:$L$523,6,FALSE),IF($AL6=2019,VLOOKUP(Brut!IF14,Semaines!$G$2:$L$523,5,FALSE),IF($AL6=2020,VLOOKUP(Brut!IF14,Semaines!$H$2:$L$523,4,FALSE),IF($AL6=2021,VLOOKUP(Brut!IF14,Semaines!$I$2:$L$523,3,FALSE),IF($AL6=2022,VLOOKUP(Brut!IF14,Semaines!$J$2:$L$523,2,FALSE),""))))))))))</f>
        <v/>
      </c>
      <c r="IV6" s="132" t="str">
        <f>IF($AL6=2013,VLOOKUP(Brut!IF14,Semaines!$A$2:$L$523,12,FALSE),IF($AL6=2014,VLOOKUP(Brut!IF14,Semaines!$B$2:$L$523,11,FALSE),IF($AL6=2015,VLOOKUP(Brut!IF14,Semaines!$C$2:$L$523,10,FALSE),IF($AL6=2016,VLOOKUP(Brut!IF14,Semaines!$D$2:$L$523,9,FALSE),IF($AL6=2017,VLOOKUP(Brut!IF14,Semaines!$E$2:$L$523,8,FALSE),IF($AL6=2018,VLOOKUP(Brut!IF14,Semaines!$F$2:$L$523,7,FALSE),IF($AL6=2019,VLOOKUP(Brut!IF14,Semaines!$G$2:$L$523,6,FALSE),IF($AL6=2020,VLOOKUP(Brut!IF14,Semaines!$H$2:$L$523,5,FALSE),IF($AL6=2021,VLOOKUP(Brut!IF14,Semaines!$I$2:$L$523,4,FALSE),IF($AL6=2022,VLOOKUP(Brut!IF14,Semaines!$J$2:$L$523,3,FALSE),""))))))))))</f>
        <v/>
      </c>
      <c r="IW6" s="193"/>
      <c r="IX6" s="187"/>
      <c r="IY6" s="188" t="str">
        <f>IF(Import!AY4=0,"",Import!AY4)</f>
        <v/>
      </c>
      <c r="IZ6" s="189" t="str">
        <f t="shared" ref="IZ6:IZ12" si="13">IFERROR($V6*20%,"")</f>
        <v/>
      </c>
      <c r="JA6" s="190" t="str">
        <f t="array" ref="JA6">IFERROR(IF(IY6="",IF(IW6="",IF(IU6="","",IF($AL6=2013,VLOOKUP(Brut!IF14+1,Semaines!$A$2:$L$523,11,FALSE),IF($AL6=2014,VLOOKUP(Brut!IF14+1,Semaines!$B$2:$L$523,10,FALSE),IF($AL6=2015,VLOOKUP(Brut!IF14+1,Semaines!$C$2:$L$523,9,FALSE),IF($AL6=2016,VLOOKUP(Brut!IF14+1,Semaines!$D$2:$L$523,8,FALSE),IF($AL6=2017,VLOOKUP(Brut!IF14+1,Semaines!$E$2:$L$523,7,FALSE),IF($AL6=2018,VLOOKUP(Brut!IF14+1,Semaines!$F$2:$L$523,6,FALSE),IF($AL6=2019,VLOOKUP(Brut!IF14+1,Semaines!$G$2:$L$523,5,FALSE),IF($AL6=2020,VLOOKUP(Brut!IF14+1,Semaines!$H$2:$L$523,4,FALSE),IF($AL6=2021,VLOOKUP(Brut!IF14+1,Semaines!$I$2:$L$523,3,FALSE),IF($AL6=2022,VLOOKUP(Brut!IF14+1,Semaines!$J$2:$L$523,2,FALSE),""))))))))))),IF(IX6="",IF($AL6=2013,VLOOKUP(Brut!IF14+1,Semaines!$A$2:$L$523,11,FALSE),IF($AL6=2014,VLOOKUP(Brut!IF14+1,Semaines!$B$2:$L$523,10,FALSE),IF($AL6=2015,VLOOKUP(Brut!IF14+1,Semaines!$C$2:$L$523,9,FALSE),IF($AL6=2016,VLOOKUP(Brut!IF14+1,Semaines!$D$2:$L$523,8,FALSE),IF($AL6=2017,VLOOKUP(Brut!IF14+1,Semaines!$E$2:$L$523,7,FALSE),IF($AL6=2018,VLOOKUP(Brut!IF14+1,Semaines!$F$2:$L$523,6,FALSE),IF($AL6=2019,VLOOKUP(Brut!IF14+1,Semaines!$G$2:$L$523,5,FALSE),IF($AL6=2020,VLOOKUP(Brut!IF14+1,Semaines!$H$2:$L$523,4,FALSE),IF($AL6=2021,VLOOKUP(Brut!IF14+1,Semaines!$I$2:$L$523,3,FALSE),IF($AL6=2022,VLOOKUP(Brut!IF14+1,Semaines!$J$2:$L$523,2,FALSE),"")))))))))),IF($AL6=2013,VLOOKUP(Brut!IH14+1,Semaines!$A$2:$L$523,11,FALSE),IF($AL6=2014,VLOOKUP(Brut!IH14+1,Semaines!$B$2:$L$523,10,FALSE),IF($AL6=2015,VLOOKUP(Brut!IH14+1,Semaines!$C$2:$L$523,9,FALSE),IF($AL6=2016,VLOOKUP(Brut!IH14+1,Semaines!$D$2:$L$523,8,FALSE),IF($AL6=2017,VLOOKUP(Brut!IH14+1,Semaines!$E$2:$L$523,7,FALSE),IF($AL6=2018,VLOOKUP(Brut!IH14+1,Semaines!$F$2:$L$523,6,FALSE),IF($AL6=2019,VLOOKUP(Brut!IH14+1,Semaines!$G$2:$L$523,5,FALSE),IF($AL6=2020,VLOOKUP(Brut!IH14+1,Semaines!$H$2:$L$523,4,FALSE),IF($AL6=2021,VLOOKUP(Brut!IH14+1,Semaines!$I$2:$L$523,3,FALSE),IF($AL6=2022,VLOOKUP(Brut!IH14+1,Semaines!$J$2:$L$523,2,FALSE),"")))))))))))),_xlfn.ISOWEEKNUM(IY6)),"")</f>
        <v/>
      </c>
      <c r="JB6" s="191" t="str">
        <f>IF(IY6="",IF(IX6="",IF(IV6="","",IF($AL6=2013,VLOOKUP(Brut!IK14,Semaines!$A$2:$L$523,12,FALSE),IF($AL6=2014,VLOOKUP(Brut!IK14,Semaines!$B$2:$L$523,11,FALSE),IF($AL6=2015,VLOOKUP(Brut!IK14,Semaines!$C$2:$L$523,10,FALSE),IF($AL6=2016,VLOOKUP(Brut!IK14,Semaines!$D$2:$L$523,9,FALSE),IF($AL6=2017,VLOOKUP(Brut!IK14,Semaines!$E$2:$L$523,8,FALSE),IF($AL6=2018,VLOOKUP(Brut!IK14,Semaines!$F$2:$L$523,7,FALSE),IF($AL6=2019,VLOOKUP(Brut!IK14,Semaines!$G$2:$L$523,6,FALSE),IF($AL6=2020,VLOOKUP(Brut!IK14,Semaines!$H$2:$L$523,5,FALSE),IF($AL6=2021,VLOOKUP(Brut!IK14,Semaines!$I$2:$L$523,4,FALSE),IF($AL6=2022,VLOOKUP(Brut!IK14,Semaines!$J$2:$L$523,3,FALSE),""))))))))))),IF(IW6="",IF($AL6=2013,VLOOKUP(Brut!IK14,Semaines!$A$2:$L$523,12,FALSE),IF($AL6=2014,VLOOKUP(Brut!IK14,Semaines!$B$2:$L$523,11,FALSE),IF($AL6=2015,VLOOKUP(Brut!IK14,Semaines!$C$2:$L$523,10,FALSE),IF($AL6=2016,VLOOKUP(Brut!IK14,Semaines!$D$2:$L$523,9,FALSE),IF($AL6=2017,VLOOKUP(Brut!IK14,Semaines!$E$2:$L$523,8,FALSE),IF($AL6=2018,VLOOKUP(Brut!IK14,Semaines!$F$2:$L$523,7,FALSE),IF($AL6=2019,VLOOKUP(Brut!IK14,Semaines!$G$2:$L$523,6,FALSE),IF($AL6=2020,VLOOKUP(Brut!IK14,Semaines!$H$2:$L$523,5,FALSE),IF($AL6=2021,VLOOKUP(Brut!IK14,Semaines!$I$2:$L$523,4,FALSE),IF($AL6=2022,VLOOKUP(Brut!IK14,Semaines!$J$2:$L$523,3,FALSE),"")))))))))),IF(IV6="","",IF($AL6=2013,VLOOKUP(Brut!IK14,Semaines!$A$2:$L$523,12,FALSE),IF($AL6=2014,VLOOKUP(Brut!IK14,Semaines!$B$2:$L$523,11,FALSE),IF($AL6=2015,VLOOKUP(Brut!IK14,Semaines!$C$2:$L$523,10,FALSE),IF($AL6=2016,VLOOKUP(Brut!IK14,Semaines!$D$2:$L$523,9,FALSE),IF($AL6=2017,VLOOKUP(Brut!IK14,Semaines!$E$2:$L$523,8,FALSE),IF($AL6=2018,VLOOKUP(Brut!IK14,Semaines!$F$2:$L$523,7,FALSE),IF($AL6=2019,VLOOKUP(Brut!IK14,Semaines!$G$2:$L$523,6,FALSE),IF($AL6=2020,VLOOKUP(Brut!IK14,Semaines!$H$2:$L$523,5,FALSE),IF($AL6=2021,VLOOKUP(Brut!IK14,Semaines!$I$2:$L$523,4,FALSE),IF($AL6=2022,VLOOKUP(Brut!IK14,Semaines!$J$2:$L$523,3,FALSE),""))))))))))))),IF(AND(MONTH(IY6)=12,_xlfn.ISOWEEKNUM(IY6)=1),YEAR(IY6)+1,YEAR(IY6)))</f>
        <v/>
      </c>
      <c r="JC6" s="198"/>
      <c r="JD6" s="199"/>
      <c r="JE6" s="182"/>
      <c r="JF6" s="131" t="str">
        <f>IF($AL6=2013,VLOOKUP(Brut!IP14,Semaines!$A$2:$L$523,11,FALSE),IF($AL6=2014,VLOOKUP(Brut!IP14,Semaines!$B$2:$L$523,10,FALSE),IF($AL6=2015,VLOOKUP(Brut!IP14,Semaines!$C$2:$L$523,9,FALSE),IF($AL6=2016,VLOOKUP(Brut!IP14,Semaines!$D$2:$L$523,8,FALSE),IF($AL6=2017,VLOOKUP(Brut!IP14,Semaines!$E$2:$L$523,7,FALSE),IF($AL6=2018,VLOOKUP(Brut!IP14,Semaines!$F$2:$L$523,6,FALSE),IF($AL6=2019,VLOOKUP(Brut!IP14,Semaines!$G$2:$L$523,5,FALSE),IF($AL6=2020,VLOOKUP(Brut!IP14,Semaines!$H$2:$L$523,4,FALSE),IF($AL6=2021,VLOOKUP(Brut!IP14,Semaines!$I$2:$L$523,3,FALSE),IF($AL6=2022,VLOOKUP(Brut!IP14,Semaines!$J$2:$L$523,2,FALSE),""))))))))))</f>
        <v/>
      </c>
      <c r="JG6" s="132" t="str">
        <f>IF($AL6=2013,VLOOKUP(Brut!IP14,Semaines!$A$2:$L$523,12,FALSE),IF($AL6=2014,VLOOKUP(Brut!IP14,Semaines!$B$2:$L$523,11,FALSE),IF($AL6=2015,VLOOKUP(Brut!IP14,Semaines!$C$2:$L$523,10,FALSE),IF($AL6=2016,VLOOKUP(Brut!IP14,Semaines!$D$2:$L$523,9,FALSE),IF($AL6=2017,VLOOKUP(Brut!IP14,Semaines!$E$2:$L$523,8,FALSE),IF($AL6=2018,VLOOKUP(Brut!IP14,Semaines!$F$2:$L$523,7,FALSE),IF($AL6=2019,VLOOKUP(Brut!IP14,Semaines!$G$2:$L$523,6,FALSE),IF($AL6=2020,VLOOKUP(Brut!IP14,Semaines!$H$2:$L$523,5,FALSE),IF($AL6=2021,VLOOKUP(Brut!IP14,Semaines!$I$2:$L$523,4,FALSE),IF($AL6=2022,VLOOKUP(Brut!IP14,Semaines!$J$2:$L$523,3,FALSE),""))))))))))</f>
        <v/>
      </c>
      <c r="JH6" s="193"/>
      <c r="JI6" s="187"/>
      <c r="JJ6" s="192" t="str">
        <f>IF($AL6=2013,VLOOKUP(Brut!IT14,Semaines!$A$2:$L$523,11,FALSE),IF($AL6=2014,VLOOKUP(Brut!IT14,Semaines!$B$2:$L$523,10,FALSE),IF($AL6=2015,VLOOKUP(Brut!IT14,Semaines!$C$2:$L$523,9,FALSE),IF($AL6=2016,VLOOKUP(Brut!IT14,Semaines!$D$2:$L$523,8,FALSE),IF($AL6=2017,VLOOKUP(Brut!IT14,Semaines!$E$2:$L$523,7,FALSE),IF($AL6=2018,VLOOKUP(Brut!IT14,Semaines!$F$2:$L$523,6,FALSE),IF($AL6=2019,VLOOKUP(Brut!IT14,Semaines!$G$2:$L$523,5,FALSE),IF($AL6=2020,VLOOKUP(Brut!IT14,Semaines!$H$2:$L$523,4,FALSE),IF($AL6=2021,VLOOKUP(Brut!IT14,Semaines!$I$2:$L$523,3,FALSE),IF($AL6=2022,VLOOKUP(Brut!IT14,Semaines!$J$2:$L$523,2,FALSE),""))))))))))</f>
        <v/>
      </c>
      <c r="JK6" s="132" t="str">
        <f>IF($AL6=2013,VLOOKUP(Brut!IT14,Semaines!$A$2:$L$523,12,FALSE),IF($AL6=2014,VLOOKUP(Brut!IT14,Semaines!$B$2:$L$523,11,FALSE),IF($AL6=2015,VLOOKUP(Brut!IT14,Semaines!$C$2:$L$523,10,FALSE),IF($AL6=2016,VLOOKUP(Brut!IT14,Semaines!$D$2:$L$523,9,FALSE),IF($AL6=2017,VLOOKUP(Brut!IT14,Semaines!$E$2:$L$523,8,FALSE),IF($AL6=2018,VLOOKUP(Brut!IT14,Semaines!$F$2:$L$523,7,FALSE),IF($AL6=2019,VLOOKUP(Brut!IT14,Semaines!$G$2:$L$523,6,FALSE),IF($AL6=2020,VLOOKUP(Brut!IT14,Semaines!$H$2:$L$523,5,FALSE),IF($AL6=2021,VLOOKUP(Brut!IT14,Semaines!$I$2:$L$523,4,FALSE),IF($AL6=2022,VLOOKUP(Brut!IT14,Semaines!$J$2:$L$523,3,FALSE),""))))))))))</f>
        <v/>
      </c>
      <c r="JL6" s="193"/>
      <c r="JM6" s="187"/>
      <c r="JN6" s="200"/>
      <c r="JO6" s="123"/>
      <c r="JP6" s="183"/>
      <c r="JQ6" s="185"/>
      <c r="JR6" s="192" t="str">
        <f>IF($AL6=2013,VLOOKUP(Brut!JB14,Semaines!$A$2:$L$523,11,FALSE),IF($AL6=2014,VLOOKUP(Brut!JB14,Semaines!$B$2:$L$523,10,FALSE),IF($AL6=2015,VLOOKUP(Brut!JB14,Semaines!$C$2:$L$523,9,FALSE),IF($AL6=2016,VLOOKUP(Brut!JB14,Semaines!$D$2:$L$523,8,FALSE),IF($AL6=2017,VLOOKUP(Brut!JB14,Semaines!$E$2:$L$523,7,FALSE),IF($AL6=2018,VLOOKUP(Brut!JB14,Semaines!$F$2:$L$523,6,FALSE),IF($AL6=2019,VLOOKUP(Brut!JB14,Semaines!$G$2:$L$523,5,FALSE),IF($AL6=2020,VLOOKUP(Brut!JB14,Semaines!$H$2:$L$523,4,FALSE),IF($AL6=2021,VLOOKUP(Brut!JB14,Semaines!$I$2:$L$523,3,FALSE),IF($AL6=2022,VLOOKUP(Brut!JB14,Semaines!$J$2:$L$523,2,FALSE),""))))))))))</f>
        <v/>
      </c>
      <c r="JS6" s="132" t="str">
        <f>IF($AL6=2013,VLOOKUP(Brut!JB14,Semaines!$A$2:$L$523,12,FALSE),IF($AL6=2014,VLOOKUP(Brut!JB14,Semaines!$B$2:$L$523,11,FALSE),IF($AL6=2015,VLOOKUP(Brut!JB14,Semaines!$C$2:$L$523,10,FALSE),IF($AL6=2016,VLOOKUP(Brut!JB14,Semaines!$D$2:$L$523,9,FALSE),IF($AL6=2017,VLOOKUP(Brut!JB14,Semaines!$E$2:$L$523,8,FALSE),IF($AL6=2018,VLOOKUP(Brut!JB14,Semaines!$F$2:$L$523,7,FALSE),IF($AL6=2019,VLOOKUP(Brut!JB14,Semaines!$G$2:$L$523,6,FALSE),IF($AL6=2020,VLOOKUP(Brut!JB14,Semaines!$H$2:$L$523,5,FALSE),IF($AL6=2021,VLOOKUP(Brut!JB14,Semaines!$I$2:$L$523,4,FALSE),IF($AL6=2022,VLOOKUP(Brut!JB14,Semaines!$J$2:$L$523,3,FALSE),""))))))))))</f>
        <v/>
      </c>
      <c r="JT6" s="193"/>
      <c r="JU6" s="187"/>
      <c r="JV6" s="200"/>
      <c r="JW6" s="123"/>
      <c r="JX6" s="184"/>
      <c r="JY6" s="185"/>
      <c r="JZ6" s="182"/>
      <c r="KA6" s="131" t="str">
        <f>IF($AL6=2013,VLOOKUP(Brut!JK14,Semaines!$A$2:$L$523,11,FALSE),IF($AL6=2014,VLOOKUP(Brut!JK14,Semaines!$B$2:$L$523,10,FALSE),IF($AL6=2015,VLOOKUP(Brut!JK14,Semaines!$C$2:$L$523,9,FALSE),IF($AL6=2016,VLOOKUP(Brut!JK14,Semaines!$D$2:$L$523,8,FALSE),IF($AL6=2017,VLOOKUP(Brut!JK14,Semaines!$E$2:$L$523,7,FALSE),IF($AL6=2018,VLOOKUP(Brut!JK14,Semaines!$F$2:$L$523,6,FALSE),IF($AL6=2019,VLOOKUP(Brut!JK14,Semaines!$G$2:$L$523,5,FALSE),IF($AL6=2020,VLOOKUP(Brut!JK14,Semaines!$H$2:$L$523,4,FALSE),IF($AL6=2021,VLOOKUP(Brut!JK14,Semaines!$I$2:$L$523,3,FALSE),IF($AL6=2022,VLOOKUP(Brut!JK14,Semaines!$J$2:$L$523,2,FALSE),""))))))))))</f>
        <v/>
      </c>
      <c r="KB6" s="132" t="str">
        <f>IF($AL6=2013,VLOOKUP(Brut!JK14,Semaines!$A$2:$L$523,12,FALSE),IF($AL6=2014,VLOOKUP(Brut!JK14,Semaines!$B$2:$L$523,11,FALSE),IF($AL6=2015,VLOOKUP(Brut!JK14,Semaines!$C$2:$L$523,10,FALSE),IF($AL6=2016,VLOOKUP(Brut!JK14,Semaines!$D$2:$L$523,9,FALSE),IF($AL6=2017,VLOOKUP(Brut!JK14,Semaines!$E$2:$L$523,8,FALSE),IF($AL6=2018,VLOOKUP(Brut!JK14,Semaines!$F$2:$L$523,7,FALSE),IF($AL6=2019,VLOOKUP(Brut!JK14,Semaines!$G$2:$L$523,6,FALSE),IF($AL6=2020,VLOOKUP(Brut!JK14,Semaines!$H$2:$L$523,5,FALSE),IF($AL6=2021,VLOOKUP(Brut!JK14,Semaines!$I$2:$L$523,4,FALSE),IF($AL6=2022,VLOOKUP(Brut!JK14,Semaines!$J$2:$L$523,3,FALSE),""))))))))))</f>
        <v/>
      </c>
      <c r="KC6" s="193"/>
      <c r="KD6" s="187"/>
      <c r="KE6" s="192" t="str">
        <f>IF($AL6=2013,VLOOKUP(Brut!JO14,Semaines!$A$2:$L$523,11,FALSE),IF($AL6=2014,VLOOKUP(Brut!JO14,Semaines!$B$2:$L$523,10,FALSE),IF($AL6=2015,VLOOKUP(Brut!JO14,Semaines!$C$2:$L$523,9,FALSE),IF($AL6=2016,VLOOKUP(Brut!JO14,Semaines!$D$2:$L$523,8,FALSE),IF($AL6=2017,VLOOKUP(Brut!JO14,Semaines!$E$2:$L$523,7,FALSE),IF($AL6=2018,VLOOKUP(Brut!JO14,Semaines!$F$2:$L$523,6,FALSE),IF($AL6=2019,VLOOKUP(Brut!JO14,Semaines!$G$2:$L$523,5,FALSE),IF($AL6=2020,VLOOKUP(Brut!JO14,Semaines!$H$2:$L$523,4,FALSE),IF($AL6=2021,VLOOKUP(Brut!JO14,Semaines!$I$2:$L$523,3,FALSE),IF($AL6=2022,VLOOKUP(Brut!JO14,Semaines!$J$2:$L$523,2,FALSE),""))))))))))</f>
        <v/>
      </c>
      <c r="KF6" s="132" t="str">
        <f>IF($AL6=2013,VLOOKUP(Brut!JO14,Semaines!$A$2:$L$523,12,FALSE),IF($AL6=2014,VLOOKUP(Brut!JO14,Semaines!$B$2:$L$523,11,FALSE),IF($AL6=2015,VLOOKUP(Brut!JO14,Semaines!$C$2:$L$523,10,FALSE),IF($AL6=2016,VLOOKUP(Brut!JO14,Semaines!$D$2:$L$523,9,FALSE),IF($AL6=2017,VLOOKUP(Brut!JO14,Semaines!$E$2:$L$523,8,FALSE),IF($AL6=2018,VLOOKUP(Brut!JO14,Semaines!$F$2:$L$523,7,FALSE),IF($AL6=2019,VLOOKUP(Brut!JO14,Semaines!$G$2:$L$523,6,FALSE),IF($AL6=2020,VLOOKUP(Brut!JO14,Semaines!$H$2:$L$523,5,FALSE),IF($AL6=2021,VLOOKUP(Brut!JO14,Semaines!$I$2:$L$523,4,FALSE),IF($AL6=2022,VLOOKUP(Brut!JO14,Semaines!$J$2:$L$523,3,FALSE),""))))))))))</f>
        <v/>
      </c>
      <c r="KG6" s="193"/>
      <c r="KH6" s="187"/>
      <c r="KI6" s="203" t="str">
        <f>IF(Import!BC4=0,"",Import!BC4)</f>
        <v/>
      </c>
      <c r="KJ6" s="189" t="str">
        <f t="shared" ref="KJ6:KJ12" si="14">IFERROR($V6*5%,"")</f>
        <v/>
      </c>
      <c r="KK6" s="190" t="str">
        <f t="array" ref="KK6">IFERROR(IF(KI6="",IF(KG6="",IF(KE6="","",IF($AL6=2013,VLOOKUP(Brut!JO14+1,Semaines!$A$2:$L$523,11,FALSE),IF($AL6=2014,VLOOKUP(Brut!JO14+1,Semaines!$B$2:$L$523,10,FALSE),IF($AL6=2015,VLOOKUP(Brut!JO14+1,Semaines!$C$2:$L$523,9,FALSE),IF($AL6=2016,VLOOKUP(Brut!JO14+1,Semaines!$D$2:$L$523,8,FALSE),IF($AL6=2017,VLOOKUP(Brut!JO14+1,Semaines!$E$2:$L$523,7,FALSE),IF($AL6=2018,VLOOKUP(Brut!JO14+1,Semaines!$F$2:$L$523,6,FALSE),IF($AL6=2019,VLOOKUP(Brut!JO14+1,Semaines!$G$2:$L$523,5,FALSE),IF($AL6=2020,VLOOKUP(Brut!JO14+1,Semaines!$H$2:$L$523,4,FALSE),IF($AL6=2021,VLOOKUP(Brut!JO14+1,Semaines!$I$2:$L$523,3,FALSE),IF($AL6=2022,VLOOKUP(Brut!JO14+1,Semaines!$J$2:$L$523,2,FALSE),""))))))))))),IF(KH6="",IF($AL6=2013,VLOOKUP(Brut!JO14+1,Semaines!$A$2:$L$523,11,FALSE),IF($AL6=2014,VLOOKUP(Brut!JO14+1,Semaines!$B$2:$L$523,10,FALSE),IF($AL6=2015,VLOOKUP(Brut!JO14+1,Semaines!$C$2:$L$523,9,FALSE),IF($AL6=2016,VLOOKUP(Brut!JO14+1,Semaines!$D$2:$L$523,8,FALSE),IF($AL6=2017,VLOOKUP(Brut!JO14+1,Semaines!$E$2:$L$523,7,FALSE),IF($AL6=2018,VLOOKUP(Brut!JO14+1,Semaines!$F$2:$L$523,6,FALSE),IF($AL6=2019,VLOOKUP(Brut!JO14+1,Semaines!$G$2:$L$523,5,FALSE),IF($AL6=2020,VLOOKUP(Brut!JO14+1,Semaines!$H$2:$L$523,4,FALSE),IF($AL6=2021,VLOOKUP(Brut!JO14+1,Semaines!$I$2:$L$523,3,FALSE),IF($AL6=2022,VLOOKUP(Brut!JO14+1,Semaines!$J$2:$L$523,2,FALSE),"")))))))))),IF($AL6=2013,VLOOKUP(Brut!JQ14+1,Semaines!$A$2:$L$523,11,FALSE),IF($AL6=2014,VLOOKUP(Brut!JQ14+1,Semaines!$B$2:$L$523,10,FALSE),IF($AL6=2015,VLOOKUP(Brut!JQ14+1,Semaines!$C$2:$L$523,9,FALSE),IF($AL6=2016,VLOOKUP(Brut!JQ14+1,Semaines!$D$2:$L$523,8,FALSE),IF($AL6=2017,VLOOKUP(Brut!JQ14+1,Semaines!$E$2:$L$523,7,FALSE),IF($AL6=2018,VLOOKUP(Brut!JQ14+1,Semaines!$F$2:$L$523,6,FALSE),IF($AL6=2019,VLOOKUP(Brut!JQ14+1,Semaines!$G$2:$L$523,5,FALSE),IF($AL6=2020,VLOOKUP(Brut!JQ14+1,Semaines!$H$2:$L$523,4,FALSE),IF($AL6=2021,VLOOKUP(Brut!JQ14+1,Semaines!$I$2:$L$523,3,FALSE),IF($AL6=2022,VLOOKUP(Brut!JQ14+1,Semaines!$J$2:$L$523,2,FALSE),"")))))))))))),_xlfn.ISOWEEKNUM(KI6)),"")</f>
        <v/>
      </c>
      <c r="KL6" s="191" t="str">
        <f>IF(KI6="",IF(KH6="",IF(KF6="","",IF($AL6=2013,VLOOKUP(Brut!JT14,Semaines!$A$2:$L$523,12,FALSE),IF($AL6=2014,VLOOKUP(Brut!JT14,Semaines!$B$2:$L$523,11,FALSE),IF($AL6=2015,VLOOKUP(Brut!JT14,Semaines!$C$2:$L$523,10,FALSE),IF($AL6=2016,VLOOKUP(Brut!JT14,Semaines!$D$2:$L$523,9,FALSE),IF($AL6=2017,VLOOKUP(Brut!JT14,Semaines!$E$2:$L$523,8,FALSE),IF($AL6=2018,VLOOKUP(Brut!JT14,Semaines!$F$2:$L$523,7,FALSE),IF($AL6=2019,VLOOKUP(Brut!JT14,Semaines!$G$2:$L$523,6,FALSE),IF($AL6=2020,VLOOKUP(Brut!JT14,Semaines!$H$2:$L$523,5,FALSE),IF($AL6=2021,VLOOKUP(Brut!JT14,Semaines!$I$2:$L$523,4,FALSE),IF($AL6=2022,VLOOKUP(Brut!JT14,Semaines!$J$2:$L$523,3,FALSE),""))))))))))),IF(KG6="",IF($AL6=2013,VLOOKUP(Brut!JT14,Semaines!$A$2:$L$523,12,FALSE),IF($AL6=2014,VLOOKUP(Brut!JT14,Semaines!$B$2:$L$523,11,FALSE),IF($AL6=2015,VLOOKUP(Brut!JT14,Semaines!$C$2:$L$523,10,FALSE),IF($AL6=2016,VLOOKUP(Brut!JT14,Semaines!$D$2:$L$523,9,FALSE),IF($AL6=2017,VLOOKUP(Brut!JT14,Semaines!$E$2:$L$523,8,FALSE),IF($AL6=2018,VLOOKUP(Brut!JT14,Semaines!$F$2:$L$523,7,FALSE),IF($AL6=2019,VLOOKUP(Brut!JT14,Semaines!$G$2:$L$523,6,FALSE),IF($AL6=2020,VLOOKUP(Brut!JT14,Semaines!$H$2:$L$523,5,FALSE),IF($AL6=2021,VLOOKUP(Brut!JT14,Semaines!$I$2:$L$523,4,FALSE),IF($AL6=2022,VLOOKUP(Brut!JT14,Semaines!$J$2:$L$523,3,FALSE),"")))))))))),IF(KF6="","",IF($AL6=2013,VLOOKUP(Brut!JT14,Semaines!$A$2:$L$523,12,FALSE),IF($AL6=2014,VLOOKUP(Brut!JT14,Semaines!$B$2:$L$523,11,FALSE),IF($AL6=2015,VLOOKUP(Brut!JT14,Semaines!$C$2:$L$523,10,FALSE),IF($AL6=2016,VLOOKUP(Brut!JT14,Semaines!$D$2:$L$523,9,FALSE),IF($AL6=2017,VLOOKUP(Brut!JT14,Semaines!$E$2:$L$523,8,FALSE),IF($AL6=2018,VLOOKUP(Brut!JT14,Semaines!$F$2:$L$523,7,FALSE),IF($AL6=2019,VLOOKUP(Brut!JT14,Semaines!$G$2:$L$523,6,FALSE),IF($AL6=2020,VLOOKUP(Brut!JT14,Semaines!$H$2:$L$523,5,FALSE),IF($AL6=2021,VLOOKUP(Brut!JT14,Semaines!$I$2:$L$523,4,FALSE),IF($AL6=2022,VLOOKUP(Brut!JT14,Semaines!$J$2:$L$523,3,FALSE),""))))))))))))),IF(AND(MONTH(KI6)=12,_xlfn.ISOWEEKNUM(KI6)=1),YEAR(KI6)+1,YEAR(KI6)))</f>
        <v/>
      </c>
      <c r="KM6" s="204" t="str">
        <f>IFERROR(IF(KI6="",IF(AND(Brut!X14&lt;&gt;"Pas ouvert",Brut!X14&lt;&gt;"Annulé"),IF(Brut!JQ14="",SUM(Brut!JO14-Brut!AE14),SUM(Brut!JQ14-Brut!AE14)),IF(Brut!X14="Annulé","Annulé","Pas ouvert")),SUM(Brut!JV14-Brut!AE14)),"")</f>
        <v>Annulé</v>
      </c>
      <c r="KN6" s="205" t="str">
        <f>IF(OR(KM6="Annulé",KM6=""),"",IF(KM6="Pas ouvert",IF(KK6="","",INT(SUM(Brut!JV14-Brut!AE14)/4)),INT(KM6/4)))</f>
        <v/>
      </c>
      <c r="KO6" s="90" t="str">
        <f t="shared" si="7"/>
        <v/>
      </c>
      <c r="KP6" s="206" t="str">
        <f>IF(OR(KM6="Annulé",KM6=""),"",IF(KM6="Pas ouvert",IF(KK6="","",SUM(Brut!JV14-Brut!AE14)-(KN6*4)),IF(KM6-(KN6*4)=0,"",KM6-(KN6*4))))</f>
        <v/>
      </c>
      <c r="KQ6" s="207" t="str">
        <f t="shared" si="8"/>
        <v/>
      </c>
    </row>
    <row r="7" spans="1:303" ht="14.4" x14ac:dyDescent="0.3">
      <c r="A7" s="7" t="str">
        <f>IF(Import!A5=0,"",Import!A5)</f>
        <v>1192LR</v>
      </c>
      <c r="B7" s="5" t="str">
        <f>IF(Import!D5=0,"",Import!D5)</f>
        <v>4</v>
      </c>
      <c r="C7" s="214"/>
      <c r="D7" s="5" t="str">
        <f>IF(Import!F5=0,"",Import!F5)</f>
        <v/>
      </c>
      <c r="E7" s="5" t="str">
        <f>IF(Import!G5=0,"",Import!G5)</f>
        <v/>
      </c>
      <c r="F7" s="5" t="str">
        <f>IF(Import!H5=0,"",Import!H5)</f>
        <v/>
      </c>
      <c r="G7" s="5" t="str">
        <f>IF(Import!K5="","",Import!K5)</f>
        <v/>
      </c>
      <c r="H7" s="5"/>
      <c r="I7" s="215" t="str">
        <f>IF(Import!BG5="","",Import!BG5)</f>
        <v/>
      </c>
      <c r="J7" s="7" t="str">
        <f t="shared" si="0"/>
        <v/>
      </c>
      <c r="K7" s="5" t="str">
        <f>IF(Import!I5=0,"",Import!I5)</f>
        <v/>
      </c>
      <c r="L7" s="5" t="str">
        <f>IF(Import!J5="","",Import!J5)</f>
        <v/>
      </c>
      <c r="M7" s="7" t="str">
        <f t="shared" si="1"/>
        <v>Stock</v>
      </c>
      <c r="N7" s="216" t="str">
        <f>IF(Import!L5=0,"",Import!L5)</f>
        <v>17</v>
      </c>
      <c r="O7" s="5" t="str">
        <f>IF(Import!N5=0,"",Import!N5)</f>
        <v/>
      </c>
      <c r="P7" s="135" t="str">
        <f>IF(PACTE!P19="","",PACTE!P19)</f>
        <v/>
      </c>
      <c r="Q7" s="174">
        <f>IF(Import!O5=0,"",Import!O5)</f>
        <v>43769</v>
      </c>
      <c r="R7" s="174" t="str">
        <f>IF(OR(Import!BH5&lt;&gt;"",Import!BH5="Non"),"Oui","")</f>
        <v/>
      </c>
      <c r="S7" s="174" t="str">
        <f>IF(Import!P5=0,"",Import!P5)</f>
        <v/>
      </c>
      <c r="T7" s="174" t="str">
        <f>IF($S7&lt;&gt;"","Annulé",IF(Import!AB5=0,IF($AE7&lt;&gt;"",IF(AE7="Pas ouvert","Pas ouvert","En cours"),""),Import!AB5))</f>
        <v>Pas ouvert</v>
      </c>
      <c r="U7" s="217" t="str">
        <f>IF(S7&lt;&gt;"","Annulé",IF(Import!R5=0,"",Import!R5))</f>
        <v/>
      </c>
      <c r="V7" s="217">
        <f>IF(S7&lt;&gt;"","Annulé",IF(Import!S5=0,"",Import!S5))</f>
        <v>100000</v>
      </c>
      <c r="W7" s="217" t="str">
        <f>IF(V7="Annulé","Annulé",IF(Import!T5=0,"",Import!T5))</f>
        <v/>
      </c>
      <c r="X7" s="174" t="str">
        <f>IF(Import!U5=0,IF($S7&lt;&gt;"","Annulé",IF($Q7="","","En attente")),Import!U5)</f>
        <v>En attente</v>
      </c>
      <c r="Y7" s="174" t="str">
        <f>IF(Import!V5=0,IF($S7&lt;&gt;"","Annulé",IF($Q7="","","En attente")),Import!V5)</f>
        <v>En attente</v>
      </c>
      <c r="Z7" s="174" t="str">
        <f>IF(Import!W5=0,IF($S7&lt;&gt;"","Annulé",IF($Q7="","","En attente")),Import!W5)</f>
        <v>En attente</v>
      </c>
      <c r="AA7" s="174" t="str">
        <f>IF(Import!X5=0,IF($S7&lt;&gt;"","Annulé",IF($Q7="","","En attente")),Import!X5)</f>
        <v>En attente</v>
      </c>
      <c r="AB7" s="174" t="str">
        <f>IF(Import!Y5=0,IF($S7&lt;&gt;"","Annulé",IF($Q7="","","En attente")),Import!Y5)</f>
        <v>En attente</v>
      </c>
      <c r="AC7" s="174" t="str">
        <f>IF(Import!Z5=0,IF($S7&lt;&gt;"","Annulé",IF($Q7="","","En attente")),Import!Z5)</f>
        <v>En attente</v>
      </c>
      <c r="AD7" s="135">
        <f>IF(PACTE!AD19="","0",PACTE!AD19)</f>
        <v>0</v>
      </c>
      <c r="AE7" s="11" t="str">
        <f>IF($S7&lt;&gt;"","Annulé",IF(Import!AA5=0,IF(Q7="","","Pas ouvert"),Import!AA5))</f>
        <v>Pas ouvert</v>
      </c>
      <c r="AF7" s="177" t="str">
        <f>IF($S7&lt;&gt;"","Annulé",IF(Import!AC5=0,"",Import!AC5))</f>
        <v/>
      </c>
      <c r="AG7" s="176" t="str">
        <f>IF($S7&lt;&gt;"","Annulé",IF(Import!AD5=0,"",Import!AD5))</f>
        <v/>
      </c>
      <c r="AH7" s="118">
        <f t="shared" si="2"/>
        <v>52</v>
      </c>
      <c r="AI7" s="221">
        <f t="shared" si="3"/>
        <v>1900</v>
      </c>
      <c r="AJ7" s="137"/>
      <c r="AK7" s="178">
        <f t="shared" si="4"/>
        <v>52</v>
      </c>
      <c r="AL7" s="179">
        <f t="shared" si="5"/>
        <v>1900</v>
      </c>
      <c r="AM7" s="180">
        <f t="shared" si="6"/>
        <v>15000</v>
      </c>
      <c r="AN7" s="181" t="str">
        <f>IF(Import!AE5=0,"",Import!AE5)</f>
        <v/>
      </c>
      <c r="AO7" s="182"/>
      <c r="AP7" s="183"/>
      <c r="AQ7" s="184"/>
      <c r="AR7" s="183"/>
      <c r="AS7" s="184"/>
      <c r="AT7" s="183"/>
      <c r="AU7" s="184"/>
      <c r="AV7" s="183"/>
      <c r="AW7" s="184"/>
      <c r="AX7" s="185"/>
      <c r="AY7" s="183"/>
      <c r="AZ7" s="131" t="str">
        <f>IF($AL7=2013,VLOOKUP(Brut!AK15,Semaines!$A$2:$L$523,11,FALSE),IF($AL7=2014,VLOOKUP(Brut!AK15,Semaines!$B$2:$L$523,10,FALSE),IF($AL7=2015,VLOOKUP(Brut!AK15,Semaines!$C$2:$L$523,9,FALSE),IF($AL7=2016,VLOOKUP(Brut!AK15,Semaines!$D$2:$L$523,8,FALSE),IF($AL7=2017,VLOOKUP(Brut!AK15,Semaines!$E$2:$L$523,7,FALSE),IF($AL7=2018,VLOOKUP(Brut!AK15,Semaines!$F$2:$L$523,6,FALSE),IF($AL7=2019,VLOOKUP(Brut!AK15,Semaines!$G$2:$L$523,5,FALSE),IF($AL7=2020,VLOOKUP(Brut!AK15,Semaines!$H$2:$L$523,4,FALSE),IF($AL7=2021,VLOOKUP(Brut!AK15,Semaines!$I$2:$L$523,3,FALSE),IF($AL7=2022,VLOOKUP(Brut!AK15,Semaines!$J$2:$L$523,2,FALSE),""))))))))))</f>
        <v/>
      </c>
      <c r="BA7" s="132" t="str">
        <f>IF($AL7=2013,VLOOKUP(Brut!AK15,Semaines!$A$2:$L$523,12,FALSE),IF($AL7=2014,VLOOKUP(Brut!AK15,Semaines!$B$2:$L$523,11,FALSE),IF($AL7=2015,VLOOKUP(Brut!AK15,Semaines!$C$2:$L$523,10,FALSE),IF($AL7=2016,VLOOKUP(Brut!AK15,Semaines!$D$2:$L$523,9,FALSE),IF($AL7=2017,VLOOKUP(Brut!AK15,Semaines!$E$2:$L$523,8,FALSE),IF($AL7=2018,VLOOKUP(Brut!AK15,Semaines!$F$2:$L$523,7,FALSE),IF($AL7=2019,VLOOKUP(Brut!AK15,Semaines!$G$2:$L$523,6,FALSE),IF($AL7=2020,VLOOKUP(Brut!AK15,Semaines!$H$2:$L$523,5,FALSE),IF($AL7=2021,VLOOKUP(Brut!AK15,Semaines!$I$2:$L$523,4,FALSE),IF($AL7=2022,VLOOKUP(Brut!AK15,Semaines!$J$2:$L$523,3,FALSE),""))))))))))</f>
        <v/>
      </c>
      <c r="BB7" s="186"/>
      <c r="BC7" s="187"/>
      <c r="BD7" s="188" t="str">
        <f>IF(Import!AI5=0,"",Import!AI5)</f>
        <v/>
      </c>
      <c r="BE7" s="189">
        <f t="shared" si="9"/>
        <v>10000</v>
      </c>
      <c r="BF7" s="190" t="str">
        <f t="array" ref="BF7">IFERROR(IF(BD7="",IF(BB7="",IF(AZ7="","",IF($AL7=2013,VLOOKUP(Brut!AK15+1,Semaines!$A$2:$L$523,11,FALSE),IF($AL7=2014,VLOOKUP(Brut!AK15+1,Semaines!$B$2:$L$523,10,FALSE),IF($AL7=2015,VLOOKUP(Brut!AK15+1,Semaines!$C$2:$L$523,9,FALSE),IF($AL7=2016,VLOOKUP(Brut!AK15+1,Semaines!$D$2:$L$523,8,FALSE),IF($AL7=2017,VLOOKUP(Brut!AK15+1,Semaines!$E$2:$L$523,7,FALSE),IF($AL7=2018,VLOOKUP(Brut!AK15+1,Semaines!$F$2:$L$523,6,FALSE),IF($AL7=2019,VLOOKUP(Brut!AK15+1,Semaines!$G$2:$L$523,5,FALSE),IF($AL7=2020,VLOOKUP(Brut!AK15+1,Semaines!$H$2:$L$523,4,FALSE),IF($AL7=2021,VLOOKUP(Brut!AK15+1,Semaines!$I$2:$L$523,3,FALSE),IF($AL7=2022,VLOOKUP(Brut!AK15+1,Semaines!$J$2:$L$523,2,FALSE),""))))))))))),IF(BC7="",IF($AL7=2013,VLOOKUP(Brut!AK15+1,Semaines!$A$2:$L$523,11,FALSE),IF($AL7=2014,VLOOKUP(Brut!AK15+1,Semaines!$B$2:$L$523,10,FALSE),IF($AL7=2015,VLOOKUP(Brut!AK15+1,Semaines!$C$2:$L$523,9,FALSE),IF($AL7=2016,VLOOKUP(Brut!AK15+1,Semaines!$D$2:$L$523,8,FALSE),IF($AL7=2017,VLOOKUP(Brut!AK15+1,Semaines!$E$2:$L$523,7,FALSE),IF($AL7=2018,VLOOKUP(Brut!AK15+1,Semaines!$F$2:$L$523,6,FALSE),IF($AL7=2019,VLOOKUP(Brut!AK15+1,Semaines!$G$2:$L$523,5,FALSE),IF($AL7=2020,VLOOKUP(Brut!AK15+1,Semaines!$H$2:$L$523,4,FALSE),IF($AL7=2021,VLOOKUP(Brut!AK15+1,Semaines!$I$2:$L$523,3,FALSE),IF($AL7=2022,VLOOKUP(Brut!AK15+1,Semaines!$J$2:$L$523,2,FALSE),"")))))))))),IF($AL7=2013,VLOOKUP(Brut!AM15+1,Semaines!$A$2:$L$523,11,FALSE),IF($AL7=2014,VLOOKUP(Brut!AM15+1,Semaines!$B$2:$L$523,10,FALSE),IF($AL7=2015,VLOOKUP(Brut!AM15+1,Semaines!$C$2:$L$523,9,FALSE),IF($AL7=2016,VLOOKUP(Brut!AM15+1,Semaines!$D$2:$L$523,8,FALSE),IF($AL7=2017,VLOOKUP(Brut!AM15+1,Semaines!$E$2:$L$523,7,FALSE),IF($AL7=2018,VLOOKUP(Brut!AM15+1,Semaines!$F$2:$L$523,6,FALSE),IF($AL7=2019,VLOOKUP(Brut!AM15+1,Semaines!$G$2:$L$523,5,FALSE),IF($AL7=2020,VLOOKUP(Brut!AM15+1,Semaines!$H$2:$L$523,4,FALSE),IF($AL7=2021,VLOOKUP(Brut!AM15+1,Semaines!$I$2:$L$523,3,FALSE),IF($AL7=2022,VLOOKUP(Brut!AM15+1,Semaines!$J$2:$L$523,2,FALSE),"")))))))))))),_xlfn.ISOWEEKNUM(BD7)),"")</f>
        <v/>
      </c>
      <c r="BG7" s="191" t="str">
        <f>IF(BD7="",IF(BC7="",IF(BA7="","",IF($AL7=2013,VLOOKUP(Brut!AP15,Semaines!$A$2:$L$523,12,FALSE),IF($AL7=2014,VLOOKUP(Brut!AP15,Semaines!$B$2:$L$523,11,FALSE),IF($AL7=2015,VLOOKUP(Brut!AP15,Semaines!$C$2:$L$523,10,FALSE),IF($AL7=2016,VLOOKUP(Brut!AP15,Semaines!$D$2:$L$523,9,FALSE),IF($AL7=2017,VLOOKUP(Brut!AP15,Semaines!$E$2:$L$523,8,FALSE),IF($AL7=2018,VLOOKUP(Brut!AP15,Semaines!$F$2:$L$523,7,FALSE),IF($AL7=2019,VLOOKUP(Brut!AP15,Semaines!$G$2:$L$523,6,FALSE),IF($AL7=2020,VLOOKUP(Brut!AP15,Semaines!$H$2:$L$523,5,FALSE),IF($AL7=2021,VLOOKUP(Brut!AP15,Semaines!$I$2:$L$523,4,FALSE),IF($AL7=2022,VLOOKUP(Brut!AP15,Semaines!$J$2:$L$523,3,FALSE),""))))))))))),IF(BB7="",IF($AL7=2013,VLOOKUP(Brut!AP15,Semaines!$A$2:$L$523,12,FALSE),IF($AL7=2014,VLOOKUP(Brut!AP15,Semaines!$B$2:$L$523,11,FALSE),IF($AL7=2015,VLOOKUP(Brut!AP15,Semaines!$C$2:$L$523,10,FALSE),IF($AL7=2016,VLOOKUP(Brut!AP15,Semaines!$D$2:$L$523,9,FALSE),IF($AL7=2017,VLOOKUP(Brut!AP15,Semaines!$E$2:$L$523,8,FALSE),IF($AL7=2018,VLOOKUP(Brut!AP15,Semaines!$F$2:$L$523,7,FALSE),IF($AL7=2019,VLOOKUP(Brut!AP15,Semaines!$G$2:$L$523,6,FALSE),IF($AL7=2020,VLOOKUP(Brut!AP15,Semaines!$H$2:$L$523,5,FALSE),IF($AL7=2021,VLOOKUP(Brut!AP15,Semaines!$I$2:$L$523,4,FALSE),IF($AL7=2022,VLOOKUP(Brut!AP15,Semaines!$J$2:$L$523,3,FALSE),"")))))))))),IF(BA7="","",IF($AL7=2013,VLOOKUP(Brut!AP15,Semaines!$A$2:$L$523,12,FALSE),IF($AL7=2014,VLOOKUP(Brut!AP15,Semaines!$B$2:$L$523,11,FALSE),IF($AL7=2015,VLOOKUP(Brut!AP15,Semaines!$C$2:$L$523,10,FALSE),IF($AL7=2016,VLOOKUP(Brut!AP15,Semaines!$D$2:$L$523,9,FALSE),IF($AL7=2017,VLOOKUP(Brut!AP15,Semaines!$E$2:$L$523,8,FALSE),IF($AL7=2018,VLOOKUP(Brut!AP15,Semaines!$F$2:$L$523,7,FALSE),IF($AL7=2019,VLOOKUP(Brut!AP15,Semaines!$G$2:$L$523,6,FALSE),IF($AL7=2020,VLOOKUP(Brut!AP15,Semaines!$H$2:$L$523,5,FALSE),IF($AL7=2021,VLOOKUP(Brut!AP15,Semaines!$I$2:$L$523,4,FALSE),IF($AL7=2022,VLOOKUP(Brut!AP15,Semaines!$J$2:$L$523,3,FALSE),""))))))))))))),IF(AND(MONTH(BD7)=12,_xlfn.ISOWEEKNUM(BD7)=1),YEAR(BD7)+1,YEAR(BD7)))</f>
        <v/>
      </c>
      <c r="BH7" s="186"/>
      <c r="BI7" s="187"/>
      <c r="BJ7" s="192" t="str">
        <f>IF($AL7=2013,VLOOKUP(Brut!AX15,Semaines!$A$2:$L$523,11,FALSE),IF($AL7=2014,VLOOKUP(Brut!AX15,Semaines!$B$2:$L$523,10,FALSE),IF($AL7=2015,VLOOKUP(Brut!AX15,Semaines!$C$2:$L$523,9,FALSE),IF($AL7=2016,VLOOKUP(Brut!AX15,Semaines!$D$2:$L$523,8,FALSE),IF($AL7=2017,VLOOKUP(Brut!AX15,Semaines!$E$2:$L$523,7,FALSE),IF($AL7=2018,VLOOKUP(Brut!AX15,Semaines!$F$2:$L$523,6,FALSE),IF($AL7=2019,VLOOKUP(Brut!AX15,Semaines!$G$2:$L$523,5,FALSE),IF($AL7=2020,VLOOKUP(Brut!AX15,Semaines!$H$2:$L$523,4,FALSE),IF($AL7=2021,VLOOKUP(Brut!AX15,Semaines!$I$2:$L$523,3,FALSE),IF($AL7=2022,VLOOKUP(Brut!AX15,Semaines!$J$2:$L$523,2,FALSE),""))))))))))</f>
        <v/>
      </c>
      <c r="BK7" s="132" t="str">
        <f>IF($AL7=2013,VLOOKUP(Brut!AX15,Semaines!$A$2:$L$523,12,FALSE),IF($AL7=2014,VLOOKUP(Brut!AX15,Semaines!$B$2:$L$523,11,FALSE),IF($AL7=2015,VLOOKUP(Brut!AX15,Semaines!$C$2:$L$523,10,FALSE),IF($AL7=2016,VLOOKUP(Brut!AX15,Semaines!$D$2:$L$523,9,FALSE),IF($AL7=2017,VLOOKUP(Brut!AX15,Semaines!$E$2:$L$523,8,FALSE),IF($AL7=2018,VLOOKUP(Brut!AX15,Semaines!$F$2:$L$523,7,FALSE),IF($AL7=2019,VLOOKUP(Brut!AX15,Semaines!$G$2:$L$523,6,FALSE),IF($AL7=2020,VLOOKUP(Brut!AX15,Semaines!$H$2:$L$523,5,FALSE),IF($AL7=2021,VLOOKUP(Brut!AX15,Semaines!$I$2:$L$523,4,FALSE),IF($AL7=2022,VLOOKUP(Brut!AX15,Semaines!$J$2:$L$523,3,FALSE),""))))))))))</f>
        <v/>
      </c>
      <c r="BL7" s="193"/>
      <c r="BM7" s="187"/>
      <c r="BN7" s="192" t="str">
        <f>IF($AL7=2013,VLOOKUP(Brut!BB15,Semaines!$A$2:$L$523,11,FALSE),IF($AL7=2014,VLOOKUP(Brut!BB15,Semaines!$B$2:$L$523,10,FALSE),IF($AL7=2015,VLOOKUP(Brut!BB15,Semaines!$C$2:$L$523,9,FALSE),IF($AL7=2016,VLOOKUP(Brut!BB15,Semaines!$D$2:$L$523,8,FALSE),IF($AL7=2017,VLOOKUP(Brut!BB15,Semaines!$E$2:$L$523,7,FALSE),IF($AL7=2018,VLOOKUP(Brut!BB15,Semaines!$F$2:$L$523,6,FALSE),IF($AL7=2019,VLOOKUP(Brut!BB15,Semaines!$G$2:$L$523,5,FALSE),IF($AL7=2020,VLOOKUP(Brut!BB15,Semaines!$H$2:$L$523,4,FALSE),IF($AL7=2021,VLOOKUP(Brut!BB15,Semaines!$I$2:$L$523,3,FALSE),IF($AL7=2022,VLOOKUP(Brut!BB15,Semaines!$J$2:$L$523,2,FALSE),""))))))))))</f>
        <v/>
      </c>
      <c r="BO7" s="132" t="str">
        <f>IF($AL7=2013,VLOOKUP(Brut!BB15,Semaines!$A$2:$L$523,12,FALSE),IF($AL7=2014,VLOOKUP(Brut!BB15,Semaines!$B$2:$L$523,11,FALSE),IF($AL7=2015,VLOOKUP(Brut!BB15,Semaines!$C$2:$L$523,10,FALSE),IF($AL7=2016,VLOOKUP(Brut!BB15,Semaines!$D$2:$L$523,9,FALSE),IF($AL7=2017,VLOOKUP(Brut!BB15,Semaines!$E$2:$L$523,8,FALSE),IF($AL7=2018,VLOOKUP(Brut!BB15,Semaines!$F$2:$L$523,7,FALSE),IF($AL7=2019,VLOOKUP(Brut!BB15,Semaines!$G$2:$L$523,6,FALSE),IF($AL7=2020,VLOOKUP(Brut!BB15,Semaines!$H$2:$L$523,5,FALSE),IF($AL7=2021,VLOOKUP(Brut!BB15,Semaines!$I$2:$L$523,4,FALSE),IF($AL7=2022,VLOOKUP(Brut!BB15,Semaines!$J$2:$L$523,3,FALSE),""))))))))))</f>
        <v/>
      </c>
      <c r="BP7" s="193"/>
      <c r="BQ7" s="187"/>
      <c r="BR7" s="192" t="str">
        <f>IF($AL7=2013,VLOOKUP(Brut!BF15,Semaines!$A$2:$L$523,11,FALSE),IF($AL7=2014,VLOOKUP(Brut!BF15,Semaines!$B$2:$L$523,10,FALSE),IF($AL7=2015,VLOOKUP(Brut!BF15,Semaines!$C$2:$L$523,9,FALSE),IF($AL7=2016,VLOOKUP(Brut!BF15,Semaines!$D$2:$L$523,8,FALSE),IF($AL7=2017,VLOOKUP(Brut!BF15,Semaines!$E$2:$L$523,7,FALSE),IF($AL7=2018,VLOOKUP(Brut!BF15,Semaines!$F$2:$L$523,6,FALSE),IF($AL7=2019,VLOOKUP(Brut!BF15,Semaines!$G$2:$L$523,5,FALSE),IF($AL7=2020,VLOOKUP(Brut!BF15,Semaines!$H$2:$L$523,4,FALSE),IF($AL7=2021,VLOOKUP(Brut!BF15,Semaines!$I$2:$L$523,3,FALSE),IF($AL7=2022,VLOOKUP(Brut!BF15,Semaines!$J$2:$L$523,2,FALSE),""))))))))))</f>
        <v/>
      </c>
      <c r="BS7" s="132" t="str">
        <f>IF($AL7=2013,VLOOKUP(Brut!BF15,Semaines!$A$2:$L$523,12,FALSE),IF($AL7=2014,VLOOKUP(Brut!BF15,Semaines!$B$2:$L$523,11,FALSE),IF($AL7=2015,VLOOKUP(Brut!BF15,Semaines!$C$2:$L$523,10,FALSE),IF($AL7=2016,VLOOKUP(Brut!BF15,Semaines!$D$2:$L$523,9,FALSE),IF($AL7=2017,VLOOKUP(Brut!BF15,Semaines!$E$2:$L$523,8,FALSE),IF($AL7=2018,VLOOKUP(Brut!BF15,Semaines!$F$2:$L$523,7,FALSE),IF($AL7=2019,VLOOKUP(Brut!BF15,Semaines!$G$2:$L$523,6,FALSE),IF($AL7=2020,VLOOKUP(Brut!BF15,Semaines!$H$2:$L$523,5,FALSE),IF($AL7=2021,VLOOKUP(Brut!BF15,Semaines!$I$2:$L$523,4,FALSE),IF($AL7=2022,VLOOKUP(Brut!BF15,Semaines!$J$2:$L$523,3,FALSE),""))))))))))</f>
        <v/>
      </c>
      <c r="BT7" s="193"/>
      <c r="BU7" s="187"/>
      <c r="BV7" s="194" t="str">
        <f>IF(Import!AM5=0,"",Import!AM5)</f>
        <v/>
      </c>
      <c r="BW7" s="195">
        <f t="shared" si="10"/>
        <v>15000</v>
      </c>
      <c r="BX7" s="190" t="str">
        <f t="array" ref="BX7">IFERROR(IF(BV7="",IF(BT7="",IF(BR7="","",IF($AL7=2013,VLOOKUP(Brut!BF15+1,Semaines!$A$2:$L$523,11,FALSE),IF($AL7=2014,VLOOKUP(Brut!BF15+1,Semaines!$B$2:$L$523,10,FALSE),IF($AL7=2015,VLOOKUP(Brut!BF15+1,Semaines!$C$2:$L$523,9,FALSE),IF($AL7=2016,VLOOKUP(Brut!BF15+1,Semaines!$D$2:$L$523,8,FALSE),IF($AL7=2017,VLOOKUP(Brut!BF15+1,Semaines!$E$2:$L$523,7,FALSE),IF($AL7=2018,VLOOKUP(Brut!BF15+1,Semaines!$F$2:$L$523,6,FALSE),IF($AL7=2019,VLOOKUP(Brut!BF15+1,Semaines!$G$2:$L$523,5,FALSE),IF($AL7=2020,VLOOKUP(Brut!BF15+1,Semaines!$H$2:$L$523,4,FALSE),IF($AL7=2021,VLOOKUP(Brut!BF15+1,Semaines!$I$2:$L$523,3,FALSE),IF($AL7=2022,VLOOKUP(Brut!BF15+1,Semaines!$J$2:$L$523,2,FALSE),""))))))))))),IF(BU7="",IF($AL7=2013,VLOOKUP(Brut!BF15+1,Semaines!$A$2:$L$523,11,FALSE),IF($AL7=2014,VLOOKUP(Brut!BF15+1,Semaines!$B$2:$L$523,10,FALSE),IF($AL7=2015,VLOOKUP(Brut!BF15+1,Semaines!$C$2:$L$523,9,FALSE),IF($AL7=2016,VLOOKUP(Brut!BF15+1,Semaines!$D$2:$L$523,8,FALSE),IF($AL7=2017,VLOOKUP(Brut!BF15+1,Semaines!$E$2:$L$523,7,FALSE),IF($AL7=2018,VLOOKUP(Brut!BF15+1,Semaines!$F$2:$L$523,6,FALSE),IF($AL7=2019,VLOOKUP(Brut!BF15+1,Semaines!$G$2:$L$523,5,FALSE),IF($AL7=2020,VLOOKUP(Brut!BF15+1,Semaines!$H$2:$L$523,4,FALSE),IF($AL7=2021,VLOOKUP(Brut!BF15+1,Semaines!$I$2:$L$523,3,FALSE),IF($AL7=2022,VLOOKUP(Brut!BF15+1,Semaines!$J$2:$L$523,2,FALSE),"")))))))))),IF($AL7=2013,VLOOKUP(Brut!BH15+1,Semaines!$A$2:$L$523,11,FALSE),IF($AL7=2014,VLOOKUP(Brut!BH15+1,Semaines!$B$2:$L$523,10,FALSE),IF($AL7=2015,VLOOKUP(Brut!BH15+1,Semaines!$C$2:$L$523,9,FALSE),IF($AL7=2016,VLOOKUP(Brut!BH15+1,Semaines!$D$2:$L$523,8,FALSE),IF($AL7=2017,VLOOKUP(Brut!BH15+1,Semaines!$E$2:$L$523,7,FALSE),IF($AL7=2018,VLOOKUP(Brut!BH15+1,Semaines!$F$2:$L$523,6,FALSE),IF($AL7=2019,VLOOKUP(Brut!BH15+1,Semaines!$G$2:$L$523,5,FALSE),IF($AL7=2020,VLOOKUP(Brut!BH15+1,Semaines!$H$2:$L$523,4,FALSE),IF($AL7=2021,VLOOKUP(Brut!BH15+1,Semaines!$I$2:$L$523,3,FALSE),IF($AL7=2022,VLOOKUP(Brut!BH15+1,Semaines!$J$2:$L$523,2,FALSE),"")))))))))))),_xlfn.ISOWEEKNUM(BV7)),"")</f>
        <v/>
      </c>
      <c r="BY7" s="191" t="str">
        <f>IF(BV7="",IF(BU7="",IF(BS7="","",IF($AL7=2013,VLOOKUP(Brut!BK15,Semaines!$A$2:$L$523,12,FALSE),IF($AL7=2014,VLOOKUP(Brut!BK15,Semaines!$B$2:$L$523,11,FALSE),IF($AL7=2015,VLOOKUP(Brut!BK15,Semaines!$C$2:$L$523,10,FALSE),IF($AL7=2016,VLOOKUP(Brut!BK15,Semaines!$D$2:$L$523,9,FALSE),IF($AL7=2017,VLOOKUP(Brut!BK15,Semaines!$E$2:$L$523,8,FALSE),IF($AL7=2018,VLOOKUP(Brut!BK15,Semaines!$F$2:$L$523,7,FALSE),IF($AL7=2019,VLOOKUP(Brut!BK15,Semaines!$G$2:$L$523,6,FALSE),IF($AL7=2020,VLOOKUP(Brut!BK15,Semaines!$H$2:$L$523,5,FALSE),IF($AL7=2021,VLOOKUP(Brut!BK15,Semaines!$I$2:$L$523,4,FALSE),IF($AL7=2022,VLOOKUP(Brut!BK15,Semaines!$J$2:$L$523,3,FALSE),""))))))))))),IF(BT7="",IF($AL7=2013,VLOOKUP(Brut!BK15,Semaines!$A$2:$L$523,12,FALSE),IF($AL7=2014,VLOOKUP(Brut!BK15,Semaines!$B$2:$L$523,11,FALSE),IF($AL7=2015,VLOOKUP(Brut!BK15,Semaines!$C$2:$L$523,10,FALSE),IF($AL7=2016,VLOOKUP(Brut!BK15,Semaines!$D$2:$L$523,9,FALSE),IF($AL7=2017,VLOOKUP(Brut!BK15,Semaines!$E$2:$L$523,8,FALSE),IF($AL7=2018,VLOOKUP(Brut!BK15,Semaines!$F$2:$L$523,7,FALSE),IF($AL7=2019,VLOOKUP(Brut!BK15,Semaines!$G$2:$L$523,6,FALSE),IF($AL7=2020,VLOOKUP(Brut!BK15,Semaines!$H$2:$L$523,5,FALSE),IF($AL7=2021,VLOOKUP(Brut!BK15,Semaines!$I$2:$L$523,4,FALSE),IF($AL7=2022,VLOOKUP(Brut!BK15,Semaines!$J$2:$L$523,3,FALSE),"")))))))))),IF(BS7="","",IF($AL7=2013,VLOOKUP(Brut!BK15,Semaines!$A$2:$L$523,12,FALSE),IF($AL7=2014,VLOOKUP(Brut!BK15,Semaines!$B$2:$L$523,11,FALSE),IF($AL7=2015,VLOOKUP(Brut!BK15,Semaines!$C$2:$L$523,10,FALSE),IF($AL7=2016,VLOOKUP(Brut!BK15,Semaines!$D$2:$L$523,9,FALSE),IF($AL7=2017,VLOOKUP(Brut!BK15,Semaines!$E$2:$L$523,8,FALSE),IF($AL7=2018,VLOOKUP(Brut!BK15,Semaines!$F$2:$L$523,7,FALSE),IF($AL7=2019,VLOOKUP(Brut!BK15,Semaines!$G$2:$L$523,6,FALSE),IF($AL7=2020,VLOOKUP(Brut!BK15,Semaines!$H$2:$L$523,5,FALSE),IF($AL7=2021,VLOOKUP(Brut!BK15,Semaines!$I$2:$L$523,4,FALSE),IF($AL7=2022,VLOOKUP(Brut!BK15,Semaines!$J$2:$L$523,3,FALSE),""))))))))))))),IF(AND(MONTH(BV7)=12,_xlfn.ISOWEEKNUM(BV7)=1),YEAR(BV7)+1,YEAR(BV7)))</f>
        <v/>
      </c>
      <c r="BZ7" s="186"/>
      <c r="CA7" s="187"/>
      <c r="CB7" s="192" t="str">
        <f>IF($AL7=2013,VLOOKUP(Brut!BO15,Semaines!$A$2:$L$523,11,FALSE),IF($AL7=2014,VLOOKUP(Brut!BO15,Semaines!$B$2:$L$523,10,FALSE),IF($AL7=2015,VLOOKUP(Brut!BO15,Semaines!$C$2:$L$523,9,FALSE),IF($AL7=2016,VLOOKUP(Brut!BO15,Semaines!$D$2:$L$523,8,FALSE),IF($AL7=2017,VLOOKUP(Brut!BO15,Semaines!$E$2:$L$523,7,FALSE),IF($AL7=2018,VLOOKUP(Brut!BO15,Semaines!$F$2:$L$523,6,FALSE),IF($AL7=2019,VLOOKUP(Brut!BO15,Semaines!$G$2:$L$523,5,FALSE),IF($AL7=2020,VLOOKUP(Brut!BO15,Semaines!$H$2:$L$523,4,FALSE),IF($AL7=2021,VLOOKUP(Brut!BO15,Semaines!$I$2:$L$523,3,FALSE),IF($AL7=2022,VLOOKUP(Brut!BO15,Semaines!$J$2:$L$523,2,FALSE),""))))))))))</f>
        <v/>
      </c>
      <c r="CC7" s="132" t="str">
        <f>IF($AL7=2013,VLOOKUP(Brut!BO15,Semaines!$A$2:$L$523,12,FALSE),IF($AL7=2014,VLOOKUP(Brut!BO15,Semaines!$B$2:$L$523,11,FALSE),IF($AL7=2015,VLOOKUP(Brut!BO15,Semaines!$C$2:$L$523,10,FALSE),IF($AL7=2016,VLOOKUP(Brut!BO15,Semaines!$D$2:$L$523,9,FALSE),IF($AL7=2017,VLOOKUP(Brut!BO15,Semaines!$E$2:$L$523,8,FALSE),IF($AL7=2018,VLOOKUP(Brut!BO15,Semaines!$F$2:$L$523,7,FALSE),IF($AL7=2019,VLOOKUP(Brut!BO15,Semaines!$G$2:$L$523,6,FALSE),IF($AL7=2020,VLOOKUP(Brut!BO15,Semaines!$H$2:$L$523,5,FALSE),IF($AL7=2021,VLOOKUP(Brut!BO15,Semaines!$I$2:$L$523,4,FALSE),IF($AL7=2022,VLOOKUP(Brut!BO15,Semaines!$J$2:$L$523,3,FALSE),""))))))))))</f>
        <v/>
      </c>
      <c r="CD7" s="193"/>
      <c r="CE7" s="187"/>
      <c r="CF7" s="182"/>
      <c r="CG7" s="131" t="str">
        <f>IF($AL7=2013,VLOOKUP(Brut!BT15,Semaines!$A$2:$L$523,11,FALSE),IF($AL7=2014,VLOOKUP(Brut!BT15,Semaines!$B$2:$L$523,10,FALSE),IF($AL7=2015,VLOOKUP(Brut!BT15,Semaines!$C$2:$L$523,9,FALSE),IF($AL7=2016,VLOOKUP(Brut!BT15,Semaines!$D$2:$L$523,8,FALSE),IF($AL7=2017,VLOOKUP(Brut!BT15,Semaines!$E$2:$L$523,7,FALSE),IF($AL7=2018,VLOOKUP(Brut!BT15,Semaines!$F$2:$L$523,6,FALSE),IF($AL7=2019,VLOOKUP(Brut!BT15,Semaines!$G$2:$L$523,5,FALSE),IF($AL7=2020,VLOOKUP(Brut!BT15,Semaines!$H$2:$L$523,4,FALSE),IF($AL7=2021,VLOOKUP(Brut!BT15,Semaines!$I$2:$L$523,3,FALSE),IF($AL7=2022,VLOOKUP(Brut!BT15,Semaines!$J$2:$L$523,2,FALSE),""))))))))))</f>
        <v/>
      </c>
      <c r="CH7" s="132" t="str">
        <f>IF($AL7=2013,VLOOKUP(Brut!BT15,Semaines!$A$2:$L$523,12,FALSE),IF($AL7=2014,VLOOKUP(Brut!BT15,Semaines!$B$2:$L$523,11,FALSE),IF($AL7=2015,VLOOKUP(Brut!BT15,Semaines!$C$2:$L$523,10,FALSE),IF($AL7=2016,VLOOKUP(Brut!BT15,Semaines!$D$2:$L$523,9,FALSE),IF($AL7=2017,VLOOKUP(Brut!BT15,Semaines!$E$2:$L$523,8,FALSE),IF($AL7=2018,VLOOKUP(Brut!BT15,Semaines!$F$2:$L$523,7,FALSE),IF($AL7=2019,VLOOKUP(Brut!BT15,Semaines!$G$2:$L$523,6,FALSE),IF($AL7=2020,VLOOKUP(Brut!BT15,Semaines!$H$2:$L$523,5,FALSE),IF($AL7=2021,VLOOKUP(Brut!BT15,Semaines!$I$2:$L$523,4,FALSE),IF($AL7=2022,VLOOKUP(Brut!BT15,Semaines!$J$2:$L$523,3,FALSE),""))))))))))</f>
        <v/>
      </c>
      <c r="CI7" s="193"/>
      <c r="CJ7" s="187"/>
      <c r="CK7" s="182"/>
      <c r="CL7" s="131" t="str">
        <f>IF($AL7=2013,VLOOKUP(Brut!BY15,Semaines!$A$2:$L$523,11,FALSE),IF($AL7=2014,VLOOKUP(Brut!BY15,Semaines!$B$2:$L$523,10,FALSE),IF($AL7=2015,VLOOKUP(Brut!BY15,Semaines!$C$2:$L$523,9,FALSE),IF($AL7=2016,VLOOKUP(Brut!BY15,Semaines!$D$2:$L$523,8,FALSE),IF($AL7=2017,VLOOKUP(Brut!BY15,Semaines!$E$2:$L$523,7,FALSE),IF($AL7=2018,VLOOKUP(Brut!BY15,Semaines!$F$2:$L$523,6,FALSE),IF($AL7=2019,VLOOKUP(Brut!BY15,Semaines!$G$2:$L$523,5,FALSE),IF($AL7=2020,VLOOKUP(Brut!BY15,Semaines!$H$2:$L$523,4,FALSE),IF($AL7=2021,VLOOKUP(Brut!BY15,Semaines!$I$2:$L$523,3,FALSE),IF($AL7=2022,VLOOKUP(Brut!BY15,Semaines!$J$2:$L$523,2,FALSE),""))))))))))</f>
        <v/>
      </c>
      <c r="CM7" s="132" t="str">
        <f>IF($AL7=2013,VLOOKUP(Brut!BY15,Semaines!$A$2:$L$523,12,FALSE),IF($AL7=2014,VLOOKUP(Brut!BY15,Semaines!$B$2:$L$523,11,FALSE),IF($AL7=2015,VLOOKUP(Brut!BY15,Semaines!$C$2:$L$523,10,FALSE),IF($AL7=2016,VLOOKUP(Brut!BY15,Semaines!$D$2:$L$523,9,FALSE),IF($AL7=2017,VLOOKUP(Brut!BY15,Semaines!$E$2:$L$523,8,FALSE),IF($AL7=2018,VLOOKUP(Brut!BY15,Semaines!$F$2:$L$523,7,FALSE),IF($AL7=2019,VLOOKUP(Brut!BY15,Semaines!$G$2:$L$523,6,FALSE),IF($AL7=2020,VLOOKUP(Brut!BY15,Semaines!$H$2:$L$523,5,FALSE),IF($AL7=2021,VLOOKUP(Brut!BY15,Semaines!$I$2:$L$523,4,FALSE),IF($AL7=2022,VLOOKUP(Brut!BY15,Semaines!$J$2:$L$523,3,FALSE),""))))))))))</f>
        <v/>
      </c>
      <c r="CN7" s="193"/>
      <c r="CO7" s="187"/>
      <c r="CP7" s="194" t="str">
        <f>IF(Import!AQ5=0,"",Import!AQ5)</f>
        <v/>
      </c>
      <c r="CQ7" s="195">
        <f t="shared" si="11"/>
        <v>20000</v>
      </c>
      <c r="CR7" s="190" t="str">
        <f t="array" ref="CR7">IFERROR(IF(CP7="",IF(CN7="",IF(CL7="","",IF($AL7=2013,VLOOKUP(Brut!BY15+1,Semaines!$A$2:$L$523,11,FALSE),IF($AL7=2014,VLOOKUP(Brut!BY15+1,Semaines!$B$2:$L$523,10,FALSE),IF($AL7=2015,VLOOKUP(Brut!BY15+1,Semaines!$C$2:$L$523,9,FALSE),IF($AL7=2016,VLOOKUP(Brut!BY15+1,Semaines!$D$2:$L$523,8,FALSE),IF($AL7=2017,VLOOKUP(Brut!BY15+1,Semaines!$E$2:$L$523,7,FALSE),IF($AL7=2018,VLOOKUP(Brut!BY15+1,Semaines!$F$2:$L$523,6,FALSE),IF($AL7=2019,VLOOKUP(Brut!BY15+1,Semaines!$G$2:$L$523,5,FALSE),IF($AL7=2020,VLOOKUP(Brut!BY15+1,Semaines!$H$2:$L$523,4,FALSE),IF($AL7=2021,VLOOKUP(Brut!BY15+1,Semaines!$I$2:$L$523,3,FALSE),IF($AL7=2022,VLOOKUP(Brut!BY15+1,Semaines!$J$2:$L$523,2,FALSE),""))))))))))),IF(CO7="",IF($AL7=2013,VLOOKUP(Brut!BY15+1,Semaines!$A$2:$L$523,11,FALSE),IF($AL7=2014,VLOOKUP(Brut!BY15+1,Semaines!$B$2:$L$523,10,FALSE),IF($AL7=2015,VLOOKUP(Brut!BY15+1,Semaines!$C$2:$L$523,9,FALSE),IF($AL7=2016,VLOOKUP(Brut!BY15+1,Semaines!$D$2:$L$523,8,FALSE),IF($AL7=2017,VLOOKUP(Brut!BY15+1,Semaines!$E$2:$L$523,7,FALSE),IF($AL7=2018,VLOOKUP(Brut!BY15+1,Semaines!$F$2:$L$523,6,FALSE),IF($AL7=2019,VLOOKUP(Brut!BY15+1,Semaines!$G$2:$L$523,5,FALSE),IF($AL7=2020,VLOOKUP(Brut!BY15+1,Semaines!$H$2:$L$523,4,FALSE),IF($AL7=2021,VLOOKUP(Brut!BY15+1,Semaines!$I$2:$L$523,3,FALSE),IF($AL7=2022,VLOOKUP(Brut!BY15+1,Semaines!$J$2:$L$523,2,FALSE),"")))))))))),IF($AL7=2013,VLOOKUP(Brut!CA15+1,Semaines!$A$2:$L$523,11,FALSE),IF($AL7=2014,VLOOKUP(Brut!CA15+1,Semaines!$B$2:$L$523,10,FALSE),IF($AL7=2015,VLOOKUP(Brut!CA15+1,Semaines!$C$2:$L$523,9,FALSE),IF($AL7=2016,VLOOKUP(Brut!CA15+1,Semaines!$D$2:$L$523,8,FALSE),IF($AL7=2017,VLOOKUP(Brut!CA15+1,Semaines!$E$2:$L$523,7,FALSE),IF($AL7=2018,VLOOKUP(Brut!CA15+1,Semaines!$F$2:$L$523,6,FALSE),IF($AL7=2019,VLOOKUP(Brut!CA15+1,Semaines!$G$2:$L$523,5,FALSE),IF($AL7=2020,VLOOKUP(Brut!CA15+1,Semaines!$H$2:$L$523,4,FALSE),IF($AL7=2021,VLOOKUP(Brut!CA15+1,Semaines!$I$2:$L$523,3,FALSE),IF($AL7=2022,VLOOKUP(Brut!CA15+1,Semaines!$J$2:$L$523,2,FALSE),"")))))))))))),_xlfn.ISOWEEKNUM(CP7)),"")</f>
        <v/>
      </c>
      <c r="CS7" s="191" t="str">
        <f>IF(CP7="",IF(CO7="",IF(CM7="","",IF($AL7=2013,VLOOKUP(Brut!CD15,Semaines!$A$2:$L$523,12,FALSE),IF($AL7=2014,VLOOKUP(Brut!CD15,Semaines!$B$2:$L$523,11,FALSE),IF($AL7=2015,VLOOKUP(Brut!CD15,Semaines!$C$2:$L$523,10,FALSE),IF($AL7=2016,VLOOKUP(Brut!CD15,Semaines!$D$2:$L$523,9,FALSE),IF($AL7=2017,VLOOKUP(Brut!CD15,Semaines!$E$2:$L$523,8,FALSE),IF($AL7=2018,VLOOKUP(Brut!CD15,Semaines!$F$2:$L$523,7,FALSE),IF($AL7=2019,VLOOKUP(Brut!CD15,Semaines!$G$2:$L$523,6,FALSE),IF($AL7=2020,VLOOKUP(Brut!CD15,Semaines!$H$2:$L$523,5,FALSE),IF($AL7=2021,VLOOKUP(Brut!CD15,Semaines!$I$2:$L$523,4,FALSE),IF($AL7=2022,VLOOKUP(Brut!CD15,Semaines!$J$2:$L$523,3,FALSE),""))))))))))),IF(CN7="",IF($AL7=2013,VLOOKUP(Brut!CD15,Semaines!$A$2:$L$523,12,FALSE),IF($AL7=2014,VLOOKUP(Brut!CD15,Semaines!$B$2:$L$523,11,FALSE),IF($AL7=2015,VLOOKUP(Brut!CD15,Semaines!$C$2:$L$523,10,FALSE),IF($AL7=2016,VLOOKUP(Brut!CD15,Semaines!$D$2:$L$523,9,FALSE),IF($AL7=2017,VLOOKUP(Brut!CD15,Semaines!$E$2:$L$523,8,FALSE),IF($AL7=2018,VLOOKUP(Brut!CD15,Semaines!$F$2:$L$523,7,FALSE),IF($AL7=2019,VLOOKUP(Brut!CD15,Semaines!$G$2:$L$523,6,FALSE),IF($AL7=2020,VLOOKUP(Brut!CD15,Semaines!$H$2:$L$523,5,FALSE),IF($AL7=2021,VLOOKUP(Brut!CD15,Semaines!$I$2:$L$523,4,FALSE),IF($AL7=2022,VLOOKUP(Brut!CD15,Semaines!$J$2:$L$523,3,FALSE),"")))))))))),IF(CM7="","",IF($AL7=2013,VLOOKUP(Brut!CD15,Semaines!$A$2:$L$523,12,FALSE),IF($AL7=2014,VLOOKUP(Brut!CD15,Semaines!$B$2:$L$523,11,FALSE),IF($AL7=2015,VLOOKUP(Brut!CD15,Semaines!$C$2:$L$523,10,FALSE),IF($AL7=2016,VLOOKUP(Brut!CD15,Semaines!$D$2:$L$523,9,FALSE),IF($AL7=2017,VLOOKUP(Brut!CD15,Semaines!$E$2:$L$523,8,FALSE),IF($AL7=2018,VLOOKUP(Brut!CD15,Semaines!$F$2:$L$523,7,FALSE),IF($AL7=2019,VLOOKUP(Brut!CD15,Semaines!$G$2:$L$523,6,FALSE),IF($AL7=2020,VLOOKUP(Brut!CD15,Semaines!$H$2:$L$523,5,FALSE),IF($AL7=2021,VLOOKUP(Brut!CD15,Semaines!$I$2:$L$523,4,FALSE),IF($AL7=2022,VLOOKUP(Brut!CD15,Semaines!$J$2:$L$523,3,FALSE),""))))))))))))),IF(AND(MONTH(CP7)=12,_xlfn.ISOWEEKNUM(CP7)=1),YEAR(CP7)+1,YEAR(CP7)))</f>
        <v/>
      </c>
      <c r="CT7" s="186"/>
      <c r="CU7" s="187"/>
      <c r="CV7" s="192" t="str">
        <f>IF($AL7=2013,VLOOKUP(Brut!CH15,Semaines!$A$2:$L$523,11,FALSE),IF($AL7=2014,VLOOKUP(Brut!CH15,Semaines!$B$2:$L$523,10,FALSE),IF($AL7=2015,VLOOKUP(Brut!CH15,Semaines!$C$2:$L$523,9,FALSE),IF($AL7=2016,VLOOKUP(Brut!CH15,Semaines!$D$2:$L$523,8,FALSE),IF($AL7=2017,VLOOKUP(Brut!CH15,Semaines!$E$2:$L$523,7,FALSE),IF($AL7=2018,VLOOKUP(Brut!CH15,Semaines!$F$2:$L$523,6,FALSE),IF($AL7=2019,VLOOKUP(Brut!CH15,Semaines!$G$2:$L$523,5,FALSE),IF($AL7=2020,VLOOKUP(Brut!CH15,Semaines!$H$2:$L$523,4,FALSE),IF($AL7=2021,VLOOKUP(Brut!CH15,Semaines!$I$2:$L$523,3,FALSE),IF($AL7=2022,VLOOKUP(Brut!CH15,Semaines!$J$2:$L$523,2,FALSE),""))))))))))</f>
        <v/>
      </c>
      <c r="CW7" s="132" t="str">
        <f>IF($AL7=2013,VLOOKUP(Brut!CH15,Semaines!$A$2:$L$523,12,FALSE),IF($AL7=2014,VLOOKUP(Brut!CH15,Semaines!$B$2:$L$523,11,FALSE),IF($AL7=2015,VLOOKUP(Brut!CH15,Semaines!$C$2:$L$523,10,FALSE),IF($AL7=2016,VLOOKUP(Brut!CH15,Semaines!$D$2:$L$523,9,FALSE),IF($AL7=2017,VLOOKUP(Brut!CH15,Semaines!$E$2:$L$523,8,FALSE),IF($AL7=2018,VLOOKUP(Brut!CH15,Semaines!$F$2:$L$523,7,FALSE),IF($AL7=2019,VLOOKUP(Brut!CH15,Semaines!$G$2:$L$523,6,FALSE),IF($AL7=2020,VLOOKUP(Brut!CH15,Semaines!$H$2:$L$523,5,FALSE),IF($AL7=2021,VLOOKUP(Brut!CH15,Semaines!$I$2:$L$523,4,FALSE),IF($AL7=2022,VLOOKUP(Brut!CH15,Semaines!$J$2:$L$523,3,FALSE),""))))))))))</f>
        <v/>
      </c>
      <c r="CX7" s="193"/>
      <c r="CY7" s="187"/>
      <c r="CZ7" s="182"/>
      <c r="DA7" s="131" t="str">
        <f>IF($AL7=2013,VLOOKUP(Brut!CM15,Semaines!$A$2:$L$523,11,FALSE),IF($AL7=2014,VLOOKUP(Brut!CM15,Semaines!$B$2:$L$523,10,FALSE),IF($AL7=2015,VLOOKUP(Brut!CM15,Semaines!$C$2:$L$523,9,FALSE),IF($AL7=2016,VLOOKUP(Brut!CM15,Semaines!$D$2:$L$523,8,FALSE),IF($AL7=2017,VLOOKUP(Brut!CM15,Semaines!$E$2:$L$523,7,FALSE),IF($AL7=2018,VLOOKUP(Brut!CM15,Semaines!$F$2:$L$523,6,FALSE),IF($AL7=2019,VLOOKUP(Brut!CM15,Semaines!$G$2:$L$523,5,FALSE),IF($AL7=2020,VLOOKUP(Brut!CM15,Semaines!$H$2:$L$523,4,FALSE),IF($AL7=2021,VLOOKUP(Brut!CM15,Semaines!$I$2:$L$523,3,FALSE),IF($AL7=2022,VLOOKUP(Brut!CM15,Semaines!$J$2:$L$523,2,FALSE),""))))))))))</f>
        <v/>
      </c>
      <c r="DB7" s="132" t="str">
        <f>IF($AL7=2013,VLOOKUP(Brut!CM15,Semaines!$A$2:$L$523,12,FALSE),IF($AL7=2014,VLOOKUP(Brut!CM15,Semaines!$B$2:$L$523,11,FALSE),IF($AL7=2015,VLOOKUP(Brut!CM15,Semaines!$C$2:$L$523,10,FALSE),IF($AL7=2016,VLOOKUP(Brut!CM15,Semaines!$D$2:$L$523,9,FALSE),IF($AL7=2017,VLOOKUP(Brut!CM15,Semaines!$E$2:$L$523,8,FALSE),IF($AL7=2018,VLOOKUP(Brut!CM15,Semaines!$F$2:$L$523,7,FALSE),IF($AL7=2019,VLOOKUP(Brut!CM15,Semaines!$G$2:$L$523,6,FALSE),IF($AL7=2020,VLOOKUP(Brut!CM15,Semaines!$H$2:$L$523,5,FALSE),IF($AL7=2021,VLOOKUP(Brut!CM15,Semaines!$I$2:$L$523,4,FALSE),IF($AL7=2022,VLOOKUP(Brut!CM15,Semaines!$J$2:$L$523,3,FALSE),""))))))))))</f>
        <v/>
      </c>
      <c r="DC7" s="193"/>
      <c r="DD7" s="187"/>
      <c r="DE7" s="192" t="str">
        <f>IF($AL7=2013,VLOOKUP(Brut!CQ15,Semaines!$A$2:$L$523,11,FALSE),IF($AL7=2014,VLOOKUP(Brut!CQ15,Semaines!$B$2:$L$523,10,FALSE),IF($AL7=2015,VLOOKUP(Brut!CQ15,Semaines!$C$2:$L$523,9,FALSE),IF($AL7=2016,VLOOKUP(Brut!CQ15,Semaines!$D$2:$L$523,8,FALSE),IF($AL7=2017,VLOOKUP(Brut!CQ15,Semaines!$E$2:$L$523,7,FALSE),IF($AL7=2018,VLOOKUP(Brut!CQ15,Semaines!$F$2:$L$523,6,FALSE),IF($AL7=2019,VLOOKUP(Brut!CQ15,Semaines!$G$2:$L$523,5,FALSE),IF($AL7=2020,VLOOKUP(Brut!CQ15,Semaines!$H$2:$L$523,4,FALSE),IF($AL7=2021,VLOOKUP(Brut!CQ15,Semaines!$I$2:$L$523,3,FALSE),IF($AL7=2022,VLOOKUP(Brut!CQ15,Semaines!$J$2:$L$523,2,FALSE),""))))))))))</f>
        <v/>
      </c>
      <c r="DF7" s="132" t="str">
        <f>IF($AL7=2013,VLOOKUP(Brut!CQ15,Semaines!$A$2:$L$523,12,FALSE),IF($AL7=2014,VLOOKUP(Brut!CQ15,Semaines!$B$2:$L$523,11,FALSE),IF($AL7=2015,VLOOKUP(Brut!CQ15,Semaines!$C$2:$L$523,10,FALSE),IF($AL7=2016,VLOOKUP(Brut!CQ15,Semaines!$D$2:$L$523,9,FALSE),IF($AL7=2017,VLOOKUP(Brut!CQ15,Semaines!$E$2:$L$523,8,FALSE),IF($AL7=2018,VLOOKUP(Brut!CQ15,Semaines!$F$2:$L$523,7,FALSE),IF($AL7=2019,VLOOKUP(Brut!CQ15,Semaines!$G$2:$L$523,6,FALSE),IF($AL7=2020,VLOOKUP(Brut!CQ15,Semaines!$H$2:$L$523,5,FALSE),IF($AL7=2021,VLOOKUP(Brut!CQ15,Semaines!$I$2:$L$523,4,FALSE),IF($AL7=2022,VLOOKUP(Brut!CQ15,Semaines!$J$2:$L$523,3,FALSE),""))))))))))</f>
        <v/>
      </c>
      <c r="DG7" s="193"/>
      <c r="DH7" s="187"/>
      <c r="DI7" s="182"/>
      <c r="DJ7" s="131" t="str">
        <f>IF($AL7=2013,VLOOKUP(Brut!CW15,Semaines!$A$2:$L$523,11,FALSE),IF($AL7=2014,VLOOKUP(Brut!CW15,Semaines!$B$2:$L$523,10,FALSE),IF($AL7=2015,VLOOKUP(Brut!CW15,Semaines!$C$2:$L$523,9,FALSE),IF($AL7=2016,VLOOKUP(Brut!CW15,Semaines!$D$2:$L$523,8,FALSE),IF($AL7=2017,VLOOKUP(Brut!CW15,Semaines!$E$2:$L$523,7,FALSE),IF($AL7=2018,VLOOKUP(Brut!CW15,Semaines!$F$2:$L$523,6,FALSE),IF($AL7=2019,VLOOKUP(Brut!CW15,Semaines!$G$2:$L$523,5,FALSE),IF($AL7=2020,VLOOKUP(Brut!CW15,Semaines!$H$2:$L$523,4,FALSE),IF($AL7=2021,VLOOKUP(Brut!CW15,Semaines!$I$2:$L$523,3,FALSE),IF($AL7=2022,VLOOKUP(Brut!CW15,Semaines!$J$2:$L$523,2,FALSE),""))))))))))</f>
        <v/>
      </c>
      <c r="DK7" s="132" t="str">
        <f>IF($AL7=2013,VLOOKUP(Brut!CW15,Semaines!$A$2:$L$523,12,FALSE),IF($AL7=2014,VLOOKUP(Brut!CW15,Semaines!$B$2:$L$523,11,FALSE),IF($AL7=2015,VLOOKUP(Brut!CW15,Semaines!$C$2:$L$523,10,FALSE),IF($AL7=2016,VLOOKUP(Brut!CW15,Semaines!$D$2:$L$523,9,FALSE),IF($AL7=2017,VLOOKUP(Brut!CW15,Semaines!$E$2:$L$523,8,FALSE),IF($AL7=2018,VLOOKUP(Brut!CW15,Semaines!$F$2:$L$523,7,FALSE),IF($AL7=2019,VLOOKUP(Brut!CW15,Semaines!$G$2:$L$523,6,FALSE),IF($AL7=2020,VLOOKUP(Brut!CW15,Semaines!$H$2:$L$523,5,FALSE),IF($AL7=2021,VLOOKUP(Brut!CW15,Semaines!$I$2:$L$523,4,FALSE),IF($AL7=2022,VLOOKUP(Brut!CW15,Semaines!$J$2:$L$523,3,FALSE),""))))))))))</f>
        <v/>
      </c>
      <c r="DL7" s="193"/>
      <c r="DM7" s="187"/>
      <c r="DN7" s="182"/>
      <c r="DO7" s="131" t="str">
        <f>IF($AL7=2013,VLOOKUP(Brut!DC15,Semaines!$A$2:$L$523,11,FALSE),IF($AL7=2014,VLOOKUP(Brut!DC15,Semaines!$B$2:$L$523,10,FALSE),IF($AL7=2015,VLOOKUP(Brut!DC15,Semaines!$C$2:$L$523,9,FALSE),IF($AL7=2016,VLOOKUP(Brut!DC15,Semaines!$D$2:$L$523,8,FALSE),IF($AL7=2017,VLOOKUP(Brut!DC15,Semaines!$E$2:$L$523,7,FALSE),IF($AL7=2018,VLOOKUP(Brut!DC15,Semaines!$F$2:$L$523,6,FALSE),IF($AL7=2019,VLOOKUP(Brut!DC15,Semaines!$G$2:$L$523,5,FALSE),IF($AL7=2020,VLOOKUP(Brut!DC15,Semaines!$H$2:$L$523,4,FALSE),IF($AL7=2021,VLOOKUP(Brut!DC15,Semaines!$I$2:$L$523,3,FALSE),IF($AL7=2022,VLOOKUP(Brut!DC15,Semaines!$J$2:$L$523,2,FALSE),""))))))))))</f>
        <v/>
      </c>
      <c r="DP7" s="132" t="str">
        <f>IF($AL7=2013,VLOOKUP(Brut!DC15,Semaines!$A$2:$L$523,12,FALSE),IF($AL7=2014,VLOOKUP(Brut!DC15,Semaines!$B$2:$L$523,11,FALSE),IF($AL7=2015,VLOOKUP(Brut!DC15,Semaines!$C$2:$L$523,10,FALSE),IF($AL7=2016,VLOOKUP(Brut!DC15,Semaines!$D$2:$L$523,9,FALSE),IF($AL7=2017,VLOOKUP(Brut!DC15,Semaines!$E$2:$L$523,8,FALSE),IF($AL7=2018,VLOOKUP(Brut!DC15,Semaines!$F$2:$L$523,7,FALSE),IF($AL7=2019,VLOOKUP(Brut!DC15,Semaines!$G$2:$L$523,6,FALSE),IF($AL7=2020,VLOOKUP(Brut!DC15,Semaines!$H$2:$L$523,5,FALSE),IF($AL7=2021,VLOOKUP(Brut!DC15,Semaines!$I$2:$L$523,4,FALSE),IF($AL7=2022,VLOOKUP(Brut!DC15,Semaines!$J$2:$L$523,3,FALSE),""))))))))))</f>
        <v/>
      </c>
      <c r="DQ7" s="193"/>
      <c r="DR7" s="187"/>
      <c r="DS7" s="182"/>
      <c r="DT7" s="185"/>
      <c r="DU7" s="182"/>
      <c r="DV7" s="131" t="str">
        <f>IF($AL7=2013,VLOOKUP(Brut!DJ15,Semaines!$A$2:$L$523,11,FALSE),IF($AL7=2014,VLOOKUP(Brut!DJ15,Semaines!$B$2:$L$523,10,FALSE),IF($AL7=2015,VLOOKUP(Brut!DJ15,Semaines!$C$2:$L$523,9,FALSE),IF($AL7=2016,VLOOKUP(Brut!DJ15,Semaines!$D$2:$L$523,8,FALSE),IF($AL7=2017,VLOOKUP(Brut!DJ15,Semaines!$E$2:$L$523,7,FALSE),IF($AL7=2018,VLOOKUP(Brut!DJ15,Semaines!$F$2:$L$523,6,FALSE),IF($AL7=2019,VLOOKUP(Brut!DJ15,Semaines!$G$2:$L$523,5,FALSE),IF($AL7=2020,VLOOKUP(Brut!DJ15,Semaines!$H$2:$L$523,4,FALSE),IF($AL7=2021,VLOOKUP(Brut!DJ15,Semaines!$I$2:$L$523,3,FALSE),IF($AL7=2022,VLOOKUP(Brut!DJ15,Semaines!$J$2:$L$523,2,FALSE),""))))))))))</f>
        <v/>
      </c>
      <c r="DW7" s="132" t="str">
        <f>IF($AL7=2013,VLOOKUP(Brut!DJ15,Semaines!$A$2:$L$523,12,FALSE),IF($AL7=2014,VLOOKUP(Brut!DJ15,Semaines!$B$2:$L$523,11,FALSE),IF($AL7=2015,VLOOKUP(Brut!DJ15,Semaines!$C$2:$L$523,10,FALSE),IF($AL7=2016,VLOOKUP(Brut!DJ15,Semaines!$D$2:$L$523,9,FALSE),IF($AL7=2017,VLOOKUP(Brut!DJ15,Semaines!$E$2:$L$523,8,FALSE),IF($AL7=2018,VLOOKUP(Brut!DJ15,Semaines!$F$2:$L$523,7,FALSE),IF($AL7=2019,VLOOKUP(Brut!DJ15,Semaines!$G$2:$L$523,6,FALSE),IF($AL7=2020,VLOOKUP(Brut!DJ15,Semaines!$H$2:$L$523,5,FALSE),IF($AL7=2021,VLOOKUP(Brut!DJ15,Semaines!$I$2:$L$523,4,FALSE),IF($AL7=2022,VLOOKUP(Brut!DJ15,Semaines!$J$2:$L$523,3,FALSE),""))))))))))</f>
        <v/>
      </c>
      <c r="DX7" s="193"/>
      <c r="DY7" s="187"/>
      <c r="DZ7" s="182"/>
      <c r="EA7" s="131" t="str">
        <f>IF($AL7=2013,VLOOKUP(Brut!DO15,Semaines!$A$2:$L$523,11,FALSE),IF($AL7=2014,VLOOKUP(Brut!DO15,Semaines!$B$2:$L$523,10,FALSE),IF($AL7=2015,VLOOKUP(Brut!DO15,Semaines!$C$2:$L$523,9,FALSE),IF($AL7=2016,VLOOKUP(Brut!DO15,Semaines!$D$2:$L$523,8,FALSE),IF($AL7=2017,VLOOKUP(Brut!DO15,Semaines!$E$2:$L$523,7,FALSE),IF($AL7=2018,VLOOKUP(Brut!DO15,Semaines!$F$2:$L$523,6,FALSE),IF($AL7=2019,VLOOKUP(Brut!DO15,Semaines!$G$2:$L$523,5,FALSE),IF($AL7=2020,VLOOKUP(Brut!DO15,Semaines!$H$2:$L$523,4,FALSE),IF($AL7=2021,VLOOKUP(Brut!DO15,Semaines!$I$2:$L$523,3,FALSE),IF($AL7=2022,VLOOKUP(Brut!DO15,Semaines!$J$2:$L$523,2,FALSE),""))))))))))</f>
        <v/>
      </c>
      <c r="EB7" s="132" t="str">
        <f>IF($AL7=2013,VLOOKUP(Brut!DO15,Semaines!$A$2:$L$523,12,FALSE),IF($AL7=2014,VLOOKUP(Brut!DO15,Semaines!$B$2:$L$523,11,FALSE),IF($AL7=2015,VLOOKUP(Brut!DO15,Semaines!$C$2:$L$523,10,FALSE),IF($AL7=2016,VLOOKUP(Brut!DO15,Semaines!$D$2:$L$523,9,FALSE),IF($AL7=2017,VLOOKUP(Brut!DO15,Semaines!$E$2:$L$523,8,FALSE),IF($AL7=2018,VLOOKUP(Brut!DO15,Semaines!$F$2:$L$523,7,FALSE),IF($AL7=2019,VLOOKUP(Brut!DO15,Semaines!$G$2:$L$523,6,FALSE),IF($AL7=2020,VLOOKUP(Brut!DO15,Semaines!$H$2:$L$523,5,FALSE),IF($AL7=2021,VLOOKUP(Brut!DO15,Semaines!$I$2:$L$523,4,FALSE),IF($AL7=2022,VLOOKUP(Brut!DO15,Semaines!$J$2:$L$523,3,FALSE),""))))))))))</f>
        <v/>
      </c>
      <c r="EC7" s="193"/>
      <c r="ED7" s="187"/>
      <c r="EE7" s="196"/>
      <c r="EF7" s="196"/>
      <c r="EG7" s="197"/>
      <c r="EH7" s="187"/>
      <c r="EI7" s="182"/>
      <c r="EJ7" s="185"/>
      <c r="EK7" s="182"/>
      <c r="EL7" s="131" t="str">
        <f>IF($AL7=2013,VLOOKUP(Brut!DV15,Semaines!$A$2:$L$523,11,FALSE),IF($AL7=2014,VLOOKUP(Brut!DV15,Semaines!$B$2:$L$523,10,FALSE),IF($AL7=2015,VLOOKUP(Brut!DV15,Semaines!$C$2:$L$523,9,FALSE),IF($AL7=2016,VLOOKUP(Brut!DV15,Semaines!$D$2:$L$523,8,FALSE),IF($AL7=2017,VLOOKUP(Brut!DV15,Semaines!$E$2:$L$523,7,FALSE),IF($AL7=2018,VLOOKUP(Brut!DV15,Semaines!$F$2:$L$523,6,FALSE),IF($AL7=2019,VLOOKUP(Brut!DV15,Semaines!$G$2:$L$523,5,FALSE),IF($AL7=2020,VLOOKUP(Brut!DV15,Semaines!$H$2:$L$523,4,FALSE),IF($AL7=2021,VLOOKUP(Brut!DV15,Semaines!$I$2:$L$523,3,FALSE),IF($AL7=2022,VLOOKUP(Brut!DV15,Semaines!$J$2:$L$523,2,FALSE),""))))))))))</f>
        <v/>
      </c>
      <c r="EM7" s="132" t="str">
        <f>IF($AL7=2013,VLOOKUP(Brut!DV15,Semaines!$A$2:$L$523,12,FALSE),IF($AL7=2014,VLOOKUP(Brut!DV15,Semaines!$B$2:$L$523,11,FALSE),IF($AL7=2015,VLOOKUP(Brut!DV15,Semaines!$C$2:$L$523,10,FALSE),IF($AL7=2016,VLOOKUP(Brut!DV15,Semaines!$D$2:$L$523,9,FALSE),IF($AL7=2017,VLOOKUP(Brut!DV15,Semaines!$E$2:$L$523,8,FALSE),IF($AL7=2018,VLOOKUP(Brut!DV15,Semaines!$F$2:$L$523,7,FALSE),IF($AL7=2019,VLOOKUP(Brut!DV15,Semaines!$G$2:$L$523,6,FALSE),IF($AL7=2020,VLOOKUP(Brut!DV15,Semaines!$H$2:$L$523,5,FALSE),IF($AL7=2021,VLOOKUP(Brut!DV15,Semaines!$I$2:$L$523,4,FALSE),IF($AL7=2022,VLOOKUP(Brut!DV15,Semaines!$J$2:$L$523,3,FALSE),""))))))))))</f>
        <v/>
      </c>
      <c r="EN7" s="193"/>
      <c r="EO7" s="187"/>
      <c r="EP7" s="192" t="str">
        <f>IF($AL7=2013,VLOOKUP(Brut!DZ15,Semaines!$A$2:$L$523,11,FALSE),IF($AL7=2014,VLOOKUP(Brut!DZ15,Semaines!$B$2:$L$523,10,FALSE),IF($AL7=2015,VLOOKUP(Brut!DZ15,Semaines!$C$2:$L$523,9,FALSE),IF($AL7=2016,VLOOKUP(Brut!DZ15,Semaines!$D$2:$L$523,8,FALSE),IF($AL7=2017,VLOOKUP(Brut!DZ15,Semaines!$E$2:$L$523,7,FALSE),IF($AL7=2018,VLOOKUP(Brut!DZ15,Semaines!$F$2:$L$523,6,FALSE),IF($AL7=2019,VLOOKUP(Brut!DZ15,Semaines!$G$2:$L$523,5,FALSE),IF($AL7=2020,VLOOKUP(Brut!DZ15,Semaines!$H$2:$L$523,4,FALSE),IF($AL7=2021,VLOOKUP(Brut!DZ15,Semaines!$I$2:$L$523,3,FALSE),IF($AL7=2022,VLOOKUP(Brut!DZ15,Semaines!$J$2:$L$523,2,FALSE),""))))))))))</f>
        <v/>
      </c>
      <c r="EQ7" s="132" t="str">
        <f>IF($AL7=2013,VLOOKUP(Brut!DZ15,Semaines!$A$2:$L$523,12,FALSE),IF($AL7=2014,VLOOKUP(Brut!DZ15,Semaines!$B$2:$L$523,11,FALSE),IF($AL7=2015,VLOOKUP(Brut!DZ15,Semaines!$C$2:$L$523,10,FALSE),IF($AL7=2016,VLOOKUP(Brut!DZ15,Semaines!$D$2:$L$523,9,FALSE),IF($AL7=2017,VLOOKUP(Brut!DZ15,Semaines!$E$2:$L$523,8,FALSE),IF($AL7=2018,VLOOKUP(Brut!DZ15,Semaines!$F$2:$L$523,7,FALSE),IF($AL7=2019,VLOOKUP(Brut!DZ15,Semaines!$G$2:$L$523,6,FALSE),IF($AL7=2020,VLOOKUP(Brut!DZ15,Semaines!$H$2:$L$523,5,FALSE),IF($AL7=2021,VLOOKUP(Brut!DZ15,Semaines!$I$2:$L$523,4,FALSE),IF($AL7=2022,VLOOKUP(Brut!DZ15,Semaines!$J$2:$L$523,3,FALSE),""))))))))))</f>
        <v/>
      </c>
      <c r="ER7" s="193"/>
      <c r="ES7" s="187"/>
      <c r="ET7" s="192" t="str">
        <f>IF($AL7=2013,VLOOKUP(Brut!ED15,Semaines!$A$2:$L$523,11,FALSE),IF($AL7=2014,VLOOKUP(Brut!ED15,Semaines!$B$2:$L$523,10,FALSE),IF($AL7=2015,VLOOKUP(Brut!ED15,Semaines!$C$2:$L$523,9,FALSE),IF($AL7=2016,VLOOKUP(Brut!ED15,Semaines!$D$2:$L$523,8,FALSE),IF($AL7=2017,VLOOKUP(Brut!ED15,Semaines!$E$2:$L$523,7,FALSE),IF($AL7=2018,VLOOKUP(Brut!ED15,Semaines!$F$2:$L$523,6,FALSE),IF($AL7=2019,VLOOKUP(Brut!ED15,Semaines!$G$2:$L$523,5,FALSE),IF($AL7=2020,VLOOKUP(Brut!ED15,Semaines!$H$2:$L$523,4,FALSE),IF($AL7=2021,VLOOKUP(Brut!ED15,Semaines!$I$2:$L$523,3,FALSE),IF($AL7=2022,VLOOKUP(Brut!ED15,Semaines!$J$2:$L$523,2,FALSE),""))))))))))</f>
        <v/>
      </c>
      <c r="EU7" s="132" t="str">
        <f>IF($AL7=2013,VLOOKUP(Brut!ED15,Semaines!$A$2:$L$523,12,FALSE),IF($AL7=2014,VLOOKUP(Brut!ED15,Semaines!$B$2:$L$523,11,FALSE),IF($AL7=2015,VLOOKUP(Brut!ED15,Semaines!$C$2:$L$523,10,FALSE),IF($AL7=2016,VLOOKUP(Brut!ED15,Semaines!$D$2:$L$523,9,FALSE),IF($AL7=2017,VLOOKUP(Brut!ED15,Semaines!$E$2:$L$523,8,FALSE),IF($AL7=2018,VLOOKUP(Brut!ED15,Semaines!$F$2:$L$523,7,FALSE),IF($AL7=2019,VLOOKUP(Brut!ED15,Semaines!$G$2:$L$523,6,FALSE),IF($AL7=2020,VLOOKUP(Brut!ED15,Semaines!$H$2:$L$523,5,FALSE),IF($AL7=2021,VLOOKUP(Brut!ED15,Semaines!$I$2:$L$523,4,FALSE),IF($AL7=2022,VLOOKUP(Brut!ED15,Semaines!$J$2:$L$523,3,FALSE),""))))))))))</f>
        <v/>
      </c>
      <c r="EV7" s="193"/>
      <c r="EW7" s="187"/>
      <c r="EX7" s="192" t="str">
        <f>IF($AL7=2013,VLOOKUP(Brut!EH15,Semaines!$A$2:$L$523,11,FALSE),IF($AL7=2014,VLOOKUP(Brut!EH15,Semaines!$B$2:$L$523,10,FALSE),IF($AL7=2015,VLOOKUP(Brut!EH15,Semaines!$C$2:$L$523,9,FALSE),IF($AL7=2016,VLOOKUP(Brut!EH15,Semaines!$D$2:$L$523,8,FALSE),IF($AL7=2017,VLOOKUP(Brut!EH15,Semaines!$E$2:$L$523,7,FALSE),IF($AL7=2018,VLOOKUP(Brut!EH15,Semaines!$F$2:$L$523,6,FALSE),IF($AL7=2019,VLOOKUP(Brut!EH15,Semaines!$G$2:$L$523,5,FALSE),IF($AL7=2020,VLOOKUP(Brut!EH15,Semaines!$H$2:$L$523,4,FALSE),IF($AL7=2021,VLOOKUP(Brut!EH15,Semaines!$I$2:$L$523,3,FALSE),IF($AL7=2022,VLOOKUP(Brut!EH15,Semaines!$J$2:$L$523,2,FALSE),""))))))))))</f>
        <v/>
      </c>
      <c r="EY7" s="132" t="str">
        <f>IF($AL7=2013,VLOOKUP(Brut!EH15,Semaines!$A$2:$L$523,12,FALSE),IF($AL7=2014,VLOOKUP(Brut!EH15,Semaines!$B$2:$L$523,11,FALSE),IF($AL7=2015,VLOOKUP(Brut!EH15,Semaines!$C$2:$L$523,10,FALSE),IF($AL7=2016,VLOOKUP(Brut!EH15,Semaines!$D$2:$L$523,9,FALSE),IF($AL7=2017,VLOOKUP(Brut!EH15,Semaines!$E$2:$L$523,8,FALSE),IF($AL7=2018,VLOOKUP(Brut!EH15,Semaines!$F$2:$L$523,7,FALSE),IF($AL7=2019,VLOOKUP(Brut!EH15,Semaines!$G$2:$L$523,6,FALSE),IF($AL7=2020,VLOOKUP(Brut!EH15,Semaines!$H$2:$L$523,5,FALSE),IF($AL7=2021,VLOOKUP(Brut!EH15,Semaines!$I$2:$L$523,4,FALSE),IF($AL7=2022,VLOOKUP(Brut!EH15,Semaines!$J$2:$L$523,3,FALSE),""))))))))))</f>
        <v/>
      </c>
      <c r="EZ7" s="193"/>
      <c r="FA7" s="187"/>
      <c r="FB7" s="194" t="str">
        <f>IF(Import!AU5=0,"",Import!AU5)</f>
        <v/>
      </c>
      <c r="FC7" s="195">
        <f t="shared" si="12"/>
        <v>15000</v>
      </c>
      <c r="FD7" s="190" t="str">
        <f t="array" ref="FD7">IFERROR(IF(FB7="",IF(EZ7="",IF(EX7="","",IF($AL7=2013,VLOOKUP(Brut!EH15+1,Semaines!$A$2:$L$523,11,FALSE),IF($AL7=2014,VLOOKUP(Brut!EH15+1,Semaines!$B$2:$L$523,10,FALSE),IF($AL7=2015,VLOOKUP(Brut!EH15+1,Semaines!$C$2:$L$523,9,FALSE),IF($AL7=2016,VLOOKUP(Brut!EH15+1,Semaines!$D$2:$L$523,8,FALSE),IF($AL7=2017,VLOOKUP(Brut!EH15+1,Semaines!$E$2:$L$523,7,FALSE),IF($AL7=2018,VLOOKUP(Brut!EH15+1,Semaines!$F$2:$L$523,6,FALSE),IF($AL7=2019,VLOOKUP(Brut!EH15+1,Semaines!$G$2:$L$523,5,FALSE),IF($AL7=2020,VLOOKUP(Brut!EH15+1,Semaines!$H$2:$L$523,4,FALSE),IF($AL7=2021,VLOOKUP(Brut!EH15+1,Semaines!$I$2:$L$523,3,FALSE),IF($AL7=2022,VLOOKUP(Brut!EH15+1,Semaines!$J$2:$L$523,2,FALSE),""))))))))))),IF(FA7="",IF($AL7=2013,VLOOKUP(Brut!EH15+1,Semaines!$A$2:$L$523,11,FALSE),IF($AL7=2014,VLOOKUP(Brut!EH15+1,Semaines!$B$2:$L$523,10,FALSE),IF($AL7=2015,VLOOKUP(Brut!EH15+1,Semaines!$C$2:$L$523,9,FALSE),IF($AL7=2016,VLOOKUP(Brut!EH15+1,Semaines!$D$2:$L$523,8,FALSE),IF($AL7=2017,VLOOKUP(Brut!EH15+1,Semaines!$E$2:$L$523,7,FALSE),IF($AL7=2018,VLOOKUP(Brut!EH15+1,Semaines!$F$2:$L$523,6,FALSE),IF($AL7=2019,VLOOKUP(Brut!EH15+1,Semaines!$G$2:$L$523,5,FALSE),IF($AL7=2020,VLOOKUP(Brut!EH15+1,Semaines!$H$2:$L$523,4,FALSE),IF($AL7=2021,VLOOKUP(Brut!EH15+1,Semaines!$I$2:$L$523,3,FALSE),IF($AL7=2022,VLOOKUP(Brut!EH15+1,Semaines!$J$2:$L$523,2,FALSE),"")))))))))),IF($AL7=2013,VLOOKUP(Brut!EJ15+1,Semaines!$A$2:$L$523,11,FALSE),IF($AL7=2014,VLOOKUP(Brut!EJ15+1,Semaines!$B$2:$L$523,10,FALSE),IF($AL7=2015,VLOOKUP(Brut!EJ15+1,Semaines!$C$2:$L$523,9,FALSE),IF($AL7=2016,VLOOKUP(Brut!EJ15+1,Semaines!$D$2:$L$523,8,FALSE),IF($AL7=2017,VLOOKUP(Brut!EJ15+1,Semaines!$E$2:$L$523,7,FALSE),IF($AL7=2018,VLOOKUP(Brut!EJ15+1,Semaines!$F$2:$L$523,6,FALSE),IF($AL7=2019,VLOOKUP(Brut!EJ15+1,Semaines!$G$2:$L$523,5,FALSE),IF($AL7=2020,VLOOKUP(Brut!EJ15+1,Semaines!$H$2:$L$523,4,FALSE),IF($AL7=2021,VLOOKUP(Brut!EJ15+1,Semaines!$I$2:$L$523,3,FALSE),IF($AL7=2022,VLOOKUP(Brut!EJ15+1,Semaines!$J$2:$L$523,2,FALSE),"")))))))))))),_xlfn.ISOWEEKNUM(FB7)),"")</f>
        <v/>
      </c>
      <c r="FE7" s="191" t="str">
        <f>IF(FB7="",IF(FA7="",IF(EY7="","",IF($AL7=2013,VLOOKUP(Brut!EM15,Semaines!$A$2:$L$523,12,FALSE),IF($AL7=2014,VLOOKUP(Brut!EM15,Semaines!$B$2:$L$523,11,FALSE),IF($AL7=2015,VLOOKUP(Brut!EM15,Semaines!$C$2:$L$523,10,FALSE),IF($AL7=2016,VLOOKUP(Brut!EM15,Semaines!$D$2:$L$523,9,FALSE),IF($AL7=2017,VLOOKUP(Brut!EM15,Semaines!$E$2:$L$523,8,FALSE),IF($AL7=2018,VLOOKUP(Brut!EM15,Semaines!$F$2:$L$523,7,FALSE),IF($AL7=2019,VLOOKUP(Brut!EM15,Semaines!$G$2:$L$523,6,FALSE),IF($AL7=2020,VLOOKUP(Brut!EM15,Semaines!$H$2:$L$523,5,FALSE),IF($AL7=2021,VLOOKUP(Brut!EM15,Semaines!$I$2:$L$523,4,FALSE),IF($AL7=2022,VLOOKUP(Brut!EM15,Semaines!$J$2:$L$523,3,FALSE),""))))))))))),IF(EZ7="",IF($AL7=2013,VLOOKUP(Brut!EM15,Semaines!$A$2:$L$523,12,FALSE),IF($AL7=2014,VLOOKUP(Brut!EM15,Semaines!$B$2:$L$523,11,FALSE),IF($AL7=2015,VLOOKUP(Brut!EM15,Semaines!$C$2:$L$523,10,FALSE),IF($AL7=2016,VLOOKUP(Brut!EM15,Semaines!$D$2:$L$523,9,FALSE),IF($AL7=2017,VLOOKUP(Brut!EM15,Semaines!$E$2:$L$523,8,FALSE),IF($AL7=2018,VLOOKUP(Brut!EM15,Semaines!$F$2:$L$523,7,FALSE),IF($AL7=2019,VLOOKUP(Brut!EM15,Semaines!$G$2:$L$523,6,FALSE),IF($AL7=2020,VLOOKUP(Brut!EM15,Semaines!$H$2:$L$523,5,FALSE),IF($AL7=2021,VLOOKUP(Brut!EM15,Semaines!$I$2:$L$523,4,FALSE),IF($AL7=2022,VLOOKUP(Brut!EM15,Semaines!$J$2:$L$523,3,FALSE),"")))))))))),IF(EY7="","",IF($AL7=2013,VLOOKUP(Brut!EM15,Semaines!$A$2:$L$523,12,FALSE),IF($AL7=2014,VLOOKUP(Brut!EM15,Semaines!$B$2:$L$523,11,FALSE),IF($AL7=2015,VLOOKUP(Brut!EM15,Semaines!$C$2:$L$523,10,FALSE),IF($AL7=2016,VLOOKUP(Brut!EM15,Semaines!$D$2:$L$523,9,FALSE),IF($AL7=2017,VLOOKUP(Brut!EM15,Semaines!$E$2:$L$523,8,FALSE),IF($AL7=2018,VLOOKUP(Brut!EM15,Semaines!$F$2:$L$523,7,FALSE),IF($AL7=2019,VLOOKUP(Brut!EM15,Semaines!$G$2:$L$523,6,FALSE),IF($AL7=2020,VLOOKUP(Brut!EM15,Semaines!$H$2:$L$523,5,FALSE),IF($AL7=2021,VLOOKUP(Brut!EM15,Semaines!$I$2:$L$523,4,FALSE),IF($AL7=2022,VLOOKUP(Brut!EM15,Semaines!$J$2:$L$523,3,FALSE),""))))))))))))),IF(AND(MONTH(FB7)=12,_xlfn.ISOWEEKNUM(FB7)=1),YEAR(FB7)+1,YEAR(FB7)))</f>
        <v/>
      </c>
      <c r="FF7" s="198"/>
      <c r="FG7" s="199"/>
      <c r="FH7" s="182"/>
      <c r="FI7" s="185"/>
      <c r="FJ7" s="182"/>
      <c r="FK7" s="131" t="str">
        <f>IF($AL7=2013,VLOOKUP(Brut!ET15,Semaines!$A$2:$L$523,11,FALSE),IF($AL7=2014,VLOOKUP(Brut!ET15,Semaines!$B$2:$L$523,10,FALSE),IF($AL7=2015,VLOOKUP(Brut!ET15,Semaines!$C$2:$L$523,9,FALSE),IF($AL7=2016,VLOOKUP(Brut!ET15,Semaines!$D$2:$L$523,8,FALSE),IF($AL7=2017,VLOOKUP(Brut!ET15,Semaines!$E$2:$L$523,7,FALSE),IF($AL7=2018,VLOOKUP(Brut!ET15,Semaines!$F$2:$L$523,6,FALSE),IF($AL7=2019,VLOOKUP(Brut!ET15,Semaines!$G$2:$L$523,5,FALSE),IF($AL7=2020,VLOOKUP(Brut!ET15,Semaines!$H$2:$L$523,4,FALSE),IF($AL7=2021,VLOOKUP(Brut!ET15,Semaines!$I$2:$L$523,3,FALSE),IF($AL7=2022,VLOOKUP(Brut!ET15,Semaines!$J$2:$L$523,2,FALSE),""))))))))))</f>
        <v/>
      </c>
      <c r="FL7" s="132" t="str">
        <f>IF($AL7=2013,VLOOKUP(Brut!ET15,Semaines!$A$2:$L$523,12,FALSE),IF($AL7=2014,VLOOKUP(Brut!ET15,Semaines!$B$2:$L$523,11,FALSE),IF($AL7=2015,VLOOKUP(Brut!ET15,Semaines!$C$2:$L$523,10,FALSE),IF($AL7=2016,VLOOKUP(Brut!ET15,Semaines!$D$2:$L$523,9,FALSE),IF($AL7=2017,VLOOKUP(Brut!ET15,Semaines!$E$2:$L$523,8,FALSE),IF($AL7=2018,VLOOKUP(Brut!ET15,Semaines!$F$2:$L$523,7,FALSE),IF($AL7=2019,VLOOKUP(Brut!ET15,Semaines!$G$2:$L$523,6,FALSE),IF($AL7=2020,VLOOKUP(Brut!ET15,Semaines!$H$2:$L$523,5,FALSE),IF($AL7=2021,VLOOKUP(Brut!ET15,Semaines!$I$2:$L$523,4,FALSE),IF($AL7=2022,VLOOKUP(Brut!ET15,Semaines!$J$2:$L$523,3,FALSE),""))))))))))</f>
        <v/>
      </c>
      <c r="FM7" s="193"/>
      <c r="FN7" s="187"/>
      <c r="FO7" s="192" t="str">
        <f>IF($AL7=2013,VLOOKUP(Brut!EX15,Semaines!$A$2:$L$523,11,FALSE),IF($AL7=2014,VLOOKUP(Brut!EX15,Semaines!$B$2:$L$523,10,FALSE),IF($AL7=2015,VLOOKUP(Brut!EX15,Semaines!$C$2:$L$523,9,FALSE),IF($AL7=2016,VLOOKUP(Brut!EX15,Semaines!$D$2:$L$523,8,FALSE),IF($AL7=2017,VLOOKUP(Brut!EX15,Semaines!$E$2:$L$523,7,FALSE),IF($AL7=2018,VLOOKUP(Brut!EX15,Semaines!$F$2:$L$523,6,FALSE),IF($AL7=2019,VLOOKUP(Brut!EX15,Semaines!$G$2:$L$523,5,FALSE),IF($AL7=2020,VLOOKUP(Brut!EX15,Semaines!$H$2:$L$523,4,FALSE),IF($AL7=2021,VLOOKUP(Brut!EX15,Semaines!$I$2:$L$523,3,FALSE),IF($AL7=2022,VLOOKUP(Brut!EX15,Semaines!$J$2:$L$523,2,FALSE),""))))))))))</f>
        <v/>
      </c>
      <c r="FP7" s="132" t="str">
        <f>IF($AL7=2013,VLOOKUP(Brut!EX15,Semaines!$A$2:$L$523,12,FALSE),IF($AL7=2014,VLOOKUP(Brut!EX15,Semaines!$B$2:$L$523,11,FALSE),IF($AL7=2015,VLOOKUP(Brut!EX15,Semaines!$C$2:$L$523,10,FALSE),IF($AL7=2016,VLOOKUP(Brut!EX15,Semaines!$D$2:$L$523,9,FALSE),IF($AL7=2017,VLOOKUP(Brut!EX15,Semaines!$E$2:$L$523,8,FALSE),IF($AL7=2018,VLOOKUP(Brut!EX15,Semaines!$F$2:$L$523,7,FALSE),IF($AL7=2019,VLOOKUP(Brut!EX15,Semaines!$G$2:$L$523,6,FALSE),IF($AL7=2020,VLOOKUP(Brut!EX15,Semaines!$H$2:$L$523,5,FALSE),IF($AL7=2021,VLOOKUP(Brut!EX15,Semaines!$I$2:$L$523,4,FALSE),IF($AL7=2022,VLOOKUP(Brut!EX15,Semaines!$J$2:$L$523,3,FALSE),""))))))))))</f>
        <v/>
      </c>
      <c r="FQ7" s="193"/>
      <c r="FR7" s="187"/>
      <c r="FS7" s="182"/>
      <c r="FT7" s="131" t="str">
        <f>IF($AL7=2013,VLOOKUP(Brut!FC15,Semaines!$A$2:$L$523,11,FALSE),IF($AL7=2014,VLOOKUP(Brut!FC15,Semaines!$B$2:$L$523,10,FALSE),IF($AL7=2015,VLOOKUP(Brut!FC15,Semaines!$C$2:$L$523,9,FALSE),IF($AL7=2016,VLOOKUP(Brut!FC15,Semaines!$D$2:$L$523,8,FALSE),IF($AL7=2017,VLOOKUP(Brut!FC15,Semaines!$E$2:$L$523,7,FALSE),IF($AL7=2018,VLOOKUP(Brut!FC15,Semaines!$F$2:$L$523,6,FALSE),IF($AL7=2019,VLOOKUP(Brut!FC15,Semaines!$G$2:$L$523,5,FALSE),IF($AL7=2020,VLOOKUP(Brut!FC15,Semaines!$H$2:$L$523,4,FALSE),IF($AL7=2021,VLOOKUP(Brut!FC15,Semaines!$I$2:$L$523,3,FALSE),IF($AL7=2022,VLOOKUP(Brut!FC15,Semaines!$J$2:$L$523,2,FALSE),""))))))))))</f>
        <v/>
      </c>
      <c r="FU7" s="132" t="str">
        <f>IF($AL7=2013,VLOOKUP(Brut!FC15,Semaines!$A$2:$L$523,12,FALSE),IF($AL7=2014,VLOOKUP(Brut!FC15,Semaines!$B$2:$L$523,11,FALSE),IF($AL7=2015,VLOOKUP(Brut!FC15,Semaines!$C$2:$L$523,10,FALSE),IF($AL7=2016,VLOOKUP(Brut!FC15,Semaines!$D$2:$L$523,9,FALSE),IF($AL7=2017,VLOOKUP(Brut!FC15,Semaines!$E$2:$L$523,8,FALSE),IF($AL7=2018,VLOOKUP(Brut!FC15,Semaines!$F$2:$L$523,7,FALSE),IF($AL7=2019,VLOOKUP(Brut!FC15,Semaines!$G$2:$L$523,6,FALSE),IF($AL7=2020,VLOOKUP(Brut!FC15,Semaines!$H$2:$L$523,5,FALSE),IF($AL7=2021,VLOOKUP(Brut!FC15,Semaines!$I$2:$L$523,4,FALSE),IF($AL7=2022,VLOOKUP(Brut!FC15,Semaines!$J$2:$L$523,3,FALSE),""))))))))))</f>
        <v/>
      </c>
      <c r="FV7" s="193"/>
      <c r="FW7" s="187"/>
      <c r="FX7" s="192" t="str">
        <f>IF($AL7=2013,VLOOKUP(Brut!FI15,Semaines!$A$2:$L$523,11,FALSE),IF($AL7=2014,VLOOKUP(Brut!FI15,Semaines!$B$2:$L$523,10,FALSE),IF($AL7=2015,VLOOKUP(Brut!FI15,Semaines!$C$2:$L$523,9,FALSE),IF($AL7=2016,VLOOKUP(Brut!FI15,Semaines!$D$2:$L$523,8,FALSE),IF($AL7=2017,VLOOKUP(Brut!FI15,Semaines!$E$2:$L$523,7,FALSE),IF($AL7=2018,VLOOKUP(Brut!FI15,Semaines!$F$2:$L$523,6,FALSE),IF($AL7=2019,VLOOKUP(Brut!FI15,Semaines!$G$2:$L$523,5,FALSE),IF($AL7=2020,VLOOKUP(Brut!FI15,Semaines!$H$2:$L$523,4,FALSE),IF($AL7=2021,VLOOKUP(Brut!FI15,Semaines!$I$2:$L$523,3,FALSE),IF($AL7=2022,VLOOKUP(Brut!FI15,Semaines!$J$2:$L$523,2,FALSE),""))))))))))</f>
        <v/>
      </c>
      <c r="FY7" s="132" t="str">
        <f>IF($AL7=2013,VLOOKUP(Brut!FI15,Semaines!$A$2:$L$523,12,FALSE),IF($AL7=2014,VLOOKUP(Brut!FI15,Semaines!$B$2:$L$523,11,FALSE),IF($AL7=2015,VLOOKUP(Brut!FI15,Semaines!$C$2:$L$523,10,FALSE),IF($AL7=2016,VLOOKUP(Brut!FI15,Semaines!$D$2:$L$523,9,FALSE),IF($AL7=2017,VLOOKUP(Brut!FI15,Semaines!$E$2:$L$523,8,FALSE),IF($AL7=2018,VLOOKUP(Brut!FI15,Semaines!$F$2:$L$523,7,FALSE),IF($AL7=2019,VLOOKUP(Brut!FI15,Semaines!$G$2:$L$523,6,FALSE),IF($AL7=2020,VLOOKUP(Brut!FI15,Semaines!$H$2:$L$523,5,FALSE),IF($AL7=2021,VLOOKUP(Brut!FI15,Semaines!$I$2:$L$523,4,FALSE),IF($AL7=2022,VLOOKUP(Brut!FI15,Semaines!$J$2:$L$523,3,FALSE),""))))))))))</f>
        <v/>
      </c>
      <c r="FZ7" s="193"/>
      <c r="GA7" s="187"/>
      <c r="GB7" s="182"/>
      <c r="GC7" s="131" t="str">
        <f>IF($AL7=2013,VLOOKUP(Brut!FN15,Semaines!$A$2:$L$523,11,FALSE),IF($AL7=2014,VLOOKUP(Brut!FN15,Semaines!$B$2:$L$523,10,FALSE),IF($AL7=2015,VLOOKUP(Brut!FN15,Semaines!$C$2:$L$523,9,FALSE),IF($AL7=2016,VLOOKUP(Brut!FN15,Semaines!$D$2:$L$523,8,FALSE),IF($AL7=2017,VLOOKUP(Brut!FN15,Semaines!$E$2:$L$523,7,FALSE),IF($AL7=2018,VLOOKUP(Brut!FN15,Semaines!$F$2:$L$523,6,FALSE),IF($AL7=2019,VLOOKUP(Brut!FN15,Semaines!$G$2:$L$523,5,FALSE),IF($AL7=2020,VLOOKUP(Brut!FN15,Semaines!$H$2:$L$523,4,FALSE),IF($AL7=2021,VLOOKUP(Brut!FN15,Semaines!$I$2:$L$523,3,FALSE),IF($AL7=2022,VLOOKUP(Brut!FN15,Semaines!$J$2:$L$523,2,FALSE),""))))))))))</f>
        <v/>
      </c>
      <c r="GD7" s="132" t="str">
        <f>IF($AL7=2013,VLOOKUP(Brut!FN15,Semaines!$A$2:$L$523,12,FALSE),IF($AL7=2014,VLOOKUP(Brut!FN15,Semaines!$B$2:$L$523,11,FALSE),IF($AL7=2015,VLOOKUP(Brut!FN15,Semaines!$C$2:$L$523,10,FALSE),IF($AL7=2016,VLOOKUP(Brut!FN15,Semaines!$D$2:$L$523,9,FALSE),IF($AL7=2017,VLOOKUP(Brut!FN15,Semaines!$E$2:$L$523,8,FALSE),IF($AL7=2018,VLOOKUP(Brut!FN15,Semaines!$F$2:$L$523,7,FALSE),IF($AL7=2019,VLOOKUP(Brut!FN15,Semaines!$G$2:$L$523,6,FALSE),IF($AL7=2020,VLOOKUP(Brut!FN15,Semaines!$H$2:$L$523,5,FALSE),IF($AL7=2021,VLOOKUP(Brut!FN15,Semaines!$I$2:$L$523,4,FALSE),IF($AL7=2022,VLOOKUP(Brut!FN15,Semaines!$J$2:$L$523,3,FALSE),""))))))))))</f>
        <v/>
      </c>
      <c r="GE7" s="193"/>
      <c r="GF7" s="187"/>
      <c r="GG7" s="192" t="str">
        <f>IF($AL7=2013,VLOOKUP(Brut!FR15,Semaines!$A$2:$L$523,11,FALSE),IF($AL7=2014,VLOOKUP(Brut!FR15,Semaines!$B$2:$L$523,10,FALSE),IF($AL7=2015,VLOOKUP(Brut!FR15,Semaines!$C$2:$L$523,9,FALSE),IF($AL7=2016,VLOOKUP(Brut!FR15,Semaines!$D$2:$L$523,8,FALSE),IF($AL7=2017,VLOOKUP(Brut!FR15,Semaines!$E$2:$L$523,7,FALSE),IF($AL7=2018,VLOOKUP(Brut!FR15,Semaines!$F$2:$L$523,6,FALSE),IF($AL7=2019,VLOOKUP(Brut!FR15,Semaines!$G$2:$L$523,5,FALSE),IF($AL7=2020,VLOOKUP(Brut!FR15,Semaines!$H$2:$L$523,4,FALSE),IF($AL7=2021,VLOOKUP(Brut!FR15,Semaines!$I$2:$L$523,3,FALSE),IF($AL7=2022,VLOOKUP(Brut!FR15,Semaines!$J$2:$L$523,2,FALSE),""))))))))))</f>
        <v/>
      </c>
      <c r="GH7" s="132" t="str">
        <f>IF($AL7=2013,VLOOKUP(Brut!FR15,Semaines!$A$2:$L$523,12,FALSE),IF($AL7=2014,VLOOKUP(Brut!FR15,Semaines!$B$2:$L$523,11,FALSE),IF($AL7=2015,VLOOKUP(Brut!FR15,Semaines!$C$2:$L$523,10,FALSE),IF($AL7=2016,VLOOKUP(Brut!FR15,Semaines!$D$2:$L$523,9,FALSE),IF($AL7=2017,VLOOKUP(Brut!FR15,Semaines!$E$2:$L$523,8,FALSE),IF($AL7=2018,VLOOKUP(Brut!FR15,Semaines!$F$2:$L$523,7,FALSE),IF($AL7=2019,VLOOKUP(Brut!FR15,Semaines!$G$2:$L$523,6,FALSE),IF($AL7=2020,VLOOKUP(Brut!FR15,Semaines!$H$2:$L$523,5,FALSE),IF($AL7=2021,VLOOKUP(Brut!FR15,Semaines!$I$2:$L$523,4,FALSE),IF($AL7=2022,VLOOKUP(Brut!FR15,Semaines!$J$2:$L$523,3,FALSE),""))))))))))</f>
        <v/>
      </c>
      <c r="GI7" s="193"/>
      <c r="GJ7" s="187"/>
      <c r="GK7" s="182"/>
      <c r="GL7" s="185"/>
      <c r="GM7" s="192" t="str">
        <f>IF($AL7=2013,VLOOKUP(Brut!FX15,Semaines!$A$2:$L$523,11,FALSE),IF($AL7=2014,VLOOKUP(Brut!FX15,Semaines!$B$2:$L$523,10,FALSE),IF($AL7=2015,VLOOKUP(Brut!FX15,Semaines!$C$2:$L$523,9,FALSE),IF($AL7=2016,VLOOKUP(Brut!FX15,Semaines!$D$2:$L$523,8,FALSE),IF($AL7=2017,VLOOKUP(Brut!FX15,Semaines!$E$2:$L$523,7,FALSE),IF($AL7=2018,VLOOKUP(Brut!FX15,Semaines!$F$2:$L$523,6,FALSE),IF($AL7=2019,VLOOKUP(Brut!FX15,Semaines!$G$2:$L$523,5,FALSE),IF($AL7=2020,VLOOKUP(Brut!FX15,Semaines!$H$2:$L$523,4,FALSE),IF($AL7=2021,VLOOKUP(Brut!FX15,Semaines!$I$2:$L$523,3,FALSE),IF($AL7=2022,VLOOKUP(Brut!FX15,Semaines!$J$2:$L$523,2,FALSE),""))))))))))</f>
        <v/>
      </c>
      <c r="GN7" s="132" t="str">
        <f>IF($AL7=2013,VLOOKUP(Brut!FX15,Semaines!$A$2:$L$523,12,FALSE),IF($AL7=2014,VLOOKUP(Brut!FX15,Semaines!$B$2:$L$523,11,FALSE),IF($AL7=2015,VLOOKUP(Brut!FX15,Semaines!$C$2:$L$523,10,FALSE),IF($AL7=2016,VLOOKUP(Brut!FX15,Semaines!$D$2:$L$523,9,FALSE),IF($AL7=2017,VLOOKUP(Brut!FX15,Semaines!$E$2:$L$523,8,FALSE),IF($AL7=2018,VLOOKUP(Brut!FX15,Semaines!$F$2:$L$523,7,FALSE),IF($AL7=2019,VLOOKUP(Brut!FX15,Semaines!$G$2:$L$523,6,FALSE),IF($AL7=2020,VLOOKUP(Brut!FX15,Semaines!$H$2:$L$523,5,FALSE),IF($AL7=2021,VLOOKUP(Brut!FX15,Semaines!$I$2:$L$523,4,FALSE),IF($AL7=2022,VLOOKUP(Brut!FX15,Semaines!$J$2:$L$523,3,FALSE),""))))))))))</f>
        <v/>
      </c>
      <c r="GO7" s="193"/>
      <c r="GP7" s="187"/>
      <c r="GQ7" s="192" t="str">
        <f>IF($AL7=2013,VLOOKUP(Brut!GB15,Semaines!$A$2:$L$523,11,FALSE),IF($AL7=2014,VLOOKUP(Brut!GB15,Semaines!$B$2:$L$523,10,FALSE),IF($AL7=2015,VLOOKUP(Brut!GB15,Semaines!$C$2:$L$523,9,FALSE),IF($AL7=2016,VLOOKUP(Brut!GB15,Semaines!$D$2:$L$523,8,FALSE),IF($AL7=2017,VLOOKUP(Brut!GB15,Semaines!$E$2:$L$523,7,FALSE),IF($AL7=2018,VLOOKUP(Brut!GB15,Semaines!$F$2:$L$523,6,FALSE),IF($AL7=2019,VLOOKUP(Brut!GB15,Semaines!$G$2:$L$523,5,FALSE),IF($AL7=2020,VLOOKUP(Brut!GB15,Semaines!$H$2:$L$523,4,FALSE),IF($AL7=2021,VLOOKUP(Brut!GB15,Semaines!$I$2:$L$523,3,FALSE),IF($AL7=2022,VLOOKUP(Brut!GB15,Semaines!$J$2:$L$523,2,FALSE),""))))))))))</f>
        <v/>
      </c>
      <c r="GR7" s="132" t="str">
        <f>IF($AL7=2013,VLOOKUP(Brut!GB15,Semaines!$A$2:$L$523,12,FALSE),IF($AL7=2014,VLOOKUP(Brut!GB15,Semaines!$B$2:$L$523,11,FALSE),IF($AL7=2015,VLOOKUP(Brut!GB15,Semaines!$C$2:$L$523,10,FALSE),IF($AL7=2016,VLOOKUP(Brut!GB15,Semaines!$D$2:$L$523,9,FALSE),IF($AL7=2017,VLOOKUP(Brut!GB15,Semaines!$E$2:$L$523,8,FALSE),IF($AL7=2018,VLOOKUP(Brut!GB15,Semaines!$F$2:$L$523,7,FALSE),IF($AL7=2019,VLOOKUP(Brut!GB15,Semaines!$G$2:$L$523,6,FALSE),IF($AL7=2020,VLOOKUP(Brut!GB15,Semaines!$H$2:$L$523,5,FALSE),IF($AL7=2021,VLOOKUP(Brut!GB15,Semaines!$I$2:$L$523,4,FALSE),IF($AL7=2022,VLOOKUP(Brut!GB15,Semaines!$J$2:$L$523,3,FALSE),""))))))))))</f>
        <v/>
      </c>
      <c r="GS7" s="193"/>
      <c r="GT7" s="187"/>
      <c r="GU7" s="192" t="str">
        <f>IF($AL7=2013,VLOOKUP(Brut!GF15,Semaines!$A$2:$L$523,11,FALSE),IF($AL7=2014,VLOOKUP(Brut!GF15,Semaines!$B$2:$L$523,10,FALSE),IF($AL7=2015,VLOOKUP(Brut!GF15,Semaines!$C$2:$L$523,9,FALSE),IF($AL7=2016,VLOOKUP(Brut!GF15,Semaines!$D$2:$L$523,8,FALSE),IF($AL7=2017,VLOOKUP(Brut!GF15,Semaines!$E$2:$L$523,7,FALSE),IF($AL7=2018,VLOOKUP(Brut!GF15,Semaines!$F$2:$L$523,6,FALSE),IF($AL7=2019,VLOOKUP(Brut!GF15,Semaines!$G$2:$L$523,5,FALSE),IF($AL7=2020,VLOOKUP(Brut!GF15,Semaines!$H$2:$L$523,4,FALSE),IF($AL7=2021,VLOOKUP(Brut!GF15,Semaines!$I$2:$L$523,3,FALSE),IF($AL7=2022,VLOOKUP(Brut!GF15,Semaines!$J$2:$L$523,2,FALSE),""))))))))))</f>
        <v/>
      </c>
      <c r="GV7" s="132" t="str">
        <f>IF($AL7=2013,VLOOKUP(Brut!GF15,Semaines!$A$2:$L$523,12,FALSE),IF($AL7=2014,VLOOKUP(Brut!GF15,Semaines!$B$2:$L$523,11,FALSE),IF($AL7=2015,VLOOKUP(Brut!GF15,Semaines!$C$2:$L$523,10,FALSE),IF($AL7=2016,VLOOKUP(Brut!GF15,Semaines!$D$2:$L$523,9,FALSE),IF($AL7=2017,VLOOKUP(Brut!GF15,Semaines!$E$2:$L$523,8,FALSE),IF($AL7=2018,VLOOKUP(Brut!GF15,Semaines!$F$2:$L$523,7,FALSE),IF($AL7=2019,VLOOKUP(Brut!GF15,Semaines!$G$2:$L$523,6,FALSE),IF($AL7=2020,VLOOKUP(Brut!GF15,Semaines!$H$2:$L$523,5,FALSE),IF($AL7=2021,VLOOKUP(Brut!GF15,Semaines!$I$2:$L$523,4,FALSE),IF($AL7=2022,VLOOKUP(Brut!GF15,Semaines!$J$2:$L$523,3,FALSE),""))))))))))</f>
        <v/>
      </c>
      <c r="GW7" s="193"/>
      <c r="GX7" s="187"/>
      <c r="GY7" s="182"/>
      <c r="GZ7" s="131" t="str">
        <f>IF($AL7=2013,VLOOKUP(Brut!GK15,Semaines!$A$2:$L$523,11,FALSE),IF($AL7=2014,VLOOKUP(Brut!GK15,Semaines!$B$2:$L$523,10,FALSE),IF($AL7=2015,VLOOKUP(Brut!GK15,Semaines!$C$2:$L$523,9,FALSE),IF($AL7=2016,VLOOKUP(Brut!GK15,Semaines!$D$2:$L$523,8,FALSE),IF($AL7=2017,VLOOKUP(Brut!GK15,Semaines!$E$2:$L$523,7,FALSE),IF($AL7=2018,VLOOKUP(Brut!GK15,Semaines!$F$2:$L$523,6,FALSE),IF($AL7=2019,VLOOKUP(Brut!GK15,Semaines!$G$2:$L$523,5,FALSE),IF($AL7=2020,VLOOKUP(Brut!GK15,Semaines!$H$2:$L$523,4,FALSE),IF($AL7=2021,VLOOKUP(Brut!GK15,Semaines!$I$2:$L$523,3,FALSE),IF($AL7=2022,VLOOKUP(Brut!GK15,Semaines!$J$2:$L$523,2,FALSE),""))))))))))</f>
        <v/>
      </c>
      <c r="HA7" s="132" t="str">
        <f>IF($AL7=2013,VLOOKUP(Brut!GK15,Semaines!$A$2:$L$523,12,FALSE),IF($AL7=2014,VLOOKUP(Brut!GK15,Semaines!$B$2:$L$523,11,FALSE),IF($AL7=2015,VLOOKUP(Brut!GK15,Semaines!$C$2:$L$523,10,FALSE),IF($AL7=2016,VLOOKUP(Brut!GK15,Semaines!$D$2:$L$523,9,FALSE),IF($AL7=2017,VLOOKUP(Brut!GK15,Semaines!$E$2:$L$523,8,FALSE),IF($AL7=2018,VLOOKUP(Brut!GK15,Semaines!$F$2:$L$523,7,FALSE),IF($AL7=2019,VLOOKUP(Brut!GK15,Semaines!$G$2:$L$523,6,FALSE),IF($AL7=2020,VLOOKUP(Brut!GK15,Semaines!$H$2:$L$523,5,FALSE),IF($AL7=2021,VLOOKUP(Brut!GK15,Semaines!$I$2:$L$523,4,FALSE),IF($AL7=2022,VLOOKUP(Brut!GK15,Semaines!$J$2:$L$523,3,FALSE),""))))))))))</f>
        <v/>
      </c>
      <c r="HB7" s="193"/>
      <c r="HC7" s="187"/>
      <c r="HD7" s="192" t="str">
        <f>IF($AL7=2013,VLOOKUP(Brut!GO15,Semaines!$A$2:$L$523,11,FALSE),IF($AL7=2014,VLOOKUP(Brut!GO15,Semaines!$B$2:$L$523,10,FALSE),IF($AL7=2015,VLOOKUP(Brut!GO15,Semaines!$C$2:$L$523,9,FALSE),IF($AL7=2016,VLOOKUP(Brut!GO15,Semaines!$D$2:$L$523,8,FALSE),IF($AL7=2017,VLOOKUP(Brut!GO15,Semaines!$E$2:$L$523,7,FALSE),IF($AL7=2018,VLOOKUP(Brut!GO15,Semaines!$F$2:$L$523,6,FALSE),IF($AL7=2019,VLOOKUP(Brut!GO15,Semaines!$G$2:$L$523,5,FALSE),IF($AL7=2020,VLOOKUP(Brut!GO15,Semaines!$H$2:$L$523,4,FALSE),IF($AL7=2021,VLOOKUP(Brut!GO15,Semaines!$I$2:$L$523,3,FALSE),IF($AL7=2022,VLOOKUP(Brut!GO15,Semaines!$J$2:$L$523,2,FALSE),""))))))))))</f>
        <v/>
      </c>
      <c r="HE7" s="132" t="str">
        <f>IF($AL7=2013,VLOOKUP(Brut!GO15,Semaines!$A$2:$L$523,12,FALSE),IF($AL7=2014,VLOOKUP(Brut!GO15,Semaines!$B$2:$L$523,11,FALSE),IF($AL7=2015,VLOOKUP(Brut!GO15,Semaines!$C$2:$L$523,10,FALSE),IF($AL7=2016,VLOOKUP(Brut!GO15,Semaines!$D$2:$L$523,9,FALSE),IF($AL7=2017,VLOOKUP(Brut!GO15,Semaines!$E$2:$L$523,8,FALSE),IF($AL7=2018,VLOOKUP(Brut!GO15,Semaines!$F$2:$L$523,7,FALSE),IF($AL7=2019,VLOOKUP(Brut!GO15,Semaines!$G$2:$L$523,6,FALSE),IF($AL7=2020,VLOOKUP(Brut!GO15,Semaines!$H$2:$L$523,5,FALSE),IF($AL7=2021,VLOOKUP(Brut!GO15,Semaines!$I$2:$L$523,4,FALSE),IF($AL7=2022,VLOOKUP(Brut!GO15,Semaines!$J$2:$L$523,3,FALSE),""))))))))))</f>
        <v/>
      </c>
      <c r="HF7" s="193"/>
      <c r="HG7" s="187"/>
      <c r="HH7" s="200"/>
      <c r="HI7" s="122"/>
      <c r="HJ7" s="184"/>
      <c r="HK7" s="185"/>
      <c r="HL7" s="182"/>
      <c r="HM7" s="185"/>
      <c r="HN7" s="192" t="str">
        <f>IF($AL7=2013,VLOOKUP(Brut!GY15,Semaines!$A$2:$L$523,11,FALSE),IF($AL7=2014,VLOOKUP(Brut!GY15,Semaines!$B$2:$L$523,10,FALSE),IF($AL7=2015,VLOOKUP(Brut!GY15,Semaines!$C$2:$L$523,9,FALSE),IF($AL7=2016,VLOOKUP(Brut!GY15,Semaines!$D$2:$L$523,8,FALSE),IF($AL7=2017,VLOOKUP(Brut!GY15,Semaines!$E$2:$L$523,7,FALSE),IF($AL7=2018,VLOOKUP(Brut!GY15,Semaines!$F$2:$L$523,6,FALSE),IF($AL7=2019,VLOOKUP(Brut!GY15,Semaines!$G$2:$L$523,5,FALSE),IF($AL7=2020,VLOOKUP(Brut!GY15,Semaines!$H$2:$L$523,4,FALSE),IF($AL7=2021,VLOOKUP(Brut!GY15,Semaines!$I$2:$L$523,3,FALSE),IF($AL7=2022,VLOOKUP(Brut!GY15,Semaines!$J$2:$L$523,2,FALSE),""))))))))))</f>
        <v/>
      </c>
      <c r="HO7" s="132" t="str">
        <f>IF($AL7=2013,VLOOKUP(Brut!GY15,Semaines!$A$2:$L$523,12,FALSE),IF($AL7=2014,VLOOKUP(Brut!GY15,Semaines!$B$2:$L$523,11,FALSE),IF($AL7=2015,VLOOKUP(Brut!GY15,Semaines!$C$2:$L$523,10,FALSE),IF($AL7=2016,VLOOKUP(Brut!GY15,Semaines!$D$2:$L$523,9,FALSE),IF($AL7=2017,VLOOKUP(Brut!GY15,Semaines!$E$2:$L$523,8,FALSE),IF($AL7=2018,VLOOKUP(Brut!GY15,Semaines!$F$2:$L$523,7,FALSE),IF($AL7=2019,VLOOKUP(Brut!GY15,Semaines!$G$2:$L$523,6,FALSE),IF($AL7=2020,VLOOKUP(Brut!GY15,Semaines!$H$2:$L$523,5,FALSE),IF($AL7=2021,VLOOKUP(Brut!GY15,Semaines!$I$2:$L$523,4,FALSE),IF($AL7=2022,VLOOKUP(Brut!GY15,Semaines!$J$2:$L$523,3,FALSE),""))))))))))</f>
        <v/>
      </c>
      <c r="HP7" s="193"/>
      <c r="HQ7" s="187"/>
      <c r="HR7" s="182"/>
      <c r="HS7" s="131"/>
      <c r="HT7" s="132"/>
      <c r="HU7" s="201"/>
      <c r="HV7" s="185"/>
      <c r="HW7" s="182"/>
      <c r="HX7" s="131" t="str">
        <f>IF($AL7=2013,VLOOKUP(Brut!HI15,Semaines!$A$2:$L$523,11,FALSE),IF($AL7=2014,VLOOKUP(Brut!HI15,Semaines!$B$2:$L$523,10,FALSE),IF($AL7=2015,VLOOKUP(Brut!HI15,Semaines!$C$2:$L$523,9,FALSE),IF($AL7=2016,VLOOKUP(Brut!HI15,Semaines!$D$2:$L$523,8,FALSE),IF($AL7=2017,VLOOKUP(Brut!HI15,Semaines!$E$2:$L$523,7,FALSE),IF($AL7=2018,VLOOKUP(Brut!HI15,Semaines!$F$2:$L$523,6,FALSE),IF($AL7=2019,VLOOKUP(Brut!HI15,Semaines!$G$2:$L$523,5,FALSE),IF($AL7=2020,VLOOKUP(Brut!HI15,Semaines!$H$2:$L$523,4,FALSE),IF($AL7=2021,VLOOKUP(Brut!HI15,Semaines!$I$2:$L$523,3,FALSE),IF($AL7=2022,VLOOKUP(Brut!HI15,Semaines!$J$2:$L$523,2,FALSE),""))))))))))</f>
        <v/>
      </c>
      <c r="HY7" s="132" t="str">
        <f>IF($AL7=2013,VLOOKUP(Brut!HI15,Semaines!$A$2:$L$523,12,FALSE),IF($AL7=2014,VLOOKUP(Brut!HI15,Semaines!$B$2:$L$523,11,FALSE),IF($AL7=2015,VLOOKUP(Brut!HI15,Semaines!$C$2:$L$523,10,FALSE),IF($AL7=2016,VLOOKUP(Brut!HI15,Semaines!$D$2:$L$523,9,FALSE),IF($AL7=2017,VLOOKUP(Brut!HI15,Semaines!$E$2:$L$523,8,FALSE),IF($AL7=2018,VLOOKUP(Brut!HI15,Semaines!$F$2:$L$523,7,FALSE),IF($AL7=2019,VLOOKUP(Brut!HI15,Semaines!$G$2:$L$523,6,FALSE),IF($AL7=2020,VLOOKUP(Brut!HI15,Semaines!$H$2:$L$523,5,FALSE),IF($AL7=2021,VLOOKUP(Brut!HI15,Semaines!$I$2:$L$523,4,FALSE),IF($AL7=2022,VLOOKUP(Brut!HI15,Semaines!$J$2:$L$523,3,FALSE),""))))))))))</f>
        <v/>
      </c>
      <c r="HZ7" s="193"/>
      <c r="IA7" s="187"/>
      <c r="IB7" s="182"/>
      <c r="IC7" s="185"/>
      <c r="ID7" s="192" t="str">
        <f>IF($AL7=2013,VLOOKUP(Brut!HO15,Semaines!$A$2:$L$523,11,FALSE),IF($AL7=2014,VLOOKUP(Brut!HO15,Semaines!$B$2:$L$523,10,FALSE),IF($AL7=2015,VLOOKUP(Brut!HO15,Semaines!$C$2:$L$523,9,FALSE),IF($AL7=2016,VLOOKUP(Brut!HO15,Semaines!$D$2:$L$523,8,FALSE),IF($AL7=2017,VLOOKUP(Brut!HO15,Semaines!$E$2:$L$523,7,FALSE),IF($AL7=2018,VLOOKUP(Brut!HO15,Semaines!$F$2:$L$523,6,FALSE),IF($AL7=2019,VLOOKUP(Brut!HO15,Semaines!$G$2:$L$523,5,FALSE),IF($AL7=2020,VLOOKUP(Brut!HO15,Semaines!$H$2:$L$523,4,FALSE),IF($AL7=2021,VLOOKUP(Brut!HO15,Semaines!$I$2:$L$523,3,FALSE),IF($AL7=2022,VLOOKUP(Brut!HO15,Semaines!$J$2:$L$523,2,FALSE),""))))))))))</f>
        <v/>
      </c>
      <c r="IE7" s="132" t="str">
        <f>IF($AL7=2013,VLOOKUP(Brut!HO15,Semaines!$A$2:$L$523,12,FALSE),IF($AL7=2014,VLOOKUP(Brut!HO15,Semaines!$B$2:$L$523,11,FALSE),IF($AL7=2015,VLOOKUP(Brut!HO15,Semaines!$C$2:$L$523,10,FALSE),IF($AL7=2016,VLOOKUP(Brut!HO15,Semaines!$D$2:$L$523,9,FALSE),IF($AL7=2017,VLOOKUP(Brut!HO15,Semaines!$E$2:$L$523,8,FALSE),IF($AL7=2018,VLOOKUP(Brut!HO15,Semaines!$F$2:$L$523,7,FALSE),IF($AL7=2019,VLOOKUP(Brut!HO15,Semaines!$G$2:$L$523,6,FALSE),IF($AL7=2020,VLOOKUP(Brut!HO15,Semaines!$H$2:$L$523,5,FALSE),IF($AL7=2021,VLOOKUP(Brut!HO15,Semaines!$I$2:$L$523,4,FALSE),IF($AL7=2022,VLOOKUP(Brut!HO15,Semaines!$J$2:$L$523,3,FALSE),""))))))))))</f>
        <v/>
      </c>
      <c r="IF7" s="193"/>
      <c r="IG7" s="187"/>
      <c r="IH7" s="200"/>
      <c r="II7" s="122"/>
      <c r="IJ7" s="184"/>
      <c r="IK7" s="185"/>
      <c r="IL7" s="202"/>
      <c r="IM7" s="122"/>
      <c r="IN7" s="122"/>
      <c r="IO7" s="184"/>
      <c r="IP7" s="185"/>
      <c r="IQ7" s="192" t="str">
        <f>IF($AL7=2013,VLOOKUP(Brut!IB15,Semaines!$A$2:$L$523,11,FALSE),IF($AL7=2014,VLOOKUP(Brut!IB15,Semaines!$B$2:$L$523,10,FALSE),IF($AL7=2015,VLOOKUP(Brut!IB15,Semaines!$C$2:$L$523,9,FALSE),IF($AL7=2016,VLOOKUP(Brut!IB15,Semaines!$D$2:$L$523,8,FALSE),IF($AL7=2017,VLOOKUP(Brut!IB15,Semaines!$E$2:$L$523,7,FALSE),IF($AL7=2018,VLOOKUP(Brut!IB15,Semaines!$F$2:$L$523,6,FALSE),IF($AL7=2019,VLOOKUP(Brut!IB15,Semaines!$G$2:$L$523,5,FALSE),IF($AL7=2020,VLOOKUP(Brut!IB15,Semaines!$H$2:$L$523,4,FALSE),IF($AL7=2021,VLOOKUP(Brut!IB15,Semaines!$I$2:$L$523,3,FALSE),IF($AL7=2022,VLOOKUP(Brut!IB15,Semaines!$J$2:$L$523,2,FALSE),""))))))))))</f>
        <v/>
      </c>
      <c r="IR7" s="132" t="str">
        <f>IF($AL7=2013,VLOOKUP(Brut!IB15,Semaines!$A$2:$L$523,12,FALSE),IF($AL7=2014,VLOOKUP(Brut!IB15,Semaines!$B$2:$L$523,11,FALSE),IF($AL7=2015,VLOOKUP(Brut!IB15,Semaines!$C$2:$L$523,10,FALSE),IF($AL7=2016,VLOOKUP(Brut!IB15,Semaines!$D$2:$L$523,9,FALSE),IF($AL7=2017,VLOOKUP(Brut!IB15,Semaines!$E$2:$L$523,8,FALSE),IF($AL7=2018,VLOOKUP(Brut!IB15,Semaines!$F$2:$L$523,7,FALSE),IF($AL7=2019,VLOOKUP(Brut!IB15,Semaines!$G$2:$L$523,6,FALSE),IF($AL7=2020,VLOOKUP(Brut!IB15,Semaines!$H$2:$L$523,5,FALSE),IF($AL7=2021,VLOOKUP(Brut!IB15,Semaines!$I$2:$L$523,4,FALSE),IF($AL7=2022,VLOOKUP(Brut!IB15,Semaines!$J$2:$L$523,3,FALSE),""))))))))))</f>
        <v/>
      </c>
      <c r="IS7" s="193"/>
      <c r="IT7" s="187"/>
      <c r="IU7" s="192" t="str">
        <f>IF($AL7=2013,VLOOKUP(Brut!IF15,Semaines!$A$2:$L$523,11,FALSE),IF($AL7=2014,VLOOKUP(Brut!IF15,Semaines!$B$2:$L$523,10,FALSE),IF($AL7=2015,VLOOKUP(Brut!IF15,Semaines!$C$2:$L$523,9,FALSE),IF($AL7=2016,VLOOKUP(Brut!IF15,Semaines!$D$2:$L$523,8,FALSE),IF($AL7=2017,VLOOKUP(Brut!IF15,Semaines!$E$2:$L$523,7,FALSE),IF($AL7=2018,VLOOKUP(Brut!IF15,Semaines!$F$2:$L$523,6,FALSE),IF($AL7=2019,VLOOKUP(Brut!IF15,Semaines!$G$2:$L$523,5,FALSE),IF($AL7=2020,VLOOKUP(Brut!IF15,Semaines!$H$2:$L$523,4,FALSE),IF($AL7=2021,VLOOKUP(Brut!IF15,Semaines!$I$2:$L$523,3,FALSE),IF($AL7=2022,VLOOKUP(Brut!IF15,Semaines!$J$2:$L$523,2,FALSE),""))))))))))</f>
        <v/>
      </c>
      <c r="IV7" s="132" t="str">
        <f>IF($AL7=2013,VLOOKUP(Brut!IF15,Semaines!$A$2:$L$523,12,FALSE),IF($AL7=2014,VLOOKUP(Brut!IF15,Semaines!$B$2:$L$523,11,FALSE),IF($AL7=2015,VLOOKUP(Brut!IF15,Semaines!$C$2:$L$523,10,FALSE),IF($AL7=2016,VLOOKUP(Brut!IF15,Semaines!$D$2:$L$523,9,FALSE),IF($AL7=2017,VLOOKUP(Brut!IF15,Semaines!$E$2:$L$523,8,FALSE),IF($AL7=2018,VLOOKUP(Brut!IF15,Semaines!$F$2:$L$523,7,FALSE),IF($AL7=2019,VLOOKUP(Brut!IF15,Semaines!$G$2:$L$523,6,FALSE),IF($AL7=2020,VLOOKUP(Brut!IF15,Semaines!$H$2:$L$523,5,FALSE),IF($AL7=2021,VLOOKUP(Brut!IF15,Semaines!$I$2:$L$523,4,FALSE),IF($AL7=2022,VLOOKUP(Brut!IF15,Semaines!$J$2:$L$523,3,FALSE),""))))))))))</f>
        <v/>
      </c>
      <c r="IW7" s="193"/>
      <c r="IX7" s="187"/>
      <c r="IY7" s="188" t="str">
        <f>IF(Import!AY5=0,"",Import!AY5)</f>
        <v/>
      </c>
      <c r="IZ7" s="189">
        <f t="shared" si="13"/>
        <v>20000</v>
      </c>
      <c r="JA7" s="190" t="str">
        <f t="array" ref="JA7">IFERROR(IF(IY7="",IF(IW7="",IF(IU7="","",IF($AL7=2013,VLOOKUP(Brut!IF15+1,Semaines!$A$2:$L$523,11,FALSE),IF($AL7=2014,VLOOKUP(Brut!IF15+1,Semaines!$B$2:$L$523,10,FALSE),IF($AL7=2015,VLOOKUP(Brut!IF15+1,Semaines!$C$2:$L$523,9,FALSE),IF($AL7=2016,VLOOKUP(Brut!IF15+1,Semaines!$D$2:$L$523,8,FALSE),IF($AL7=2017,VLOOKUP(Brut!IF15+1,Semaines!$E$2:$L$523,7,FALSE),IF($AL7=2018,VLOOKUP(Brut!IF15+1,Semaines!$F$2:$L$523,6,FALSE),IF($AL7=2019,VLOOKUP(Brut!IF15+1,Semaines!$G$2:$L$523,5,FALSE),IF($AL7=2020,VLOOKUP(Brut!IF15+1,Semaines!$H$2:$L$523,4,FALSE),IF($AL7=2021,VLOOKUP(Brut!IF15+1,Semaines!$I$2:$L$523,3,FALSE),IF($AL7=2022,VLOOKUP(Brut!IF15+1,Semaines!$J$2:$L$523,2,FALSE),""))))))))))),IF(IX7="",IF($AL7=2013,VLOOKUP(Brut!IF15+1,Semaines!$A$2:$L$523,11,FALSE),IF($AL7=2014,VLOOKUP(Brut!IF15+1,Semaines!$B$2:$L$523,10,FALSE),IF($AL7=2015,VLOOKUP(Brut!IF15+1,Semaines!$C$2:$L$523,9,FALSE),IF($AL7=2016,VLOOKUP(Brut!IF15+1,Semaines!$D$2:$L$523,8,FALSE),IF($AL7=2017,VLOOKUP(Brut!IF15+1,Semaines!$E$2:$L$523,7,FALSE),IF($AL7=2018,VLOOKUP(Brut!IF15+1,Semaines!$F$2:$L$523,6,FALSE),IF($AL7=2019,VLOOKUP(Brut!IF15+1,Semaines!$G$2:$L$523,5,FALSE),IF($AL7=2020,VLOOKUP(Brut!IF15+1,Semaines!$H$2:$L$523,4,FALSE),IF($AL7=2021,VLOOKUP(Brut!IF15+1,Semaines!$I$2:$L$523,3,FALSE),IF($AL7=2022,VLOOKUP(Brut!IF15+1,Semaines!$J$2:$L$523,2,FALSE),"")))))))))),IF($AL7=2013,VLOOKUP(Brut!IH15+1,Semaines!$A$2:$L$523,11,FALSE),IF($AL7=2014,VLOOKUP(Brut!IH15+1,Semaines!$B$2:$L$523,10,FALSE),IF($AL7=2015,VLOOKUP(Brut!IH15+1,Semaines!$C$2:$L$523,9,FALSE),IF($AL7=2016,VLOOKUP(Brut!IH15+1,Semaines!$D$2:$L$523,8,FALSE),IF($AL7=2017,VLOOKUP(Brut!IH15+1,Semaines!$E$2:$L$523,7,FALSE),IF($AL7=2018,VLOOKUP(Brut!IH15+1,Semaines!$F$2:$L$523,6,FALSE),IF($AL7=2019,VLOOKUP(Brut!IH15+1,Semaines!$G$2:$L$523,5,FALSE),IF($AL7=2020,VLOOKUP(Brut!IH15+1,Semaines!$H$2:$L$523,4,FALSE),IF($AL7=2021,VLOOKUP(Brut!IH15+1,Semaines!$I$2:$L$523,3,FALSE),IF($AL7=2022,VLOOKUP(Brut!IH15+1,Semaines!$J$2:$L$523,2,FALSE),"")))))))))))),_xlfn.ISOWEEKNUM(IY7)),"")</f>
        <v/>
      </c>
      <c r="JB7" s="191" t="str">
        <f>IF(IY7="",IF(IX7="",IF(IV7="","",IF($AL7=2013,VLOOKUP(Brut!IK15,Semaines!$A$2:$L$523,12,FALSE),IF($AL7=2014,VLOOKUP(Brut!IK15,Semaines!$B$2:$L$523,11,FALSE),IF($AL7=2015,VLOOKUP(Brut!IK15,Semaines!$C$2:$L$523,10,FALSE),IF($AL7=2016,VLOOKUP(Brut!IK15,Semaines!$D$2:$L$523,9,FALSE),IF($AL7=2017,VLOOKUP(Brut!IK15,Semaines!$E$2:$L$523,8,FALSE),IF($AL7=2018,VLOOKUP(Brut!IK15,Semaines!$F$2:$L$523,7,FALSE),IF($AL7=2019,VLOOKUP(Brut!IK15,Semaines!$G$2:$L$523,6,FALSE),IF($AL7=2020,VLOOKUP(Brut!IK15,Semaines!$H$2:$L$523,5,FALSE),IF($AL7=2021,VLOOKUP(Brut!IK15,Semaines!$I$2:$L$523,4,FALSE),IF($AL7=2022,VLOOKUP(Brut!IK15,Semaines!$J$2:$L$523,3,FALSE),""))))))))))),IF(IW7="",IF($AL7=2013,VLOOKUP(Brut!IK15,Semaines!$A$2:$L$523,12,FALSE),IF($AL7=2014,VLOOKUP(Brut!IK15,Semaines!$B$2:$L$523,11,FALSE),IF($AL7=2015,VLOOKUP(Brut!IK15,Semaines!$C$2:$L$523,10,FALSE),IF($AL7=2016,VLOOKUP(Brut!IK15,Semaines!$D$2:$L$523,9,FALSE),IF($AL7=2017,VLOOKUP(Brut!IK15,Semaines!$E$2:$L$523,8,FALSE),IF($AL7=2018,VLOOKUP(Brut!IK15,Semaines!$F$2:$L$523,7,FALSE),IF($AL7=2019,VLOOKUP(Brut!IK15,Semaines!$G$2:$L$523,6,FALSE),IF($AL7=2020,VLOOKUP(Brut!IK15,Semaines!$H$2:$L$523,5,FALSE),IF($AL7=2021,VLOOKUP(Brut!IK15,Semaines!$I$2:$L$523,4,FALSE),IF($AL7=2022,VLOOKUP(Brut!IK15,Semaines!$J$2:$L$523,3,FALSE),"")))))))))),IF(IV7="","",IF($AL7=2013,VLOOKUP(Brut!IK15,Semaines!$A$2:$L$523,12,FALSE),IF($AL7=2014,VLOOKUP(Brut!IK15,Semaines!$B$2:$L$523,11,FALSE),IF($AL7=2015,VLOOKUP(Brut!IK15,Semaines!$C$2:$L$523,10,FALSE),IF($AL7=2016,VLOOKUP(Brut!IK15,Semaines!$D$2:$L$523,9,FALSE),IF($AL7=2017,VLOOKUP(Brut!IK15,Semaines!$E$2:$L$523,8,FALSE),IF($AL7=2018,VLOOKUP(Brut!IK15,Semaines!$F$2:$L$523,7,FALSE),IF($AL7=2019,VLOOKUP(Brut!IK15,Semaines!$G$2:$L$523,6,FALSE),IF($AL7=2020,VLOOKUP(Brut!IK15,Semaines!$H$2:$L$523,5,FALSE),IF($AL7=2021,VLOOKUP(Brut!IK15,Semaines!$I$2:$L$523,4,FALSE),IF($AL7=2022,VLOOKUP(Brut!IK15,Semaines!$J$2:$L$523,3,FALSE),""))))))))))))),IF(AND(MONTH(IY7)=12,_xlfn.ISOWEEKNUM(IY7)=1),YEAR(IY7)+1,YEAR(IY7)))</f>
        <v/>
      </c>
      <c r="JC7" s="198"/>
      <c r="JD7" s="199"/>
      <c r="JE7" s="182"/>
      <c r="JF7" s="131" t="str">
        <f>IF($AL7=2013,VLOOKUP(Brut!IP15,Semaines!$A$2:$L$523,11,FALSE),IF($AL7=2014,VLOOKUP(Brut!IP15,Semaines!$B$2:$L$523,10,FALSE),IF($AL7=2015,VLOOKUP(Brut!IP15,Semaines!$C$2:$L$523,9,FALSE),IF($AL7=2016,VLOOKUP(Brut!IP15,Semaines!$D$2:$L$523,8,FALSE),IF($AL7=2017,VLOOKUP(Brut!IP15,Semaines!$E$2:$L$523,7,FALSE),IF($AL7=2018,VLOOKUP(Brut!IP15,Semaines!$F$2:$L$523,6,FALSE),IF($AL7=2019,VLOOKUP(Brut!IP15,Semaines!$G$2:$L$523,5,FALSE),IF($AL7=2020,VLOOKUP(Brut!IP15,Semaines!$H$2:$L$523,4,FALSE),IF($AL7=2021,VLOOKUP(Brut!IP15,Semaines!$I$2:$L$523,3,FALSE),IF($AL7=2022,VLOOKUP(Brut!IP15,Semaines!$J$2:$L$523,2,FALSE),""))))))))))</f>
        <v/>
      </c>
      <c r="JG7" s="132" t="str">
        <f>IF($AL7=2013,VLOOKUP(Brut!IP15,Semaines!$A$2:$L$523,12,FALSE),IF($AL7=2014,VLOOKUP(Brut!IP15,Semaines!$B$2:$L$523,11,FALSE),IF($AL7=2015,VLOOKUP(Brut!IP15,Semaines!$C$2:$L$523,10,FALSE),IF($AL7=2016,VLOOKUP(Brut!IP15,Semaines!$D$2:$L$523,9,FALSE),IF($AL7=2017,VLOOKUP(Brut!IP15,Semaines!$E$2:$L$523,8,FALSE),IF($AL7=2018,VLOOKUP(Brut!IP15,Semaines!$F$2:$L$523,7,FALSE),IF($AL7=2019,VLOOKUP(Brut!IP15,Semaines!$G$2:$L$523,6,FALSE),IF($AL7=2020,VLOOKUP(Brut!IP15,Semaines!$H$2:$L$523,5,FALSE),IF($AL7=2021,VLOOKUP(Brut!IP15,Semaines!$I$2:$L$523,4,FALSE),IF($AL7=2022,VLOOKUP(Brut!IP15,Semaines!$J$2:$L$523,3,FALSE),""))))))))))</f>
        <v/>
      </c>
      <c r="JH7" s="193"/>
      <c r="JI7" s="187"/>
      <c r="JJ7" s="192" t="str">
        <f>IF($AL7=2013,VLOOKUP(Brut!IT15,Semaines!$A$2:$L$523,11,FALSE),IF($AL7=2014,VLOOKUP(Brut!IT15,Semaines!$B$2:$L$523,10,FALSE),IF($AL7=2015,VLOOKUP(Brut!IT15,Semaines!$C$2:$L$523,9,FALSE),IF($AL7=2016,VLOOKUP(Brut!IT15,Semaines!$D$2:$L$523,8,FALSE),IF($AL7=2017,VLOOKUP(Brut!IT15,Semaines!$E$2:$L$523,7,FALSE),IF($AL7=2018,VLOOKUP(Brut!IT15,Semaines!$F$2:$L$523,6,FALSE),IF($AL7=2019,VLOOKUP(Brut!IT15,Semaines!$G$2:$L$523,5,FALSE),IF($AL7=2020,VLOOKUP(Brut!IT15,Semaines!$H$2:$L$523,4,FALSE),IF($AL7=2021,VLOOKUP(Brut!IT15,Semaines!$I$2:$L$523,3,FALSE),IF($AL7=2022,VLOOKUP(Brut!IT15,Semaines!$J$2:$L$523,2,FALSE),""))))))))))</f>
        <v/>
      </c>
      <c r="JK7" s="132" t="str">
        <f>IF($AL7=2013,VLOOKUP(Brut!IT15,Semaines!$A$2:$L$523,12,FALSE),IF($AL7=2014,VLOOKUP(Brut!IT15,Semaines!$B$2:$L$523,11,FALSE),IF($AL7=2015,VLOOKUP(Brut!IT15,Semaines!$C$2:$L$523,10,FALSE),IF($AL7=2016,VLOOKUP(Brut!IT15,Semaines!$D$2:$L$523,9,FALSE),IF($AL7=2017,VLOOKUP(Brut!IT15,Semaines!$E$2:$L$523,8,FALSE),IF($AL7=2018,VLOOKUP(Brut!IT15,Semaines!$F$2:$L$523,7,FALSE),IF($AL7=2019,VLOOKUP(Brut!IT15,Semaines!$G$2:$L$523,6,FALSE),IF($AL7=2020,VLOOKUP(Brut!IT15,Semaines!$H$2:$L$523,5,FALSE),IF($AL7=2021,VLOOKUP(Brut!IT15,Semaines!$I$2:$L$523,4,FALSE),IF($AL7=2022,VLOOKUP(Brut!IT15,Semaines!$J$2:$L$523,3,FALSE),""))))))))))</f>
        <v/>
      </c>
      <c r="JL7" s="193"/>
      <c r="JM7" s="187"/>
      <c r="JN7" s="200"/>
      <c r="JO7" s="123"/>
      <c r="JP7" s="183"/>
      <c r="JQ7" s="185"/>
      <c r="JR7" s="192" t="str">
        <f>IF($AL7=2013,VLOOKUP(Brut!JB15,Semaines!$A$2:$L$523,11,FALSE),IF($AL7=2014,VLOOKUP(Brut!JB15,Semaines!$B$2:$L$523,10,FALSE),IF($AL7=2015,VLOOKUP(Brut!JB15,Semaines!$C$2:$L$523,9,FALSE),IF($AL7=2016,VLOOKUP(Brut!JB15,Semaines!$D$2:$L$523,8,FALSE),IF($AL7=2017,VLOOKUP(Brut!JB15,Semaines!$E$2:$L$523,7,FALSE),IF($AL7=2018,VLOOKUP(Brut!JB15,Semaines!$F$2:$L$523,6,FALSE),IF($AL7=2019,VLOOKUP(Brut!JB15,Semaines!$G$2:$L$523,5,FALSE),IF($AL7=2020,VLOOKUP(Brut!JB15,Semaines!$H$2:$L$523,4,FALSE),IF($AL7=2021,VLOOKUP(Brut!JB15,Semaines!$I$2:$L$523,3,FALSE),IF($AL7=2022,VLOOKUP(Brut!JB15,Semaines!$J$2:$L$523,2,FALSE),""))))))))))</f>
        <v/>
      </c>
      <c r="JS7" s="132" t="str">
        <f>IF($AL7=2013,VLOOKUP(Brut!JB15,Semaines!$A$2:$L$523,12,FALSE),IF($AL7=2014,VLOOKUP(Brut!JB15,Semaines!$B$2:$L$523,11,FALSE),IF($AL7=2015,VLOOKUP(Brut!JB15,Semaines!$C$2:$L$523,10,FALSE),IF($AL7=2016,VLOOKUP(Brut!JB15,Semaines!$D$2:$L$523,9,FALSE),IF($AL7=2017,VLOOKUP(Brut!JB15,Semaines!$E$2:$L$523,8,FALSE),IF($AL7=2018,VLOOKUP(Brut!JB15,Semaines!$F$2:$L$523,7,FALSE),IF($AL7=2019,VLOOKUP(Brut!JB15,Semaines!$G$2:$L$523,6,FALSE),IF($AL7=2020,VLOOKUP(Brut!JB15,Semaines!$H$2:$L$523,5,FALSE),IF($AL7=2021,VLOOKUP(Brut!JB15,Semaines!$I$2:$L$523,4,FALSE),IF($AL7=2022,VLOOKUP(Brut!JB15,Semaines!$J$2:$L$523,3,FALSE),""))))))))))</f>
        <v/>
      </c>
      <c r="JT7" s="193"/>
      <c r="JU7" s="187"/>
      <c r="JV7" s="200"/>
      <c r="JW7" s="123"/>
      <c r="JX7" s="184"/>
      <c r="JY7" s="185"/>
      <c r="JZ7" s="182"/>
      <c r="KA7" s="131" t="str">
        <f>IF($AL7=2013,VLOOKUP(Brut!JK15,Semaines!$A$2:$L$523,11,FALSE),IF($AL7=2014,VLOOKUP(Brut!JK15,Semaines!$B$2:$L$523,10,FALSE),IF($AL7=2015,VLOOKUP(Brut!JK15,Semaines!$C$2:$L$523,9,FALSE),IF($AL7=2016,VLOOKUP(Brut!JK15,Semaines!$D$2:$L$523,8,FALSE),IF($AL7=2017,VLOOKUP(Brut!JK15,Semaines!$E$2:$L$523,7,FALSE),IF($AL7=2018,VLOOKUP(Brut!JK15,Semaines!$F$2:$L$523,6,FALSE),IF($AL7=2019,VLOOKUP(Brut!JK15,Semaines!$G$2:$L$523,5,FALSE),IF($AL7=2020,VLOOKUP(Brut!JK15,Semaines!$H$2:$L$523,4,FALSE),IF($AL7=2021,VLOOKUP(Brut!JK15,Semaines!$I$2:$L$523,3,FALSE),IF($AL7=2022,VLOOKUP(Brut!JK15,Semaines!$J$2:$L$523,2,FALSE),""))))))))))</f>
        <v/>
      </c>
      <c r="KB7" s="132" t="str">
        <f>IF($AL7=2013,VLOOKUP(Brut!JK15,Semaines!$A$2:$L$523,12,FALSE),IF($AL7=2014,VLOOKUP(Brut!JK15,Semaines!$B$2:$L$523,11,FALSE),IF($AL7=2015,VLOOKUP(Brut!JK15,Semaines!$C$2:$L$523,10,FALSE),IF($AL7=2016,VLOOKUP(Brut!JK15,Semaines!$D$2:$L$523,9,FALSE),IF($AL7=2017,VLOOKUP(Brut!JK15,Semaines!$E$2:$L$523,8,FALSE),IF($AL7=2018,VLOOKUP(Brut!JK15,Semaines!$F$2:$L$523,7,FALSE),IF($AL7=2019,VLOOKUP(Brut!JK15,Semaines!$G$2:$L$523,6,FALSE),IF($AL7=2020,VLOOKUP(Brut!JK15,Semaines!$H$2:$L$523,5,FALSE),IF($AL7=2021,VLOOKUP(Brut!JK15,Semaines!$I$2:$L$523,4,FALSE),IF($AL7=2022,VLOOKUP(Brut!JK15,Semaines!$J$2:$L$523,3,FALSE),""))))))))))</f>
        <v/>
      </c>
      <c r="KC7" s="193"/>
      <c r="KD7" s="187"/>
      <c r="KE7" s="192" t="str">
        <f>IF($AL7=2013,VLOOKUP(Brut!JO15,Semaines!$A$2:$L$523,11,FALSE),IF($AL7=2014,VLOOKUP(Brut!JO15,Semaines!$B$2:$L$523,10,FALSE),IF($AL7=2015,VLOOKUP(Brut!JO15,Semaines!$C$2:$L$523,9,FALSE),IF($AL7=2016,VLOOKUP(Brut!JO15,Semaines!$D$2:$L$523,8,FALSE),IF($AL7=2017,VLOOKUP(Brut!JO15,Semaines!$E$2:$L$523,7,FALSE),IF($AL7=2018,VLOOKUP(Brut!JO15,Semaines!$F$2:$L$523,6,FALSE),IF($AL7=2019,VLOOKUP(Brut!JO15,Semaines!$G$2:$L$523,5,FALSE),IF($AL7=2020,VLOOKUP(Brut!JO15,Semaines!$H$2:$L$523,4,FALSE),IF($AL7=2021,VLOOKUP(Brut!JO15,Semaines!$I$2:$L$523,3,FALSE),IF($AL7=2022,VLOOKUP(Brut!JO15,Semaines!$J$2:$L$523,2,FALSE),""))))))))))</f>
        <v/>
      </c>
      <c r="KF7" s="132" t="str">
        <f>IF($AL7=2013,VLOOKUP(Brut!JO15,Semaines!$A$2:$L$523,12,FALSE),IF($AL7=2014,VLOOKUP(Brut!JO15,Semaines!$B$2:$L$523,11,FALSE),IF($AL7=2015,VLOOKUP(Brut!JO15,Semaines!$C$2:$L$523,10,FALSE),IF($AL7=2016,VLOOKUP(Brut!JO15,Semaines!$D$2:$L$523,9,FALSE),IF($AL7=2017,VLOOKUP(Brut!JO15,Semaines!$E$2:$L$523,8,FALSE),IF($AL7=2018,VLOOKUP(Brut!JO15,Semaines!$F$2:$L$523,7,FALSE),IF($AL7=2019,VLOOKUP(Brut!JO15,Semaines!$G$2:$L$523,6,FALSE),IF($AL7=2020,VLOOKUP(Brut!JO15,Semaines!$H$2:$L$523,5,FALSE),IF($AL7=2021,VLOOKUP(Brut!JO15,Semaines!$I$2:$L$523,4,FALSE),IF($AL7=2022,VLOOKUP(Brut!JO15,Semaines!$J$2:$L$523,3,FALSE),""))))))))))</f>
        <v/>
      </c>
      <c r="KG7" s="193"/>
      <c r="KH7" s="187"/>
      <c r="KI7" s="203" t="str">
        <f>IF(Import!BC5=0,"",Import!BC5)</f>
        <v/>
      </c>
      <c r="KJ7" s="189">
        <f t="shared" si="14"/>
        <v>5000</v>
      </c>
      <c r="KK7" s="190" t="str">
        <f t="array" ref="KK7">IFERROR(IF(KI7="",IF(KG7="",IF(KE7="","",IF($AL7=2013,VLOOKUP(Brut!JO15+1,Semaines!$A$2:$L$523,11,FALSE),IF($AL7=2014,VLOOKUP(Brut!JO15+1,Semaines!$B$2:$L$523,10,FALSE),IF($AL7=2015,VLOOKUP(Brut!JO15+1,Semaines!$C$2:$L$523,9,FALSE),IF($AL7=2016,VLOOKUP(Brut!JO15+1,Semaines!$D$2:$L$523,8,FALSE),IF($AL7=2017,VLOOKUP(Brut!JO15+1,Semaines!$E$2:$L$523,7,FALSE),IF($AL7=2018,VLOOKUP(Brut!JO15+1,Semaines!$F$2:$L$523,6,FALSE),IF($AL7=2019,VLOOKUP(Brut!JO15+1,Semaines!$G$2:$L$523,5,FALSE),IF($AL7=2020,VLOOKUP(Brut!JO15+1,Semaines!$H$2:$L$523,4,FALSE),IF($AL7=2021,VLOOKUP(Brut!JO15+1,Semaines!$I$2:$L$523,3,FALSE),IF($AL7=2022,VLOOKUP(Brut!JO15+1,Semaines!$J$2:$L$523,2,FALSE),""))))))))))),IF(KH7="",IF($AL7=2013,VLOOKUP(Brut!JO15+1,Semaines!$A$2:$L$523,11,FALSE),IF($AL7=2014,VLOOKUP(Brut!JO15+1,Semaines!$B$2:$L$523,10,FALSE),IF($AL7=2015,VLOOKUP(Brut!JO15+1,Semaines!$C$2:$L$523,9,FALSE),IF($AL7=2016,VLOOKUP(Brut!JO15+1,Semaines!$D$2:$L$523,8,FALSE),IF($AL7=2017,VLOOKUP(Brut!JO15+1,Semaines!$E$2:$L$523,7,FALSE),IF($AL7=2018,VLOOKUP(Brut!JO15+1,Semaines!$F$2:$L$523,6,FALSE),IF($AL7=2019,VLOOKUP(Brut!JO15+1,Semaines!$G$2:$L$523,5,FALSE),IF($AL7=2020,VLOOKUP(Brut!JO15+1,Semaines!$H$2:$L$523,4,FALSE),IF($AL7=2021,VLOOKUP(Brut!JO15+1,Semaines!$I$2:$L$523,3,FALSE),IF($AL7=2022,VLOOKUP(Brut!JO15+1,Semaines!$J$2:$L$523,2,FALSE),"")))))))))),IF($AL7=2013,VLOOKUP(Brut!JQ15+1,Semaines!$A$2:$L$523,11,FALSE),IF($AL7=2014,VLOOKUP(Brut!JQ15+1,Semaines!$B$2:$L$523,10,FALSE),IF($AL7=2015,VLOOKUP(Brut!JQ15+1,Semaines!$C$2:$L$523,9,FALSE),IF($AL7=2016,VLOOKUP(Brut!JQ15+1,Semaines!$D$2:$L$523,8,FALSE),IF($AL7=2017,VLOOKUP(Brut!JQ15+1,Semaines!$E$2:$L$523,7,FALSE),IF($AL7=2018,VLOOKUP(Brut!JQ15+1,Semaines!$F$2:$L$523,6,FALSE),IF($AL7=2019,VLOOKUP(Brut!JQ15+1,Semaines!$G$2:$L$523,5,FALSE),IF($AL7=2020,VLOOKUP(Brut!JQ15+1,Semaines!$H$2:$L$523,4,FALSE),IF($AL7=2021,VLOOKUP(Brut!JQ15+1,Semaines!$I$2:$L$523,3,FALSE),IF($AL7=2022,VLOOKUP(Brut!JQ15+1,Semaines!$J$2:$L$523,2,FALSE),"")))))))))))),_xlfn.ISOWEEKNUM(KI7)),"")</f>
        <v/>
      </c>
      <c r="KL7" s="191" t="str">
        <f>IF(KI7="",IF(KH7="",IF(KF7="","",IF($AL7=2013,VLOOKUP(Brut!JT15,Semaines!$A$2:$L$523,12,FALSE),IF($AL7=2014,VLOOKUP(Brut!JT15,Semaines!$B$2:$L$523,11,FALSE),IF($AL7=2015,VLOOKUP(Brut!JT15,Semaines!$C$2:$L$523,10,FALSE),IF($AL7=2016,VLOOKUP(Brut!JT15,Semaines!$D$2:$L$523,9,FALSE),IF($AL7=2017,VLOOKUP(Brut!JT15,Semaines!$E$2:$L$523,8,FALSE),IF($AL7=2018,VLOOKUP(Brut!JT15,Semaines!$F$2:$L$523,7,FALSE),IF($AL7=2019,VLOOKUP(Brut!JT15,Semaines!$G$2:$L$523,6,FALSE),IF($AL7=2020,VLOOKUP(Brut!JT15,Semaines!$H$2:$L$523,5,FALSE),IF($AL7=2021,VLOOKUP(Brut!JT15,Semaines!$I$2:$L$523,4,FALSE),IF($AL7=2022,VLOOKUP(Brut!JT15,Semaines!$J$2:$L$523,3,FALSE),""))))))))))),IF(KG7="",IF($AL7=2013,VLOOKUP(Brut!JT15,Semaines!$A$2:$L$523,12,FALSE),IF($AL7=2014,VLOOKUP(Brut!JT15,Semaines!$B$2:$L$523,11,FALSE),IF($AL7=2015,VLOOKUP(Brut!JT15,Semaines!$C$2:$L$523,10,FALSE),IF($AL7=2016,VLOOKUP(Brut!JT15,Semaines!$D$2:$L$523,9,FALSE),IF($AL7=2017,VLOOKUP(Brut!JT15,Semaines!$E$2:$L$523,8,FALSE),IF($AL7=2018,VLOOKUP(Brut!JT15,Semaines!$F$2:$L$523,7,FALSE),IF($AL7=2019,VLOOKUP(Brut!JT15,Semaines!$G$2:$L$523,6,FALSE),IF($AL7=2020,VLOOKUP(Brut!JT15,Semaines!$H$2:$L$523,5,FALSE),IF($AL7=2021,VLOOKUP(Brut!JT15,Semaines!$I$2:$L$523,4,FALSE),IF($AL7=2022,VLOOKUP(Brut!JT15,Semaines!$J$2:$L$523,3,FALSE),"")))))))))),IF(KF7="","",IF($AL7=2013,VLOOKUP(Brut!JT15,Semaines!$A$2:$L$523,12,FALSE),IF($AL7=2014,VLOOKUP(Brut!JT15,Semaines!$B$2:$L$523,11,FALSE),IF($AL7=2015,VLOOKUP(Brut!JT15,Semaines!$C$2:$L$523,10,FALSE),IF($AL7=2016,VLOOKUP(Brut!JT15,Semaines!$D$2:$L$523,9,FALSE),IF($AL7=2017,VLOOKUP(Brut!JT15,Semaines!$E$2:$L$523,8,FALSE),IF($AL7=2018,VLOOKUP(Brut!JT15,Semaines!$F$2:$L$523,7,FALSE),IF($AL7=2019,VLOOKUP(Brut!JT15,Semaines!$G$2:$L$523,6,FALSE),IF($AL7=2020,VLOOKUP(Brut!JT15,Semaines!$H$2:$L$523,5,FALSE),IF($AL7=2021,VLOOKUP(Brut!JT15,Semaines!$I$2:$L$523,4,FALSE),IF($AL7=2022,VLOOKUP(Brut!JT15,Semaines!$J$2:$L$523,3,FALSE),""))))))))))))),IF(AND(MONTH(KI7)=12,_xlfn.ISOWEEKNUM(KI7)=1),YEAR(KI7)+1,YEAR(KI7)))</f>
        <v/>
      </c>
      <c r="KM7" s="204" t="str">
        <f>IFERROR(IF(KI7="",IF(AND(Brut!X15&lt;&gt;"Pas ouvert",Brut!X15&lt;&gt;"Annulé"),IF(Brut!JQ15="",SUM(Brut!JO15-Brut!AE15),SUM(Brut!JQ15-Brut!AE15)),IF(Brut!X15="Annulé","Annulé","Pas ouvert")),SUM(Brut!JV15-Brut!AE15)),"")</f>
        <v>Pas ouvert</v>
      </c>
      <c r="KN7" s="205" t="str">
        <f>IF(OR(KM7="Annulé",KM7=""),"",IF(KM7="Pas ouvert",IF(KK7="","",INT(SUM(Brut!JV15-Brut!AE15)/4)),INT(KM7/4)))</f>
        <v/>
      </c>
      <c r="KO7" s="90" t="str">
        <f t="shared" si="7"/>
        <v/>
      </c>
      <c r="KP7" s="206" t="str">
        <f>IF(OR(KM7="Annulé",KM7=""),"",IF(KM7="Pas ouvert",IF(KK7="","",SUM(Brut!JV15-Brut!AE15)-(KN7*4)),IF(KM7-(KN7*4)=0,"",KM7-(KN7*4))))</f>
        <v/>
      </c>
      <c r="KQ7" s="207" t="str">
        <f t="shared" si="8"/>
        <v/>
      </c>
    </row>
    <row r="8" spans="1:303" ht="14.4" x14ac:dyDescent="0.3">
      <c r="A8" s="7" t="str">
        <f>IF(Import!A6=0,"",Import!A6)</f>
        <v>0407LR</v>
      </c>
      <c r="B8" s="5" t="str">
        <f>IF(Import!D6=0,"",Import!D6)</f>
        <v>5</v>
      </c>
      <c r="C8" s="214"/>
      <c r="D8" s="5" t="str">
        <f>IF(Import!F6=0,"",Import!F6)</f>
        <v/>
      </c>
      <c r="E8" s="5" t="str">
        <f>IF(Import!G6=0,"",Import!G6)</f>
        <v/>
      </c>
      <c r="F8" s="5" t="str">
        <f>IF(Import!H6=0,"",Import!H6)</f>
        <v/>
      </c>
      <c r="G8" s="5" t="str">
        <f>IF(Import!K6="","",Import!K6)</f>
        <v/>
      </c>
      <c r="H8" s="5"/>
      <c r="I8" s="215" t="str">
        <f>IF(Import!BG6="","",Import!BG6)</f>
        <v/>
      </c>
      <c r="J8" s="7" t="str">
        <f t="shared" si="0"/>
        <v/>
      </c>
      <c r="K8" s="5" t="str">
        <f>IF(Import!I6=0,"",Import!I6)</f>
        <v/>
      </c>
      <c r="L8" s="5" t="str">
        <f>IF(Import!J6="","",Import!J6)</f>
        <v/>
      </c>
      <c r="M8" s="7" t="str">
        <f t="shared" si="1"/>
        <v>Livré</v>
      </c>
      <c r="N8" s="216" t="str">
        <f>IF(Import!L6=0,"",Import!L6)</f>
        <v>17</v>
      </c>
      <c r="O8" s="5" t="str">
        <f>IF(Import!N6=0,"",Import!N6)</f>
        <v/>
      </c>
      <c r="P8" s="135" t="str">
        <f>IF(PACTE!P20="","",PACTE!P20)</f>
        <v/>
      </c>
      <c r="Q8" s="174">
        <f>IF(Import!O6=0,"",Import!O6)</f>
        <v>42280</v>
      </c>
      <c r="R8" s="174" t="str">
        <f>IF(OR(Import!BH6&lt;&gt;"",Import!BH6="Non"),"Oui","")</f>
        <v/>
      </c>
      <c r="S8" s="174" t="str">
        <f>IF(Import!P6=0,"",Import!P6)</f>
        <v/>
      </c>
      <c r="T8" s="174">
        <f>IF($S8&lt;&gt;"","Annulé",IF(Import!AB6=0,IF($AE8&lt;&gt;"",IF(AE8="Pas ouvert","Pas ouvert","En cours"),""),Import!AB6))</f>
        <v>42954</v>
      </c>
      <c r="U8" s="217" t="str">
        <f>IF(S8&lt;&gt;"","Annulé",IF(Import!R6=0,"",Import!R6))</f>
        <v/>
      </c>
      <c r="V8" s="217">
        <f>IF(S8&lt;&gt;"","Annulé",IF(Import!S6=0,"",Import!S6))</f>
        <v>100000</v>
      </c>
      <c r="W8" s="217" t="str">
        <f>IF(V8="Annulé","Annulé",IF(Import!T6=0,"",Import!T6))</f>
        <v/>
      </c>
      <c r="X8" s="174">
        <f>IF(Import!U6=0,IF($S8&lt;&gt;"","Annulé",IF($Q8="","","En attente")),Import!U6)</f>
        <v>42289</v>
      </c>
      <c r="Y8" s="174">
        <f>IF(Import!V6=0,IF($S8&lt;&gt;"","Annulé",IF($Q8="","","En attente")),Import!V6)</f>
        <v>42411</v>
      </c>
      <c r="Z8" s="174">
        <f>IF(Import!W6=0,IF($S8&lt;&gt;"","Annulé",IF($Q8="","","En attente")),Import!W6)</f>
        <v>42549</v>
      </c>
      <c r="AA8" s="174">
        <f>IF(Import!X6=0,IF($S8&lt;&gt;"","Annulé",IF($Q8="","","En attente")),Import!X6)</f>
        <v>42543</v>
      </c>
      <c r="AB8" s="174">
        <f>IF(Import!Y6=0,IF($S8&lt;&gt;"","Annulé",IF($Q8="","","En attente")),Import!Y6)</f>
        <v>42655</v>
      </c>
      <c r="AC8" s="174">
        <f>IF(Import!Z6=0,IF($S8&lt;&gt;"","Annulé",IF($Q8="","","En attente")),Import!Z6)</f>
        <v>42688</v>
      </c>
      <c r="AD8" s="135">
        <f>IF(PACTE!AD20="","0",PACTE!AD20)</f>
        <v>0</v>
      </c>
      <c r="AE8" s="11">
        <f>IF($S8&lt;&gt;"","Annulé",IF(Import!AA6=0,IF(Q8="","","Pas ouvert"),Import!AA6))</f>
        <v>42724</v>
      </c>
      <c r="AF8" s="177" t="str">
        <f>IF($S8&lt;&gt;"","Annulé",IF(Import!AC6=0,"",Import!AC6))</f>
        <v/>
      </c>
      <c r="AG8" s="176" t="str">
        <f>IF($S8&lt;&gt;"","Annulé",IF(Import!AD6=0,"",Import!AD6))</f>
        <v/>
      </c>
      <c r="AH8" s="118">
        <f t="shared" si="2"/>
        <v>51</v>
      </c>
      <c r="AI8" s="221">
        <f t="shared" si="3"/>
        <v>2016</v>
      </c>
      <c r="AJ8" s="137"/>
      <c r="AK8" s="178">
        <f t="shared" si="4"/>
        <v>51</v>
      </c>
      <c r="AL8" s="179">
        <f t="shared" si="5"/>
        <v>2016</v>
      </c>
      <c r="AM8" s="180">
        <f t="shared" si="6"/>
        <v>15000</v>
      </c>
      <c r="AN8" s="181">
        <f>IF(Import!AE6=0,"",Import!AE6)</f>
        <v>42724</v>
      </c>
      <c r="AO8" s="182"/>
      <c r="AP8" s="183"/>
      <c r="AQ8" s="184"/>
      <c r="AR8" s="183"/>
      <c r="AS8" s="184"/>
      <c r="AT8" s="183"/>
      <c r="AU8" s="184"/>
      <c r="AV8" s="183"/>
      <c r="AW8" s="184"/>
      <c r="AX8" s="185"/>
      <c r="AY8" s="183"/>
      <c r="AZ8" s="131">
        <f>IF($AL8=2013,VLOOKUP(Brut!AK16,Semaines!$A$2:$L$523,11,FALSE),IF($AL8=2014,VLOOKUP(Brut!AK16,Semaines!$B$2:$L$523,10,FALSE),IF($AL8=2015,VLOOKUP(Brut!AK16,Semaines!$C$2:$L$523,9,FALSE),IF($AL8=2016,VLOOKUP(Brut!AK16,Semaines!$D$2:$L$523,8,FALSE),IF($AL8=2017,VLOOKUP(Brut!AK16,Semaines!$E$2:$L$523,7,FALSE),IF($AL8=2018,VLOOKUP(Brut!AK16,Semaines!$F$2:$L$523,6,FALSE),IF($AL8=2019,VLOOKUP(Brut!AK16,Semaines!$G$2:$L$523,5,FALSE),IF($AL8=2020,VLOOKUP(Brut!AK16,Semaines!$H$2:$L$523,4,FALSE),IF($AL8=2021,VLOOKUP(Brut!AK16,Semaines!$I$2:$L$523,3,FALSE),IF($AL8=2022,VLOOKUP(Brut!AK16,Semaines!$J$2:$L$523,2,FALSE),""))))))))))</f>
        <v>52</v>
      </c>
      <c r="BA8" s="132">
        <f>IF($AL8=2013,VLOOKUP(Brut!AK16,Semaines!$A$2:$L$523,12,FALSE),IF($AL8=2014,VLOOKUP(Brut!AK16,Semaines!$B$2:$L$523,11,FALSE),IF($AL8=2015,VLOOKUP(Brut!AK16,Semaines!$C$2:$L$523,10,FALSE),IF($AL8=2016,VLOOKUP(Brut!AK16,Semaines!$D$2:$L$523,9,FALSE),IF($AL8=2017,VLOOKUP(Brut!AK16,Semaines!$E$2:$L$523,8,FALSE),IF($AL8=2018,VLOOKUP(Brut!AK16,Semaines!$F$2:$L$523,7,FALSE),IF($AL8=2019,VLOOKUP(Brut!AK16,Semaines!$G$2:$L$523,6,FALSE),IF($AL8=2020,VLOOKUP(Brut!AK16,Semaines!$H$2:$L$523,5,FALSE),IF($AL8=2021,VLOOKUP(Brut!AK16,Semaines!$I$2:$L$523,4,FALSE),IF($AL8=2022,VLOOKUP(Brut!AK16,Semaines!$J$2:$L$523,3,FALSE),""))))))))))</f>
        <v>2016</v>
      </c>
      <c r="BB8" s="186"/>
      <c r="BC8" s="187"/>
      <c r="BD8" s="188">
        <f>IF(Import!AI6=0,"",Import!AI6)</f>
        <v>42741</v>
      </c>
      <c r="BE8" s="189">
        <f t="shared" si="9"/>
        <v>10000</v>
      </c>
      <c r="BF8" s="190">
        <f t="array" ref="BF8">IFERROR(IF(BD8="",IF(BB8="",IF(AZ8="","",IF($AL8=2013,VLOOKUP(Brut!AK16+1,Semaines!$A$2:$L$523,11,FALSE),IF($AL8=2014,VLOOKUP(Brut!AK16+1,Semaines!$B$2:$L$523,10,FALSE),IF($AL8=2015,VLOOKUP(Brut!AK16+1,Semaines!$C$2:$L$523,9,FALSE),IF($AL8=2016,VLOOKUP(Brut!AK16+1,Semaines!$D$2:$L$523,8,FALSE),IF($AL8=2017,VLOOKUP(Brut!AK16+1,Semaines!$E$2:$L$523,7,FALSE),IF($AL8=2018,VLOOKUP(Brut!AK16+1,Semaines!$F$2:$L$523,6,FALSE),IF($AL8=2019,VLOOKUP(Brut!AK16+1,Semaines!$G$2:$L$523,5,FALSE),IF($AL8=2020,VLOOKUP(Brut!AK16+1,Semaines!$H$2:$L$523,4,FALSE),IF($AL8=2021,VLOOKUP(Brut!AK16+1,Semaines!$I$2:$L$523,3,FALSE),IF($AL8=2022,VLOOKUP(Brut!AK16+1,Semaines!$J$2:$L$523,2,FALSE),""))))))))))),IF(BC8="",IF($AL8=2013,VLOOKUP(Brut!AK16+1,Semaines!$A$2:$L$523,11,FALSE),IF($AL8=2014,VLOOKUP(Brut!AK16+1,Semaines!$B$2:$L$523,10,FALSE),IF($AL8=2015,VLOOKUP(Brut!AK16+1,Semaines!$C$2:$L$523,9,FALSE),IF($AL8=2016,VLOOKUP(Brut!AK16+1,Semaines!$D$2:$L$523,8,FALSE),IF($AL8=2017,VLOOKUP(Brut!AK16+1,Semaines!$E$2:$L$523,7,FALSE),IF($AL8=2018,VLOOKUP(Brut!AK16+1,Semaines!$F$2:$L$523,6,FALSE),IF($AL8=2019,VLOOKUP(Brut!AK16+1,Semaines!$G$2:$L$523,5,FALSE),IF($AL8=2020,VLOOKUP(Brut!AK16+1,Semaines!$H$2:$L$523,4,FALSE),IF($AL8=2021,VLOOKUP(Brut!AK16+1,Semaines!$I$2:$L$523,3,FALSE),IF($AL8=2022,VLOOKUP(Brut!AK16+1,Semaines!$J$2:$L$523,2,FALSE),"")))))))))),IF($AL8=2013,VLOOKUP(Brut!AM16+1,Semaines!$A$2:$L$523,11,FALSE),IF($AL8=2014,VLOOKUP(Brut!AM16+1,Semaines!$B$2:$L$523,10,FALSE),IF($AL8=2015,VLOOKUP(Brut!AM16+1,Semaines!$C$2:$L$523,9,FALSE),IF($AL8=2016,VLOOKUP(Brut!AM16+1,Semaines!$D$2:$L$523,8,FALSE),IF($AL8=2017,VLOOKUP(Brut!AM16+1,Semaines!$E$2:$L$523,7,FALSE),IF($AL8=2018,VLOOKUP(Brut!AM16+1,Semaines!$F$2:$L$523,6,FALSE),IF($AL8=2019,VLOOKUP(Brut!AM16+1,Semaines!$G$2:$L$523,5,FALSE),IF($AL8=2020,VLOOKUP(Brut!AM16+1,Semaines!$H$2:$L$523,4,FALSE),IF($AL8=2021,VLOOKUP(Brut!AM16+1,Semaines!$I$2:$L$523,3,FALSE),IF($AL8=2022,VLOOKUP(Brut!AM16+1,Semaines!$J$2:$L$523,2,FALSE),"")))))))))))),_xlfn.ISOWEEKNUM(BD8)),"")</f>
        <v>1</v>
      </c>
      <c r="BG8" s="191">
        <f>IF(BD8="",IF(BC8="",IF(BA8="","",IF($AL8=2013,VLOOKUP(Brut!AP16,Semaines!$A$2:$L$523,12,FALSE),IF($AL8=2014,VLOOKUP(Brut!AP16,Semaines!$B$2:$L$523,11,FALSE),IF($AL8=2015,VLOOKUP(Brut!AP16,Semaines!$C$2:$L$523,10,FALSE),IF($AL8=2016,VLOOKUP(Brut!AP16,Semaines!$D$2:$L$523,9,FALSE),IF($AL8=2017,VLOOKUP(Brut!AP16,Semaines!$E$2:$L$523,8,FALSE),IF($AL8=2018,VLOOKUP(Brut!AP16,Semaines!$F$2:$L$523,7,FALSE),IF($AL8=2019,VLOOKUP(Brut!AP16,Semaines!$G$2:$L$523,6,FALSE),IF($AL8=2020,VLOOKUP(Brut!AP16,Semaines!$H$2:$L$523,5,FALSE),IF($AL8=2021,VLOOKUP(Brut!AP16,Semaines!$I$2:$L$523,4,FALSE),IF($AL8=2022,VLOOKUP(Brut!AP16,Semaines!$J$2:$L$523,3,FALSE),""))))))))))),IF(BB8="",IF($AL8=2013,VLOOKUP(Brut!AP16,Semaines!$A$2:$L$523,12,FALSE),IF($AL8=2014,VLOOKUP(Brut!AP16,Semaines!$B$2:$L$523,11,FALSE),IF($AL8=2015,VLOOKUP(Brut!AP16,Semaines!$C$2:$L$523,10,FALSE),IF($AL8=2016,VLOOKUP(Brut!AP16,Semaines!$D$2:$L$523,9,FALSE),IF($AL8=2017,VLOOKUP(Brut!AP16,Semaines!$E$2:$L$523,8,FALSE),IF($AL8=2018,VLOOKUP(Brut!AP16,Semaines!$F$2:$L$523,7,FALSE),IF($AL8=2019,VLOOKUP(Brut!AP16,Semaines!$G$2:$L$523,6,FALSE),IF($AL8=2020,VLOOKUP(Brut!AP16,Semaines!$H$2:$L$523,5,FALSE),IF($AL8=2021,VLOOKUP(Brut!AP16,Semaines!$I$2:$L$523,4,FALSE),IF($AL8=2022,VLOOKUP(Brut!AP16,Semaines!$J$2:$L$523,3,FALSE),"")))))))))),IF(BA8="","",IF($AL8=2013,VLOOKUP(Brut!AP16,Semaines!$A$2:$L$523,12,FALSE),IF($AL8=2014,VLOOKUP(Brut!AP16,Semaines!$B$2:$L$523,11,FALSE),IF($AL8=2015,VLOOKUP(Brut!AP16,Semaines!$C$2:$L$523,10,FALSE),IF($AL8=2016,VLOOKUP(Brut!AP16,Semaines!$D$2:$L$523,9,FALSE),IF($AL8=2017,VLOOKUP(Brut!AP16,Semaines!$E$2:$L$523,8,FALSE),IF($AL8=2018,VLOOKUP(Brut!AP16,Semaines!$F$2:$L$523,7,FALSE),IF($AL8=2019,VLOOKUP(Brut!AP16,Semaines!$G$2:$L$523,6,FALSE),IF($AL8=2020,VLOOKUP(Brut!AP16,Semaines!$H$2:$L$523,5,FALSE),IF($AL8=2021,VLOOKUP(Brut!AP16,Semaines!$I$2:$L$523,4,FALSE),IF($AL8=2022,VLOOKUP(Brut!AP16,Semaines!$J$2:$L$523,3,FALSE),""))))))))))))),IF(AND(MONTH(BD8)=12,_xlfn.ISOWEEKNUM(BD8)=1),YEAR(BD8)+1,YEAR(BD8)))</f>
        <v>2017</v>
      </c>
      <c r="BH8" s="186"/>
      <c r="BI8" s="187"/>
      <c r="BJ8" s="192">
        <f>IF($AL8=2013,VLOOKUP(Brut!AX16,Semaines!$A$2:$L$523,11,FALSE),IF($AL8=2014,VLOOKUP(Brut!AX16,Semaines!$B$2:$L$523,10,FALSE),IF($AL8=2015,VLOOKUP(Brut!AX16,Semaines!$C$2:$L$523,9,FALSE),IF($AL8=2016,VLOOKUP(Brut!AX16,Semaines!$D$2:$L$523,8,FALSE),IF($AL8=2017,VLOOKUP(Brut!AX16,Semaines!$E$2:$L$523,7,FALSE),IF($AL8=2018,VLOOKUP(Brut!AX16,Semaines!$F$2:$L$523,6,FALSE),IF($AL8=2019,VLOOKUP(Brut!AX16,Semaines!$G$2:$L$523,5,FALSE),IF($AL8=2020,VLOOKUP(Brut!AX16,Semaines!$H$2:$L$523,4,FALSE),IF($AL8=2021,VLOOKUP(Brut!AX16,Semaines!$I$2:$L$523,3,FALSE),IF($AL8=2022,VLOOKUP(Brut!AX16,Semaines!$J$2:$L$523,2,FALSE),""))))))))))</f>
        <v>1</v>
      </c>
      <c r="BK8" s="132">
        <f>IF($AL8=2013,VLOOKUP(Brut!AX16,Semaines!$A$2:$L$523,12,FALSE),IF($AL8=2014,VLOOKUP(Brut!AX16,Semaines!$B$2:$L$523,11,FALSE),IF($AL8=2015,VLOOKUP(Brut!AX16,Semaines!$C$2:$L$523,10,FALSE),IF($AL8=2016,VLOOKUP(Brut!AX16,Semaines!$D$2:$L$523,9,FALSE),IF($AL8=2017,VLOOKUP(Brut!AX16,Semaines!$E$2:$L$523,8,FALSE),IF($AL8=2018,VLOOKUP(Brut!AX16,Semaines!$F$2:$L$523,7,FALSE),IF($AL8=2019,VLOOKUP(Brut!AX16,Semaines!$G$2:$L$523,6,FALSE),IF($AL8=2020,VLOOKUP(Brut!AX16,Semaines!$H$2:$L$523,5,FALSE),IF($AL8=2021,VLOOKUP(Brut!AX16,Semaines!$I$2:$L$523,4,FALSE),IF($AL8=2022,VLOOKUP(Brut!AX16,Semaines!$J$2:$L$523,3,FALSE),""))))))))))</f>
        <v>2017</v>
      </c>
      <c r="BL8" s="193"/>
      <c r="BM8" s="187"/>
      <c r="BN8" s="192">
        <f>IF($AL8=2013,VLOOKUP(Brut!BB16,Semaines!$A$2:$L$523,11,FALSE),IF($AL8=2014,VLOOKUP(Brut!BB16,Semaines!$B$2:$L$523,10,FALSE),IF($AL8=2015,VLOOKUP(Brut!BB16,Semaines!$C$2:$L$523,9,FALSE),IF($AL8=2016,VLOOKUP(Brut!BB16,Semaines!$D$2:$L$523,8,FALSE),IF($AL8=2017,VLOOKUP(Brut!BB16,Semaines!$E$2:$L$523,7,FALSE),IF($AL8=2018,VLOOKUP(Brut!BB16,Semaines!$F$2:$L$523,6,FALSE),IF($AL8=2019,VLOOKUP(Brut!BB16,Semaines!$G$2:$L$523,5,FALSE),IF($AL8=2020,VLOOKUP(Brut!BB16,Semaines!$H$2:$L$523,4,FALSE),IF($AL8=2021,VLOOKUP(Brut!BB16,Semaines!$I$2:$L$523,3,FALSE),IF($AL8=2022,VLOOKUP(Brut!BB16,Semaines!$J$2:$L$523,2,FALSE),""))))))))))</f>
        <v>3</v>
      </c>
      <c r="BO8" s="132">
        <f>IF($AL8=2013,VLOOKUP(Brut!BB16,Semaines!$A$2:$L$523,12,FALSE),IF($AL8=2014,VLOOKUP(Brut!BB16,Semaines!$B$2:$L$523,11,FALSE),IF($AL8=2015,VLOOKUP(Brut!BB16,Semaines!$C$2:$L$523,10,FALSE),IF($AL8=2016,VLOOKUP(Brut!BB16,Semaines!$D$2:$L$523,9,FALSE),IF($AL8=2017,VLOOKUP(Brut!BB16,Semaines!$E$2:$L$523,8,FALSE),IF($AL8=2018,VLOOKUP(Brut!BB16,Semaines!$F$2:$L$523,7,FALSE),IF($AL8=2019,VLOOKUP(Brut!BB16,Semaines!$G$2:$L$523,6,FALSE),IF($AL8=2020,VLOOKUP(Brut!BB16,Semaines!$H$2:$L$523,5,FALSE),IF($AL8=2021,VLOOKUP(Brut!BB16,Semaines!$I$2:$L$523,4,FALSE),IF($AL8=2022,VLOOKUP(Brut!BB16,Semaines!$J$2:$L$523,3,FALSE),""))))))))))</f>
        <v>2017</v>
      </c>
      <c r="BP8" s="193"/>
      <c r="BQ8" s="187"/>
      <c r="BR8" s="192">
        <f>IF($AL8=2013,VLOOKUP(Brut!BF16,Semaines!$A$2:$L$523,11,FALSE),IF($AL8=2014,VLOOKUP(Brut!BF16,Semaines!$B$2:$L$523,10,FALSE),IF($AL8=2015,VLOOKUP(Brut!BF16,Semaines!$C$2:$L$523,9,FALSE),IF($AL8=2016,VLOOKUP(Brut!BF16,Semaines!$D$2:$L$523,8,FALSE),IF($AL8=2017,VLOOKUP(Brut!BF16,Semaines!$E$2:$L$523,7,FALSE),IF($AL8=2018,VLOOKUP(Brut!BF16,Semaines!$F$2:$L$523,6,FALSE),IF($AL8=2019,VLOOKUP(Brut!BF16,Semaines!$G$2:$L$523,5,FALSE),IF($AL8=2020,VLOOKUP(Brut!BF16,Semaines!$H$2:$L$523,4,FALSE),IF($AL8=2021,VLOOKUP(Brut!BF16,Semaines!$I$2:$L$523,3,FALSE),IF($AL8=2022,VLOOKUP(Brut!BF16,Semaines!$J$2:$L$523,2,FALSE),""))))))))))</f>
        <v>4</v>
      </c>
      <c r="BS8" s="132">
        <f>IF($AL8=2013,VLOOKUP(Brut!BF16,Semaines!$A$2:$L$523,12,FALSE),IF($AL8=2014,VLOOKUP(Brut!BF16,Semaines!$B$2:$L$523,11,FALSE),IF($AL8=2015,VLOOKUP(Brut!BF16,Semaines!$C$2:$L$523,10,FALSE),IF($AL8=2016,VLOOKUP(Brut!BF16,Semaines!$D$2:$L$523,9,FALSE),IF($AL8=2017,VLOOKUP(Brut!BF16,Semaines!$E$2:$L$523,8,FALSE),IF($AL8=2018,VLOOKUP(Brut!BF16,Semaines!$F$2:$L$523,7,FALSE),IF($AL8=2019,VLOOKUP(Brut!BF16,Semaines!$G$2:$L$523,6,FALSE),IF($AL8=2020,VLOOKUP(Brut!BF16,Semaines!$H$2:$L$523,5,FALSE),IF($AL8=2021,VLOOKUP(Brut!BF16,Semaines!$I$2:$L$523,4,FALSE),IF($AL8=2022,VLOOKUP(Brut!BF16,Semaines!$J$2:$L$523,3,FALSE),""))))))))))</f>
        <v>2017</v>
      </c>
      <c r="BT8" s="193"/>
      <c r="BU8" s="187"/>
      <c r="BV8" s="194">
        <f>IF(Import!AM6=0,"",Import!AM6)</f>
        <v>42801</v>
      </c>
      <c r="BW8" s="195">
        <f t="shared" si="10"/>
        <v>15000</v>
      </c>
      <c r="BX8" s="190">
        <f t="array" ref="BX8">IFERROR(IF(BV8="",IF(BT8="",IF(BR8="","",IF($AL8=2013,VLOOKUP(Brut!BF16+1,Semaines!$A$2:$L$523,11,FALSE),IF($AL8=2014,VLOOKUP(Brut!BF16+1,Semaines!$B$2:$L$523,10,FALSE),IF($AL8=2015,VLOOKUP(Brut!BF16+1,Semaines!$C$2:$L$523,9,FALSE),IF($AL8=2016,VLOOKUP(Brut!BF16+1,Semaines!$D$2:$L$523,8,FALSE),IF($AL8=2017,VLOOKUP(Brut!BF16+1,Semaines!$E$2:$L$523,7,FALSE),IF($AL8=2018,VLOOKUP(Brut!BF16+1,Semaines!$F$2:$L$523,6,FALSE),IF($AL8=2019,VLOOKUP(Brut!BF16+1,Semaines!$G$2:$L$523,5,FALSE),IF($AL8=2020,VLOOKUP(Brut!BF16+1,Semaines!$H$2:$L$523,4,FALSE),IF($AL8=2021,VLOOKUP(Brut!BF16+1,Semaines!$I$2:$L$523,3,FALSE),IF($AL8=2022,VLOOKUP(Brut!BF16+1,Semaines!$J$2:$L$523,2,FALSE),""))))))))))),IF(BU8="",IF($AL8=2013,VLOOKUP(Brut!BF16+1,Semaines!$A$2:$L$523,11,FALSE),IF($AL8=2014,VLOOKUP(Brut!BF16+1,Semaines!$B$2:$L$523,10,FALSE),IF($AL8=2015,VLOOKUP(Brut!BF16+1,Semaines!$C$2:$L$523,9,FALSE),IF($AL8=2016,VLOOKUP(Brut!BF16+1,Semaines!$D$2:$L$523,8,FALSE),IF($AL8=2017,VLOOKUP(Brut!BF16+1,Semaines!$E$2:$L$523,7,FALSE),IF($AL8=2018,VLOOKUP(Brut!BF16+1,Semaines!$F$2:$L$523,6,FALSE),IF($AL8=2019,VLOOKUP(Brut!BF16+1,Semaines!$G$2:$L$523,5,FALSE),IF($AL8=2020,VLOOKUP(Brut!BF16+1,Semaines!$H$2:$L$523,4,FALSE),IF($AL8=2021,VLOOKUP(Brut!BF16+1,Semaines!$I$2:$L$523,3,FALSE),IF($AL8=2022,VLOOKUP(Brut!BF16+1,Semaines!$J$2:$L$523,2,FALSE),"")))))))))),IF($AL8=2013,VLOOKUP(Brut!BH16+1,Semaines!$A$2:$L$523,11,FALSE),IF($AL8=2014,VLOOKUP(Brut!BH16+1,Semaines!$B$2:$L$523,10,FALSE),IF($AL8=2015,VLOOKUP(Brut!BH16+1,Semaines!$C$2:$L$523,9,FALSE),IF($AL8=2016,VLOOKUP(Brut!BH16+1,Semaines!$D$2:$L$523,8,FALSE),IF($AL8=2017,VLOOKUP(Brut!BH16+1,Semaines!$E$2:$L$523,7,FALSE),IF($AL8=2018,VLOOKUP(Brut!BH16+1,Semaines!$F$2:$L$523,6,FALSE),IF($AL8=2019,VLOOKUP(Brut!BH16+1,Semaines!$G$2:$L$523,5,FALSE),IF($AL8=2020,VLOOKUP(Brut!BH16+1,Semaines!$H$2:$L$523,4,FALSE),IF($AL8=2021,VLOOKUP(Brut!BH16+1,Semaines!$I$2:$L$523,3,FALSE),IF($AL8=2022,VLOOKUP(Brut!BH16+1,Semaines!$J$2:$L$523,2,FALSE),"")))))))))))),_xlfn.ISOWEEKNUM(BV8)),"")</f>
        <v>10</v>
      </c>
      <c r="BY8" s="191">
        <f>IF(BV8="",IF(BU8="",IF(BS8="","",IF($AL8=2013,VLOOKUP(Brut!BK16,Semaines!$A$2:$L$523,12,FALSE),IF($AL8=2014,VLOOKUP(Brut!BK16,Semaines!$B$2:$L$523,11,FALSE),IF($AL8=2015,VLOOKUP(Brut!BK16,Semaines!$C$2:$L$523,10,FALSE),IF($AL8=2016,VLOOKUP(Brut!BK16,Semaines!$D$2:$L$523,9,FALSE),IF($AL8=2017,VLOOKUP(Brut!BK16,Semaines!$E$2:$L$523,8,FALSE),IF($AL8=2018,VLOOKUP(Brut!BK16,Semaines!$F$2:$L$523,7,FALSE),IF($AL8=2019,VLOOKUP(Brut!BK16,Semaines!$G$2:$L$523,6,FALSE),IF($AL8=2020,VLOOKUP(Brut!BK16,Semaines!$H$2:$L$523,5,FALSE),IF($AL8=2021,VLOOKUP(Brut!BK16,Semaines!$I$2:$L$523,4,FALSE),IF($AL8=2022,VLOOKUP(Brut!BK16,Semaines!$J$2:$L$523,3,FALSE),""))))))))))),IF(BT8="",IF($AL8=2013,VLOOKUP(Brut!BK16,Semaines!$A$2:$L$523,12,FALSE),IF($AL8=2014,VLOOKUP(Brut!BK16,Semaines!$B$2:$L$523,11,FALSE),IF($AL8=2015,VLOOKUP(Brut!BK16,Semaines!$C$2:$L$523,10,FALSE),IF($AL8=2016,VLOOKUP(Brut!BK16,Semaines!$D$2:$L$523,9,FALSE),IF($AL8=2017,VLOOKUP(Brut!BK16,Semaines!$E$2:$L$523,8,FALSE),IF($AL8=2018,VLOOKUP(Brut!BK16,Semaines!$F$2:$L$523,7,FALSE),IF($AL8=2019,VLOOKUP(Brut!BK16,Semaines!$G$2:$L$523,6,FALSE),IF($AL8=2020,VLOOKUP(Brut!BK16,Semaines!$H$2:$L$523,5,FALSE),IF($AL8=2021,VLOOKUP(Brut!BK16,Semaines!$I$2:$L$523,4,FALSE),IF($AL8=2022,VLOOKUP(Brut!BK16,Semaines!$J$2:$L$523,3,FALSE),"")))))))))),IF(BS8="","",IF($AL8=2013,VLOOKUP(Brut!BK16,Semaines!$A$2:$L$523,12,FALSE),IF($AL8=2014,VLOOKUP(Brut!BK16,Semaines!$B$2:$L$523,11,FALSE),IF($AL8=2015,VLOOKUP(Brut!BK16,Semaines!$C$2:$L$523,10,FALSE),IF($AL8=2016,VLOOKUP(Brut!BK16,Semaines!$D$2:$L$523,9,FALSE),IF($AL8=2017,VLOOKUP(Brut!BK16,Semaines!$E$2:$L$523,8,FALSE),IF($AL8=2018,VLOOKUP(Brut!BK16,Semaines!$F$2:$L$523,7,FALSE),IF($AL8=2019,VLOOKUP(Brut!BK16,Semaines!$G$2:$L$523,6,FALSE),IF($AL8=2020,VLOOKUP(Brut!BK16,Semaines!$H$2:$L$523,5,FALSE),IF($AL8=2021,VLOOKUP(Brut!BK16,Semaines!$I$2:$L$523,4,FALSE),IF($AL8=2022,VLOOKUP(Brut!BK16,Semaines!$J$2:$L$523,3,FALSE),""))))))))))))),IF(AND(MONTH(BV8)=12,_xlfn.ISOWEEKNUM(BV8)=1),YEAR(BV8)+1,YEAR(BV8)))</f>
        <v>2017</v>
      </c>
      <c r="BZ8" s="186"/>
      <c r="CA8" s="187"/>
      <c r="CB8" s="192">
        <f>IF($AL8=2013,VLOOKUP(Brut!BO16,Semaines!$A$2:$L$523,11,FALSE),IF($AL8=2014,VLOOKUP(Brut!BO16,Semaines!$B$2:$L$523,10,FALSE),IF($AL8=2015,VLOOKUP(Brut!BO16,Semaines!$C$2:$L$523,9,FALSE),IF($AL8=2016,VLOOKUP(Brut!BO16,Semaines!$D$2:$L$523,8,FALSE),IF($AL8=2017,VLOOKUP(Brut!BO16,Semaines!$E$2:$L$523,7,FALSE),IF($AL8=2018,VLOOKUP(Brut!BO16,Semaines!$F$2:$L$523,6,FALSE),IF($AL8=2019,VLOOKUP(Brut!BO16,Semaines!$G$2:$L$523,5,FALSE),IF($AL8=2020,VLOOKUP(Brut!BO16,Semaines!$H$2:$L$523,4,FALSE),IF($AL8=2021,VLOOKUP(Brut!BO16,Semaines!$I$2:$L$523,3,FALSE),IF($AL8=2022,VLOOKUP(Brut!BO16,Semaines!$J$2:$L$523,2,FALSE),""))))))))))</f>
        <v>5</v>
      </c>
      <c r="CC8" s="132">
        <f>IF($AL8=2013,VLOOKUP(Brut!BO16,Semaines!$A$2:$L$523,12,FALSE),IF($AL8=2014,VLOOKUP(Brut!BO16,Semaines!$B$2:$L$523,11,FALSE),IF($AL8=2015,VLOOKUP(Brut!BO16,Semaines!$C$2:$L$523,10,FALSE),IF($AL8=2016,VLOOKUP(Brut!BO16,Semaines!$D$2:$L$523,9,FALSE),IF($AL8=2017,VLOOKUP(Brut!BO16,Semaines!$E$2:$L$523,8,FALSE),IF($AL8=2018,VLOOKUP(Brut!BO16,Semaines!$F$2:$L$523,7,FALSE),IF($AL8=2019,VLOOKUP(Brut!BO16,Semaines!$G$2:$L$523,6,FALSE),IF($AL8=2020,VLOOKUP(Brut!BO16,Semaines!$H$2:$L$523,5,FALSE),IF($AL8=2021,VLOOKUP(Brut!BO16,Semaines!$I$2:$L$523,4,FALSE),IF($AL8=2022,VLOOKUP(Brut!BO16,Semaines!$J$2:$L$523,3,FALSE),""))))))))))</f>
        <v>2017</v>
      </c>
      <c r="CD8" s="193"/>
      <c r="CE8" s="187"/>
      <c r="CF8" s="182"/>
      <c r="CG8" s="131">
        <f>IF($AL8=2013,VLOOKUP(Brut!BT16,Semaines!$A$2:$L$523,11,FALSE),IF($AL8=2014,VLOOKUP(Brut!BT16,Semaines!$B$2:$L$523,10,FALSE),IF($AL8=2015,VLOOKUP(Brut!BT16,Semaines!$C$2:$L$523,9,FALSE),IF($AL8=2016,VLOOKUP(Brut!BT16,Semaines!$D$2:$L$523,8,FALSE),IF($AL8=2017,VLOOKUP(Brut!BT16,Semaines!$E$2:$L$523,7,FALSE),IF($AL8=2018,VLOOKUP(Brut!BT16,Semaines!$F$2:$L$523,6,FALSE),IF($AL8=2019,VLOOKUP(Brut!BT16,Semaines!$G$2:$L$523,5,FALSE),IF($AL8=2020,VLOOKUP(Brut!BT16,Semaines!$H$2:$L$523,4,FALSE),IF($AL8=2021,VLOOKUP(Brut!BT16,Semaines!$I$2:$L$523,3,FALSE),IF($AL8=2022,VLOOKUP(Brut!BT16,Semaines!$J$2:$L$523,2,FALSE),""))))))))))</f>
        <v>7</v>
      </c>
      <c r="CH8" s="132">
        <f>IF($AL8=2013,VLOOKUP(Brut!BT16,Semaines!$A$2:$L$523,12,FALSE),IF($AL8=2014,VLOOKUP(Brut!BT16,Semaines!$B$2:$L$523,11,FALSE),IF($AL8=2015,VLOOKUP(Brut!BT16,Semaines!$C$2:$L$523,10,FALSE),IF($AL8=2016,VLOOKUP(Brut!BT16,Semaines!$D$2:$L$523,9,FALSE),IF($AL8=2017,VLOOKUP(Brut!BT16,Semaines!$E$2:$L$523,8,FALSE),IF($AL8=2018,VLOOKUP(Brut!BT16,Semaines!$F$2:$L$523,7,FALSE),IF($AL8=2019,VLOOKUP(Brut!BT16,Semaines!$G$2:$L$523,6,FALSE),IF($AL8=2020,VLOOKUP(Brut!BT16,Semaines!$H$2:$L$523,5,FALSE),IF($AL8=2021,VLOOKUP(Brut!BT16,Semaines!$I$2:$L$523,4,FALSE),IF($AL8=2022,VLOOKUP(Brut!BT16,Semaines!$J$2:$L$523,3,FALSE),""))))))))))</f>
        <v>2017</v>
      </c>
      <c r="CI8" s="193"/>
      <c r="CJ8" s="187"/>
      <c r="CK8" s="182"/>
      <c r="CL8" s="131">
        <f>IF($AL8=2013,VLOOKUP(Brut!BY16,Semaines!$A$2:$L$523,11,FALSE),IF($AL8=2014,VLOOKUP(Brut!BY16,Semaines!$B$2:$L$523,10,FALSE),IF($AL8=2015,VLOOKUP(Brut!BY16,Semaines!$C$2:$L$523,9,FALSE),IF($AL8=2016,VLOOKUP(Brut!BY16,Semaines!$D$2:$L$523,8,FALSE),IF($AL8=2017,VLOOKUP(Brut!BY16,Semaines!$E$2:$L$523,7,FALSE),IF($AL8=2018,VLOOKUP(Brut!BY16,Semaines!$F$2:$L$523,6,FALSE),IF($AL8=2019,VLOOKUP(Brut!BY16,Semaines!$G$2:$L$523,5,FALSE),IF($AL8=2020,VLOOKUP(Brut!BY16,Semaines!$H$2:$L$523,4,FALSE),IF($AL8=2021,VLOOKUP(Brut!BY16,Semaines!$I$2:$L$523,3,FALSE),IF($AL8=2022,VLOOKUP(Brut!BY16,Semaines!$J$2:$L$523,2,FALSE),""))))))))))</f>
        <v>8</v>
      </c>
      <c r="CM8" s="132">
        <f>IF($AL8=2013,VLOOKUP(Brut!BY16,Semaines!$A$2:$L$523,12,FALSE),IF($AL8=2014,VLOOKUP(Brut!BY16,Semaines!$B$2:$L$523,11,FALSE),IF($AL8=2015,VLOOKUP(Brut!BY16,Semaines!$C$2:$L$523,10,FALSE),IF($AL8=2016,VLOOKUP(Brut!BY16,Semaines!$D$2:$L$523,9,FALSE),IF($AL8=2017,VLOOKUP(Brut!BY16,Semaines!$E$2:$L$523,8,FALSE),IF($AL8=2018,VLOOKUP(Brut!BY16,Semaines!$F$2:$L$523,7,FALSE),IF($AL8=2019,VLOOKUP(Brut!BY16,Semaines!$G$2:$L$523,6,FALSE),IF($AL8=2020,VLOOKUP(Brut!BY16,Semaines!$H$2:$L$523,5,FALSE),IF($AL8=2021,VLOOKUP(Brut!BY16,Semaines!$I$2:$L$523,4,FALSE),IF($AL8=2022,VLOOKUP(Brut!BY16,Semaines!$J$2:$L$523,3,FALSE),""))))))))))</f>
        <v>2017</v>
      </c>
      <c r="CN8" s="193"/>
      <c r="CO8" s="187"/>
      <c r="CP8" s="194">
        <f>IF(Import!AQ6=0,"",Import!AQ6)</f>
        <v>42816</v>
      </c>
      <c r="CQ8" s="195">
        <f t="shared" si="11"/>
        <v>20000</v>
      </c>
      <c r="CR8" s="190">
        <f t="array" ref="CR8">IFERROR(IF(CP8="",IF(CN8="",IF(CL8="","",IF($AL8=2013,VLOOKUP(Brut!BY16+1,Semaines!$A$2:$L$523,11,FALSE),IF($AL8=2014,VLOOKUP(Brut!BY16+1,Semaines!$B$2:$L$523,10,FALSE),IF($AL8=2015,VLOOKUP(Brut!BY16+1,Semaines!$C$2:$L$523,9,FALSE),IF($AL8=2016,VLOOKUP(Brut!BY16+1,Semaines!$D$2:$L$523,8,FALSE),IF($AL8=2017,VLOOKUP(Brut!BY16+1,Semaines!$E$2:$L$523,7,FALSE),IF($AL8=2018,VLOOKUP(Brut!BY16+1,Semaines!$F$2:$L$523,6,FALSE),IF($AL8=2019,VLOOKUP(Brut!BY16+1,Semaines!$G$2:$L$523,5,FALSE),IF($AL8=2020,VLOOKUP(Brut!BY16+1,Semaines!$H$2:$L$523,4,FALSE),IF($AL8=2021,VLOOKUP(Brut!BY16+1,Semaines!$I$2:$L$523,3,FALSE),IF($AL8=2022,VLOOKUP(Brut!BY16+1,Semaines!$J$2:$L$523,2,FALSE),""))))))))))),IF(CO8="",IF($AL8=2013,VLOOKUP(Brut!BY16+1,Semaines!$A$2:$L$523,11,FALSE),IF($AL8=2014,VLOOKUP(Brut!BY16+1,Semaines!$B$2:$L$523,10,FALSE),IF($AL8=2015,VLOOKUP(Brut!BY16+1,Semaines!$C$2:$L$523,9,FALSE),IF($AL8=2016,VLOOKUP(Brut!BY16+1,Semaines!$D$2:$L$523,8,FALSE),IF($AL8=2017,VLOOKUP(Brut!BY16+1,Semaines!$E$2:$L$523,7,FALSE),IF($AL8=2018,VLOOKUP(Brut!BY16+1,Semaines!$F$2:$L$523,6,FALSE),IF($AL8=2019,VLOOKUP(Brut!BY16+1,Semaines!$G$2:$L$523,5,FALSE),IF($AL8=2020,VLOOKUP(Brut!BY16+1,Semaines!$H$2:$L$523,4,FALSE),IF($AL8=2021,VLOOKUP(Brut!BY16+1,Semaines!$I$2:$L$523,3,FALSE),IF($AL8=2022,VLOOKUP(Brut!BY16+1,Semaines!$J$2:$L$523,2,FALSE),"")))))))))),IF($AL8=2013,VLOOKUP(Brut!CA16+1,Semaines!$A$2:$L$523,11,FALSE),IF($AL8=2014,VLOOKUP(Brut!CA16+1,Semaines!$B$2:$L$523,10,FALSE),IF($AL8=2015,VLOOKUP(Brut!CA16+1,Semaines!$C$2:$L$523,9,FALSE),IF($AL8=2016,VLOOKUP(Brut!CA16+1,Semaines!$D$2:$L$523,8,FALSE),IF($AL8=2017,VLOOKUP(Brut!CA16+1,Semaines!$E$2:$L$523,7,FALSE),IF($AL8=2018,VLOOKUP(Brut!CA16+1,Semaines!$F$2:$L$523,6,FALSE),IF($AL8=2019,VLOOKUP(Brut!CA16+1,Semaines!$G$2:$L$523,5,FALSE),IF($AL8=2020,VLOOKUP(Brut!CA16+1,Semaines!$H$2:$L$523,4,FALSE),IF($AL8=2021,VLOOKUP(Brut!CA16+1,Semaines!$I$2:$L$523,3,FALSE),IF($AL8=2022,VLOOKUP(Brut!CA16+1,Semaines!$J$2:$L$523,2,FALSE),"")))))))))))),_xlfn.ISOWEEKNUM(CP8)),"")</f>
        <v>12</v>
      </c>
      <c r="CS8" s="191">
        <f>IF(CP8="",IF(CO8="",IF(CM8="","",IF($AL8=2013,VLOOKUP(Brut!CD16,Semaines!$A$2:$L$523,12,FALSE),IF($AL8=2014,VLOOKUP(Brut!CD16,Semaines!$B$2:$L$523,11,FALSE),IF($AL8=2015,VLOOKUP(Brut!CD16,Semaines!$C$2:$L$523,10,FALSE),IF($AL8=2016,VLOOKUP(Brut!CD16,Semaines!$D$2:$L$523,9,FALSE),IF($AL8=2017,VLOOKUP(Brut!CD16,Semaines!$E$2:$L$523,8,FALSE),IF($AL8=2018,VLOOKUP(Brut!CD16,Semaines!$F$2:$L$523,7,FALSE),IF($AL8=2019,VLOOKUP(Brut!CD16,Semaines!$G$2:$L$523,6,FALSE),IF($AL8=2020,VLOOKUP(Brut!CD16,Semaines!$H$2:$L$523,5,FALSE),IF($AL8=2021,VLOOKUP(Brut!CD16,Semaines!$I$2:$L$523,4,FALSE),IF($AL8=2022,VLOOKUP(Brut!CD16,Semaines!$J$2:$L$523,3,FALSE),""))))))))))),IF(CN8="",IF($AL8=2013,VLOOKUP(Brut!CD16,Semaines!$A$2:$L$523,12,FALSE),IF($AL8=2014,VLOOKUP(Brut!CD16,Semaines!$B$2:$L$523,11,FALSE),IF($AL8=2015,VLOOKUP(Brut!CD16,Semaines!$C$2:$L$523,10,FALSE),IF($AL8=2016,VLOOKUP(Brut!CD16,Semaines!$D$2:$L$523,9,FALSE),IF($AL8=2017,VLOOKUP(Brut!CD16,Semaines!$E$2:$L$523,8,FALSE),IF($AL8=2018,VLOOKUP(Brut!CD16,Semaines!$F$2:$L$523,7,FALSE),IF($AL8=2019,VLOOKUP(Brut!CD16,Semaines!$G$2:$L$523,6,FALSE),IF($AL8=2020,VLOOKUP(Brut!CD16,Semaines!$H$2:$L$523,5,FALSE),IF($AL8=2021,VLOOKUP(Brut!CD16,Semaines!$I$2:$L$523,4,FALSE),IF($AL8=2022,VLOOKUP(Brut!CD16,Semaines!$J$2:$L$523,3,FALSE),"")))))))))),IF(CM8="","",IF($AL8=2013,VLOOKUP(Brut!CD16,Semaines!$A$2:$L$523,12,FALSE),IF($AL8=2014,VLOOKUP(Brut!CD16,Semaines!$B$2:$L$523,11,FALSE),IF($AL8=2015,VLOOKUP(Brut!CD16,Semaines!$C$2:$L$523,10,FALSE),IF($AL8=2016,VLOOKUP(Brut!CD16,Semaines!$D$2:$L$523,9,FALSE),IF($AL8=2017,VLOOKUP(Brut!CD16,Semaines!$E$2:$L$523,8,FALSE),IF($AL8=2018,VLOOKUP(Brut!CD16,Semaines!$F$2:$L$523,7,FALSE),IF($AL8=2019,VLOOKUP(Brut!CD16,Semaines!$G$2:$L$523,6,FALSE),IF($AL8=2020,VLOOKUP(Brut!CD16,Semaines!$H$2:$L$523,5,FALSE),IF($AL8=2021,VLOOKUP(Brut!CD16,Semaines!$I$2:$L$523,4,FALSE),IF($AL8=2022,VLOOKUP(Brut!CD16,Semaines!$J$2:$L$523,3,FALSE),""))))))))))))),IF(AND(MONTH(CP8)=12,_xlfn.ISOWEEKNUM(CP8)=1),YEAR(CP8)+1,YEAR(CP8)))</f>
        <v>2017</v>
      </c>
      <c r="CT8" s="186"/>
      <c r="CU8" s="187"/>
      <c r="CV8" s="192">
        <f>IF($AL8=2013,VLOOKUP(Brut!CH16,Semaines!$A$2:$L$523,11,FALSE),IF($AL8=2014,VLOOKUP(Brut!CH16,Semaines!$B$2:$L$523,10,FALSE),IF($AL8=2015,VLOOKUP(Brut!CH16,Semaines!$C$2:$L$523,9,FALSE),IF($AL8=2016,VLOOKUP(Brut!CH16,Semaines!$D$2:$L$523,8,FALSE),IF($AL8=2017,VLOOKUP(Brut!CH16,Semaines!$E$2:$L$523,7,FALSE),IF($AL8=2018,VLOOKUP(Brut!CH16,Semaines!$F$2:$L$523,6,FALSE),IF($AL8=2019,VLOOKUP(Brut!CH16,Semaines!$G$2:$L$523,5,FALSE),IF($AL8=2020,VLOOKUP(Brut!CH16,Semaines!$H$2:$L$523,4,FALSE),IF($AL8=2021,VLOOKUP(Brut!CH16,Semaines!$I$2:$L$523,3,FALSE),IF($AL8=2022,VLOOKUP(Brut!CH16,Semaines!$J$2:$L$523,2,FALSE),""))))))))))</f>
        <v>9</v>
      </c>
      <c r="CW8" s="132">
        <f>IF($AL8=2013,VLOOKUP(Brut!CH16,Semaines!$A$2:$L$523,12,FALSE),IF($AL8=2014,VLOOKUP(Brut!CH16,Semaines!$B$2:$L$523,11,FALSE),IF($AL8=2015,VLOOKUP(Brut!CH16,Semaines!$C$2:$L$523,10,FALSE),IF($AL8=2016,VLOOKUP(Brut!CH16,Semaines!$D$2:$L$523,9,FALSE),IF($AL8=2017,VLOOKUP(Brut!CH16,Semaines!$E$2:$L$523,8,FALSE),IF($AL8=2018,VLOOKUP(Brut!CH16,Semaines!$F$2:$L$523,7,FALSE),IF($AL8=2019,VLOOKUP(Brut!CH16,Semaines!$G$2:$L$523,6,FALSE),IF($AL8=2020,VLOOKUP(Brut!CH16,Semaines!$H$2:$L$523,5,FALSE),IF($AL8=2021,VLOOKUP(Brut!CH16,Semaines!$I$2:$L$523,4,FALSE),IF($AL8=2022,VLOOKUP(Brut!CH16,Semaines!$J$2:$L$523,3,FALSE),""))))))))))</f>
        <v>2017</v>
      </c>
      <c r="CX8" s="193"/>
      <c r="CY8" s="187"/>
      <c r="CZ8" s="182"/>
      <c r="DA8" s="131">
        <f>IF($AL8=2013,VLOOKUP(Brut!CM16,Semaines!$A$2:$L$523,11,FALSE),IF($AL8=2014,VLOOKUP(Brut!CM16,Semaines!$B$2:$L$523,10,FALSE),IF($AL8=2015,VLOOKUP(Brut!CM16,Semaines!$C$2:$L$523,9,FALSE),IF($AL8=2016,VLOOKUP(Brut!CM16,Semaines!$D$2:$L$523,8,FALSE),IF($AL8=2017,VLOOKUP(Brut!CM16,Semaines!$E$2:$L$523,7,FALSE),IF($AL8=2018,VLOOKUP(Brut!CM16,Semaines!$F$2:$L$523,6,FALSE),IF($AL8=2019,VLOOKUP(Brut!CM16,Semaines!$G$2:$L$523,5,FALSE),IF($AL8=2020,VLOOKUP(Brut!CM16,Semaines!$H$2:$L$523,4,FALSE),IF($AL8=2021,VLOOKUP(Brut!CM16,Semaines!$I$2:$L$523,3,FALSE),IF($AL8=2022,VLOOKUP(Brut!CM16,Semaines!$J$2:$L$523,2,FALSE),""))))))))))</f>
        <v>10</v>
      </c>
      <c r="DB8" s="132">
        <f>IF($AL8=2013,VLOOKUP(Brut!CM16,Semaines!$A$2:$L$523,12,FALSE),IF($AL8=2014,VLOOKUP(Brut!CM16,Semaines!$B$2:$L$523,11,FALSE),IF($AL8=2015,VLOOKUP(Brut!CM16,Semaines!$C$2:$L$523,10,FALSE),IF($AL8=2016,VLOOKUP(Brut!CM16,Semaines!$D$2:$L$523,9,FALSE),IF($AL8=2017,VLOOKUP(Brut!CM16,Semaines!$E$2:$L$523,8,FALSE),IF($AL8=2018,VLOOKUP(Brut!CM16,Semaines!$F$2:$L$523,7,FALSE),IF($AL8=2019,VLOOKUP(Brut!CM16,Semaines!$G$2:$L$523,6,FALSE),IF($AL8=2020,VLOOKUP(Brut!CM16,Semaines!$H$2:$L$523,5,FALSE),IF($AL8=2021,VLOOKUP(Brut!CM16,Semaines!$I$2:$L$523,4,FALSE),IF($AL8=2022,VLOOKUP(Brut!CM16,Semaines!$J$2:$L$523,3,FALSE),""))))))))))</f>
        <v>2017</v>
      </c>
      <c r="DC8" s="193"/>
      <c r="DD8" s="187"/>
      <c r="DE8" s="192">
        <f>IF($AL8=2013,VLOOKUP(Brut!CQ16,Semaines!$A$2:$L$523,11,FALSE),IF($AL8=2014,VLOOKUP(Brut!CQ16,Semaines!$B$2:$L$523,10,FALSE),IF($AL8=2015,VLOOKUP(Brut!CQ16,Semaines!$C$2:$L$523,9,FALSE),IF($AL8=2016,VLOOKUP(Brut!CQ16,Semaines!$D$2:$L$523,8,FALSE),IF($AL8=2017,VLOOKUP(Brut!CQ16,Semaines!$E$2:$L$523,7,FALSE),IF($AL8=2018,VLOOKUP(Brut!CQ16,Semaines!$F$2:$L$523,6,FALSE),IF($AL8=2019,VLOOKUP(Brut!CQ16,Semaines!$G$2:$L$523,5,FALSE),IF($AL8=2020,VLOOKUP(Brut!CQ16,Semaines!$H$2:$L$523,4,FALSE),IF($AL8=2021,VLOOKUP(Brut!CQ16,Semaines!$I$2:$L$523,3,FALSE),IF($AL8=2022,VLOOKUP(Brut!CQ16,Semaines!$J$2:$L$523,2,FALSE),""))))))))))</f>
        <v>10</v>
      </c>
      <c r="DF8" s="132">
        <f>IF($AL8=2013,VLOOKUP(Brut!CQ16,Semaines!$A$2:$L$523,12,FALSE),IF($AL8=2014,VLOOKUP(Brut!CQ16,Semaines!$B$2:$L$523,11,FALSE),IF($AL8=2015,VLOOKUP(Brut!CQ16,Semaines!$C$2:$L$523,10,FALSE),IF($AL8=2016,VLOOKUP(Brut!CQ16,Semaines!$D$2:$L$523,9,FALSE),IF($AL8=2017,VLOOKUP(Brut!CQ16,Semaines!$E$2:$L$523,8,FALSE),IF($AL8=2018,VLOOKUP(Brut!CQ16,Semaines!$F$2:$L$523,7,FALSE),IF($AL8=2019,VLOOKUP(Brut!CQ16,Semaines!$G$2:$L$523,6,FALSE),IF($AL8=2020,VLOOKUP(Brut!CQ16,Semaines!$H$2:$L$523,5,FALSE),IF($AL8=2021,VLOOKUP(Brut!CQ16,Semaines!$I$2:$L$523,4,FALSE),IF($AL8=2022,VLOOKUP(Brut!CQ16,Semaines!$J$2:$L$523,3,FALSE),""))))))))))</f>
        <v>2017</v>
      </c>
      <c r="DG8" s="193"/>
      <c r="DH8" s="187"/>
      <c r="DI8" s="182"/>
      <c r="DJ8" s="131">
        <f>IF($AL8=2013,VLOOKUP(Brut!CW16,Semaines!$A$2:$L$523,11,FALSE),IF($AL8=2014,VLOOKUP(Brut!CW16,Semaines!$B$2:$L$523,10,FALSE),IF($AL8=2015,VLOOKUP(Brut!CW16,Semaines!$C$2:$L$523,9,FALSE),IF($AL8=2016,VLOOKUP(Brut!CW16,Semaines!$D$2:$L$523,8,FALSE),IF($AL8=2017,VLOOKUP(Brut!CW16,Semaines!$E$2:$L$523,7,FALSE),IF($AL8=2018,VLOOKUP(Brut!CW16,Semaines!$F$2:$L$523,6,FALSE),IF($AL8=2019,VLOOKUP(Brut!CW16,Semaines!$G$2:$L$523,5,FALSE),IF($AL8=2020,VLOOKUP(Brut!CW16,Semaines!$H$2:$L$523,4,FALSE),IF($AL8=2021,VLOOKUP(Brut!CW16,Semaines!$I$2:$L$523,3,FALSE),IF($AL8=2022,VLOOKUP(Brut!CW16,Semaines!$J$2:$L$523,2,FALSE),""))))))))))</f>
        <v>10</v>
      </c>
      <c r="DK8" s="132">
        <f>IF($AL8=2013,VLOOKUP(Brut!CW16,Semaines!$A$2:$L$523,12,FALSE),IF($AL8=2014,VLOOKUP(Brut!CW16,Semaines!$B$2:$L$523,11,FALSE),IF($AL8=2015,VLOOKUP(Brut!CW16,Semaines!$C$2:$L$523,10,FALSE),IF($AL8=2016,VLOOKUP(Brut!CW16,Semaines!$D$2:$L$523,9,FALSE),IF($AL8=2017,VLOOKUP(Brut!CW16,Semaines!$E$2:$L$523,8,FALSE),IF($AL8=2018,VLOOKUP(Brut!CW16,Semaines!$F$2:$L$523,7,FALSE),IF($AL8=2019,VLOOKUP(Brut!CW16,Semaines!$G$2:$L$523,6,FALSE),IF($AL8=2020,VLOOKUP(Brut!CW16,Semaines!$H$2:$L$523,5,FALSE),IF($AL8=2021,VLOOKUP(Brut!CW16,Semaines!$I$2:$L$523,4,FALSE),IF($AL8=2022,VLOOKUP(Brut!CW16,Semaines!$J$2:$L$523,3,FALSE),""))))))))))</f>
        <v>2017</v>
      </c>
      <c r="DL8" s="193"/>
      <c r="DM8" s="187"/>
      <c r="DN8" s="182"/>
      <c r="DO8" s="131">
        <f>IF($AL8=2013,VLOOKUP(Brut!DC16,Semaines!$A$2:$L$523,11,FALSE),IF($AL8=2014,VLOOKUP(Brut!DC16,Semaines!$B$2:$L$523,10,FALSE),IF($AL8=2015,VLOOKUP(Brut!DC16,Semaines!$C$2:$L$523,9,FALSE),IF($AL8=2016,VLOOKUP(Brut!DC16,Semaines!$D$2:$L$523,8,FALSE),IF($AL8=2017,VLOOKUP(Brut!DC16,Semaines!$E$2:$L$523,7,FALSE),IF($AL8=2018,VLOOKUP(Brut!DC16,Semaines!$F$2:$L$523,6,FALSE),IF($AL8=2019,VLOOKUP(Brut!DC16,Semaines!$G$2:$L$523,5,FALSE),IF($AL8=2020,VLOOKUP(Brut!DC16,Semaines!$H$2:$L$523,4,FALSE),IF($AL8=2021,VLOOKUP(Brut!DC16,Semaines!$I$2:$L$523,3,FALSE),IF($AL8=2022,VLOOKUP(Brut!DC16,Semaines!$J$2:$L$523,2,FALSE),""))))))))))</f>
        <v>10</v>
      </c>
      <c r="DP8" s="132">
        <f>IF($AL8=2013,VLOOKUP(Brut!DC16,Semaines!$A$2:$L$523,12,FALSE),IF($AL8=2014,VLOOKUP(Brut!DC16,Semaines!$B$2:$L$523,11,FALSE),IF($AL8=2015,VLOOKUP(Brut!DC16,Semaines!$C$2:$L$523,10,FALSE),IF($AL8=2016,VLOOKUP(Brut!DC16,Semaines!$D$2:$L$523,9,FALSE),IF($AL8=2017,VLOOKUP(Brut!DC16,Semaines!$E$2:$L$523,8,FALSE),IF($AL8=2018,VLOOKUP(Brut!DC16,Semaines!$F$2:$L$523,7,FALSE),IF($AL8=2019,VLOOKUP(Brut!DC16,Semaines!$G$2:$L$523,6,FALSE),IF($AL8=2020,VLOOKUP(Brut!DC16,Semaines!$H$2:$L$523,5,FALSE),IF($AL8=2021,VLOOKUP(Brut!DC16,Semaines!$I$2:$L$523,4,FALSE),IF($AL8=2022,VLOOKUP(Brut!DC16,Semaines!$J$2:$L$523,3,FALSE),""))))))))))</f>
        <v>2017</v>
      </c>
      <c r="DQ8" s="193"/>
      <c r="DR8" s="187"/>
      <c r="DS8" s="182"/>
      <c r="DT8" s="185"/>
      <c r="DU8" s="182"/>
      <c r="DV8" s="131">
        <f>IF($AL8=2013,VLOOKUP(Brut!DJ16,Semaines!$A$2:$L$523,11,FALSE),IF($AL8=2014,VLOOKUP(Brut!DJ16,Semaines!$B$2:$L$523,10,FALSE),IF($AL8=2015,VLOOKUP(Brut!DJ16,Semaines!$C$2:$L$523,9,FALSE),IF($AL8=2016,VLOOKUP(Brut!DJ16,Semaines!$D$2:$L$523,8,FALSE),IF($AL8=2017,VLOOKUP(Brut!DJ16,Semaines!$E$2:$L$523,7,FALSE),IF($AL8=2018,VLOOKUP(Brut!DJ16,Semaines!$F$2:$L$523,6,FALSE),IF($AL8=2019,VLOOKUP(Brut!DJ16,Semaines!$G$2:$L$523,5,FALSE),IF($AL8=2020,VLOOKUP(Brut!DJ16,Semaines!$H$2:$L$523,4,FALSE),IF($AL8=2021,VLOOKUP(Brut!DJ16,Semaines!$I$2:$L$523,3,FALSE),IF($AL8=2022,VLOOKUP(Brut!DJ16,Semaines!$J$2:$L$523,2,FALSE),""))))))))))</f>
        <v>11</v>
      </c>
      <c r="DW8" s="132">
        <f>IF($AL8=2013,VLOOKUP(Brut!DJ16,Semaines!$A$2:$L$523,12,FALSE),IF($AL8=2014,VLOOKUP(Brut!DJ16,Semaines!$B$2:$L$523,11,FALSE),IF($AL8=2015,VLOOKUP(Brut!DJ16,Semaines!$C$2:$L$523,10,FALSE),IF($AL8=2016,VLOOKUP(Brut!DJ16,Semaines!$D$2:$L$523,9,FALSE),IF($AL8=2017,VLOOKUP(Brut!DJ16,Semaines!$E$2:$L$523,8,FALSE),IF($AL8=2018,VLOOKUP(Brut!DJ16,Semaines!$F$2:$L$523,7,FALSE),IF($AL8=2019,VLOOKUP(Brut!DJ16,Semaines!$G$2:$L$523,6,FALSE),IF($AL8=2020,VLOOKUP(Brut!DJ16,Semaines!$H$2:$L$523,5,FALSE),IF($AL8=2021,VLOOKUP(Brut!DJ16,Semaines!$I$2:$L$523,4,FALSE),IF($AL8=2022,VLOOKUP(Brut!DJ16,Semaines!$J$2:$L$523,3,FALSE),""))))))))))</f>
        <v>2017</v>
      </c>
      <c r="DX8" s="193"/>
      <c r="DY8" s="187"/>
      <c r="DZ8" s="182"/>
      <c r="EA8" s="131">
        <f>IF($AL8=2013,VLOOKUP(Brut!DO16,Semaines!$A$2:$L$523,11,FALSE),IF($AL8=2014,VLOOKUP(Brut!DO16,Semaines!$B$2:$L$523,10,FALSE),IF($AL8=2015,VLOOKUP(Brut!DO16,Semaines!$C$2:$L$523,9,FALSE),IF($AL8=2016,VLOOKUP(Brut!DO16,Semaines!$D$2:$L$523,8,FALSE),IF($AL8=2017,VLOOKUP(Brut!DO16,Semaines!$E$2:$L$523,7,FALSE),IF($AL8=2018,VLOOKUP(Brut!DO16,Semaines!$F$2:$L$523,6,FALSE),IF($AL8=2019,VLOOKUP(Brut!DO16,Semaines!$G$2:$L$523,5,FALSE),IF($AL8=2020,VLOOKUP(Brut!DO16,Semaines!$H$2:$L$523,4,FALSE),IF($AL8=2021,VLOOKUP(Brut!DO16,Semaines!$I$2:$L$523,3,FALSE),IF($AL8=2022,VLOOKUP(Brut!DO16,Semaines!$J$2:$L$523,2,FALSE),""))))))))))</f>
        <v>12</v>
      </c>
      <c r="EB8" s="132">
        <f>IF($AL8=2013,VLOOKUP(Brut!DO16,Semaines!$A$2:$L$523,12,FALSE),IF($AL8=2014,VLOOKUP(Brut!DO16,Semaines!$B$2:$L$523,11,FALSE),IF($AL8=2015,VLOOKUP(Brut!DO16,Semaines!$C$2:$L$523,10,FALSE),IF($AL8=2016,VLOOKUP(Brut!DO16,Semaines!$D$2:$L$523,9,FALSE),IF($AL8=2017,VLOOKUP(Brut!DO16,Semaines!$E$2:$L$523,8,FALSE),IF($AL8=2018,VLOOKUP(Brut!DO16,Semaines!$F$2:$L$523,7,FALSE),IF($AL8=2019,VLOOKUP(Brut!DO16,Semaines!$G$2:$L$523,6,FALSE),IF($AL8=2020,VLOOKUP(Brut!DO16,Semaines!$H$2:$L$523,5,FALSE),IF($AL8=2021,VLOOKUP(Brut!DO16,Semaines!$I$2:$L$523,4,FALSE),IF($AL8=2022,VLOOKUP(Brut!DO16,Semaines!$J$2:$L$523,3,FALSE),""))))))))))</f>
        <v>2017</v>
      </c>
      <c r="EC8" s="193"/>
      <c r="ED8" s="187"/>
      <c r="EE8" s="196"/>
      <c r="EF8" s="196"/>
      <c r="EG8" s="197"/>
      <c r="EH8" s="187"/>
      <c r="EI8" s="182"/>
      <c r="EJ8" s="185"/>
      <c r="EK8" s="182"/>
      <c r="EL8" s="131">
        <f>IF($AL8=2013,VLOOKUP(Brut!DV16,Semaines!$A$2:$L$523,11,FALSE),IF($AL8=2014,VLOOKUP(Brut!DV16,Semaines!$B$2:$L$523,10,FALSE),IF($AL8=2015,VLOOKUP(Brut!DV16,Semaines!$C$2:$L$523,9,FALSE),IF($AL8=2016,VLOOKUP(Brut!DV16,Semaines!$D$2:$L$523,8,FALSE),IF($AL8=2017,VLOOKUP(Brut!DV16,Semaines!$E$2:$L$523,7,FALSE),IF($AL8=2018,VLOOKUP(Brut!DV16,Semaines!$F$2:$L$523,6,FALSE),IF($AL8=2019,VLOOKUP(Brut!DV16,Semaines!$G$2:$L$523,5,FALSE),IF($AL8=2020,VLOOKUP(Brut!DV16,Semaines!$H$2:$L$523,4,FALSE),IF($AL8=2021,VLOOKUP(Brut!DV16,Semaines!$I$2:$L$523,3,FALSE),IF($AL8=2022,VLOOKUP(Brut!DV16,Semaines!$J$2:$L$523,2,FALSE),""))))))))))</f>
        <v>12</v>
      </c>
      <c r="EM8" s="132">
        <f>IF($AL8=2013,VLOOKUP(Brut!DV16,Semaines!$A$2:$L$523,12,FALSE),IF($AL8=2014,VLOOKUP(Brut!DV16,Semaines!$B$2:$L$523,11,FALSE),IF($AL8=2015,VLOOKUP(Brut!DV16,Semaines!$C$2:$L$523,10,FALSE),IF($AL8=2016,VLOOKUP(Brut!DV16,Semaines!$D$2:$L$523,9,FALSE),IF($AL8=2017,VLOOKUP(Brut!DV16,Semaines!$E$2:$L$523,8,FALSE),IF($AL8=2018,VLOOKUP(Brut!DV16,Semaines!$F$2:$L$523,7,FALSE),IF($AL8=2019,VLOOKUP(Brut!DV16,Semaines!$G$2:$L$523,6,FALSE),IF($AL8=2020,VLOOKUP(Brut!DV16,Semaines!$H$2:$L$523,5,FALSE),IF($AL8=2021,VLOOKUP(Brut!DV16,Semaines!$I$2:$L$523,4,FALSE),IF($AL8=2022,VLOOKUP(Brut!DV16,Semaines!$J$2:$L$523,3,FALSE),""))))))))))</f>
        <v>2017</v>
      </c>
      <c r="EN8" s="193"/>
      <c r="EO8" s="187"/>
      <c r="EP8" s="192">
        <f>IF($AL8=2013,VLOOKUP(Brut!DZ16,Semaines!$A$2:$L$523,11,FALSE),IF($AL8=2014,VLOOKUP(Brut!DZ16,Semaines!$B$2:$L$523,10,FALSE),IF($AL8=2015,VLOOKUP(Brut!DZ16,Semaines!$C$2:$L$523,9,FALSE),IF($AL8=2016,VLOOKUP(Brut!DZ16,Semaines!$D$2:$L$523,8,FALSE),IF($AL8=2017,VLOOKUP(Brut!DZ16,Semaines!$E$2:$L$523,7,FALSE),IF($AL8=2018,VLOOKUP(Brut!DZ16,Semaines!$F$2:$L$523,6,FALSE),IF($AL8=2019,VLOOKUP(Brut!DZ16,Semaines!$G$2:$L$523,5,FALSE),IF($AL8=2020,VLOOKUP(Brut!DZ16,Semaines!$H$2:$L$523,4,FALSE),IF($AL8=2021,VLOOKUP(Brut!DZ16,Semaines!$I$2:$L$523,3,FALSE),IF($AL8=2022,VLOOKUP(Brut!DZ16,Semaines!$J$2:$L$523,2,FALSE),""))))))))))</f>
        <v>13</v>
      </c>
      <c r="EQ8" s="132">
        <f>IF($AL8=2013,VLOOKUP(Brut!DZ16,Semaines!$A$2:$L$523,12,FALSE),IF($AL8=2014,VLOOKUP(Brut!DZ16,Semaines!$B$2:$L$523,11,FALSE),IF($AL8=2015,VLOOKUP(Brut!DZ16,Semaines!$C$2:$L$523,10,FALSE),IF($AL8=2016,VLOOKUP(Brut!DZ16,Semaines!$D$2:$L$523,9,FALSE),IF($AL8=2017,VLOOKUP(Brut!DZ16,Semaines!$E$2:$L$523,8,FALSE),IF($AL8=2018,VLOOKUP(Brut!DZ16,Semaines!$F$2:$L$523,7,FALSE),IF($AL8=2019,VLOOKUP(Brut!DZ16,Semaines!$G$2:$L$523,6,FALSE),IF($AL8=2020,VLOOKUP(Brut!DZ16,Semaines!$H$2:$L$523,5,FALSE),IF($AL8=2021,VLOOKUP(Brut!DZ16,Semaines!$I$2:$L$523,4,FALSE),IF($AL8=2022,VLOOKUP(Brut!DZ16,Semaines!$J$2:$L$523,3,FALSE),""))))))))))</f>
        <v>2017</v>
      </c>
      <c r="ER8" s="193"/>
      <c r="ES8" s="187"/>
      <c r="ET8" s="192">
        <f>IF($AL8=2013,VLOOKUP(Brut!ED16,Semaines!$A$2:$L$523,11,FALSE),IF($AL8=2014,VLOOKUP(Brut!ED16,Semaines!$B$2:$L$523,10,FALSE),IF($AL8=2015,VLOOKUP(Brut!ED16,Semaines!$C$2:$L$523,9,FALSE),IF($AL8=2016,VLOOKUP(Brut!ED16,Semaines!$D$2:$L$523,8,FALSE),IF($AL8=2017,VLOOKUP(Brut!ED16,Semaines!$E$2:$L$523,7,FALSE),IF($AL8=2018,VLOOKUP(Brut!ED16,Semaines!$F$2:$L$523,6,FALSE),IF($AL8=2019,VLOOKUP(Brut!ED16,Semaines!$G$2:$L$523,5,FALSE),IF($AL8=2020,VLOOKUP(Brut!ED16,Semaines!$H$2:$L$523,4,FALSE),IF($AL8=2021,VLOOKUP(Brut!ED16,Semaines!$I$2:$L$523,3,FALSE),IF($AL8=2022,VLOOKUP(Brut!ED16,Semaines!$J$2:$L$523,2,FALSE),""))))))))))</f>
        <v>13</v>
      </c>
      <c r="EU8" s="132">
        <f>IF($AL8=2013,VLOOKUP(Brut!ED16,Semaines!$A$2:$L$523,12,FALSE),IF($AL8=2014,VLOOKUP(Brut!ED16,Semaines!$B$2:$L$523,11,FALSE),IF($AL8=2015,VLOOKUP(Brut!ED16,Semaines!$C$2:$L$523,10,FALSE),IF($AL8=2016,VLOOKUP(Brut!ED16,Semaines!$D$2:$L$523,9,FALSE),IF($AL8=2017,VLOOKUP(Brut!ED16,Semaines!$E$2:$L$523,8,FALSE),IF($AL8=2018,VLOOKUP(Brut!ED16,Semaines!$F$2:$L$523,7,FALSE),IF($AL8=2019,VLOOKUP(Brut!ED16,Semaines!$G$2:$L$523,6,FALSE),IF($AL8=2020,VLOOKUP(Brut!ED16,Semaines!$H$2:$L$523,5,FALSE),IF($AL8=2021,VLOOKUP(Brut!ED16,Semaines!$I$2:$L$523,4,FALSE),IF($AL8=2022,VLOOKUP(Brut!ED16,Semaines!$J$2:$L$523,3,FALSE),""))))))))))</f>
        <v>2017</v>
      </c>
      <c r="EV8" s="193"/>
      <c r="EW8" s="187"/>
      <c r="EX8" s="192">
        <f>IF($AL8=2013,VLOOKUP(Brut!EH16,Semaines!$A$2:$L$523,11,FALSE),IF($AL8=2014,VLOOKUP(Brut!EH16,Semaines!$B$2:$L$523,10,FALSE),IF($AL8=2015,VLOOKUP(Brut!EH16,Semaines!$C$2:$L$523,9,FALSE),IF($AL8=2016,VLOOKUP(Brut!EH16,Semaines!$D$2:$L$523,8,FALSE),IF($AL8=2017,VLOOKUP(Brut!EH16,Semaines!$E$2:$L$523,7,FALSE),IF($AL8=2018,VLOOKUP(Brut!EH16,Semaines!$F$2:$L$523,6,FALSE),IF($AL8=2019,VLOOKUP(Brut!EH16,Semaines!$G$2:$L$523,5,FALSE),IF($AL8=2020,VLOOKUP(Brut!EH16,Semaines!$H$2:$L$523,4,FALSE),IF($AL8=2021,VLOOKUP(Brut!EH16,Semaines!$I$2:$L$523,3,FALSE),IF($AL8=2022,VLOOKUP(Brut!EH16,Semaines!$J$2:$L$523,2,FALSE),""))))))))))</f>
        <v>13</v>
      </c>
      <c r="EY8" s="132">
        <f>IF($AL8=2013,VLOOKUP(Brut!EH16,Semaines!$A$2:$L$523,12,FALSE),IF($AL8=2014,VLOOKUP(Brut!EH16,Semaines!$B$2:$L$523,11,FALSE),IF($AL8=2015,VLOOKUP(Brut!EH16,Semaines!$C$2:$L$523,10,FALSE),IF($AL8=2016,VLOOKUP(Brut!EH16,Semaines!$D$2:$L$523,9,FALSE),IF($AL8=2017,VLOOKUP(Brut!EH16,Semaines!$E$2:$L$523,8,FALSE),IF($AL8=2018,VLOOKUP(Brut!EH16,Semaines!$F$2:$L$523,7,FALSE),IF($AL8=2019,VLOOKUP(Brut!EH16,Semaines!$G$2:$L$523,6,FALSE),IF($AL8=2020,VLOOKUP(Brut!EH16,Semaines!$H$2:$L$523,5,FALSE),IF($AL8=2021,VLOOKUP(Brut!EH16,Semaines!$I$2:$L$523,4,FALSE),IF($AL8=2022,VLOOKUP(Brut!EH16,Semaines!$J$2:$L$523,3,FALSE),""))))))))))</f>
        <v>2017</v>
      </c>
      <c r="EZ8" s="193"/>
      <c r="FA8" s="187"/>
      <c r="FB8" s="194">
        <f>IF(Import!AU6=0,"",Import!AU6)</f>
        <v>42874</v>
      </c>
      <c r="FC8" s="195">
        <f t="shared" si="12"/>
        <v>15000</v>
      </c>
      <c r="FD8" s="190">
        <f t="array" ref="FD8">IFERROR(IF(FB8="",IF(EZ8="",IF(EX8="","",IF($AL8=2013,VLOOKUP(Brut!EH16+1,Semaines!$A$2:$L$523,11,FALSE),IF($AL8=2014,VLOOKUP(Brut!EH16+1,Semaines!$B$2:$L$523,10,FALSE),IF($AL8=2015,VLOOKUP(Brut!EH16+1,Semaines!$C$2:$L$523,9,FALSE),IF($AL8=2016,VLOOKUP(Brut!EH16+1,Semaines!$D$2:$L$523,8,FALSE),IF($AL8=2017,VLOOKUP(Brut!EH16+1,Semaines!$E$2:$L$523,7,FALSE),IF($AL8=2018,VLOOKUP(Brut!EH16+1,Semaines!$F$2:$L$523,6,FALSE),IF($AL8=2019,VLOOKUP(Brut!EH16+1,Semaines!$G$2:$L$523,5,FALSE),IF($AL8=2020,VLOOKUP(Brut!EH16+1,Semaines!$H$2:$L$523,4,FALSE),IF($AL8=2021,VLOOKUP(Brut!EH16+1,Semaines!$I$2:$L$523,3,FALSE),IF($AL8=2022,VLOOKUP(Brut!EH16+1,Semaines!$J$2:$L$523,2,FALSE),""))))))))))),IF(FA8="",IF($AL8=2013,VLOOKUP(Brut!EH16+1,Semaines!$A$2:$L$523,11,FALSE),IF($AL8=2014,VLOOKUP(Brut!EH16+1,Semaines!$B$2:$L$523,10,FALSE),IF($AL8=2015,VLOOKUP(Brut!EH16+1,Semaines!$C$2:$L$523,9,FALSE),IF($AL8=2016,VLOOKUP(Brut!EH16+1,Semaines!$D$2:$L$523,8,FALSE),IF($AL8=2017,VLOOKUP(Brut!EH16+1,Semaines!$E$2:$L$523,7,FALSE),IF($AL8=2018,VLOOKUP(Brut!EH16+1,Semaines!$F$2:$L$523,6,FALSE),IF($AL8=2019,VLOOKUP(Brut!EH16+1,Semaines!$G$2:$L$523,5,FALSE),IF($AL8=2020,VLOOKUP(Brut!EH16+1,Semaines!$H$2:$L$523,4,FALSE),IF($AL8=2021,VLOOKUP(Brut!EH16+1,Semaines!$I$2:$L$523,3,FALSE),IF($AL8=2022,VLOOKUP(Brut!EH16+1,Semaines!$J$2:$L$523,2,FALSE),"")))))))))),IF($AL8=2013,VLOOKUP(Brut!EJ16+1,Semaines!$A$2:$L$523,11,FALSE),IF($AL8=2014,VLOOKUP(Brut!EJ16+1,Semaines!$B$2:$L$523,10,FALSE),IF($AL8=2015,VLOOKUP(Brut!EJ16+1,Semaines!$C$2:$L$523,9,FALSE),IF($AL8=2016,VLOOKUP(Brut!EJ16+1,Semaines!$D$2:$L$523,8,FALSE),IF($AL8=2017,VLOOKUP(Brut!EJ16+1,Semaines!$E$2:$L$523,7,FALSE),IF($AL8=2018,VLOOKUP(Brut!EJ16+1,Semaines!$F$2:$L$523,6,FALSE),IF($AL8=2019,VLOOKUP(Brut!EJ16+1,Semaines!$G$2:$L$523,5,FALSE),IF($AL8=2020,VLOOKUP(Brut!EJ16+1,Semaines!$H$2:$L$523,4,FALSE),IF($AL8=2021,VLOOKUP(Brut!EJ16+1,Semaines!$I$2:$L$523,3,FALSE),IF($AL8=2022,VLOOKUP(Brut!EJ16+1,Semaines!$J$2:$L$523,2,FALSE),"")))))))))))),_xlfn.ISOWEEKNUM(FB8)),"")</f>
        <v>20</v>
      </c>
      <c r="FE8" s="191">
        <f>IF(FB8="",IF(FA8="",IF(EY8="","",IF($AL8=2013,VLOOKUP(Brut!EM16,Semaines!$A$2:$L$523,12,FALSE),IF($AL8=2014,VLOOKUP(Brut!EM16,Semaines!$B$2:$L$523,11,FALSE),IF($AL8=2015,VLOOKUP(Brut!EM16,Semaines!$C$2:$L$523,10,FALSE),IF($AL8=2016,VLOOKUP(Brut!EM16,Semaines!$D$2:$L$523,9,FALSE),IF($AL8=2017,VLOOKUP(Brut!EM16,Semaines!$E$2:$L$523,8,FALSE),IF($AL8=2018,VLOOKUP(Brut!EM16,Semaines!$F$2:$L$523,7,FALSE),IF($AL8=2019,VLOOKUP(Brut!EM16,Semaines!$G$2:$L$523,6,FALSE),IF($AL8=2020,VLOOKUP(Brut!EM16,Semaines!$H$2:$L$523,5,FALSE),IF($AL8=2021,VLOOKUP(Brut!EM16,Semaines!$I$2:$L$523,4,FALSE),IF($AL8=2022,VLOOKUP(Brut!EM16,Semaines!$J$2:$L$523,3,FALSE),""))))))))))),IF(EZ8="",IF($AL8=2013,VLOOKUP(Brut!EM16,Semaines!$A$2:$L$523,12,FALSE),IF($AL8=2014,VLOOKUP(Brut!EM16,Semaines!$B$2:$L$523,11,FALSE),IF($AL8=2015,VLOOKUP(Brut!EM16,Semaines!$C$2:$L$523,10,FALSE),IF($AL8=2016,VLOOKUP(Brut!EM16,Semaines!$D$2:$L$523,9,FALSE),IF($AL8=2017,VLOOKUP(Brut!EM16,Semaines!$E$2:$L$523,8,FALSE),IF($AL8=2018,VLOOKUP(Brut!EM16,Semaines!$F$2:$L$523,7,FALSE),IF($AL8=2019,VLOOKUP(Brut!EM16,Semaines!$G$2:$L$523,6,FALSE),IF($AL8=2020,VLOOKUP(Brut!EM16,Semaines!$H$2:$L$523,5,FALSE),IF($AL8=2021,VLOOKUP(Brut!EM16,Semaines!$I$2:$L$523,4,FALSE),IF($AL8=2022,VLOOKUP(Brut!EM16,Semaines!$J$2:$L$523,3,FALSE),"")))))))))),IF(EY8="","",IF($AL8=2013,VLOOKUP(Brut!EM16,Semaines!$A$2:$L$523,12,FALSE),IF($AL8=2014,VLOOKUP(Brut!EM16,Semaines!$B$2:$L$523,11,FALSE),IF($AL8=2015,VLOOKUP(Brut!EM16,Semaines!$C$2:$L$523,10,FALSE),IF($AL8=2016,VLOOKUP(Brut!EM16,Semaines!$D$2:$L$523,9,FALSE),IF($AL8=2017,VLOOKUP(Brut!EM16,Semaines!$E$2:$L$523,8,FALSE),IF($AL8=2018,VLOOKUP(Brut!EM16,Semaines!$F$2:$L$523,7,FALSE),IF($AL8=2019,VLOOKUP(Brut!EM16,Semaines!$G$2:$L$523,6,FALSE),IF($AL8=2020,VLOOKUP(Brut!EM16,Semaines!$H$2:$L$523,5,FALSE),IF($AL8=2021,VLOOKUP(Brut!EM16,Semaines!$I$2:$L$523,4,FALSE),IF($AL8=2022,VLOOKUP(Brut!EM16,Semaines!$J$2:$L$523,3,FALSE),""))))))))))))),IF(AND(MONTH(FB8)=12,_xlfn.ISOWEEKNUM(FB8)=1),YEAR(FB8)+1,YEAR(FB8)))</f>
        <v>2017</v>
      </c>
      <c r="FF8" s="198"/>
      <c r="FG8" s="199"/>
      <c r="FH8" s="182"/>
      <c r="FI8" s="185"/>
      <c r="FJ8" s="182"/>
      <c r="FK8" s="131">
        <f>IF($AL8=2013,VLOOKUP(Brut!ET16,Semaines!$A$2:$L$523,11,FALSE),IF($AL8=2014,VLOOKUP(Brut!ET16,Semaines!$B$2:$L$523,10,FALSE),IF($AL8=2015,VLOOKUP(Brut!ET16,Semaines!$C$2:$L$523,9,FALSE),IF($AL8=2016,VLOOKUP(Brut!ET16,Semaines!$D$2:$L$523,8,FALSE),IF($AL8=2017,VLOOKUP(Brut!ET16,Semaines!$E$2:$L$523,7,FALSE),IF($AL8=2018,VLOOKUP(Brut!ET16,Semaines!$F$2:$L$523,6,FALSE),IF($AL8=2019,VLOOKUP(Brut!ET16,Semaines!$G$2:$L$523,5,FALSE),IF($AL8=2020,VLOOKUP(Brut!ET16,Semaines!$H$2:$L$523,4,FALSE),IF($AL8=2021,VLOOKUP(Brut!ET16,Semaines!$I$2:$L$523,3,FALSE),IF($AL8=2022,VLOOKUP(Brut!ET16,Semaines!$J$2:$L$523,2,FALSE),""))))))))))</f>
        <v>14</v>
      </c>
      <c r="FL8" s="132">
        <f>IF($AL8=2013,VLOOKUP(Brut!ET16,Semaines!$A$2:$L$523,12,FALSE),IF($AL8=2014,VLOOKUP(Brut!ET16,Semaines!$B$2:$L$523,11,FALSE),IF($AL8=2015,VLOOKUP(Brut!ET16,Semaines!$C$2:$L$523,10,FALSE),IF($AL8=2016,VLOOKUP(Brut!ET16,Semaines!$D$2:$L$523,9,FALSE),IF($AL8=2017,VLOOKUP(Brut!ET16,Semaines!$E$2:$L$523,8,FALSE),IF($AL8=2018,VLOOKUP(Brut!ET16,Semaines!$F$2:$L$523,7,FALSE),IF($AL8=2019,VLOOKUP(Brut!ET16,Semaines!$G$2:$L$523,6,FALSE),IF($AL8=2020,VLOOKUP(Brut!ET16,Semaines!$H$2:$L$523,5,FALSE),IF($AL8=2021,VLOOKUP(Brut!ET16,Semaines!$I$2:$L$523,4,FALSE),IF($AL8=2022,VLOOKUP(Brut!ET16,Semaines!$J$2:$L$523,3,FALSE),""))))))))))</f>
        <v>2017</v>
      </c>
      <c r="FM8" s="193"/>
      <c r="FN8" s="187"/>
      <c r="FO8" s="192">
        <f>IF($AL8=2013,VLOOKUP(Brut!EX16,Semaines!$A$2:$L$523,11,FALSE),IF($AL8=2014,VLOOKUP(Brut!EX16,Semaines!$B$2:$L$523,10,FALSE),IF($AL8=2015,VLOOKUP(Brut!EX16,Semaines!$C$2:$L$523,9,FALSE),IF($AL8=2016,VLOOKUP(Brut!EX16,Semaines!$D$2:$L$523,8,FALSE),IF($AL8=2017,VLOOKUP(Brut!EX16,Semaines!$E$2:$L$523,7,FALSE),IF($AL8=2018,VLOOKUP(Brut!EX16,Semaines!$F$2:$L$523,6,FALSE),IF($AL8=2019,VLOOKUP(Brut!EX16,Semaines!$G$2:$L$523,5,FALSE),IF($AL8=2020,VLOOKUP(Brut!EX16,Semaines!$H$2:$L$523,4,FALSE),IF($AL8=2021,VLOOKUP(Brut!EX16,Semaines!$I$2:$L$523,3,FALSE),IF($AL8=2022,VLOOKUP(Brut!EX16,Semaines!$J$2:$L$523,2,FALSE),""))))))))))</f>
        <v>15</v>
      </c>
      <c r="FP8" s="132">
        <f>IF($AL8=2013,VLOOKUP(Brut!EX16,Semaines!$A$2:$L$523,12,FALSE),IF($AL8=2014,VLOOKUP(Brut!EX16,Semaines!$B$2:$L$523,11,FALSE),IF($AL8=2015,VLOOKUP(Brut!EX16,Semaines!$C$2:$L$523,10,FALSE),IF($AL8=2016,VLOOKUP(Brut!EX16,Semaines!$D$2:$L$523,9,FALSE),IF($AL8=2017,VLOOKUP(Brut!EX16,Semaines!$E$2:$L$523,8,FALSE),IF($AL8=2018,VLOOKUP(Brut!EX16,Semaines!$F$2:$L$523,7,FALSE),IF($AL8=2019,VLOOKUP(Brut!EX16,Semaines!$G$2:$L$523,6,FALSE),IF($AL8=2020,VLOOKUP(Brut!EX16,Semaines!$H$2:$L$523,5,FALSE),IF($AL8=2021,VLOOKUP(Brut!EX16,Semaines!$I$2:$L$523,4,FALSE),IF($AL8=2022,VLOOKUP(Brut!EX16,Semaines!$J$2:$L$523,3,FALSE),""))))))))))</f>
        <v>2017</v>
      </c>
      <c r="FQ8" s="193"/>
      <c r="FR8" s="187"/>
      <c r="FS8" s="182"/>
      <c r="FT8" s="131">
        <f>IF($AL8=2013,VLOOKUP(Brut!FC16,Semaines!$A$2:$L$523,11,FALSE),IF($AL8=2014,VLOOKUP(Brut!FC16,Semaines!$B$2:$L$523,10,FALSE),IF($AL8=2015,VLOOKUP(Brut!FC16,Semaines!$C$2:$L$523,9,FALSE),IF($AL8=2016,VLOOKUP(Brut!FC16,Semaines!$D$2:$L$523,8,FALSE),IF($AL8=2017,VLOOKUP(Brut!FC16,Semaines!$E$2:$L$523,7,FALSE),IF($AL8=2018,VLOOKUP(Brut!FC16,Semaines!$F$2:$L$523,6,FALSE),IF($AL8=2019,VLOOKUP(Brut!FC16,Semaines!$G$2:$L$523,5,FALSE),IF($AL8=2020,VLOOKUP(Brut!FC16,Semaines!$H$2:$L$523,4,FALSE),IF($AL8=2021,VLOOKUP(Brut!FC16,Semaines!$I$2:$L$523,3,FALSE),IF($AL8=2022,VLOOKUP(Brut!FC16,Semaines!$J$2:$L$523,2,FALSE),""))))))))))</f>
        <v>15</v>
      </c>
      <c r="FU8" s="132">
        <f>IF($AL8=2013,VLOOKUP(Brut!FC16,Semaines!$A$2:$L$523,12,FALSE),IF($AL8=2014,VLOOKUP(Brut!FC16,Semaines!$B$2:$L$523,11,FALSE),IF($AL8=2015,VLOOKUP(Brut!FC16,Semaines!$C$2:$L$523,10,FALSE),IF($AL8=2016,VLOOKUP(Brut!FC16,Semaines!$D$2:$L$523,9,FALSE),IF($AL8=2017,VLOOKUP(Brut!FC16,Semaines!$E$2:$L$523,8,FALSE),IF($AL8=2018,VLOOKUP(Brut!FC16,Semaines!$F$2:$L$523,7,FALSE),IF($AL8=2019,VLOOKUP(Brut!FC16,Semaines!$G$2:$L$523,6,FALSE),IF($AL8=2020,VLOOKUP(Brut!FC16,Semaines!$H$2:$L$523,5,FALSE),IF($AL8=2021,VLOOKUP(Brut!FC16,Semaines!$I$2:$L$523,4,FALSE),IF($AL8=2022,VLOOKUP(Brut!FC16,Semaines!$J$2:$L$523,3,FALSE),""))))))))))</f>
        <v>2017</v>
      </c>
      <c r="FV8" s="193"/>
      <c r="FW8" s="187"/>
      <c r="FX8" s="192">
        <f>IF($AL8=2013,VLOOKUP(Brut!FI16,Semaines!$A$2:$L$523,11,FALSE),IF($AL8=2014,VLOOKUP(Brut!FI16,Semaines!$B$2:$L$523,10,FALSE),IF($AL8=2015,VLOOKUP(Brut!FI16,Semaines!$C$2:$L$523,9,FALSE),IF($AL8=2016,VLOOKUP(Brut!FI16,Semaines!$D$2:$L$523,8,FALSE),IF($AL8=2017,VLOOKUP(Brut!FI16,Semaines!$E$2:$L$523,7,FALSE),IF($AL8=2018,VLOOKUP(Brut!FI16,Semaines!$F$2:$L$523,6,FALSE),IF($AL8=2019,VLOOKUP(Brut!FI16,Semaines!$G$2:$L$523,5,FALSE),IF($AL8=2020,VLOOKUP(Brut!FI16,Semaines!$H$2:$L$523,4,FALSE),IF($AL8=2021,VLOOKUP(Brut!FI16,Semaines!$I$2:$L$523,3,FALSE),IF($AL8=2022,VLOOKUP(Brut!FI16,Semaines!$J$2:$L$523,2,FALSE),""))))))))))</f>
        <v>16</v>
      </c>
      <c r="FY8" s="132">
        <f>IF($AL8=2013,VLOOKUP(Brut!FI16,Semaines!$A$2:$L$523,12,FALSE),IF($AL8=2014,VLOOKUP(Brut!FI16,Semaines!$B$2:$L$523,11,FALSE),IF($AL8=2015,VLOOKUP(Brut!FI16,Semaines!$C$2:$L$523,10,FALSE),IF($AL8=2016,VLOOKUP(Brut!FI16,Semaines!$D$2:$L$523,9,FALSE),IF($AL8=2017,VLOOKUP(Brut!FI16,Semaines!$E$2:$L$523,8,FALSE),IF($AL8=2018,VLOOKUP(Brut!FI16,Semaines!$F$2:$L$523,7,FALSE),IF($AL8=2019,VLOOKUP(Brut!FI16,Semaines!$G$2:$L$523,6,FALSE),IF($AL8=2020,VLOOKUP(Brut!FI16,Semaines!$H$2:$L$523,5,FALSE),IF($AL8=2021,VLOOKUP(Brut!FI16,Semaines!$I$2:$L$523,4,FALSE),IF($AL8=2022,VLOOKUP(Brut!FI16,Semaines!$J$2:$L$523,3,FALSE),""))))))))))</f>
        <v>2017</v>
      </c>
      <c r="FZ8" s="193"/>
      <c r="GA8" s="187"/>
      <c r="GB8" s="182"/>
      <c r="GC8" s="131">
        <f>IF($AL8=2013,VLOOKUP(Brut!FN16,Semaines!$A$2:$L$523,11,FALSE),IF($AL8=2014,VLOOKUP(Brut!FN16,Semaines!$B$2:$L$523,10,FALSE),IF($AL8=2015,VLOOKUP(Brut!FN16,Semaines!$C$2:$L$523,9,FALSE),IF($AL8=2016,VLOOKUP(Brut!FN16,Semaines!$D$2:$L$523,8,FALSE),IF($AL8=2017,VLOOKUP(Brut!FN16,Semaines!$E$2:$L$523,7,FALSE),IF($AL8=2018,VLOOKUP(Brut!FN16,Semaines!$F$2:$L$523,6,FALSE),IF($AL8=2019,VLOOKUP(Brut!FN16,Semaines!$G$2:$L$523,5,FALSE),IF($AL8=2020,VLOOKUP(Brut!FN16,Semaines!$H$2:$L$523,4,FALSE),IF($AL8=2021,VLOOKUP(Brut!FN16,Semaines!$I$2:$L$523,3,FALSE),IF($AL8=2022,VLOOKUP(Brut!FN16,Semaines!$J$2:$L$523,2,FALSE),""))))))))))</f>
        <v>16</v>
      </c>
      <c r="GD8" s="132">
        <f>IF($AL8=2013,VLOOKUP(Brut!FN16,Semaines!$A$2:$L$523,12,FALSE),IF($AL8=2014,VLOOKUP(Brut!FN16,Semaines!$B$2:$L$523,11,FALSE),IF($AL8=2015,VLOOKUP(Brut!FN16,Semaines!$C$2:$L$523,10,FALSE),IF($AL8=2016,VLOOKUP(Brut!FN16,Semaines!$D$2:$L$523,9,FALSE),IF($AL8=2017,VLOOKUP(Brut!FN16,Semaines!$E$2:$L$523,8,FALSE),IF($AL8=2018,VLOOKUP(Brut!FN16,Semaines!$F$2:$L$523,7,FALSE),IF($AL8=2019,VLOOKUP(Brut!FN16,Semaines!$G$2:$L$523,6,FALSE),IF($AL8=2020,VLOOKUP(Brut!FN16,Semaines!$H$2:$L$523,5,FALSE),IF($AL8=2021,VLOOKUP(Brut!FN16,Semaines!$I$2:$L$523,4,FALSE),IF($AL8=2022,VLOOKUP(Brut!FN16,Semaines!$J$2:$L$523,3,FALSE),""))))))))))</f>
        <v>2017</v>
      </c>
      <c r="GE8" s="193"/>
      <c r="GF8" s="187"/>
      <c r="GG8" s="192">
        <f>IF($AL8=2013,VLOOKUP(Brut!FR16,Semaines!$A$2:$L$523,11,FALSE),IF($AL8=2014,VLOOKUP(Brut!FR16,Semaines!$B$2:$L$523,10,FALSE),IF($AL8=2015,VLOOKUP(Brut!FR16,Semaines!$C$2:$L$523,9,FALSE),IF($AL8=2016,VLOOKUP(Brut!FR16,Semaines!$D$2:$L$523,8,FALSE),IF($AL8=2017,VLOOKUP(Brut!FR16,Semaines!$E$2:$L$523,7,FALSE),IF($AL8=2018,VLOOKUP(Brut!FR16,Semaines!$F$2:$L$523,6,FALSE),IF($AL8=2019,VLOOKUP(Brut!FR16,Semaines!$G$2:$L$523,5,FALSE),IF($AL8=2020,VLOOKUP(Brut!FR16,Semaines!$H$2:$L$523,4,FALSE),IF($AL8=2021,VLOOKUP(Brut!FR16,Semaines!$I$2:$L$523,3,FALSE),IF($AL8=2022,VLOOKUP(Brut!FR16,Semaines!$J$2:$L$523,2,FALSE),""))))))))))</f>
        <v>17</v>
      </c>
      <c r="GH8" s="132">
        <f>IF($AL8=2013,VLOOKUP(Brut!FR16,Semaines!$A$2:$L$523,12,FALSE),IF($AL8=2014,VLOOKUP(Brut!FR16,Semaines!$B$2:$L$523,11,FALSE),IF($AL8=2015,VLOOKUP(Brut!FR16,Semaines!$C$2:$L$523,10,FALSE),IF($AL8=2016,VLOOKUP(Brut!FR16,Semaines!$D$2:$L$523,9,FALSE),IF($AL8=2017,VLOOKUP(Brut!FR16,Semaines!$E$2:$L$523,8,FALSE),IF($AL8=2018,VLOOKUP(Brut!FR16,Semaines!$F$2:$L$523,7,FALSE),IF($AL8=2019,VLOOKUP(Brut!FR16,Semaines!$G$2:$L$523,6,FALSE),IF($AL8=2020,VLOOKUP(Brut!FR16,Semaines!$H$2:$L$523,5,FALSE),IF($AL8=2021,VLOOKUP(Brut!FR16,Semaines!$I$2:$L$523,4,FALSE),IF($AL8=2022,VLOOKUP(Brut!FR16,Semaines!$J$2:$L$523,3,FALSE),""))))))))))</f>
        <v>2017</v>
      </c>
      <c r="GI8" s="193"/>
      <c r="GJ8" s="187"/>
      <c r="GK8" s="182"/>
      <c r="GL8" s="185"/>
      <c r="GM8" s="192">
        <f>IF($AL8=2013,VLOOKUP(Brut!FX16,Semaines!$A$2:$L$523,11,FALSE),IF($AL8=2014,VLOOKUP(Brut!FX16,Semaines!$B$2:$L$523,10,FALSE),IF($AL8=2015,VLOOKUP(Brut!FX16,Semaines!$C$2:$L$523,9,FALSE),IF($AL8=2016,VLOOKUP(Brut!FX16,Semaines!$D$2:$L$523,8,FALSE),IF($AL8=2017,VLOOKUP(Brut!FX16,Semaines!$E$2:$L$523,7,FALSE),IF($AL8=2018,VLOOKUP(Brut!FX16,Semaines!$F$2:$L$523,6,FALSE),IF($AL8=2019,VLOOKUP(Brut!FX16,Semaines!$G$2:$L$523,5,FALSE),IF($AL8=2020,VLOOKUP(Brut!FX16,Semaines!$H$2:$L$523,4,FALSE),IF($AL8=2021,VLOOKUP(Brut!FX16,Semaines!$I$2:$L$523,3,FALSE),IF($AL8=2022,VLOOKUP(Brut!FX16,Semaines!$J$2:$L$523,2,FALSE),""))))))))))</f>
        <v>19</v>
      </c>
      <c r="GN8" s="132">
        <f>IF($AL8=2013,VLOOKUP(Brut!FX16,Semaines!$A$2:$L$523,12,FALSE),IF($AL8=2014,VLOOKUP(Brut!FX16,Semaines!$B$2:$L$523,11,FALSE),IF($AL8=2015,VLOOKUP(Brut!FX16,Semaines!$C$2:$L$523,10,FALSE),IF($AL8=2016,VLOOKUP(Brut!FX16,Semaines!$D$2:$L$523,9,FALSE),IF($AL8=2017,VLOOKUP(Brut!FX16,Semaines!$E$2:$L$523,8,FALSE),IF($AL8=2018,VLOOKUP(Brut!FX16,Semaines!$F$2:$L$523,7,FALSE),IF($AL8=2019,VLOOKUP(Brut!FX16,Semaines!$G$2:$L$523,6,FALSE),IF($AL8=2020,VLOOKUP(Brut!FX16,Semaines!$H$2:$L$523,5,FALSE),IF($AL8=2021,VLOOKUP(Brut!FX16,Semaines!$I$2:$L$523,4,FALSE),IF($AL8=2022,VLOOKUP(Brut!FX16,Semaines!$J$2:$L$523,3,FALSE),""))))))))))</f>
        <v>2017</v>
      </c>
      <c r="GO8" s="193"/>
      <c r="GP8" s="187"/>
      <c r="GQ8" s="192">
        <f>IF($AL8=2013,VLOOKUP(Brut!GB16,Semaines!$A$2:$L$523,11,FALSE),IF($AL8=2014,VLOOKUP(Brut!GB16,Semaines!$B$2:$L$523,10,FALSE),IF($AL8=2015,VLOOKUP(Brut!GB16,Semaines!$C$2:$L$523,9,FALSE),IF($AL8=2016,VLOOKUP(Brut!GB16,Semaines!$D$2:$L$523,8,FALSE),IF($AL8=2017,VLOOKUP(Brut!GB16,Semaines!$E$2:$L$523,7,FALSE),IF($AL8=2018,VLOOKUP(Brut!GB16,Semaines!$F$2:$L$523,6,FALSE),IF($AL8=2019,VLOOKUP(Brut!GB16,Semaines!$G$2:$L$523,5,FALSE),IF($AL8=2020,VLOOKUP(Brut!GB16,Semaines!$H$2:$L$523,4,FALSE),IF($AL8=2021,VLOOKUP(Brut!GB16,Semaines!$I$2:$L$523,3,FALSE),IF($AL8=2022,VLOOKUP(Brut!GB16,Semaines!$J$2:$L$523,2,FALSE),""))))))))))</f>
        <v>20</v>
      </c>
      <c r="GR8" s="132">
        <f>IF($AL8=2013,VLOOKUP(Brut!GB16,Semaines!$A$2:$L$523,12,FALSE),IF($AL8=2014,VLOOKUP(Brut!GB16,Semaines!$B$2:$L$523,11,FALSE),IF($AL8=2015,VLOOKUP(Brut!GB16,Semaines!$C$2:$L$523,10,FALSE),IF($AL8=2016,VLOOKUP(Brut!GB16,Semaines!$D$2:$L$523,9,FALSE),IF($AL8=2017,VLOOKUP(Brut!GB16,Semaines!$E$2:$L$523,8,FALSE),IF($AL8=2018,VLOOKUP(Brut!GB16,Semaines!$F$2:$L$523,7,FALSE),IF($AL8=2019,VLOOKUP(Brut!GB16,Semaines!$G$2:$L$523,6,FALSE),IF($AL8=2020,VLOOKUP(Brut!GB16,Semaines!$H$2:$L$523,5,FALSE),IF($AL8=2021,VLOOKUP(Brut!GB16,Semaines!$I$2:$L$523,4,FALSE),IF($AL8=2022,VLOOKUP(Brut!GB16,Semaines!$J$2:$L$523,3,FALSE),""))))))))))</f>
        <v>2017</v>
      </c>
      <c r="GS8" s="193"/>
      <c r="GT8" s="187"/>
      <c r="GU8" s="192">
        <f>IF($AL8=2013,VLOOKUP(Brut!GF16,Semaines!$A$2:$L$523,11,FALSE),IF($AL8=2014,VLOOKUP(Brut!GF16,Semaines!$B$2:$L$523,10,FALSE),IF($AL8=2015,VLOOKUP(Brut!GF16,Semaines!$C$2:$L$523,9,FALSE),IF($AL8=2016,VLOOKUP(Brut!GF16,Semaines!$D$2:$L$523,8,FALSE),IF($AL8=2017,VLOOKUP(Brut!GF16,Semaines!$E$2:$L$523,7,FALSE),IF($AL8=2018,VLOOKUP(Brut!GF16,Semaines!$F$2:$L$523,6,FALSE),IF($AL8=2019,VLOOKUP(Brut!GF16,Semaines!$G$2:$L$523,5,FALSE),IF($AL8=2020,VLOOKUP(Brut!GF16,Semaines!$H$2:$L$523,4,FALSE),IF($AL8=2021,VLOOKUP(Brut!GF16,Semaines!$I$2:$L$523,3,FALSE),IF($AL8=2022,VLOOKUP(Brut!GF16,Semaines!$J$2:$L$523,2,FALSE),""))))))))))</f>
        <v>20</v>
      </c>
      <c r="GV8" s="132">
        <f>IF($AL8=2013,VLOOKUP(Brut!GF16,Semaines!$A$2:$L$523,12,FALSE),IF($AL8=2014,VLOOKUP(Brut!GF16,Semaines!$B$2:$L$523,11,FALSE),IF($AL8=2015,VLOOKUP(Brut!GF16,Semaines!$C$2:$L$523,10,FALSE),IF($AL8=2016,VLOOKUP(Brut!GF16,Semaines!$D$2:$L$523,9,FALSE),IF($AL8=2017,VLOOKUP(Brut!GF16,Semaines!$E$2:$L$523,8,FALSE),IF($AL8=2018,VLOOKUP(Brut!GF16,Semaines!$F$2:$L$523,7,FALSE),IF($AL8=2019,VLOOKUP(Brut!GF16,Semaines!$G$2:$L$523,6,FALSE),IF($AL8=2020,VLOOKUP(Brut!GF16,Semaines!$H$2:$L$523,5,FALSE),IF($AL8=2021,VLOOKUP(Brut!GF16,Semaines!$I$2:$L$523,4,FALSE),IF($AL8=2022,VLOOKUP(Brut!GF16,Semaines!$J$2:$L$523,3,FALSE),""))))))))))</f>
        <v>2017</v>
      </c>
      <c r="GW8" s="193"/>
      <c r="GX8" s="187"/>
      <c r="GY8" s="182"/>
      <c r="GZ8" s="131">
        <f>IF($AL8=2013,VLOOKUP(Brut!GK16,Semaines!$A$2:$L$523,11,FALSE),IF($AL8=2014,VLOOKUP(Brut!GK16,Semaines!$B$2:$L$523,10,FALSE),IF($AL8=2015,VLOOKUP(Brut!GK16,Semaines!$C$2:$L$523,9,FALSE),IF($AL8=2016,VLOOKUP(Brut!GK16,Semaines!$D$2:$L$523,8,FALSE),IF($AL8=2017,VLOOKUP(Brut!GK16,Semaines!$E$2:$L$523,7,FALSE),IF($AL8=2018,VLOOKUP(Brut!GK16,Semaines!$F$2:$L$523,6,FALSE),IF($AL8=2019,VLOOKUP(Brut!GK16,Semaines!$G$2:$L$523,5,FALSE),IF($AL8=2020,VLOOKUP(Brut!GK16,Semaines!$H$2:$L$523,4,FALSE),IF($AL8=2021,VLOOKUP(Brut!GK16,Semaines!$I$2:$L$523,3,FALSE),IF($AL8=2022,VLOOKUP(Brut!GK16,Semaines!$J$2:$L$523,2,FALSE),""))))))))))</f>
        <v>21</v>
      </c>
      <c r="HA8" s="132">
        <f>IF($AL8=2013,VLOOKUP(Brut!GK16,Semaines!$A$2:$L$523,12,FALSE),IF($AL8=2014,VLOOKUP(Brut!GK16,Semaines!$B$2:$L$523,11,FALSE),IF($AL8=2015,VLOOKUP(Brut!GK16,Semaines!$C$2:$L$523,10,FALSE),IF($AL8=2016,VLOOKUP(Brut!GK16,Semaines!$D$2:$L$523,9,FALSE),IF($AL8=2017,VLOOKUP(Brut!GK16,Semaines!$E$2:$L$523,8,FALSE),IF($AL8=2018,VLOOKUP(Brut!GK16,Semaines!$F$2:$L$523,7,FALSE),IF($AL8=2019,VLOOKUP(Brut!GK16,Semaines!$G$2:$L$523,6,FALSE),IF($AL8=2020,VLOOKUP(Brut!GK16,Semaines!$H$2:$L$523,5,FALSE),IF($AL8=2021,VLOOKUP(Brut!GK16,Semaines!$I$2:$L$523,4,FALSE),IF($AL8=2022,VLOOKUP(Brut!GK16,Semaines!$J$2:$L$523,3,FALSE),""))))))))))</f>
        <v>2017</v>
      </c>
      <c r="HB8" s="193"/>
      <c r="HC8" s="187"/>
      <c r="HD8" s="192">
        <f>IF($AL8=2013,VLOOKUP(Brut!GO16,Semaines!$A$2:$L$523,11,FALSE),IF($AL8=2014,VLOOKUP(Brut!GO16,Semaines!$B$2:$L$523,10,FALSE),IF($AL8=2015,VLOOKUP(Brut!GO16,Semaines!$C$2:$L$523,9,FALSE),IF($AL8=2016,VLOOKUP(Brut!GO16,Semaines!$D$2:$L$523,8,FALSE),IF($AL8=2017,VLOOKUP(Brut!GO16,Semaines!$E$2:$L$523,7,FALSE),IF($AL8=2018,VLOOKUP(Brut!GO16,Semaines!$F$2:$L$523,6,FALSE),IF($AL8=2019,VLOOKUP(Brut!GO16,Semaines!$G$2:$L$523,5,FALSE),IF($AL8=2020,VLOOKUP(Brut!GO16,Semaines!$H$2:$L$523,4,FALSE),IF($AL8=2021,VLOOKUP(Brut!GO16,Semaines!$I$2:$L$523,3,FALSE),IF($AL8=2022,VLOOKUP(Brut!GO16,Semaines!$J$2:$L$523,2,FALSE),""))))))))))</f>
        <v>22</v>
      </c>
      <c r="HE8" s="132">
        <f>IF($AL8=2013,VLOOKUP(Brut!GO16,Semaines!$A$2:$L$523,12,FALSE),IF($AL8=2014,VLOOKUP(Brut!GO16,Semaines!$B$2:$L$523,11,FALSE),IF($AL8=2015,VLOOKUP(Brut!GO16,Semaines!$C$2:$L$523,10,FALSE),IF($AL8=2016,VLOOKUP(Brut!GO16,Semaines!$D$2:$L$523,9,FALSE),IF($AL8=2017,VLOOKUP(Brut!GO16,Semaines!$E$2:$L$523,8,FALSE),IF($AL8=2018,VLOOKUP(Brut!GO16,Semaines!$F$2:$L$523,7,FALSE),IF($AL8=2019,VLOOKUP(Brut!GO16,Semaines!$G$2:$L$523,6,FALSE),IF($AL8=2020,VLOOKUP(Brut!GO16,Semaines!$H$2:$L$523,5,FALSE),IF($AL8=2021,VLOOKUP(Brut!GO16,Semaines!$I$2:$L$523,4,FALSE),IF($AL8=2022,VLOOKUP(Brut!GO16,Semaines!$J$2:$L$523,3,FALSE),""))))))))))</f>
        <v>2017</v>
      </c>
      <c r="HF8" s="193"/>
      <c r="HG8" s="187"/>
      <c r="HH8" s="200"/>
      <c r="HI8" s="122"/>
      <c r="HJ8" s="184"/>
      <c r="HK8" s="185"/>
      <c r="HL8" s="182"/>
      <c r="HM8" s="185"/>
      <c r="HN8" s="192">
        <f>IF($AL8=2013,VLOOKUP(Brut!GY16,Semaines!$A$2:$L$523,11,FALSE),IF($AL8=2014,VLOOKUP(Brut!GY16,Semaines!$B$2:$L$523,10,FALSE),IF($AL8=2015,VLOOKUP(Brut!GY16,Semaines!$C$2:$L$523,9,FALSE),IF($AL8=2016,VLOOKUP(Brut!GY16,Semaines!$D$2:$L$523,8,FALSE),IF($AL8=2017,VLOOKUP(Brut!GY16,Semaines!$E$2:$L$523,7,FALSE),IF($AL8=2018,VLOOKUP(Brut!GY16,Semaines!$F$2:$L$523,6,FALSE),IF($AL8=2019,VLOOKUP(Brut!GY16,Semaines!$G$2:$L$523,5,FALSE),IF($AL8=2020,VLOOKUP(Brut!GY16,Semaines!$H$2:$L$523,4,FALSE),IF($AL8=2021,VLOOKUP(Brut!GY16,Semaines!$I$2:$L$523,3,FALSE),IF($AL8=2022,VLOOKUP(Brut!GY16,Semaines!$J$2:$L$523,2,FALSE),""))))))))))</f>
        <v>22</v>
      </c>
      <c r="HO8" s="132">
        <f>IF($AL8=2013,VLOOKUP(Brut!GY16,Semaines!$A$2:$L$523,12,FALSE),IF($AL8=2014,VLOOKUP(Brut!GY16,Semaines!$B$2:$L$523,11,FALSE),IF($AL8=2015,VLOOKUP(Brut!GY16,Semaines!$C$2:$L$523,10,FALSE),IF($AL8=2016,VLOOKUP(Brut!GY16,Semaines!$D$2:$L$523,9,FALSE),IF($AL8=2017,VLOOKUP(Brut!GY16,Semaines!$E$2:$L$523,8,FALSE),IF($AL8=2018,VLOOKUP(Brut!GY16,Semaines!$F$2:$L$523,7,FALSE),IF($AL8=2019,VLOOKUP(Brut!GY16,Semaines!$G$2:$L$523,6,FALSE),IF($AL8=2020,VLOOKUP(Brut!GY16,Semaines!$H$2:$L$523,5,FALSE),IF($AL8=2021,VLOOKUP(Brut!GY16,Semaines!$I$2:$L$523,4,FALSE),IF($AL8=2022,VLOOKUP(Brut!GY16,Semaines!$J$2:$L$523,3,FALSE),""))))))))))</f>
        <v>2017</v>
      </c>
      <c r="HP8" s="193"/>
      <c r="HQ8" s="187"/>
      <c r="HR8" s="182"/>
      <c r="HS8" s="131"/>
      <c r="HT8" s="132"/>
      <c r="HU8" s="201"/>
      <c r="HV8" s="185"/>
      <c r="HW8" s="182"/>
      <c r="HX8" s="131">
        <f>IF($AL8=2013,VLOOKUP(Brut!HI16,Semaines!$A$2:$L$523,11,FALSE),IF($AL8=2014,VLOOKUP(Brut!HI16,Semaines!$B$2:$L$523,10,FALSE),IF($AL8=2015,VLOOKUP(Brut!HI16,Semaines!$C$2:$L$523,9,FALSE),IF($AL8=2016,VLOOKUP(Brut!HI16,Semaines!$D$2:$L$523,8,FALSE),IF($AL8=2017,VLOOKUP(Brut!HI16,Semaines!$E$2:$L$523,7,FALSE),IF($AL8=2018,VLOOKUP(Brut!HI16,Semaines!$F$2:$L$523,6,FALSE),IF($AL8=2019,VLOOKUP(Brut!HI16,Semaines!$G$2:$L$523,5,FALSE),IF($AL8=2020,VLOOKUP(Brut!HI16,Semaines!$H$2:$L$523,4,FALSE),IF($AL8=2021,VLOOKUP(Brut!HI16,Semaines!$I$2:$L$523,3,FALSE),IF($AL8=2022,VLOOKUP(Brut!HI16,Semaines!$J$2:$L$523,2,FALSE),""))))))))))</f>
        <v>23</v>
      </c>
      <c r="HY8" s="132">
        <f>IF($AL8=2013,VLOOKUP(Brut!HI16,Semaines!$A$2:$L$523,12,FALSE),IF($AL8=2014,VLOOKUP(Brut!HI16,Semaines!$B$2:$L$523,11,FALSE),IF($AL8=2015,VLOOKUP(Brut!HI16,Semaines!$C$2:$L$523,10,FALSE),IF($AL8=2016,VLOOKUP(Brut!HI16,Semaines!$D$2:$L$523,9,FALSE),IF($AL8=2017,VLOOKUP(Brut!HI16,Semaines!$E$2:$L$523,8,FALSE),IF($AL8=2018,VLOOKUP(Brut!HI16,Semaines!$F$2:$L$523,7,FALSE),IF($AL8=2019,VLOOKUP(Brut!HI16,Semaines!$G$2:$L$523,6,FALSE),IF($AL8=2020,VLOOKUP(Brut!HI16,Semaines!$H$2:$L$523,5,FALSE),IF($AL8=2021,VLOOKUP(Brut!HI16,Semaines!$I$2:$L$523,4,FALSE),IF($AL8=2022,VLOOKUP(Brut!HI16,Semaines!$J$2:$L$523,3,FALSE),""))))))))))</f>
        <v>2017</v>
      </c>
      <c r="HZ8" s="193"/>
      <c r="IA8" s="187"/>
      <c r="IB8" s="182"/>
      <c r="IC8" s="185"/>
      <c r="ID8" s="192">
        <f>IF($AL8=2013,VLOOKUP(Brut!HO16,Semaines!$A$2:$L$523,11,FALSE),IF($AL8=2014,VLOOKUP(Brut!HO16,Semaines!$B$2:$L$523,10,FALSE),IF($AL8=2015,VLOOKUP(Brut!HO16,Semaines!$C$2:$L$523,9,FALSE),IF($AL8=2016,VLOOKUP(Brut!HO16,Semaines!$D$2:$L$523,8,FALSE),IF($AL8=2017,VLOOKUP(Brut!HO16,Semaines!$E$2:$L$523,7,FALSE),IF($AL8=2018,VLOOKUP(Brut!HO16,Semaines!$F$2:$L$523,6,FALSE),IF($AL8=2019,VLOOKUP(Brut!HO16,Semaines!$G$2:$L$523,5,FALSE),IF($AL8=2020,VLOOKUP(Brut!HO16,Semaines!$H$2:$L$523,4,FALSE),IF($AL8=2021,VLOOKUP(Brut!HO16,Semaines!$I$2:$L$523,3,FALSE),IF($AL8=2022,VLOOKUP(Brut!HO16,Semaines!$J$2:$L$523,2,FALSE),""))))))))))</f>
        <v>24</v>
      </c>
      <c r="IE8" s="132">
        <f>IF($AL8=2013,VLOOKUP(Brut!HO16,Semaines!$A$2:$L$523,12,FALSE),IF($AL8=2014,VLOOKUP(Brut!HO16,Semaines!$B$2:$L$523,11,FALSE),IF($AL8=2015,VLOOKUP(Brut!HO16,Semaines!$C$2:$L$523,10,FALSE),IF($AL8=2016,VLOOKUP(Brut!HO16,Semaines!$D$2:$L$523,9,FALSE),IF($AL8=2017,VLOOKUP(Brut!HO16,Semaines!$E$2:$L$523,8,FALSE),IF($AL8=2018,VLOOKUP(Brut!HO16,Semaines!$F$2:$L$523,7,FALSE),IF($AL8=2019,VLOOKUP(Brut!HO16,Semaines!$G$2:$L$523,6,FALSE),IF($AL8=2020,VLOOKUP(Brut!HO16,Semaines!$H$2:$L$523,5,FALSE),IF($AL8=2021,VLOOKUP(Brut!HO16,Semaines!$I$2:$L$523,4,FALSE),IF($AL8=2022,VLOOKUP(Brut!HO16,Semaines!$J$2:$L$523,3,FALSE),""))))))))))</f>
        <v>2017</v>
      </c>
      <c r="IF8" s="193"/>
      <c r="IG8" s="187"/>
      <c r="IH8" s="200"/>
      <c r="II8" s="122"/>
      <c r="IJ8" s="184"/>
      <c r="IK8" s="185"/>
      <c r="IL8" s="202"/>
      <c r="IM8" s="122"/>
      <c r="IN8" s="122"/>
      <c r="IO8" s="184"/>
      <c r="IP8" s="185"/>
      <c r="IQ8" s="192">
        <f>IF($AL8=2013,VLOOKUP(Brut!IB16,Semaines!$A$2:$L$523,11,FALSE),IF($AL8=2014,VLOOKUP(Brut!IB16,Semaines!$B$2:$L$523,10,FALSE),IF($AL8=2015,VLOOKUP(Brut!IB16,Semaines!$C$2:$L$523,9,FALSE),IF($AL8=2016,VLOOKUP(Brut!IB16,Semaines!$D$2:$L$523,8,FALSE),IF($AL8=2017,VLOOKUP(Brut!IB16,Semaines!$E$2:$L$523,7,FALSE),IF($AL8=2018,VLOOKUP(Brut!IB16,Semaines!$F$2:$L$523,6,FALSE),IF($AL8=2019,VLOOKUP(Brut!IB16,Semaines!$G$2:$L$523,5,FALSE),IF($AL8=2020,VLOOKUP(Brut!IB16,Semaines!$H$2:$L$523,4,FALSE),IF($AL8=2021,VLOOKUP(Brut!IB16,Semaines!$I$2:$L$523,3,FALSE),IF($AL8=2022,VLOOKUP(Brut!IB16,Semaines!$J$2:$L$523,2,FALSE),""))))))))))</f>
        <v>25</v>
      </c>
      <c r="IR8" s="132">
        <f>IF($AL8=2013,VLOOKUP(Brut!IB16,Semaines!$A$2:$L$523,12,FALSE),IF($AL8=2014,VLOOKUP(Brut!IB16,Semaines!$B$2:$L$523,11,FALSE),IF($AL8=2015,VLOOKUP(Brut!IB16,Semaines!$C$2:$L$523,10,FALSE),IF($AL8=2016,VLOOKUP(Brut!IB16,Semaines!$D$2:$L$523,9,FALSE),IF($AL8=2017,VLOOKUP(Brut!IB16,Semaines!$E$2:$L$523,8,FALSE),IF($AL8=2018,VLOOKUP(Brut!IB16,Semaines!$F$2:$L$523,7,FALSE),IF($AL8=2019,VLOOKUP(Brut!IB16,Semaines!$G$2:$L$523,6,FALSE),IF($AL8=2020,VLOOKUP(Brut!IB16,Semaines!$H$2:$L$523,5,FALSE),IF($AL8=2021,VLOOKUP(Brut!IB16,Semaines!$I$2:$L$523,4,FALSE),IF($AL8=2022,VLOOKUP(Brut!IB16,Semaines!$J$2:$L$523,3,FALSE),""))))))))))</f>
        <v>2017</v>
      </c>
      <c r="IS8" s="193"/>
      <c r="IT8" s="187"/>
      <c r="IU8" s="192">
        <f>IF($AL8=2013,VLOOKUP(Brut!IF16,Semaines!$A$2:$L$523,11,FALSE),IF($AL8=2014,VLOOKUP(Brut!IF16,Semaines!$B$2:$L$523,10,FALSE),IF($AL8=2015,VLOOKUP(Brut!IF16,Semaines!$C$2:$L$523,9,FALSE),IF($AL8=2016,VLOOKUP(Brut!IF16,Semaines!$D$2:$L$523,8,FALSE),IF($AL8=2017,VLOOKUP(Brut!IF16,Semaines!$E$2:$L$523,7,FALSE),IF($AL8=2018,VLOOKUP(Brut!IF16,Semaines!$F$2:$L$523,6,FALSE),IF($AL8=2019,VLOOKUP(Brut!IF16,Semaines!$G$2:$L$523,5,FALSE),IF($AL8=2020,VLOOKUP(Brut!IF16,Semaines!$H$2:$L$523,4,FALSE),IF($AL8=2021,VLOOKUP(Brut!IF16,Semaines!$I$2:$L$523,3,FALSE),IF($AL8=2022,VLOOKUP(Brut!IF16,Semaines!$J$2:$L$523,2,FALSE),""))))))))))</f>
        <v>25</v>
      </c>
      <c r="IV8" s="132">
        <f>IF($AL8=2013,VLOOKUP(Brut!IF16,Semaines!$A$2:$L$523,12,FALSE),IF($AL8=2014,VLOOKUP(Brut!IF16,Semaines!$B$2:$L$523,11,FALSE),IF($AL8=2015,VLOOKUP(Brut!IF16,Semaines!$C$2:$L$523,10,FALSE),IF($AL8=2016,VLOOKUP(Brut!IF16,Semaines!$D$2:$L$523,9,FALSE),IF($AL8=2017,VLOOKUP(Brut!IF16,Semaines!$E$2:$L$523,8,FALSE),IF($AL8=2018,VLOOKUP(Brut!IF16,Semaines!$F$2:$L$523,7,FALSE),IF($AL8=2019,VLOOKUP(Brut!IF16,Semaines!$G$2:$L$523,6,FALSE),IF($AL8=2020,VLOOKUP(Brut!IF16,Semaines!$H$2:$L$523,5,FALSE),IF($AL8=2021,VLOOKUP(Brut!IF16,Semaines!$I$2:$L$523,4,FALSE),IF($AL8=2022,VLOOKUP(Brut!IF16,Semaines!$J$2:$L$523,3,FALSE),""))))))))))</f>
        <v>2017</v>
      </c>
      <c r="IW8" s="193"/>
      <c r="IX8" s="187"/>
      <c r="IY8" s="188">
        <f>IF(Import!AY6=0,"",Import!AY6)</f>
        <v>42921</v>
      </c>
      <c r="IZ8" s="189">
        <f t="shared" si="13"/>
        <v>20000</v>
      </c>
      <c r="JA8" s="190">
        <f t="array" ref="JA8">IFERROR(IF(IY8="",IF(IW8="",IF(IU8="","",IF($AL8=2013,VLOOKUP(Brut!IF16+1,Semaines!$A$2:$L$523,11,FALSE),IF($AL8=2014,VLOOKUP(Brut!IF16+1,Semaines!$B$2:$L$523,10,FALSE),IF($AL8=2015,VLOOKUP(Brut!IF16+1,Semaines!$C$2:$L$523,9,FALSE),IF($AL8=2016,VLOOKUP(Brut!IF16+1,Semaines!$D$2:$L$523,8,FALSE),IF($AL8=2017,VLOOKUP(Brut!IF16+1,Semaines!$E$2:$L$523,7,FALSE),IF($AL8=2018,VLOOKUP(Brut!IF16+1,Semaines!$F$2:$L$523,6,FALSE),IF($AL8=2019,VLOOKUP(Brut!IF16+1,Semaines!$G$2:$L$523,5,FALSE),IF($AL8=2020,VLOOKUP(Brut!IF16+1,Semaines!$H$2:$L$523,4,FALSE),IF($AL8=2021,VLOOKUP(Brut!IF16+1,Semaines!$I$2:$L$523,3,FALSE),IF($AL8=2022,VLOOKUP(Brut!IF16+1,Semaines!$J$2:$L$523,2,FALSE),""))))))))))),IF(IX8="",IF($AL8=2013,VLOOKUP(Brut!IF16+1,Semaines!$A$2:$L$523,11,FALSE),IF($AL8=2014,VLOOKUP(Brut!IF16+1,Semaines!$B$2:$L$523,10,FALSE),IF($AL8=2015,VLOOKUP(Brut!IF16+1,Semaines!$C$2:$L$523,9,FALSE),IF($AL8=2016,VLOOKUP(Brut!IF16+1,Semaines!$D$2:$L$523,8,FALSE),IF($AL8=2017,VLOOKUP(Brut!IF16+1,Semaines!$E$2:$L$523,7,FALSE),IF($AL8=2018,VLOOKUP(Brut!IF16+1,Semaines!$F$2:$L$523,6,FALSE),IF($AL8=2019,VLOOKUP(Brut!IF16+1,Semaines!$G$2:$L$523,5,FALSE),IF($AL8=2020,VLOOKUP(Brut!IF16+1,Semaines!$H$2:$L$523,4,FALSE),IF($AL8=2021,VLOOKUP(Brut!IF16+1,Semaines!$I$2:$L$523,3,FALSE),IF($AL8=2022,VLOOKUP(Brut!IF16+1,Semaines!$J$2:$L$523,2,FALSE),"")))))))))),IF($AL8=2013,VLOOKUP(Brut!IH16+1,Semaines!$A$2:$L$523,11,FALSE),IF($AL8=2014,VLOOKUP(Brut!IH16+1,Semaines!$B$2:$L$523,10,FALSE),IF($AL8=2015,VLOOKUP(Brut!IH16+1,Semaines!$C$2:$L$523,9,FALSE),IF($AL8=2016,VLOOKUP(Brut!IH16+1,Semaines!$D$2:$L$523,8,FALSE),IF($AL8=2017,VLOOKUP(Brut!IH16+1,Semaines!$E$2:$L$523,7,FALSE),IF($AL8=2018,VLOOKUP(Brut!IH16+1,Semaines!$F$2:$L$523,6,FALSE),IF($AL8=2019,VLOOKUP(Brut!IH16+1,Semaines!$G$2:$L$523,5,FALSE),IF($AL8=2020,VLOOKUP(Brut!IH16+1,Semaines!$H$2:$L$523,4,FALSE),IF($AL8=2021,VLOOKUP(Brut!IH16+1,Semaines!$I$2:$L$523,3,FALSE),IF($AL8=2022,VLOOKUP(Brut!IH16+1,Semaines!$J$2:$L$523,2,FALSE),"")))))))))))),_xlfn.ISOWEEKNUM(IY8)),"")</f>
        <v>27</v>
      </c>
      <c r="JB8" s="191">
        <f>IF(IY8="",IF(IX8="",IF(IV8="","",IF($AL8=2013,VLOOKUP(Brut!IK16,Semaines!$A$2:$L$523,12,FALSE),IF($AL8=2014,VLOOKUP(Brut!IK16,Semaines!$B$2:$L$523,11,FALSE),IF($AL8=2015,VLOOKUP(Brut!IK16,Semaines!$C$2:$L$523,10,FALSE),IF($AL8=2016,VLOOKUP(Brut!IK16,Semaines!$D$2:$L$523,9,FALSE),IF($AL8=2017,VLOOKUP(Brut!IK16,Semaines!$E$2:$L$523,8,FALSE),IF($AL8=2018,VLOOKUP(Brut!IK16,Semaines!$F$2:$L$523,7,FALSE),IF($AL8=2019,VLOOKUP(Brut!IK16,Semaines!$G$2:$L$523,6,FALSE),IF($AL8=2020,VLOOKUP(Brut!IK16,Semaines!$H$2:$L$523,5,FALSE),IF($AL8=2021,VLOOKUP(Brut!IK16,Semaines!$I$2:$L$523,4,FALSE),IF($AL8=2022,VLOOKUP(Brut!IK16,Semaines!$J$2:$L$523,3,FALSE),""))))))))))),IF(IW8="",IF($AL8=2013,VLOOKUP(Brut!IK16,Semaines!$A$2:$L$523,12,FALSE),IF($AL8=2014,VLOOKUP(Brut!IK16,Semaines!$B$2:$L$523,11,FALSE),IF($AL8=2015,VLOOKUP(Brut!IK16,Semaines!$C$2:$L$523,10,FALSE),IF($AL8=2016,VLOOKUP(Brut!IK16,Semaines!$D$2:$L$523,9,FALSE),IF($AL8=2017,VLOOKUP(Brut!IK16,Semaines!$E$2:$L$523,8,FALSE),IF($AL8=2018,VLOOKUP(Brut!IK16,Semaines!$F$2:$L$523,7,FALSE),IF($AL8=2019,VLOOKUP(Brut!IK16,Semaines!$G$2:$L$523,6,FALSE),IF($AL8=2020,VLOOKUP(Brut!IK16,Semaines!$H$2:$L$523,5,FALSE),IF($AL8=2021,VLOOKUP(Brut!IK16,Semaines!$I$2:$L$523,4,FALSE),IF($AL8=2022,VLOOKUP(Brut!IK16,Semaines!$J$2:$L$523,3,FALSE),"")))))))))),IF(IV8="","",IF($AL8=2013,VLOOKUP(Brut!IK16,Semaines!$A$2:$L$523,12,FALSE),IF($AL8=2014,VLOOKUP(Brut!IK16,Semaines!$B$2:$L$523,11,FALSE),IF($AL8=2015,VLOOKUP(Brut!IK16,Semaines!$C$2:$L$523,10,FALSE),IF($AL8=2016,VLOOKUP(Brut!IK16,Semaines!$D$2:$L$523,9,FALSE),IF($AL8=2017,VLOOKUP(Brut!IK16,Semaines!$E$2:$L$523,8,FALSE),IF($AL8=2018,VLOOKUP(Brut!IK16,Semaines!$F$2:$L$523,7,FALSE),IF($AL8=2019,VLOOKUP(Brut!IK16,Semaines!$G$2:$L$523,6,FALSE),IF($AL8=2020,VLOOKUP(Brut!IK16,Semaines!$H$2:$L$523,5,FALSE),IF($AL8=2021,VLOOKUP(Brut!IK16,Semaines!$I$2:$L$523,4,FALSE),IF($AL8=2022,VLOOKUP(Brut!IK16,Semaines!$J$2:$L$523,3,FALSE),""))))))))))))),IF(AND(MONTH(IY8)=12,_xlfn.ISOWEEKNUM(IY8)=1),YEAR(IY8)+1,YEAR(IY8)))</f>
        <v>2017</v>
      </c>
      <c r="JC8" s="198"/>
      <c r="JD8" s="199"/>
      <c r="JE8" s="182"/>
      <c r="JF8" s="131">
        <f>IF($AL8=2013,VLOOKUP(Brut!IP16,Semaines!$A$2:$L$523,11,FALSE),IF($AL8=2014,VLOOKUP(Brut!IP16,Semaines!$B$2:$L$523,10,FALSE),IF($AL8=2015,VLOOKUP(Brut!IP16,Semaines!$C$2:$L$523,9,FALSE),IF($AL8=2016,VLOOKUP(Brut!IP16,Semaines!$D$2:$L$523,8,FALSE),IF($AL8=2017,VLOOKUP(Brut!IP16,Semaines!$E$2:$L$523,7,FALSE),IF($AL8=2018,VLOOKUP(Brut!IP16,Semaines!$F$2:$L$523,6,FALSE),IF($AL8=2019,VLOOKUP(Brut!IP16,Semaines!$G$2:$L$523,5,FALSE),IF($AL8=2020,VLOOKUP(Brut!IP16,Semaines!$H$2:$L$523,4,FALSE),IF($AL8=2021,VLOOKUP(Brut!IP16,Semaines!$I$2:$L$523,3,FALSE),IF($AL8=2022,VLOOKUP(Brut!IP16,Semaines!$J$2:$L$523,2,FALSE),""))))))))))</f>
        <v>26</v>
      </c>
      <c r="JG8" s="132">
        <f>IF($AL8=2013,VLOOKUP(Brut!IP16,Semaines!$A$2:$L$523,12,FALSE),IF($AL8=2014,VLOOKUP(Brut!IP16,Semaines!$B$2:$L$523,11,FALSE),IF($AL8=2015,VLOOKUP(Brut!IP16,Semaines!$C$2:$L$523,10,FALSE),IF($AL8=2016,VLOOKUP(Brut!IP16,Semaines!$D$2:$L$523,9,FALSE),IF($AL8=2017,VLOOKUP(Brut!IP16,Semaines!$E$2:$L$523,8,FALSE),IF($AL8=2018,VLOOKUP(Brut!IP16,Semaines!$F$2:$L$523,7,FALSE),IF($AL8=2019,VLOOKUP(Brut!IP16,Semaines!$G$2:$L$523,6,FALSE),IF($AL8=2020,VLOOKUP(Brut!IP16,Semaines!$H$2:$L$523,5,FALSE),IF($AL8=2021,VLOOKUP(Brut!IP16,Semaines!$I$2:$L$523,4,FALSE),IF($AL8=2022,VLOOKUP(Brut!IP16,Semaines!$J$2:$L$523,3,FALSE),""))))))))))</f>
        <v>2017</v>
      </c>
      <c r="JH8" s="193"/>
      <c r="JI8" s="187"/>
      <c r="JJ8" s="192">
        <f>IF($AL8=2013,VLOOKUP(Brut!IT16,Semaines!$A$2:$L$523,11,FALSE),IF($AL8=2014,VLOOKUP(Brut!IT16,Semaines!$B$2:$L$523,10,FALSE),IF($AL8=2015,VLOOKUP(Brut!IT16,Semaines!$C$2:$L$523,9,FALSE),IF($AL8=2016,VLOOKUP(Brut!IT16,Semaines!$D$2:$L$523,8,FALSE),IF($AL8=2017,VLOOKUP(Brut!IT16,Semaines!$E$2:$L$523,7,FALSE),IF($AL8=2018,VLOOKUP(Brut!IT16,Semaines!$F$2:$L$523,6,FALSE),IF($AL8=2019,VLOOKUP(Brut!IT16,Semaines!$G$2:$L$523,5,FALSE),IF($AL8=2020,VLOOKUP(Brut!IT16,Semaines!$H$2:$L$523,4,FALSE),IF($AL8=2021,VLOOKUP(Brut!IT16,Semaines!$I$2:$L$523,3,FALSE),IF($AL8=2022,VLOOKUP(Brut!IT16,Semaines!$J$2:$L$523,2,FALSE),""))))))))))</f>
        <v>27</v>
      </c>
      <c r="JK8" s="132">
        <f>IF($AL8=2013,VLOOKUP(Brut!IT16,Semaines!$A$2:$L$523,12,FALSE),IF($AL8=2014,VLOOKUP(Brut!IT16,Semaines!$B$2:$L$523,11,FALSE),IF($AL8=2015,VLOOKUP(Brut!IT16,Semaines!$C$2:$L$523,10,FALSE),IF($AL8=2016,VLOOKUP(Brut!IT16,Semaines!$D$2:$L$523,9,FALSE),IF($AL8=2017,VLOOKUP(Brut!IT16,Semaines!$E$2:$L$523,8,FALSE),IF($AL8=2018,VLOOKUP(Brut!IT16,Semaines!$F$2:$L$523,7,FALSE),IF($AL8=2019,VLOOKUP(Brut!IT16,Semaines!$G$2:$L$523,6,FALSE),IF($AL8=2020,VLOOKUP(Brut!IT16,Semaines!$H$2:$L$523,5,FALSE),IF($AL8=2021,VLOOKUP(Brut!IT16,Semaines!$I$2:$L$523,4,FALSE),IF($AL8=2022,VLOOKUP(Brut!IT16,Semaines!$J$2:$L$523,3,FALSE),""))))))))))</f>
        <v>2017</v>
      </c>
      <c r="JL8" s="193"/>
      <c r="JM8" s="187"/>
      <c r="JN8" s="200"/>
      <c r="JO8" s="123"/>
      <c r="JP8" s="183"/>
      <c r="JQ8" s="185"/>
      <c r="JR8" s="192">
        <f>IF($AL8=2013,VLOOKUP(Brut!JB16,Semaines!$A$2:$L$523,11,FALSE),IF($AL8=2014,VLOOKUP(Brut!JB16,Semaines!$B$2:$L$523,10,FALSE),IF($AL8=2015,VLOOKUP(Brut!JB16,Semaines!$C$2:$L$523,9,FALSE),IF($AL8=2016,VLOOKUP(Brut!JB16,Semaines!$D$2:$L$523,8,FALSE),IF($AL8=2017,VLOOKUP(Brut!JB16,Semaines!$E$2:$L$523,7,FALSE),IF($AL8=2018,VLOOKUP(Brut!JB16,Semaines!$F$2:$L$523,6,FALSE),IF($AL8=2019,VLOOKUP(Brut!JB16,Semaines!$G$2:$L$523,5,FALSE),IF($AL8=2020,VLOOKUP(Brut!JB16,Semaines!$H$2:$L$523,4,FALSE),IF($AL8=2021,VLOOKUP(Brut!JB16,Semaines!$I$2:$L$523,3,FALSE),IF($AL8=2022,VLOOKUP(Brut!JB16,Semaines!$J$2:$L$523,2,FALSE),""))))))))))</f>
        <v>27</v>
      </c>
      <c r="JS8" s="132">
        <f>IF($AL8=2013,VLOOKUP(Brut!JB16,Semaines!$A$2:$L$523,12,FALSE),IF($AL8=2014,VLOOKUP(Brut!JB16,Semaines!$B$2:$L$523,11,FALSE),IF($AL8=2015,VLOOKUP(Brut!JB16,Semaines!$C$2:$L$523,10,FALSE),IF($AL8=2016,VLOOKUP(Brut!JB16,Semaines!$D$2:$L$523,9,FALSE),IF($AL8=2017,VLOOKUP(Brut!JB16,Semaines!$E$2:$L$523,8,FALSE),IF($AL8=2018,VLOOKUP(Brut!JB16,Semaines!$F$2:$L$523,7,FALSE),IF($AL8=2019,VLOOKUP(Brut!JB16,Semaines!$G$2:$L$523,6,FALSE),IF($AL8=2020,VLOOKUP(Brut!JB16,Semaines!$H$2:$L$523,5,FALSE),IF($AL8=2021,VLOOKUP(Brut!JB16,Semaines!$I$2:$L$523,4,FALSE),IF($AL8=2022,VLOOKUP(Brut!JB16,Semaines!$J$2:$L$523,3,FALSE),""))))))))))</f>
        <v>2017</v>
      </c>
      <c r="JT8" s="193"/>
      <c r="JU8" s="187"/>
      <c r="JV8" s="200"/>
      <c r="JW8" s="123"/>
      <c r="JX8" s="184"/>
      <c r="JY8" s="185"/>
      <c r="JZ8" s="182"/>
      <c r="KA8" s="131">
        <f>IF($AL8=2013,VLOOKUP(Brut!JK16,Semaines!$A$2:$L$523,11,FALSE),IF($AL8=2014,VLOOKUP(Brut!JK16,Semaines!$B$2:$L$523,10,FALSE),IF($AL8=2015,VLOOKUP(Brut!JK16,Semaines!$C$2:$L$523,9,FALSE),IF($AL8=2016,VLOOKUP(Brut!JK16,Semaines!$D$2:$L$523,8,FALSE),IF($AL8=2017,VLOOKUP(Brut!JK16,Semaines!$E$2:$L$523,7,FALSE),IF($AL8=2018,VLOOKUP(Brut!JK16,Semaines!$F$2:$L$523,6,FALSE),IF($AL8=2019,VLOOKUP(Brut!JK16,Semaines!$G$2:$L$523,5,FALSE),IF($AL8=2020,VLOOKUP(Brut!JK16,Semaines!$H$2:$L$523,4,FALSE),IF($AL8=2021,VLOOKUP(Brut!JK16,Semaines!$I$2:$L$523,3,FALSE),IF($AL8=2022,VLOOKUP(Brut!JK16,Semaines!$J$2:$L$523,2,FALSE),""))))))))))</f>
        <v>28</v>
      </c>
      <c r="KB8" s="132">
        <f>IF($AL8=2013,VLOOKUP(Brut!JK16,Semaines!$A$2:$L$523,12,FALSE),IF($AL8=2014,VLOOKUP(Brut!JK16,Semaines!$B$2:$L$523,11,FALSE),IF($AL8=2015,VLOOKUP(Brut!JK16,Semaines!$C$2:$L$523,10,FALSE),IF($AL8=2016,VLOOKUP(Brut!JK16,Semaines!$D$2:$L$523,9,FALSE),IF($AL8=2017,VLOOKUP(Brut!JK16,Semaines!$E$2:$L$523,8,FALSE),IF($AL8=2018,VLOOKUP(Brut!JK16,Semaines!$F$2:$L$523,7,FALSE),IF($AL8=2019,VLOOKUP(Brut!JK16,Semaines!$G$2:$L$523,6,FALSE),IF($AL8=2020,VLOOKUP(Brut!JK16,Semaines!$H$2:$L$523,5,FALSE),IF($AL8=2021,VLOOKUP(Brut!JK16,Semaines!$I$2:$L$523,4,FALSE),IF($AL8=2022,VLOOKUP(Brut!JK16,Semaines!$J$2:$L$523,3,FALSE),""))))))))))</f>
        <v>2017</v>
      </c>
      <c r="KC8" s="193"/>
      <c r="KD8" s="187"/>
      <c r="KE8" s="192">
        <f>IF($AL8=2013,VLOOKUP(Brut!JO16,Semaines!$A$2:$L$523,11,FALSE),IF($AL8=2014,VLOOKUP(Brut!JO16,Semaines!$B$2:$L$523,10,FALSE),IF($AL8=2015,VLOOKUP(Brut!JO16,Semaines!$C$2:$L$523,9,FALSE),IF($AL8=2016,VLOOKUP(Brut!JO16,Semaines!$D$2:$L$523,8,FALSE),IF($AL8=2017,VLOOKUP(Brut!JO16,Semaines!$E$2:$L$523,7,FALSE),IF($AL8=2018,VLOOKUP(Brut!JO16,Semaines!$F$2:$L$523,6,FALSE),IF($AL8=2019,VLOOKUP(Brut!JO16,Semaines!$G$2:$L$523,5,FALSE),IF($AL8=2020,VLOOKUP(Brut!JO16,Semaines!$H$2:$L$523,4,FALSE),IF($AL8=2021,VLOOKUP(Brut!JO16,Semaines!$I$2:$L$523,3,FALSE),IF($AL8=2022,VLOOKUP(Brut!JO16,Semaines!$J$2:$L$523,2,FALSE),""))))))))))</f>
        <v>29</v>
      </c>
      <c r="KF8" s="132">
        <f>IF($AL8=2013,VLOOKUP(Brut!JO16,Semaines!$A$2:$L$523,12,FALSE),IF($AL8=2014,VLOOKUP(Brut!JO16,Semaines!$B$2:$L$523,11,FALSE),IF($AL8=2015,VLOOKUP(Brut!JO16,Semaines!$C$2:$L$523,10,FALSE),IF($AL8=2016,VLOOKUP(Brut!JO16,Semaines!$D$2:$L$523,9,FALSE),IF($AL8=2017,VLOOKUP(Brut!JO16,Semaines!$E$2:$L$523,8,FALSE),IF($AL8=2018,VLOOKUP(Brut!JO16,Semaines!$F$2:$L$523,7,FALSE),IF($AL8=2019,VLOOKUP(Brut!JO16,Semaines!$G$2:$L$523,6,FALSE),IF($AL8=2020,VLOOKUP(Brut!JO16,Semaines!$H$2:$L$523,5,FALSE),IF($AL8=2021,VLOOKUP(Brut!JO16,Semaines!$I$2:$L$523,4,FALSE),IF($AL8=2022,VLOOKUP(Brut!JO16,Semaines!$J$2:$L$523,3,FALSE),""))))))))))</f>
        <v>2017</v>
      </c>
      <c r="KG8" s="193"/>
      <c r="KH8" s="187"/>
      <c r="KI8" s="203">
        <f>IF(Import!BC6=0,"",Import!BC6)</f>
        <v>42954</v>
      </c>
      <c r="KJ8" s="189">
        <f t="shared" si="14"/>
        <v>5000</v>
      </c>
      <c r="KK8" s="190">
        <f t="array" ref="KK8">IFERROR(IF(KI8="",IF(KG8="",IF(KE8="","",IF($AL8=2013,VLOOKUP(Brut!JO16+1,Semaines!$A$2:$L$523,11,FALSE),IF($AL8=2014,VLOOKUP(Brut!JO16+1,Semaines!$B$2:$L$523,10,FALSE),IF($AL8=2015,VLOOKUP(Brut!JO16+1,Semaines!$C$2:$L$523,9,FALSE),IF($AL8=2016,VLOOKUP(Brut!JO16+1,Semaines!$D$2:$L$523,8,FALSE),IF($AL8=2017,VLOOKUP(Brut!JO16+1,Semaines!$E$2:$L$523,7,FALSE),IF($AL8=2018,VLOOKUP(Brut!JO16+1,Semaines!$F$2:$L$523,6,FALSE),IF($AL8=2019,VLOOKUP(Brut!JO16+1,Semaines!$G$2:$L$523,5,FALSE),IF($AL8=2020,VLOOKUP(Brut!JO16+1,Semaines!$H$2:$L$523,4,FALSE),IF($AL8=2021,VLOOKUP(Brut!JO16+1,Semaines!$I$2:$L$523,3,FALSE),IF($AL8=2022,VLOOKUP(Brut!JO16+1,Semaines!$J$2:$L$523,2,FALSE),""))))))))))),IF(KH8="",IF($AL8=2013,VLOOKUP(Brut!JO16+1,Semaines!$A$2:$L$523,11,FALSE),IF($AL8=2014,VLOOKUP(Brut!JO16+1,Semaines!$B$2:$L$523,10,FALSE),IF($AL8=2015,VLOOKUP(Brut!JO16+1,Semaines!$C$2:$L$523,9,FALSE),IF($AL8=2016,VLOOKUP(Brut!JO16+1,Semaines!$D$2:$L$523,8,FALSE),IF($AL8=2017,VLOOKUP(Brut!JO16+1,Semaines!$E$2:$L$523,7,FALSE),IF($AL8=2018,VLOOKUP(Brut!JO16+1,Semaines!$F$2:$L$523,6,FALSE),IF($AL8=2019,VLOOKUP(Brut!JO16+1,Semaines!$G$2:$L$523,5,FALSE),IF($AL8=2020,VLOOKUP(Brut!JO16+1,Semaines!$H$2:$L$523,4,FALSE),IF($AL8=2021,VLOOKUP(Brut!JO16+1,Semaines!$I$2:$L$523,3,FALSE),IF($AL8=2022,VLOOKUP(Brut!JO16+1,Semaines!$J$2:$L$523,2,FALSE),"")))))))))),IF($AL8=2013,VLOOKUP(Brut!JQ16+1,Semaines!$A$2:$L$523,11,FALSE),IF($AL8=2014,VLOOKUP(Brut!JQ16+1,Semaines!$B$2:$L$523,10,FALSE),IF($AL8=2015,VLOOKUP(Brut!JQ16+1,Semaines!$C$2:$L$523,9,FALSE),IF($AL8=2016,VLOOKUP(Brut!JQ16+1,Semaines!$D$2:$L$523,8,FALSE),IF($AL8=2017,VLOOKUP(Brut!JQ16+1,Semaines!$E$2:$L$523,7,FALSE),IF($AL8=2018,VLOOKUP(Brut!JQ16+1,Semaines!$F$2:$L$523,6,FALSE),IF($AL8=2019,VLOOKUP(Brut!JQ16+1,Semaines!$G$2:$L$523,5,FALSE),IF($AL8=2020,VLOOKUP(Brut!JQ16+1,Semaines!$H$2:$L$523,4,FALSE),IF($AL8=2021,VLOOKUP(Brut!JQ16+1,Semaines!$I$2:$L$523,3,FALSE),IF($AL8=2022,VLOOKUP(Brut!JQ16+1,Semaines!$J$2:$L$523,2,FALSE),"")))))))))))),_xlfn.ISOWEEKNUM(KI8)),"")</f>
        <v>32</v>
      </c>
      <c r="KL8" s="191">
        <f>IF(KI8="",IF(KH8="",IF(KF8="","",IF($AL8=2013,VLOOKUP(Brut!JT16,Semaines!$A$2:$L$523,12,FALSE),IF($AL8=2014,VLOOKUP(Brut!JT16,Semaines!$B$2:$L$523,11,FALSE),IF($AL8=2015,VLOOKUP(Brut!JT16,Semaines!$C$2:$L$523,10,FALSE),IF($AL8=2016,VLOOKUP(Brut!JT16,Semaines!$D$2:$L$523,9,FALSE),IF($AL8=2017,VLOOKUP(Brut!JT16,Semaines!$E$2:$L$523,8,FALSE),IF($AL8=2018,VLOOKUP(Brut!JT16,Semaines!$F$2:$L$523,7,FALSE),IF($AL8=2019,VLOOKUP(Brut!JT16,Semaines!$G$2:$L$523,6,FALSE),IF($AL8=2020,VLOOKUP(Brut!JT16,Semaines!$H$2:$L$523,5,FALSE),IF($AL8=2021,VLOOKUP(Brut!JT16,Semaines!$I$2:$L$523,4,FALSE),IF($AL8=2022,VLOOKUP(Brut!JT16,Semaines!$J$2:$L$523,3,FALSE),""))))))))))),IF(KG8="",IF($AL8=2013,VLOOKUP(Brut!JT16,Semaines!$A$2:$L$523,12,FALSE),IF($AL8=2014,VLOOKUP(Brut!JT16,Semaines!$B$2:$L$523,11,FALSE),IF($AL8=2015,VLOOKUP(Brut!JT16,Semaines!$C$2:$L$523,10,FALSE),IF($AL8=2016,VLOOKUP(Brut!JT16,Semaines!$D$2:$L$523,9,FALSE),IF($AL8=2017,VLOOKUP(Brut!JT16,Semaines!$E$2:$L$523,8,FALSE),IF($AL8=2018,VLOOKUP(Brut!JT16,Semaines!$F$2:$L$523,7,FALSE),IF($AL8=2019,VLOOKUP(Brut!JT16,Semaines!$G$2:$L$523,6,FALSE),IF($AL8=2020,VLOOKUP(Brut!JT16,Semaines!$H$2:$L$523,5,FALSE),IF($AL8=2021,VLOOKUP(Brut!JT16,Semaines!$I$2:$L$523,4,FALSE),IF($AL8=2022,VLOOKUP(Brut!JT16,Semaines!$J$2:$L$523,3,FALSE),"")))))))))),IF(KF8="","",IF($AL8=2013,VLOOKUP(Brut!JT16,Semaines!$A$2:$L$523,12,FALSE),IF($AL8=2014,VLOOKUP(Brut!JT16,Semaines!$B$2:$L$523,11,FALSE),IF($AL8=2015,VLOOKUP(Brut!JT16,Semaines!$C$2:$L$523,10,FALSE),IF($AL8=2016,VLOOKUP(Brut!JT16,Semaines!$D$2:$L$523,9,FALSE),IF($AL8=2017,VLOOKUP(Brut!JT16,Semaines!$E$2:$L$523,8,FALSE),IF($AL8=2018,VLOOKUP(Brut!JT16,Semaines!$F$2:$L$523,7,FALSE),IF($AL8=2019,VLOOKUP(Brut!JT16,Semaines!$G$2:$L$523,6,FALSE),IF($AL8=2020,VLOOKUP(Brut!JT16,Semaines!$H$2:$L$523,5,FALSE),IF($AL8=2021,VLOOKUP(Brut!JT16,Semaines!$I$2:$L$523,4,FALSE),IF($AL8=2022,VLOOKUP(Brut!JT16,Semaines!$J$2:$L$523,3,FALSE),""))))))))))))),IF(AND(MONTH(KI8)=12,_xlfn.ISOWEEKNUM(KI8)=1),YEAR(KI8)+1,YEAR(KI8)))</f>
        <v>2017</v>
      </c>
      <c r="KM8" s="204">
        <f>IFERROR(IF(KI8="",IF(AND(Brut!X16&lt;&gt;"Pas ouvert",Brut!X16&lt;&gt;"Annulé"),IF(Brut!JQ16="",SUM(Brut!JO16-Brut!AE16),SUM(Brut!JQ16-Brut!AE16)),IF(Brut!X16="Annulé","Annulé","Pas ouvert")),SUM(Brut!JV16-Brut!AE16)),"")</f>
        <v>33</v>
      </c>
      <c r="KN8" s="205">
        <f>IF(OR(KM8="Annulé",KM8=""),"",IF(KM8="Pas ouvert",IF(KK8="","",INT(SUM(Brut!JV16-Brut!AE16)/4)),INT(KM8/4)))</f>
        <v>8</v>
      </c>
      <c r="KO8" s="90" t="str">
        <f t="shared" si="7"/>
        <v>Mois</v>
      </c>
      <c r="KP8" s="206">
        <f>IF(OR(KM8="Annulé",KM8=""),"",IF(KM8="Pas ouvert",IF(KK8="","",SUM(Brut!JV16-Brut!AE16)-(KN8*4)),IF(KM8-(KN8*4)=0,"",KM8-(KN8*4))))</f>
        <v>1</v>
      </c>
      <c r="KQ8" s="207" t="str">
        <f t="shared" si="8"/>
        <v>Semaines</v>
      </c>
    </row>
    <row r="9" spans="1:303" ht="14.4" x14ac:dyDescent="0.3">
      <c r="A9" s="7" t="str">
        <f>IF(Import!A7=0,"",Import!A7)</f>
        <v>0124RY</v>
      </c>
      <c r="B9" s="5" t="str">
        <f>IF(Import!D7=0,"",Import!D7)</f>
        <v>6</v>
      </c>
      <c r="C9" s="214"/>
      <c r="D9" s="5" t="str">
        <f>IF(Import!F7=0,"",Import!F7)</f>
        <v/>
      </c>
      <c r="E9" s="5" t="str">
        <f>IF(Import!G7=0,"",Import!G7)</f>
        <v/>
      </c>
      <c r="F9" s="5" t="str">
        <f>IF(Import!H7=0,"",Import!H7)</f>
        <v/>
      </c>
      <c r="G9" s="5" t="str">
        <f>IF(Import!K7="","",Import!K7)</f>
        <v/>
      </c>
      <c r="H9" s="5"/>
      <c r="I9" s="215" t="str">
        <f>IF(Import!BG7="","",Import!BG7)</f>
        <v/>
      </c>
      <c r="J9" s="7" t="str">
        <f t="shared" si="0"/>
        <v/>
      </c>
      <c r="K9" s="5" t="str">
        <f>IF(Import!I7=0,"",Import!I7)</f>
        <v/>
      </c>
      <c r="L9" s="5" t="str">
        <f>IF(Import!J7="","",Import!J7)</f>
        <v/>
      </c>
      <c r="M9" s="7" t="str">
        <f t="shared" si="1"/>
        <v>Livré</v>
      </c>
      <c r="N9" s="216" t="str">
        <f>IF(Import!L7=0,"",Import!L7)</f>
        <v>85</v>
      </c>
      <c r="O9" s="5" t="str">
        <f>IF(Import!N7=0,"",Import!N7)</f>
        <v/>
      </c>
      <c r="P9" s="135" t="str">
        <f>IF(PACTE!P21="","",PACTE!P21)</f>
        <v/>
      </c>
      <c r="Q9" s="174">
        <f>IF(Import!O7=0,"",Import!O7)</f>
        <v>43007</v>
      </c>
      <c r="R9" s="174" t="str">
        <f>IF(OR(Import!BH7&lt;&gt;"",Import!BH7="Non"),"Oui","")</f>
        <v/>
      </c>
      <c r="S9" s="174" t="str">
        <f>IF(Import!P7=0,"",Import!P7)</f>
        <v/>
      </c>
      <c r="T9" s="174">
        <f>IF($S9&lt;&gt;"","Annulé",IF(Import!AB7=0,IF($AE9&lt;&gt;"",IF(AE9="Pas ouvert","Pas ouvert","En cours"),""),Import!AB7))</f>
        <v>43502</v>
      </c>
      <c r="U9" s="217" t="str">
        <f>IF(S9&lt;&gt;"","Annulé",IF(Import!R7=0,"",Import!R7))</f>
        <v/>
      </c>
      <c r="V9" s="217">
        <f>IF(S9&lt;&gt;"","Annulé",IF(Import!S7=0,"",Import!S7))</f>
        <v>100000</v>
      </c>
      <c r="W9" s="217" t="str">
        <f>IF(V9="Annulé","Annulé",IF(Import!T7=0,"",Import!T7))</f>
        <v/>
      </c>
      <c r="X9" s="174">
        <f>IF(Import!U7=0,IF($S9&lt;&gt;"","Annulé",IF($Q9="","","En attente")),Import!U7)</f>
        <v>43031</v>
      </c>
      <c r="Y9" s="174">
        <f>IF(Import!V7=0,IF($S9&lt;&gt;"","Annulé",IF($Q9="","","En attente")),Import!V7)</f>
        <v>43124</v>
      </c>
      <c r="Z9" s="174">
        <f>IF(Import!W7=0,IF($S9&lt;&gt;"","Annulé",IF($Q9="","","En attente")),Import!W7)</f>
        <v>43081</v>
      </c>
      <c r="AA9" s="174">
        <f>IF(Import!X7=0,IF($S9&lt;&gt;"","Annulé",IF($Q9="","","En attente")),Import!X7)</f>
        <v>43100</v>
      </c>
      <c r="AB9" s="174">
        <f>IF(Import!Y7=0,IF($S9&lt;&gt;"","Annulé",IF($Q9="","","En attente")),Import!Y7)</f>
        <v>43136</v>
      </c>
      <c r="AC9" s="174">
        <f>IF(Import!Z7=0,IF($S9&lt;&gt;"","Annulé",IF($Q9="","","En attente")),Import!Z7)</f>
        <v>43188</v>
      </c>
      <c r="AD9" s="135">
        <f>IF(PACTE!AD21="","0",PACTE!AD21)</f>
        <v>0</v>
      </c>
      <c r="AE9" s="11">
        <f>IF($S9&lt;&gt;"","Annulé",IF(Import!AA7=0,IF(Q9="","","Pas ouvert"),Import!AA7))</f>
        <v>43199</v>
      </c>
      <c r="AF9" s="177" t="str">
        <f>IF($S9&lt;&gt;"","Annulé",IF(Import!AC7=0,"",Import!AC7))</f>
        <v/>
      </c>
      <c r="AG9" s="176" t="str">
        <f>IF($S9&lt;&gt;"","Annulé",IF(Import!AD7=0,"",Import!AD7))</f>
        <v/>
      </c>
      <c r="AH9" s="118">
        <f t="shared" si="2"/>
        <v>15</v>
      </c>
      <c r="AI9" s="221">
        <f t="shared" si="3"/>
        <v>2018</v>
      </c>
      <c r="AJ9" s="137"/>
      <c r="AK9" s="178">
        <f t="shared" si="4"/>
        <v>15</v>
      </c>
      <c r="AL9" s="179">
        <f t="shared" si="5"/>
        <v>2018</v>
      </c>
      <c r="AM9" s="180">
        <f t="shared" si="6"/>
        <v>15000</v>
      </c>
      <c r="AN9" s="181">
        <f>IF(Import!AE7=0,"",Import!AE7)</f>
        <v>43199</v>
      </c>
      <c r="AO9" s="182"/>
      <c r="AP9" s="183"/>
      <c r="AQ9" s="184"/>
      <c r="AR9" s="183"/>
      <c r="AS9" s="184"/>
      <c r="AT9" s="183"/>
      <c r="AU9" s="184"/>
      <c r="AV9" s="183"/>
      <c r="AW9" s="184"/>
      <c r="AX9" s="185"/>
      <c r="AY9" s="183"/>
      <c r="AZ9" s="131">
        <f>IF($AL9=2013,VLOOKUP(Brut!AK17,Semaines!$A$2:$L$523,11,FALSE),IF($AL9=2014,VLOOKUP(Brut!AK17,Semaines!$B$2:$L$523,10,FALSE),IF($AL9=2015,VLOOKUP(Brut!AK17,Semaines!$C$2:$L$523,9,FALSE),IF($AL9=2016,VLOOKUP(Brut!AK17,Semaines!$D$2:$L$523,8,FALSE),IF($AL9=2017,VLOOKUP(Brut!AK17,Semaines!$E$2:$L$523,7,FALSE),IF($AL9=2018,VLOOKUP(Brut!AK17,Semaines!$F$2:$L$523,6,FALSE),IF($AL9=2019,VLOOKUP(Brut!AK17,Semaines!$G$2:$L$523,5,FALSE),IF($AL9=2020,VLOOKUP(Brut!AK17,Semaines!$H$2:$L$523,4,FALSE),IF($AL9=2021,VLOOKUP(Brut!AK17,Semaines!$I$2:$L$523,3,FALSE),IF($AL9=2022,VLOOKUP(Brut!AK17,Semaines!$J$2:$L$523,2,FALSE),""))))))))))</f>
        <v>16</v>
      </c>
      <c r="BA9" s="132">
        <f>IF($AL9=2013,VLOOKUP(Brut!AK17,Semaines!$A$2:$L$523,12,FALSE),IF($AL9=2014,VLOOKUP(Brut!AK17,Semaines!$B$2:$L$523,11,FALSE),IF($AL9=2015,VLOOKUP(Brut!AK17,Semaines!$C$2:$L$523,10,FALSE),IF($AL9=2016,VLOOKUP(Brut!AK17,Semaines!$D$2:$L$523,9,FALSE),IF($AL9=2017,VLOOKUP(Brut!AK17,Semaines!$E$2:$L$523,8,FALSE),IF($AL9=2018,VLOOKUP(Brut!AK17,Semaines!$F$2:$L$523,7,FALSE),IF($AL9=2019,VLOOKUP(Brut!AK17,Semaines!$G$2:$L$523,6,FALSE),IF($AL9=2020,VLOOKUP(Brut!AK17,Semaines!$H$2:$L$523,5,FALSE),IF($AL9=2021,VLOOKUP(Brut!AK17,Semaines!$I$2:$L$523,4,FALSE),IF($AL9=2022,VLOOKUP(Brut!AK17,Semaines!$J$2:$L$523,3,FALSE),""))))))))))</f>
        <v>2018</v>
      </c>
      <c r="BB9" s="186"/>
      <c r="BC9" s="187"/>
      <c r="BD9" s="188">
        <f>IF(Import!AI7=0,"",Import!AI7)</f>
        <v>43227</v>
      </c>
      <c r="BE9" s="189">
        <f t="shared" si="9"/>
        <v>10000</v>
      </c>
      <c r="BF9" s="190">
        <f t="array" ref="BF9">IFERROR(IF(BD9="",IF(BB9="",IF(AZ9="","",IF($AL9=2013,VLOOKUP(Brut!AK17+1,Semaines!$A$2:$L$523,11,FALSE),IF($AL9=2014,VLOOKUP(Brut!AK17+1,Semaines!$B$2:$L$523,10,FALSE),IF($AL9=2015,VLOOKUP(Brut!AK17+1,Semaines!$C$2:$L$523,9,FALSE),IF($AL9=2016,VLOOKUP(Brut!AK17+1,Semaines!$D$2:$L$523,8,FALSE),IF($AL9=2017,VLOOKUP(Brut!AK17+1,Semaines!$E$2:$L$523,7,FALSE),IF($AL9=2018,VLOOKUP(Brut!AK17+1,Semaines!$F$2:$L$523,6,FALSE),IF($AL9=2019,VLOOKUP(Brut!AK17+1,Semaines!$G$2:$L$523,5,FALSE),IF($AL9=2020,VLOOKUP(Brut!AK17+1,Semaines!$H$2:$L$523,4,FALSE),IF($AL9=2021,VLOOKUP(Brut!AK17+1,Semaines!$I$2:$L$523,3,FALSE),IF($AL9=2022,VLOOKUP(Brut!AK17+1,Semaines!$J$2:$L$523,2,FALSE),""))))))))))),IF(BC9="",IF($AL9=2013,VLOOKUP(Brut!AK17+1,Semaines!$A$2:$L$523,11,FALSE),IF($AL9=2014,VLOOKUP(Brut!AK17+1,Semaines!$B$2:$L$523,10,FALSE),IF($AL9=2015,VLOOKUP(Brut!AK17+1,Semaines!$C$2:$L$523,9,FALSE),IF($AL9=2016,VLOOKUP(Brut!AK17+1,Semaines!$D$2:$L$523,8,FALSE),IF($AL9=2017,VLOOKUP(Brut!AK17+1,Semaines!$E$2:$L$523,7,FALSE),IF($AL9=2018,VLOOKUP(Brut!AK17+1,Semaines!$F$2:$L$523,6,FALSE),IF($AL9=2019,VLOOKUP(Brut!AK17+1,Semaines!$G$2:$L$523,5,FALSE),IF($AL9=2020,VLOOKUP(Brut!AK17+1,Semaines!$H$2:$L$523,4,FALSE),IF($AL9=2021,VLOOKUP(Brut!AK17+1,Semaines!$I$2:$L$523,3,FALSE),IF($AL9=2022,VLOOKUP(Brut!AK17+1,Semaines!$J$2:$L$523,2,FALSE),"")))))))))),IF($AL9=2013,VLOOKUP(Brut!AM17+1,Semaines!$A$2:$L$523,11,FALSE),IF($AL9=2014,VLOOKUP(Brut!AM17+1,Semaines!$B$2:$L$523,10,FALSE),IF($AL9=2015,VLOOKUP(Brut!AM17+1,Semaines!$C$2:$L$523,9,FALSE),IF($AL9=2016,VLOOKUP(Brut!AM17+1,Semaines!$D$2:$L$523,8,FALSE),IF($AL9=2017,VLOOKUP(Brut!AM17+1,Semaines!$E$2:$L$523,7,FALSE),IF($AL9=2018,VLOOKUP(Brut!AM17+1,Semaines!$F$2:$L$523,6,FALSE),IF($AL9=2019,VLOOKUP(Brut!AM17+1,Semaines!$G$2:$L$523,5,FALSE),IF($AL9=2020,VLOOKUP(Brut!AM17+1,Semaines!$H$2:$L$523,4,FALSE),IF($AL9=2021,VLOOKUP(Brut!AM17+1,Semaines!$I$2:$L$523,3,FALSE),IF($AL9=2022,VLOOKUP(Brut!AM17+1,Semaines!$J$2:$L$523,2,FALSE),"")))))))))))),_xlfn.ISOWEEKNUM(BD9)),"")</f>
        <v>19</v>
      </c>
      <c r="BG9" s="191">
        <f>IF(BD9="",IF(BC9="",IF(BA9="","",IF($AL9=2013,VLOOKUP(Brut!AP17,Semaines!$A$2:$L$523,12,FALSE),IF($AL9=2014,VLOOKUP(Brut!AP17,Semaines!$B$2:$L$523,11,FALSE),IF($AL9=2015,VLOOKUP(Brut!AP17,Semaines!$C$2:$L$523,10,FALSE),IF($AL9=2016,VLOOKUP(Brut!AP17,Semaines!$D$2:$L$523,9,FALSE),IF($AL9=2017,VLOOKUP(Brut!AP17,Semaines!$E$2:$L$523,8,FALSE),IF($AL9=2018,VLOOKUP(Brut!AP17,Semaines!$F$2:$L$523,7,FALSE),IF($AL9=2019,VLOOKUP(Brut!AP17,Semaines!$G$2:$L$523,6,FALSE),IF($AL9=2020,VLOOKUP(Brut!AP17,Semaines!$H$2:$L$523,5,FALSE),IF($AL9=2021,VLOOKUP(Brut!AP17,Semaines!$I$2:$L$523,4,FALSE),IF($AL9=2022,VLOOKUP(Brut!AP17,Semaines!$J$2:$L$523,3,FALSE),""))))))))))),IF(BB9="",IF($AL9=2013,VLOOKUP(Brut!AP17,Semaines!$A$2:$L$523,12,FALSE),IF($AL9=2014,VLOOKUP(Brut!AP17,Semaines!$B$2:$L$523,11,FALSE),IF($AL9=2015,VLOOKUP(Brut!AP17,Semaines!$C$2:$L$523,10,FALSE),IF($AL9=2016,VLOOKUP(Brut!AP17,Semaines!$D$2:$L$523,9,FALSE),IF($AL9=2017,VLOOKUP(Brut!AP17,Semaines!$E$2:$L$523,8,FALSE),IF($AL9=2018,VLOOKUP(Brut!AP17,Semaines!$F$2:$L$523,7,FALSE),IF($AL9=2019,VLOOKUP(Brut!AP17,Semaines!$G$2:$L$523,6,FALSE),IF($AL9=2020,VLOOKUP(Brut!AP17,Semaines!$H$2:$L$523,5,FALSE),IF($AL9=2021,VLOOKUP(Brut!AP17,Semaines!$I$2:$L$523,4,FALSE),IF($AL9=2022,VLOOKUP(Brut!AP17,Semaines!$J$2:$L$523,3,FALSE),"")))))))))),IF(BA9="","",IF($AL9=2013,VLOOKUP(Brut!AP17,Semaines!$A$2:$L$523,12,FALSE),IF($AL9=2014,VLOOKUP(Brut!AP17,Semaines!$B$2:$L$523,11,FALSE),IF($AL9=2015,VLOOKUP(Brut!AP17,Semaines!$C$2:$L$523,10,FALSE),IF($AL9=2016,VLOOKUP(Brut!AP17,Semaines!$D$2:$L$523,9,FALSE),IF($AL9=2017,VLOOKUP(Brut!AP17,Semaines!$E$2:$L$523,8,FALSE),IF($AL9=2018,VLOOKUP(Brut!AP17,Semaines!$F$2:$L$523,7,FALSE),IF($AL9=2019,VLOOKUP(Brut!AP17,Semaines!$G$2:$L$523,6,FALSE),IF($AL9=2020,VLOOKUP(Brut!AP17,Semaines!$H$2:$L$523,5,FALSE),IF($AL9=2021,VLOOKUP(Brut!AP17,Semaines!$I$2:$L$523,4,FALSE),IF($AL9=2022,VLOOKUP(Brut!AP17,Semaines!$J$2:$L$523,3,FALSE),""))))))))))))),IF(AND(MONTH(BD9)=12,_xlfn.ISOWEEKNUM(BD9)=1),YEAR(BD9)+1,YEAR(BD9)))</f>
        <v>2018</v>
      </c>
      <c r="BH9" s="186"/>
      <c r="BI9" s="187"/>
      <c r="BJ9" s="192">
        <f>IF($AL9=2013,VLOOKUP(Brut!AX17,Semaines!$A$2:$L$523,11,FALSE),IF($AL9=2014,VLOOKUP(Brut!AX17,Semaines!$B$2:$L$523,10,FALSE),IF($AL9=2015,VLOOKUP(Brut!AX17,Semaines!$C$2:$L$523,9,FALSE),IF($AL9=2016,VLOOKUP(Brut!AX17,Semaines!$D$2:$L$523,8,FALSE),IF($AL9=2017,VLOOKUP(Brut!AX17,Semaines!$E$2:$L$523,7,FALSE),IF($AL9=2018,VLOOKUP(Brut!AX17,Semaines!$F$2:$L$523,6,FALSE),IF($AL9=2019,VLOOKUP(Brut!AX17,Semaines!$G$2:$L$523,5,FALSE),IF($AL9=2020,VLOOKUP(Brut!AX17,Semaines!$H$2:$L$523,4,FALSE),IF($AL9=2021,VLOOKUP(Brut!AX17,Semaines!$I$2:$L$523,3,FALSE),IF($AL9=2022,VLOOKUP(Brut!AX17,Semaines!$J$2:$L$523,2,FALSE),""))))))))))</f>
        <v>17</v>
      </c>
      <c r="BK9" s="132">
        <f>IF($AL9=2013,VLOOKUP(Brut!AX17,Semaines!$A$2:$L$523,12,FALSE),IF($AL9=2014,VLOOKUP(Brut!AX17,Semaines!$B$2:$L$523,11,FALSE),IF($AL9=2015,VLOOKUP(Brut!AX17,Semaines!$C$2:$L$523,10,FALSE),IF($AL9=2016,VLOOKUP(Brut!AX17,Semaines!$D$2:$L$523,9,FALSE),IF($AL9=2017,VLOOKUP(Brut!AX17,Semaines!$E$2:$L$523,8,FALSE),IF($AL9=2018,VLOOKUP(Brut!AX17,Semaines!$F$2:$L$523,7,FALSE),IF($AL9=2019,VLOOKUP(Brut!AX17,Semaines!$G$2:$L$523,6,FALSE),IF($AL9=2020,VLOOKUP(Brut!AX17,Semaines!$H$2:$L$523,5,FALSE),IF($AL9=2021,VLOOKUP(Brut!AX17,Semaines!$I$2:$L$523,4,FALSE),IF($AL9=2022,VLOOKUP(Brut!AX17,Semaines!$J$2:$L$523,3,FALSE),""))))))))))</f>
        <v>2018</v>
      </c>
      <c r="BL9" s="193"/>
      <c r="BM9" s="187"/>
      <c r="BN9" s="192">
        <f>IF($AL9=2013,VLOOKUP(Brut!BB17,Semaines!$A$2:$L$523,11,FALSE),IF($AL9=2014,VLOOKUP(Brut!BB17,Semaines!$B$2:$L$523,10,FALSE),IF($AL9=2015,VLOOKUP(Brut!BB17,Semaines!$C$2:$L$523,9,FALSE),IF($AL9=2016,VLOOKUP(Brut!BB17,Semaines!$D$2:$L$523,8,FALSE),IF($AL9=2017,VLOOKUP(Brut!BB17,Semaines!$E$2:$L$523,7,FALSE),IF($AL9=2018,VLOOKUP(Brut!BB17,Semaines!$F$2:$L$523,6,FALSE),IF($AL9=2019,VLOOKUP(Brut!BB17,Semaines!$G$2:$L$523,5,FALSE),IF($AL9=2020,VLOOKUP(Brut!BB17,Semaines!$H$2:$L$523,4,FALSE),IF($AL9=2021,VLOOKUP(Brut!BB17,Semaines!$I$2:$L$523,3,FALSE),IF($AL9=2022,VLOOKUP(Brut!BB17,Semaines!$J$2:$L$523,2,FALSE),""))))))))))</f>
        <v>19</v>
      </c>
      <c r="BO9" s="132">
        <f>IF($AL9=2013,VLOOKUP(Brut!BB17,Semaines!$A$2:$L$523,12,FALSE),IF($AL9=2014,VLOOKUP(Brut!BB17,Semaines!$B$2:$L$523,11,FALSE),IF($AL9=2015,VLOOKUP(Brut!BB17,Semaines!$C$2:$L$523,10,FALSE),IF($AL9=2016,VLOOKUP(Brut!BB17,Semaines!$D$2:$L$523,9,FALSE),IF($AL9=2017,VLOOKUP(Brut!BB17,Semaines!$E$2:$L$523,8,FALSE),IF($AL9=2018,VLOOKUP(Brut!BB17,Semaines!$F$2:$L$523,7,FALSE),IF($AL9=2019,VLOOKUP(Brut!BB17,Semaines!$G$2:$L$523,6,FALSE),IF($AL9=2020,VLOOKUP(Brut!BB17,Semaines!$H$2:$L$523,5,FALSE),IF($AL9=2021,VLOOKUP(Brut!BB17,Semaines!$I$2:$L$523,4,FALSE),IF($AL9=2022,VLOOKUP(Brut!BB17,Semaines!$J$2:$L$523,3,FALSE),""))))))))))</f>
        <v>2018</v>
      </c>
      <c r="BP9" s="193"/>
      <c r="BQ9" s="187"/>
      <c r="BR9" s="192">
        <f>IF($AL9=2013,VLOOKUP(Brut!BF17,Semaines!$A$2:$L$523,11,FALSE),IF($AL9=2014,VLOOKUP(Brut!BF17,Semaines!$B$2:$L$523,10,FALSE),IF($AL9=2015,VLOOKUP(Brut!BF17,Semaines!$C$2:$L$523,9,FALSE),IF($AL9=2016,VLOOKUP(Brut!BF17,Semaines!$D$2:$L$523,8,FALSE),IF($AL9=2017,VLOOKUP(Brut!BF17,Semaines!$E$2:$L$523,7,FALSE),IF($AL9=2018,VLOOKUP(Brut!BF17,Semaines!$F$2:$L$523,6,FALSE),IF($AL9=2019,VLOOKUP(Brut!BF17,Semaines!$G$2:$L$523,5,FALSE),IF($AL9=2020,VLOOKUP(Brut!BF17,Semaines!$H$2:$L$523,4,FALSE),IF($AL9=2021,VLOOKUP(Brut!BF17,Semaines!$I$2:$L$523,3,FALSE),IF($AL9=2022,VLOOKUP(Brut!BF17,Semaines!$J$2:$L$523,2,FALSE),""))))))))))</f>
        <v>20</v>
      </c>
      <c r="BS9" s="132">
        <f>IF($AL9=2013,VLOOKUP(Brut!BF17,Semaines!$A$2:$L$523,12,FALSE),IF($AL9=2014,VLOOKUP(Brut!BF17,Semaines!$B$2:$L$523,11,FALSE),IF($AL9=2015,VLOOKUP(Brut!BF17,Semaines!$C$2:$L$523,10,FALSE),IF($AL9=2016,VLOOKUP(Brut!BF17,Semaines!$D$2:$L$523,9,FALSE),IF($AL9=2017,VLOOKUP(Brut!BF17,Semaines!$E$2:$L$523,8,FALSE),IF($AL9=2018,VLOOKUP(Brut!BF17,Semaines!$F$2:$L$523,7,FALSE),IF($AL9=2019,VLOOKUP(Brut!BF17,Semaines!$G$2:$L$523,6,FALSE),IF($AL9=2020,VLOOKUP(Brut!BF17,Semaines!$H$2:$L$523,5,FALSE),IF($AL9=2021,VLOOKUP(Brut!BF17,Semaines!$I$2:$L$523,4,FALSE),IF($AL9=2022,VLOOKUP(Brut!BF17,Semaines!$J$2:$L$523,3,FALSE),""))))))))))</f>
        <v>2018</v>
      </c>
      <c r="BT9" s="193"/>
      <c r="BU9" s="187"/>
      <c r="BV9" s="194">
        <f>IF(Import!AM7=0,"",Import!AM7)</f>
        <v>43285</v>
      </c>
      <c r="BW9" s="195">
        <f t="shared" si="10"/>
        <v>15000</v>
      </c>
      <c r="BX9" s="190">
        <f t="array" ref="BX9">IFERROR(IF(BV9="",IF(BT9="",IF(BR9="","",IF($AL9=2013,VLOOKUP(Brut!BF17+1,Semaines!$A$2:$L$523,11,FALSE),IF($AL9=2014,VLOOKUP(Brut!BF17+1,Semaines!$B$2:$L$523,10,FALSE),IF($AL9=2015,VLOOKUP(Brut!BF17+1,Semaines!$C$2:$L$523,9,FALSE),IF($AL9=2016,VLOOKUP(Brut!BF17+1,Semaines!$D$2:$L$523,8,FALSE),IF($AL9=2017,VLOOKUP(Brut!BF17+1,Semaines!$E$2:$L$523,7,FALSE),IF($AL9=2018,VLOOKUP(Brut!BF17+1,Semaines!$F$2:$L$523,6,FALSE),IF($AL9=2019,VLOOKUP(Brut!BF17+1,Semaines!$G$2:$L$523,5,FALSE),IF($AL9=2020,VLOOKUP(Brut!BF17+1,Semaines!$H$2:$L$523,4,FALSE),IF($AL9=2021,VLOOKUP(Brut!BF17+1,Semaines!$I$2:$L$523,3,FALSE),IF($AL9=2022,VLOOKUP(Brut!BF17+1,Semaines!$J$2:$L$523,2,FALSE),""))))))))))),IF(BU9="",IF($AL9=2013,VLOOKUP(Brut!BF17+1,Semaines!$A$2:$L$523,11,FALSE),IF($AL9=2014,VLOOKUP(Brut!BF17+1,Semaines!$B$2:$L$523,10,FALSE),IF($AL9=2015,VLOOKUP(Brut!BF17+1,Semaines!$C$2:$L$523,9,FALSE),IF($AL9=2016,VLOOKUP(Brut!BF17+1,Semaines!$D$2:$L$523,8,FALSE),IF($AL9=2017,VLOOKUP(Brut!BF17+1,Semaines!$E$2:$L$523,7,FALSE),IF($AL9=2018,VLOOKUP(Brut!BF17+1,Semaines!$F$2:$L$523,6,FALSE),IF($AL9=2019,VLOOKUP(Brut!BF17+1,Semaines!$G$2:$L$523,5,FALSE),IF($AL9=2020,VLOOKUP(Brut!BF17+1,Semaines!$H$2:$L$523,4,FALSE),IF($AL9=2021,VLOOKUP(Brut!BF17+1,Semaines!$I$2:$L$523,3,FALSE),IF($AL9=2022,VLOOKUP(Brut!BF17+1,Semaines!$J$2:$L$523,2,FALSE),"")))))))))),IF($AL9=2013,VLOOKUP(Brut!BH17+1,Semaines!$A$2:$L$523,11,FALSE),IF($AL9=2014,VLOOKUP(Brut!BH17+1,Semaines!$B$2:$L$523,10,FALSE),IF($AL9=2015,VLOOKUP(Brut!BH17+1,Semaines!$C$2:$L$523,9,FALSE),IF($AL9=2016,VLOOKUP(Brut!BH17+1,Semaines!$D$2:$L$523,8,FALSE),IF($AL9=2017,VLOOKUP(Brut!BH17+1,Semaines!$E$2:$L$523,7,FALSE),IF($AL9=2018,VLOOKUP(Brut!BH17+1,Semaines!$F$2:$L$523,6,FALSE),IF($AL9=2019,VLOOKUP(Brut!BH17+1,Semaines!$G$2:$L$523,5,FALSE),IF($AL9=2020,VLOOKUP(Brut!BH17+1,Semaines!$H$2:$L$523,4,FALSE),IF($AL9=2021,VLOOKUP(Brut!BH17+1,Semaines!$I$2:$L$523,3,FALSE),IF($AL9=2022,VLOOKUP(Brut!BH17+1,Semaines!$J$2:$L$523,2,FALSE),"")))))))))))),_xlfn.ISOWEEKNUM(BV9)),"")</f>
        <v>27</v>
      </c>
      <c r="BY9" s="191">
        <f>IF(BV9="",IF(BU9="",IF(BS9="","",IF($AL9=2013,VLOOKUP(Brut!BK17,Semaines!$A$2:$L$523,12,FALSE),IF($AL9=2014,VLOOKUP(Brut!BK17,Semaines!$B$2:$L$523,11,FALSE),IF($AL9=2015,VLOOKUP(Brut!BK17,Semaines!$C$2:$L$523,10,FALSE),IF($AL9=2016,VLOOKUP(Brut!BK17,Semaines!$D$2:$L$523,9,FALSE),IF($AL9=2017,VLOOKUP(Brut!BK17,Semaines!$E$2:$L$523,8,FALSE),IF($AL9=2018,VLOOKUP(Brut!BK17,Semaines!$F$2:$L$523,7,FALSE),IF($AL9=2019,VLOOKUP(Brut!BK17,Semaines!$G$2:$L$523,6,FALSE),IF($AL9=2020,VLOOKUP(Brut!BK17,Semaines!$H$2:$L$523,5,FALSE),IF($AL9=2021,VLOOKUP(Brut!BK17,Semaines!$I$2:$L$523,4,FALSE),IF($AL9=2022,VLOOKUP(Brut!BK17,Semaines!$J$2:$L$523,3,FALSE),""))))))))))),IF(BT9="",IF($AL9=2013,VLOOKUP(Brut!BK17,Semaines!$A$2:$L$523,12,FALSE),IF($AL9=2014,VLOOKUP(Brut!BK17,Semaines!$B$2:$L$523,11,FALSE),IF($AL9=2015,VLOOKUP(Brut!BK17,Semaines!$C$2:$L$523,10,FALSE),IF($AL9=2016,VLOOKUP(Brut!BK17,Semaines!$D$2:$L$523,9,FALSE),IF($AL9=2017,VLOOKUP(Brut!BK17,Semaines!$E$2:$L$523,8,FALSE),IF($AL9=2018,VLOOKUP(Brut!BK17,Semaines!$F$2:$L$523,7,FALSE),IF($AL9=2019,VLOOKUP(Brut!BK17,Semaines!$G$2:$L$523,6,FALSE),IF($AL9=2020,VLOOKUP(Brut!BK17,Semaines!$H$2:$L$523,5,FALSE),IF($AL9=2021,VLOOKUP(Brut!BK17,Semaines!$I$2:$L$523,4,FALSE),IF($AL9=2022,VLOOKUP(Brut!BK17,Semaines!$J$2:$L$523,3,FALSE),"")))))))))),IF(BS9="","",IF($AL9=2013,VLOOKUP(Brut!BK17,Semaines!$A$2:$L$523,12,FALSE),IF($AL9=2014,VLOOKUP(Brut!BK17,Semaines!$B$2:$L$523,11,FALSE),IF($AL9=2015,VLOOKUP(Brut!BK17,Semaines!$C$2:$L$523,10,FALSE),IF($AL9=2016,VLOOKUP(Brut!BK17,Semaines!$D$2:$L$523,9,FALSE),IF($AL9=2017,VLOOKUP(Brut!BK17,Semaines!$E$2:$L$523,8,FALSE),IF($AL9=2018,VLOOKUP(Brut!BK17,Semaines!$F$2:$L$523,7,FALSE),IF($AL9=2019,VLOOKUP(Brut!BK17,Semaines!$G$2:$L$523,6,FALSE),IF($AL9=2020,VLOOKUP(Brut!BK17,Semaines!$H$2:$L$523,5,FALSE),IF($AL9=2021,VLOOKUP(Brut!BK17,Semaines!$I$2:$L$523,4,FALSE),IF($AL9=2022,VLOOKUP(Brut!BK17,Semaines!$J$2:$L$523,3,FALSE),""))))))))))))),IF(AND(MONTH(BV9)=12,_xlfn.ISOWEEKNUM(BV9)=1),YEAR(BV9)+1,YEAR(BV9)))</f>
        <v>2018</v>
      </c>
      <c r="BZ9" s="186"/>
      <c r="CA9" s="187"/>
      <c r="CB9" s="192">
        <f>IF($AL9=2013,VLOOKUP(Brut!BO17,Semaines!$A$2:$L$523,11,FALSE),IF($AL9=2014,VLOOKUP(Brut!BO17,Semaines!$B$2:$L$523,10,FALSE),IF($AL9=2015,VLOOKUP(Brut!BO17,Semaines!$C$2:$L$523,9,FALSE),IF($AL9=2016,VLOOKUP(Brut!BO17,Semaines!$D$2:$L$523,8,FALSE),IF($AL9=2017,VLOOKUP(Brut!BO17,Semaines!$E$2:$L$523,7,FALSE),IF($AL9=2018,VLOOKUP(Brut!BO17,Semaines!$F$2:$L$523,6,FALSE),IF($AL9=2019,VLOOKUP(Brut!BO17,Semaines!$G$2:$L$523,5,FALSE),IF($AL9=2020,VLOOKUP(Brut!BO17,Semaines!$H$2:$L$523,4,FALSE),IF($AL9=2021,VLOOKUP(Brut!BO17,Semaines!$I$2:$L$523,3,FALSE),IF($AL9=2022,VLOOKUP(Brut!BO17,Semaines!$J$2:$L$523,2,FALSE),""))))))))))</f>
        <v>21</v>
      </c>
      <c r="CC9" s="132">
        <f>IF($AL9=2013,VLOOKUP(Brut!BO17,Semaines!$A$2:$L$523,12,FALSE),IF($AL9=2014,VLOOKUP(Brut!BO17,Semaines!$B$2:$L$523,11,FALSE),IF($AL9=2015,VLOOKUP(Brut!BO17,Semaines!$C$2:$L$523,10,FALSE),IF($AL9=2016,VLOOKUP(Brut!BO17,Semaines!$D$2:$L$523,9,FALSE),IF($AL9=2017,VLOOKUP(Brut!BO17,Semaines!$E$2:$L$523,8,FALSE),IF($AL9=2018,VLOOKUP(Brut!BO17,Semaines!$F$2:$L$523,7,FALSE),IF($AL9=2019,VLOOKUP(Brut!BO17,Semaines!$G$2:$L$523,6,FALSE),IF($AL9=2020,VLOOKUP(Brut!BO17,Semaines!$H$2:$L$523,5,FALSE),IF($AL9=2021,VLOOKUP(Brut!BO17,Semaines!$I$2:$L$523,4,FALSE),IF($AL9=2022,VLOOKUP(Brut!BO17,Semaines!$J$2:$L$523,3,FALSE),""))))))))))</f>
        <v>2018</v>
      </c>
      <c r="CD9" s="193"/>
      <c r="CE9" s="187"/>
      <c r="CF9" s="182"/>
      <c r="CG9" s="131">
        <f>IF($AL9=2013,VLOOKUP(Brut!BT17,Semaines!$A$2:$L$523,11,FALSE),IF($AL9=2014,VLOOKUP(Brut!BT17,Semaines!$B$2:$L$523,10,FALSE),IF($AL9=2015,VLOOKUP(Brut!BT17,Semaines!$C$2:$L$523,9,FALSE),IF($AL9=2016,VLOOKUP(Brut!BT17,Semaines!$D$2:$L$523,8,FALSE),IF($AL9=2017,VLOOKUP(Brut!BT17,Semaines!$E$2:$L$523,7,FALSE),IF($AL9=2018,VLOOKUP(Brut!BT17,Semaines!$F$2:$L$523,6,FALSE),IF($AL9=2019,VLOOKUP(Brut!BT17,Semaines!$G$2:$L$523,5,FALSE),IF($AL9=2020,VLOOKUP(Brut!BT17,Semaines!$H$2:$L$523,4,FALSE),IF($AL9=2021,VLOOKUP(Brut!BT17,Semaines!$I$2:$L$523,3,FALSE),IF($AL9=2022,VLOOKUP(Brut!BT17,Semaines!$J$2:$L$523,2,FALSE),""))))))))))</f>
        <v>23</v>
      </c>
      <c r="CH9" s="132">
        <f>IF($AL9=2013,VLOOKUP(Brut!BT17,Semaines!$A$2:$L$523,12,FALSE),IF($AL9=2014,VLOOKUP(Brut!BT17,Semaines!$B$2:$L$523,11,FALSE),IF($AL9=2015,VLOOKUP(Brut!BT17,Semaines!$C$2:$L$523,10,FALSE),IF($AL9=2016,VLOOKUP(Brut!BT17,Semaines!$D$2:$L$523,9,FALSE),IF($AL9=2017,VLOOKUP(Brut!BT17,Semaines!$E$2:$L$523,8,FALSE),IF($AL9=2018,VLOOKUP(Brut!BT17,Semaines!$F$2:$L$523,7,FALSE),IF($AL9=2019,VLOOKUP(Brut!BT17,Semaines!$G$2:$L$523,6,FALSE),IF($AL9=2020,VLOOKUP(Brut!BT17,Semaines!$H$2:$L$523,5,FALSE),IF($AL9=2021,VLOOKUP(Brut!BT17,Semaines!$I$2:$L$523,4,FALSE),IF($AL9=2022,VLOOKUP(Brut!BT17,Semaines!$J$2:$L$523,3,FALSE),""))))))))))</f>
        <v>2018</v>
      </c>
      <c r="CI9" s="193"/>
      <c r="CJ9" s="187"/>
      <c r="CK9" s="182"/>
      <c r="CL9" s="131">
        <f>IF($AL9=2013,VLOOKUP(Brut!BY17,Semaines!$A$2:$L$523,11,FALSE),IF($AL9=2014,VLOOKUP(Brut!BY17,Semaines!$B$2:$L$523,10,FALSE),IF($AL9=2015,VLOOKUP(Brut!BY17,Semaines!$C$2:$L$523,9,FALSE),IF($AL9=2016,VLOOKUP(Brut!BY17,Semaines!$D$2:$L$523,8,FALSE),IF($AL9=2017,VLOOKUP(Brut!BY17,Semaines!$E$2:$L$523,7,FALSE),IF($AL9=2018,VLOOKUP(Brut!BY17,Semaines!$F$2:$L$523,6,FALSE),IF($AL9=2019,VLOOKUP(Brut!BY17,Semaines!$G$2:$L$523,5,FALSE),IF($AL9=2020,VLOOKUP(Brut!BY17,Semaines!$H$2:$L$523,4,FALSE),IF($AL9=2021,VLOOKUP(Brut!BY17,Semaines!$I$2:$L$523,3,FALSE),IF($AL9=2022,VLOOKUP(Brut!BY17,Semaines!$J$2:$L$523,2,FALSE),""))))))))))</f>
        <v>24</v>
      </c>
      <c r="CM9" s="132">
        <f>IF($AL9=2013,VLOOKUP(Brut!BY17,Semaines!$A$2:$L$523,12,FALSE),IF($AL9=2014,VLOOKUP(Brut!BY17,Semaines!$B$2:$L$523,11,FALSE),IF($AL9=2015,VLOOKUP(Brut!BY17,Semaines!$C$2:$L$523,10,FALSE),IF($AL9=2016,VLOOKUP(Brut!BY17,Semaines!$D$2:$L$523,9,FALSE),IF($AL9=2017,VLOOKUP(Brut!BY17,Semaines!$E$2:$L$523,8,FALSE),IF($AL9=2018,VLOOKUP(Brut!BY17,Semaines!$F$2:$L$523,7,FALSE),IF($AL9=2019,VLOOKUP(Brut!BY17,Semaines!$G$2:$L$523,6,FALSE),IF($AL9=2020,VLOOKUP(Brut!BY17,Semaines!$H$2:$L$523,5,FALSE),IF($AL9=2021,VLOOKUP(Brut!BY17,Semaines!$I$2:$L$523,4,FALSE),IF($AL9=2022,VLOOKUP(Brut!BY17,Semaines!$J$2:$L$523,3,FALSE),""))))))))))</f>
        <v>2018</v>
      </c>
      <c r="CN9" s="193"/>
      <c r="CO9" s="187"/>
      <c r="CP9" s="194">
        <f>IF(Import!AQ7=0,"",Import!AQ7)</f>
        <v>43311</v>
      </c>
      <c r="CQ9" s="195">
        <f t="shared" si="11"/>
        <v>20000</v>
      </c>
      <c r="CR9" s="190">
        <f t="array" ref="CR9">IFERROR(IF(CP9="",IF(CN9="",IF(CL9="","",IF($AL9=2013,VLOOKUP(Brut!BY17+1,Semaines!$A$2:$L$523,11,FALSE),IF($AL9=2014,VLOOKUP(Brut!BY17+1,Semaines!$B$2:$L$523,10,FALSE),IF($AL9=2015,VLOOKUP(Brut!BY17+1,Semaines!$C$2:$L$523,9,FALSE),IF($AL9=2016,VLOOKUP(Brut!BY17+1,Semaines!$D$2:$L$523,8,FALSE),IF($AL9=2017,VLOOKUP(Brut!BY17+1,Semaines!$E$2:$L$523,7,FALSE),IF($AL9=2018,VLOOKUP(Brut!BY17+1,Semaines!$F$2:$L$523,6,FALSE),IF($AL9=2019,VLOOKUP(Brut!BY17+1,Semaines!$G$2:$L$523,5,FALSE),IF($AL9=2020,VLOOKUP(Brut!BY17+1,Semaines!$H$2:$L$523,4,FALSE),IF($AL9=2021,VLOOKUP(Brut!BY17+1,Semaines!$I$2:$L$523,3,FALSE),IF($AL9=2022,VLOOKUP(Brut!BY17+1,Semaines!$J$2:$L$523,2,FALSE),""))))))))))),IF(CO9="",IF($AL9=2013,VLOOKUP(Brut!BY17+1,Semaines!$A$2:$L$523,11,FALSE),IF($AL9=2014,VLOOKUP(Brut!BY17+1,Semaines!$B$2:$L$523,10,FALSE),IF($AL9=2015,VLOOKUP(Brut!BY17+1,Semaines!$C$2:$L$523,9,FALSE),IF($AL9=2016,VLOOKUP(Brut!BY17+1,Semaines!$D$2:$L$523,8,FALSE),IF($AL9=2017,VLOOKUP(Brut!BY17+1,Semaines!$E$2:$L$523,7,FALSE),IF($AL9=2018,VLOOKUP(Brut!BY17+1,Semaines!$F$2:$L$523,6,FALSE),IF($AL9=2019,VLOOKUP(Brut!BY17+1,Semaines!$G$2:$L$523,5,FALSE),IF($AL9=2020,VLOOKUP(Brut!BY17+1,Semaines!$H$2:$L$523,4,FALSE),IF($AL9=2021,VLOOKUP(Brut!BY17+1,Semaines!$I$2:$L$523,3,FALSE),IF($AL9=2022,VLOOKUP(Brut!BY17+1,Semaines!$J$2:$L$523,2,FALSE),"")))))))))),IF($AL9=2013,VLOOKUP(Brut!CA17+1,Semaines!$A$2:$L$523,11,FALSE),IF($AL9=2014,VLOOKUP(Brut!CA17+1,Semaines!$B$2:$L$523,10,FALSE),IF($AL9=2015,VLOOKUP(Brut!CA17+1,Semaines!$C$2:$L$523,9,FALSE),IF($AL9=2016,VLOOKUP(Brut!CA17+1,Semaines!$D$2:$L$523,8,FALSE),IF($AL9=2017,VLOOKUP(Brut!CA17+1,Semaines!$E$2:$L$523,7,FALSE),IF($AL9=2018,VLOOKUP(Brut!CA17+1,Semaines!$F$2:$L$523,6,FALSE),IF($AL9=2019,VLOOKUP(Brut!CA17+1,Semaines!$G$2:$L$523,5,FALSE),IF($AL9=2020,VLOOKUP(Brut!CA17+1,Semaines!$H$2:$L$523,4,FALSE),IF($AL9=2021,VLOOKUP(Brut!CA17+1,Semaines!$I$2:$L$523,3,FALSE),IF($AL9=2022,VLOOKUP(Brut!CA17+1,Semaines!$J$2:$L$523,2,FALSE),"")))))))))))),_xlfn.ISOWEEKNUM(CP9)),"")</f>
        <v>31</v>
      </c>
      <c r="CS9" s="191">
        <f>IF(CP9="",IF(CO9="",IF(CM9="","",IF($AL9=2013,VLOOKUP(Brut!CD17,Semaines!$A$2:$L$523,12,FALSE),IF($AL9=2014,VLOOKUP(Brut!CD17,Semaines!$B$2:$L$523,11,FALSE),IF($AL9=2015,VLOOKUP(Brut!CD17,Semaines!$C$2:$L$523,10,FALSE),IF($AL9=2016,VLOOKUP(Brut!CD17,Semaines!$D$2:$L$523,9,FALSE),IF($AL9=2017,VLOOKUP(Brut!CD17,Semaines!$E$2:$L$523,8,FALSE),IF($AL9=2018,VLOOKUP(Brut!CD17,Semaines!$F$2:$L$523,7,FALSE),IF($AL9=2019,VLOOKUP(Brut!CD17,Semaines!$G$2:$L$523,6,FALSE),IF($AL9=2020,VLOOKUP(Brut!CD17,Semaines!$H$2:$L$523,5,FALSE),IF($AL9=2021,VLOOKUP(Brut!CD17,Semaines!$I$2:$L$523,4,FALSE),IF($AL9=2022,VLOOKUP(Brut!CD17,Semaines!$J$2:$L$523,3,FALSE),""))))))))))),IF(CN9="",IF($AL9=2013,VLOOKUP(Brut!CD17,Semaines!$A$2:$L$523,12,FALSE),IF($AL9=2014,VLOOKUP(Brut!CD17,Semaines!$B$2:$L$523,11,FALSE),IF($AL9=2015,VLOOKUP(Brut!CD17,Semaines!$C$2:$L$523,10,FALSE),IF($AL9=2016,VLOOKUP(Brut!CD17,Semaines!$D$2:$L$523,9,FALSE),IF($AL9=2017,VLOOKUP(Brut!CD17,Semaines!$E$2:$L$523,8,FALSE),IF($AL9=2018,VLOOKUP(Brut!CD17,Semaines!$F$2:$L$523,7,FALSE),IF($AL9=2019,VLOOKUP(Brut!CD17,Semaines!$G$2:$L$523,6,FALSE),IF($AL9=2020,VLOOKUP(Brut!CD17,Semaines!$H$2:$L$523,5,FALSE),IF($AL9=2021,VLOOKUP(Brut!CD17,Semaines!$I$2:$L$523,4,FALSE),IF($AL9=2022,VLOOKUP(Brut!CD17,Semaines!$J$2:$L$523,3,FALSE),"")))))))))),IF(CM9="","",IF($AL9=2013,VLOOKUP(Brut!CD17,Semaines!$A$2:$L$523,12,FALSE),IF($AL9=2014,VLOOKUP(Brut!CD17,Semaines!$B$2:$L$523,11,FALSE),IF($AL9=2015,VLOOKUP(Brut!CD17,Semaines!$C$2:$L$523,10,FALSE),IF($AL9=2016,VLOOKUP(Brut!CD17,Semaines!$D$2:$L$523,9,FALSE),IF($AL9=2017,VLOOKUP(Brut!CD17,Semaines!$E$2:$L$523,8,FALSE),IF($AL9=2018,VLOOKUP(Brut!CD17,Semaines!$F$2:$L$523,7,FALSE),IF($AL9=2019,VLOOKUP(Brut!CD17,Semaines!$G$2:$L$523,6,FALSE),IF($AL9=2020,VLOOKUP(Brut!CD17,Semaines!$H$2:$L$523,5,FALSE),IF($AL9=2021,VLOOKUP(Brut!CD17,Semaines!$I$2:$L$523,4,FALSE),IF($AL9=2022,VLOOKUP(Brut!CD17,Semaines!$J$2:$L$523,3,FALSE),""))))))))))))),IF(AND(MONTH(CP9)=12,_xlfn.ISOWEEKNUM(CP9)=1),YEAR(CP9)+1,YEAR(CP9)))</f>
        <v>2018</v>
      </c>
      <c r="CT9" s="186"/>
      <c r="CU9" s="187"/>
      <c r="CV9" s="192">
        <f>IF($AL9=2013,VLOOKUP(Brut!CH17,Semaines!$A$2:$L$523,11,FALSE),IF($AL9=2014,VLOOKUP(Brut!CH17,Semaines!$B$2:$L$523,10,FALSE),IF($AL9=2015,VLOOKUP(Brut!CH17,Semaines!$C$2:$L$523,9,FALSE),IF($AL9=2016,VLOOKUP(Brut!CH17,Semaines!$D$2:$L$523,8,FALSE),IF($AL9=2017,VLOOKUP(Brut!CH17,Semaines!$E$2:$L$523,7,FALSE),IF($AL9=2018,VLOOKUP(Brut!CH17,Semaines!$F$2:$L$523,6,FALSE),IF($AL9=2019,VLOOKUP(Brut!CH17,Semaines!$G$2:$L$523,5,FALSE),IF($AL9=2020,VLOOKUP(Brut!CH17,Semaines!$H$2:$L$523,4,FALSE),IF($AL9=2021,VLOOKUP(Brut!CH17,Semaines!$I$2:$L$523,3,FALSE),IF($AL9=2022,VLOOKUP(Brut!CH17,Semaines!$J$2:$L$523,2,FALSE),""))))))))))</f>
        <v>25</v>
      </c>
      <c r="CW9" s="132">
        <f>IF($AL9=2013,VLOOKUP(Brut!CH17,Semaines!$A$2:$L$523,12,FALSE),IF($AL9=2014,VLOOKUP(Brut!CH17,Semaines!$B$2:$L$523,11,FALSE),IF($AL9=2015,VLOOKUP(Brut!CH17,Semaines!$C$2:$L$523,10,FALSE),IF($AL9=2016,VLOOKUP(Brut!CH17,Semaines!$D$2:$L$523,9,FALSE),IF($AL9=2017,VLOOKUP(Brut!CH17,Semaines!$E$2:$L$523,8,FALSE),IF($AL9=2018,VLOOKUP(Brut!CH17,Semaines!$F$2:$L$523,7,FALSE),IF($AL9=2019,VLOOKUP(Brut!CH17,Semaines!$G$2:$L$523,6,FALSE),IF($AL9=2020,VLOOKUP(Brut!CH17,Semaines!$H$2:$L$523,5,FALSE),IF($AL9=2021,VLOOKUP(Brut!CH17,Semaines!$I$2:$L$523,4,FALSE),IF($AL9=2022,VLOOKUP(Brut!CH17,Semaines!$J$2:$L$523,3,FALSE),""))))))))))</f>
        <v>2018</v>
      </c>
      <c r="CX9" s="193"/>
      <c r="CY9" s="187"/>
      <c r="CZ9" s="182"/>
      <c r="DA9" s="131">
        <f>IF($AL9=2013,VLOOKUP(Brut!CM17,Semaines!$A$2:$L$523,11,FALSE),IF($AL9=2014,VLOOKUP(Brut!CM17,Semaines!$B$2:$L$523,10,FALSE),IF($AL9=2015,VLOOKUP(Brut!CM17,Semaines!$C$2:$L$523,9,FALSE),IF($AL9=2016,VLOOKUP(Brut!CM17,Semaines!$D$2:$L$523,8,FALSE),IF($AL9=2017,VLOOKUP(Brut!CM17,Semaines!$E$2:$L$523,7,FALSE),IF($AL9=2018,VLOOKUP(Brut!CM17,Semaines!$F$2:$L$523,6,FALSE),IF($AL9=2019,VLOOKUP(Brut!CM17,Semaines!$G$2:$L$523,5,FALSE),IF($AL9=2020,VLOOKUP(Brut!CM17,Semaines!$H$2:$L$523,4,FALSE),IF($AL9=2021,VLOOKUP(Brut!CM17,Semaines!$I$2:$L$523,3,FALSE),IF($AL9=2022,VLOOKUP(Brut!CM17,Semaines!$J$2:$L$523,2,FALSE),""))))))))))</f>
        <v>26</v>
      </c>
      <c r="DB9" s="132">
        <f>IF($AL9=2013,VLOOKUP(Brut!CM17,Semaines!$A$2:$L$523,12,FALSE),IF($AL9=2014,VLOOKUP(Brut!CM17,Semaines!$B$2:$L$523,11,FALSE),IF($AL9=2015,VLOOKUP(Brut!CM17,Semaines!$C$2:$L$523,10,FALSE),IF($AL9=2016,VLOOKUP(Brut!CM17,Semaines!$D$2:$L$523,9,FALSE),IF($AL9=2017,VLOOKUP(Brut!CM17,Semaines!$E$2:$L$523,8,FALSE),IF($AL9=2018,VLOOKUP(Brut!CM17,Semaines!$F$2:$L$523,7,FALSE),IF($AL9=2019,VLOOKUP(Brut!CM17,Semaines!$G$2:$L$523,6,FALSE),IF($AL9=2020,VLOOKUP(Brut!CM17,Semaines!$H$2:$L$523,5,FALSE),IF($AL9=2021,VLOOKUP(Brut!CM17,Semaines!$I$2:$L$523,4,FALSE),IF($AL9=2022,VLOOKUP(Brut!CM17,Semaines!$J$2:$L$523,3,FALSE),""))))))))))</f>
        <v>2018</v>
      </c>
      <c r="DC9" s="193"/>
      <c r="DD9" s="187"/>
      <c r="DE9" s="192">
        <f>IF($AL9=2013,VLOOKUP(Brut!CQ17,Semaines!$A$2:$L$523,11,FALSE),IF($AL9=2014,VLOOKUP(Brut!CQ17,Semaines!$B$2:$L$523,10,FALSE),IF($AL9=2015,VLOOKUP(Brut!CQ17,Semaines!$C$2:$L$523,9,FALSE),IF($AL9=2016,VLOOKUP(Brut!CQ17,Semaines!$D$2:$L$523,8,FALSE),IF($AL9=2017,VLOOKUP(Brut!CQ17,Semaines!$E$2:$L$523,7,FALSE),IF($AL9=2018,VLOOKUP(Brut!CQ17,Semaines!$F$2:$L$523,6,FALSE),IF($AL9=2019,VLOOKUP(Brut!CQ17,Semaines!$G$2:$L$523,5,FALSE),IF($AL9=2020,VLOOKUP(Brut!CQ17,Semaines!$H$2:$L$523,4,FALSE),IF($AL9=2021,VLOOKUP(Brut!CQ17,Semaines!$I$2:$L$523,3,FALSE),IF($AL9=2022,VLOOKUP(Brut!CQ17,Semaines!$J$2:$L$523,2,FALSE),""))))))))))</f>
        <v>26</v>
      </c>
      <c r="DF9" s="132">
        <f>IF($AL9=2013,VLOOKUP(Brut!CQ17,Semaines!$A$2:$L$523,12,FALSE),IF($AL9=2014,VLOOKUP(Brut!CQ17,Semaines!$B$2:$L$523,11,FALSE),IF($AL9=2015,VLOOKUP(Brut!CQ17,Semaines!$C$2:$L$523,10,FALSE),IF($AL9=2016,VLOOKUP(Brut!CQ17,Semaines!$D$2:$L$523,9,FALSE),IF($AL9=2017,VLOOKUP(Brut!CQ17,Semaines!$E$2:$L$523,8,FALSE),IF($AL9=2018,VLOOKUP(Brut!CQ17,Semaines!$F$2:$L$523,7,FALSE),IF($AL9=2019,VLOOKUP(Brut!CQ17,Semaines!$G$2:$L$523,6,FALSE),IF($AL9=2020,VLOOKUP(Brut!CQ17,Semaines!$H$2:$L$523,5,FALSE),IF($AL9=2021,VLOOKUP(Brut!CQ17,Semaines!$I$2:$L$523,4,FALSE),IF($AL9=2022,VLOOKUP(Brut!CQ17,Semaines!$J$2:$L$523,3,FALSE),""))))))))))</f>
        <v>2018</v>
      </c>
      <c r="DG9" s="193"/>
      <c r="DH9" s="187"/>
      <c r="DI9" s="182"/>
      <c r="DJ9" s="131">
        <f>IF($AL9=2013,VLOOKUP(Brut!CW17,Semaines!$A$2:$L$523,11,FALSE),IF($AL9=2014,VLOOKUP(Brut!CW17,Semaines!$B$2:$L$523,10,FALSE),IF($AL9=2015,VLOOKUP(Brut!CW17,Semaines!$C$2:$L$523,9,FALSE),IF($AL9=2016,VLOOKUP(Brut!CW17,Semaines!$D$2:$L$523,8,FALSE),IF($AL9=2017,VLOOKUP(Brut!CW17,Semaines!$E$2:$L$523,7,FALSE),IF($AL9=2018,VLOOKUP(Brut!CW17,Semaines!$F$2:$L$523,6,FALSE),IF($AL9=2019,VLOOKUP(Brut!CW17,Semaines!$G$2:$L$523,5,FALSE),IF($AL9=2020,VLOOKUP(Brut!CW17,Semaines!$H$2:$L$523,4,FALSE),IF($AL9=2021,VLOOKUP(Brut!CW17,Semaines!$I$2:$L$523,3,FALSE),IF($AL9=2022,VLOOKUP(Brut!CW17,Semaines!$J$2:$L$523,2,FALSE),""))))))))))</f>
        <v>26</v>
      </c>
      <c r="DK9" s="132">
        <f>IF($AL9=2013,VLOOKUP(Brut!CW17,Semaines!$A$2:$L$523,12,FALSE),IF($AL9=2014,VLOOKUP(Brut!CW17,Semaines!$B$2:$L$523,11,FALSE),IF($AL9=2015,VLOOKUP(Brut!CW17,Semaines!$C$2:$L$523,10,FALSE),IF($AL9=2016,VLOOKUP(Brut!CW17,Semaines!$D$2:$L$523,9,FALSE),IF($AL9=2017,VLOOKUP(Brut!CW17,Semaines!$E$2:$L$523,8,FALSE),IF($AL9=2018,VLOOKUP(Brut!CW17,Semaines!$F$2:$L$523,7,FALSE),IF($AL9=2019,VLOOKUP(Brut!CW17,Semaines!$G$2:$L$523,6,FALSE),IF($AL9=2020,VLOOKUP(Brut!CW17,Semaines!$H$2:$L$523,5,FALSE),IF($AL9=2021,VLOOKUP(Brut!CW17,Semaines!$I$2:$L$523,4,FALSE),IF($AL9=2022,VLOOKUP(Brut!CW17,Semaines!$J$2:$L$523,3,FALSE),""))))))))))</f>
        <v>2018</v>
      </c>
      <c r="DL9" s="193"/>
      <c r="DM9" s="187"/>
      <c r="DN9" s="182"/>
      <c r="DO9" s="131">
        <f>IF($AL9=2013,VLOOKUP(Brut!DC17,Semaines!$A$2:$L$523,11,FALSE),IF($AL9=2014,VLOOKUP(Brut!DC17,Semaines!$B$2:$L$523,10,FALSE),IF($AL9=2015,VLOOKUP(Brut!DC17,Semaines!$C$2:$L$523,9,FALSE),IF($AL9=2016,VLOOKUP(Brut!DC17,Semaines!$D$2:$L$523,8,FALSE),IF($AL9=2017,VLOOKUP(Brut!DC17,Semaines!$E$2:$L$523,7,FALSE),IF($AL9=2018,VLOOKUP(Brut!DC17,Semaines!$F$2:$L$523,6,FALSE),IF($AL9=2019,VLOOKUP(Brut!DC17,Semaines!$G$2:$L$523,5,FALSE),IF($AL9=2020,VLOOKUP(Brut!DC17,Semaines!$H$2:$L$523,4,FALSE),IF($AL9=2021,VLOOKUP(Brut!DC17,Semaines!$I$2:$L$523,3,FALSE),IF($AL9=2022,VLOOKUP(Brut!DC17,Semaines!$J$2:$L$523,2,FALSE),""))))))))))</f>
        <v>26</v>
      </c>
      <c r="DP9" s="132">
        <f>IF($AL9=2013,VLOOKUP(Brut!DC17,Semaines!$A$2:$L$523,12,FALSE),IF($AL9=2014,VLOOKUP(Brut!DC17,Semaines!$B$2:$L$523,11,FALSE),IF($AL9=2015,VLOOKUP(Brut!DC17,Semaines!$C$2:$L$523,10,FALSE),IF($AL9=2016,VLOOKUP(Brut!DC17,Semaines!$D$2:$L$523,9,FALSE),IF($AL9=2017,VLOOKUP(Brut!DC17,Semaines!$E$2:$L$523,8,FALSE),IF($AL9=2018,VLOOKUP(Brut!DC17,Semaines!$F$2:$L$523,7,FALSE),IF($AL9=2019,VLOOKUP(Brut!DC17,Semaines!$G$2:$L$523,6,FALSE),IF($AL9=2020,VLOOKUP(Brut!DC17,Semaines!$H$2:$L$523,5,FALSE),IF($AL9=2021,VLOOKUP(Brut!DC17,Semaines!$I$2:$L$523,4,FALSE),IF($AL9=2022,VLOOKUP(Brut!DC17,Semaines!$J$2:$L$523,3,FALSE),""))))))))))</f>
        <v>2018</v>
      </c>
      <c r="DQ9" s="193"/>
      <c r="DR9" s="187"/>
      <c r="DS9" s="182"/>
      <c r="DT9" s="185"/>
      <c r="DU9" s="182"/>
      <c r="DV9" s="131">
        <f>IF($AL9=2013,VLOOKUP(Brut!DJ17,Semaines!$A$2:$L$523,11,FALSE),IF($AL9=2014,VLOOKUP(Brut!DJ17,Semaines!$B$2:$L$523,10,FALSE),IF($AL9=2015,VLOOKUP(Brut!DJ17,Semaines!$C$2:$L$523,9,FALSE),IF($AL9=2016,VLOOKUP(Brut!DJ17,Semaines!$D$2:$L$523,8,FALSE),IF($AL9=2017,VLOOKUP(Brut!DJ17,Semaines!$E$2:$L$523,7,FALSE),IF($AL9=2018,VLOOKUP(Brut!DJ17,Semaines!$F$2:$L$523,6,FALSE),IF($AL9=2019,VLOOKUP(Brut!DJ17,Semaines!$G$2:$L$523,5,FALSE),IF($AL9=2020,VLOOKUP(Brut!DJ17,Semaines!$H$2:$L$523,4,FALSE),IF($AL9=2021,VLOOKUP(Brut!DJ17,Semaines!$I$2:$L$523,3,FALSE),IF($AL9=2022,VLOOKUP(Brut!DJ17,Semaines!$J$2:$L$523,2,FALSE),""))))))))))</f>
        <v>27</v>
      </c>
      <c r="DW9" s="132">
        <f>IF($AL9=2013,VLOOKUP(Brut!DJ17,Semaines!$A$2:$L$523,12,FALSE),IF($AL9=2014,VLOOKUP(Brut!DJ17,Semaines!$B$2:$L$523,11,FALSE),IF($AL9=2015,VLOOKUP(Brut!DJ17,Semaines!$C$2:$L$523,10,FALSE),IF($AL9=2016,VLOOKUP(Brut!DJ17,Semaines!$D$2:$L$523,9,FALSE),IF($AL9=2017,VLOOKUP(Brut!DJ17,Semaines!$E$2:$L$523,8,FALSE),IF($AL9=2018,VLOOKUP(Brut!DJ17,Semaines!$F$2:$L$523,7,FALSE),IF($AL9=2019,VLOOKUP(Brut!DJ17,Semaines!$G$2:$L$523,6,FALSE),IF($AL9=2020,VLOOKUP(Brut!DJ17,Semaines!$H$2:$L$523,5,FALSE),IF($AL9=2021,VLOOKUP(Brut!DJ17,Semaines!$I$2:$L$523,4,FALSE),IF($AL9=2022,VLOOKUP(Brut!DJ17,Semaines!$J$2:$L$523,3,FALSE),""))))))))))</f>
        <v>2018</v>
      </c>
      <c r="DX9" s="193"/>
      <c r="DY9" s="187"/>
      <c r="DZ9" s="182"/>
      <c r="EA9" s="131">
        <f>IF($AL9=2013,VLOOKUP(Brut!DO17,Semaines!$A$2:$L$523,11,FALSE),IF($AL9=2014,VLOOKUP(Brut!DO17,Semaines!$B$2:$L$523,10,FALSE),IF($AL9=2015,VLOOKUP(Brut!DO17,Semaines!$C$2:$L$523,9,FALSE),IF($AL9=2016,VLOOKUP(Brut!DO17,Semaines!$D$2:$L$523,8,FALSE),IF($AL9=2017,VLOOKUP(Brut!DO17,Semaines!$E$2:$L$523,7,FALSE),IF($AL9=2018,VLOOKUP(Brut!DO17,Semaines!$F$2:$L$523,6,FALSE),IF($AL9=2019,VLOOKUP(Brut!DO17,Semaines!$G$2:$L$523,5,FALSE),IF($AL9=2020,VLOOKUP(Brut!DO17,Semaines!$H$2:$L$523,4,FALSE),IF($AL9=2021,VLOOKUP(Brut!DO17,Semaines!$I$2:$L$523,3,FALSE),IF($AL9=2022,VLOOKUP(Brut!DO17,Semaines!$J$2:$L$523,2,FALSE),""))))))))))</f>
        <v>28</v>
      </c>
      <c r="EB9" s="132">
        <f>IF($AL9=2013,VLOOKUP(Brut!DO17,Semaines!$A$2:$L$523,12,FALSE),IF($AL9=2014,VLOOKUP(Brut!DO17,Semaines!$B$2:$L$523,11,FALSE),IF($AL9=2015,VLOOKUP(Brut!DO17,Semaines!$C$2:$L$523,10,FALSE),IF($AL9=2016,VLOOKUP(Brut!DO17,Semaines!$D$2:$L$523,9,FALSE),IF($AL9=2017,VLOOKUP(Brut!DO17,Semaines!$E$2:$L$523,8,FALSE),IF($AL9=2018,VLOOKUP(Brut!DO17,Semaines!$F$2:$L$523,7,FALSE),IF($AL9=2019,VLOOKUP(Brut!DO17,Semaines!$G$2:$L$523,6,FALSE),IF($AL9=2020,VLOOKUP(Brut!DO17,Semaines!$H$2:$L$523,5,FALSE),IF($AL9=2021,VLOOKUP(Brut!DO17,Semaines!$I$2:$L$523,4,FALSE),IF($AL9=2022,VLOOKUP(Brut!DO17,Semaines!$J$2:$L$523,3,FALSE),""))))))))))</f>
        <v>2018</v>
      </c>
      <c r="EC9" s="193"/>
      <c r="ED9" s="187"/>
      <c r="EE9" s="196"/>
      <c r="EF9" s="196"/>
      <c r="EG9" s="197"/>
      <c r="EH9" s="187"/>
      <c r="EI9" s="182"/>
      <c r="EJ9" s="185"/>
      <c r="EK9" s="182"/>
      <c r="EL9" s="131">
        <f>IF($AL9=2013,VLOOKUP(Brut!DV17,Semaines!$A$2:$L$523,11,FALSE),IF($AL9=2014,VLOOKUP(Brut!DV17,Semaines!$B$2:$L$523,10,FALSE),IF($AL9=2015,VLOOKUP(Brut!DV17,Semaines!$C$2:$L$523,9,FALSE),IF($AL9=2016,VLOOKUP(Brut!DV17,Semaines!$D$2:$L$523,8,FALSE),IF($AL9=2017,VLOOKUP(Brut!DV17,Semaines!$E$2:$L$523,7,FALSE),IF($AL9=2018,VLOOKUP(Brut!DV17,Semaines!$F$2:$L$523,6,FALSE),IF($AL9=2019,VLOOKUP(Brut!DV17,Semaines!$G$2:$L$523,5,FALSE),IF($AL9=2020,VLOOKUP(Brut!DV17,Semaines!$H$2:$L$523,4,FALSE),IF($AL9=2021,VLOOKUP(Brut!DV17,Semaines!$I$2:$L$523,3,FALSE),IF($AL9=2022,VLOOKUP(Brut!DV17,Semaines!$J$2:$L$523,2,FALSE),""))))))))))</f>
        <v>28</v>
      </c>
      <c r="EM9" s="132">
        <f>IF($AL9=2013,VLOOKUP(Brut!DV17,Semaines!$A$2:$L$523,12,FALSE),IF($AL9=2014,VLOOKUP(Brut!DV17,Semaines!$B$2:$L$523,11,FALSE),IF($AL9=2015,VLOOKUP(Brut!DV17,Semaines!$C$2:$L$523,10,FALSE),IF($AL9=2016,VLOOKUP(Brut!DV17,Semaines!$D$2:$L$523,9,FALSE),IF($AL9=2017,VLOOKUP(Brut!DV17,Semaines!$E$2:$L$523,8,FALSE),IF($AL9=2018,VLOOKUP(Brut!DV17,Semaines!$F$2:$L$523,7,FALSE),IF($AL9=2019,VLOOKUP(Brut!DV17,Semaines!$G$2:$L$523,6,FALSE),IF($AL9=2020,VLOOKUP(Brut!DV17,Semaines!$H$2:$L$523,5,FALSE),IF($AL9=2021,VLOOKUP(Brut!DV17,Semaines!$I$2:$L$523,4,FALSE),IF($AL9=2022,VLOOKUP(Brut!DV17,Semaines!$J$2:$L$523,3,FALSE),""))))))))))</f>
        <v>2018</v>
      </c>
      <c r="EN9" s="193"/>
      <c r="EO9" s="187"/>
      <c r="EP9" s="192">
        <f>IF($AL9=2013,VLOOKUP(Brut!DZ17,Semaines!$A$2:$L$523,11,FALSE),IF($AL9=2014,VLOOKUP(Brut!DZ17,Semaines!$B$2:$L$523,10,FALSE),IF($AL9=2015,VLOOKUP(Brut!DZ17,Semaines!$C$2:$L$523,9,FALSE),IF($AL9=2016,VLOOKUP(Brut!DZ17,Semaines!$D$2:$L$523,8,FALSE),IF($AL9=2017,VLOOKUP(Brut!DZ17,Semaines!$E$2:$L$523,7,FALSE),IF($AL9=2018,VLOOKUP(Brut!DZ17,Semaines!$F$2:$L$523,6,FALSE),IF($AL9=2019,VLOOKUP(Brut!DZ17,Semaines!$G$2:$L$523,5,FALSE),IF($AL9=2020,VLOOKUP(Brut!DZ17,Semaines!$H$2:$L$523,4,FALSE),IF($AL9=2021,VLOOKUP(Brut!DZ17,Semaines!$I$2:$L$523,3,FALSE),IF($AL9=2022,VLOOKUP(Brut!DZ17,Semaines!$J$2:$L$523,2,FALSE),""))))))))))</f>
        <v>29</v>
      </c>
      <c r="EQ9" s="132">
        <f>IF($AL9=2013,VLOOKUP(Brut!DZ17,Semaines!$A$2:$L$523,12,FALSE),IF($AL9=2014,VLOOKUP(Brut!DZ17,Semaines!$B$2:$L$523,11,FALSE),IF($AL9=2015,VLOOKUP(Brut!DZ17,Semaines!$C$2:$L$523,10,FALSE),IF($AL9=2016,VLOOKUP(Brut!DZ17,Semaines!$D$2:$L$523,9,FALSE),IF($AL9=2017,VLOOKUP(Brut!DZ17,Semaines!$E$2:$L$523,8,FALSE),IF($AL9=2018,VLOOKUP(Brut!DZ17,Semaines!$F$2:$L$523,7,FALSE),IF($AL9=2019,VLOOKUP(Brut!DZ17,Semaines!$G$2:$L$523,6,FALSE),IF($AL9=2020,VLOOKUP(Brut!DZ17,Semaines!$H$2:$L$523,5,FALSE),IF($AL9=2021,VLOOKUP(Brut!DZ17,Semaines!$I$2:$L$523,4,FALSE),IF($AL9=2022,VLOOKUP(Brut!DZ17,Semaines!$J$2:$L$523,3,FALSE),""))))))))))</f>
        <v>2018</v>
      </c>
      <c r="ER9" s="193"/>
      <c r="ES9" s="187"/>
      <c r="ET9" s="192">
        <f>IF($AL9=2013,VLOOKUP(Brut!ED17,Semaines!$A$2:$L$523,11,FALSE),IF($AL9=2014,VLOOKUP(Brut!ED17,Semaines!$B$2:$L$523,10,FALSE),IF($AL9=2015,VLOOKUP(Brut!ED17,Semaines!$C$2:$L$523,9,FALSE),IF($AL9=2016,VLOOKUP(Brut!ED17,Semaines!$D$2:$L$523,8,FALSE),IF($AL9=2017,VLOOKUP(Brut!ED17,Semaines!$E$2:$L$523,7,FALSE),IF($AL9=2018,VLOOKUP(Brut!ED17,Semaines!$F$2:$L$523,6,FALSE),IF($AL9=2019,VLOOKUP(Brut!ED17,Semaines!$G$2:$L$523,5,FALSE),IF($AL9=2020,VLOOKUP(Brut!ED17,Semaines!$H$2:$L$523,4,FALSE),IF($AL9=2021,VLOOKUP(Brut!ED17,Semaines!$I$2:$L$523,3,FALSE),IF($AL9=2022,VLOOKUP(Brut!ED17,Semaines!$J$2:$L$523,2,FALSE),""))))))))))</f>
        <v>29</v>
      </c>
      <c r="EU9" s="132">
        <f>IF($AL9=2013,VLOOKUP(Brut!ED17,Semaines!$A$2:$L$523,12,FALSE),IF($AL9=2014,VLOOKUP(Brut!ED17,Semaines!$B$2:$L$523,11,FALSE),IF($AL9=2015,VLOOKUP(Brut!ED17,Semaines!$C$2:$L$523,10,FALSE),IF($AL9=2016,VLOOKUP(Brut!ED17,Semaines!$D$2:$L$523,9,FALSE),IF($AL9=2017,VLOOKUP(Brut!ED17,Semaines!$E$2:$L$523,8,FALSE),IF($AL9=2018,VLOOKUP(Brut!ED17,Semaines!$F$2:$L$523,7,FALSE),IF($AL9=2019,VLOOKUP(Brut!ED17,Semaines!$G$2:$L$523,6,FALSE),IF($AL9=2020,VLOOKUP(Brut!ED17,Semaines!$H$2:$L$523,5,FALSE),IF($AL9=2021,VLOOKUP(Brut!ED17,Semaines!$I$2:$L$523,4,FALSE),IF($AL9=2022,VLOOKUP(Brut!ED17,Semaines!$J$2:$L$523,3,FALSE),""))))))))))</f>
        <v>2018</v>
      </c>
      <c r="EV9" s="193"/>
      <c r="EW9" s="187"/>
      <c r="EX9" s="192">
        <f>IF($AL9=2013,VLOOKUP(Brut!EH17,Semaines!$A$2:$L$523,11,FALSE),IF($AL9=2014,VLOOKUP(Brut!EH17,Semaines!$B$2:$L$523,10,FALSE),IF($AL9=2015,VLOOKUP(Brut!EH17,Semaines!$C$2:$L$523,9,FALSE),IF($AL9=2016,VLOOKUP(Brut!EH17,Semaines!$D$2:$L$523,8,FALSE),IF($AL9=2017,VLOOKUP(Brut!EH17,Semaines!$E$2:$L$523,7,FALSE),IF($AL9=2018,VLOOKUP(Brut!EH17,Semaines!$F$2:$L$523,6,FALSE),IF($AL9=2019,VLOOKUP(Brut!EH17,Semaines!$G$2:$L$523,5,FALSE),IF($AL9=2020,VLOOKUP(Brut!EH17,Semaines!$H$2:$L$523,4,FALSE),IF($AL9=2021,VLOOKUP(Brut!EH17,Semaines!$I$2:$L$523,3,FALSE),IF($AL9=2022,VLOOKUP(Brut!EH17,Semaines!$J$2:$L$523,2,FALSE),""))))))))))</f>
        <v>29</v>
      </c>
      <c r="EY9" s="132">
        <f>IF($AL9=2013,VLOOKUP(Brut!EH17,Semaines!$A$2:$L$523,12,FALSE),IF($AL9=2014,VLOOKUP(Brut!EH17,Semaines!$B$2:$L$523,11,FALSE),IF($AL9=2015,VLOOKUP(Brut!EH17,Semaines!$C$2:$L$523,10,FALSE),IF($AL9=2016,VLOOKUP(Brut!EH17,Semaines!$D$2:$L$523,9,FALSE),IF($AL9=2017,VLOOKUP(Brut!EH17,Semaines!$E$2:$L$523,8,FALSE),IF($AL9=2018,VLOOKUP(Brut!EH17,Semaines!$F$2:$L$523,7,FALSE),IF($AL9=2019,VLOOKUP(Brut!EH17,Semaines!$G$2:$L$523,6,FALSE),IF($AL9=2020,VLOOKUP(Brut!EH17,Semaines!$H$2:$L$523,5,FALSE),IF($AL9=2021,VLOOKUP(Brut!EH17,Semaines!$I$2:$L$523,4,FALSE),IF($AL9=2022,VLOOKUP(Brut!EH17,Semaines!$J$2:$L$523,3,FALSE),""))))))))))</f>
        <v>2018</v>
      </c>
      <c r="EZ9" s="193"/>
      <c r="FA9" s="187"/>
      <c r="FB9" s="194">
        <f>IF(Import!AU7=0,"",Import!AU7)</f>
        <v>43391</v>
      </c>
      <c r="FC9" s="195">
        <f t="shared" si="12"/>
        <v>15000</v>
      </c>
      <c r="FD9" s="190">
        <f t="array" ref="FD9">IFERROR(IF(FB9="",IF(EZ9="",IF(EX9="","",IF($AL9=2013,VLOOKUP(Brut!EH17+1,Semaines!$A$2:$L$523,11,FALSE),IF($AL9=2014,VLOOKUP(Brut!EH17+1,Semaines!$B$2:$L$523,10,FALSE),IF($AL9=2015,VLOOKUP(Brut!EH17+1,Semaines!$C$2:$L$523,9,FALSE),IF($AL9=2016,VLOOKUP(Brut!EH17+1,Semaines!$D$2:$L$523,8,FALSE),IF($AL9=2017,VLOOKUP(Brut!EH17+1,Semaines!$E$2:$L$523,7,FALSE),IF($AL9=2018,VLOOKUP(Brut!EH17+1,Semaines!$F$2:$L$523,6,FALSE),IF($AL9=2019,VLOOKUP(Brut!EH17+1,Semaines!$G$2:$L$523,5,FALSE),IF($AL9=2020,VLOOKUP(Brut!EH17+1,Semaines!$H$2:$L$523,4,FALSE),IF($AL9=2021,VLOOKUP(Brut!EH17+1,Semaines!$I$2:$L$523,3,FALSE),IF($AL9=2022,VLOOKUP(Brut!EH17+1,Semaines!$J$2:$L$523,2,FALSE),""))))))))))),IF(FA9="",IF($AL9=2013,VLOOKUP(Brut!EH17+1,Semaines!$A$2:$L$523,11,FALSE),IF($AL9=2014,VLOOKUP(Brut!EH17+1,Semaines!$B$2:$L$523,10,FALSE),IF($AL9=2015,VLOOKUP(Brut!EH17+1,Semaines!$C$2:$L$523,9,FALSE),IF($AL9=2016,VLOOKUP(Brut!EH17+1,Semaines!$D$2:$L$523,8,FALSE),IF($AL9=2017,VLOOKUP(Brut!EH17+1,Semaines!$E$2:$L$523,7,FALSE),IF($AL9=2018,VLOOKUP(Brut!EH17+1,Semaines!$F$2:$L$523,6,FALSE),IF($AL9=2019,VLOOKUP(Brut!EH17+1,Semaines!$G$2:$L$523,5,FALSE),IF($AL9=2020,VLOOKUP(Brut!EH17+1,Semaines!$H$2:$L$523,4,FALSE),IF($AL9=2021,VLOOKUP(Brut!EH17+1,Semaines!$I$2:$L$523,3,FALSE),IF($AL9=2022,VLOOKUP(Brut!EH17+1,Semaines!$J$2:$L$523,2,FALSE),"")))))))))),IF($AL9=2013,VLOOKUP(Brut!EJ17+1,Semaines!$A$2:$L$523,11,FALSE),IF($AL9=2014,VLOOKUP(Brut!EJ17+1,Semaines!$B$2:$L$523,10,FALSE),IF($AL9=2015,VLOOKUP(Brut!EJ17+1,Semaines!$C$2:$L$523,9,FALSE),IF($AL9=2016,VLOOKUP(Brut!EJ17+1,Semaines!$D$2:$L$523,8,FALSE),IF($AL9=2017,VLOOKUP(Brut!EJ17+1,Semaines!$E$2:$L$523,7,FALSE),IF($AL9=2018,VLOOKUP(Brut!EJ17+1,Semaines!$F$2:$L$523,6,FALSE),IF($AL9=2019,VLOOKUP(Brut!EJ17+1,Semaines!$G$2:$L$523,5,FALSE),IF($AL9=2020,VLOOKUP(Brut!EJ17+1,Semaines!$H$2:$L$523,4,FALSE),IF($AL9=2021,VLOOKUP(Brut!EJ17+1,Semaines!$I$2:$L$523,3,FALSE),IF($AL9=2022,VLOOKUP(Brut!EJ17+1,Semaines!$J$2:$L$523,2,FALSE),"")))))))))))),_xlfn.ISOWEEKNUM(FB9)),"")</f>
        <v>42</v>
      </c>
      <c r="FE9" s="191">
        <f>IF(FB9="",IF(FA9="",IF(EY9="","",IF($AL9=2013,VLOOKUP(Brut!EM17,Semaines!$A$2:$L$523,12,FALSE),IF($AL9=2014,VLOOKUP(Brut!EM17,Semaines!$B$2:$L$523,11,FALSE),IF($AL9=2015,VLOOKUP(Brut!EM17,Semaines!$C$2:$L$523,10,FALSE),IF($AL9=2016,VLOOKUP(Brut!EM17,Semaines!$D$2:$L$523,9,FALSE),IF($AL9=2017,VLOOKUP(Brut!EM17,Semaines!$E$2:$L$523,8,FALSE),IF($AL9=2018,VLOOKUP(Brut!EM17,Semaines!$F$2:$L$523,7,FALSE),IF($AL9=2019,VLOOKUP(Brut!EM17,Semaines!$G$2:$L$523,6,FALSE),IF($AL9=2020,VLOOKUP(Brut!EM17,Semaines!$H$2:$L$523,5,FALSE),IF($AL9=2021,VLOOKUP(Brut!EM17,Semaines!$I$2:$L$523,4,FALSE),IF($AL9=2022,VLOOKUP(Brut!EM17,Semaines!$J$2:$L$523,3,FALSE),""))))))))))),IF(EZ9="",IF($AL9=2013,VLOOKUP(Brut!EM17,Semaines!$A$2:$L$523,12,FALSE),IF($AL9=2014,VLOOKUP(Brut!EM17,Semaines!$B$2:$L$523,11,FALSE),IF($AL9=2015,VLOOKUP(Brut!EM17,Semaines!$C$2:$L$523,10,FALSE),IF($AL9=2016,VLOOKUP(Brut!EM17,Semaines!$D$2:$L$523,9,FALSE),IF($AL9=2017,VLOOKUP(Brut!EM17,Semaines!$E$2:$L$523,8,FALSE),IF($AL9=2018,VLOOKUP(Brut!EM17,Semaines!$F$2:$L$523,7,FALSE),IF($AL9=2019,VLOOKUP(Brut!EM17,Semaines!$G$2:$L$523,6,FALSE),IF($AL9=2020,VLOOKUP(Brut!EM17,Semaines!$H$2:$L$523,5,FALSE),IF($AL9=2021,VLOOKUP(Brut!EM17,Semaines!$I$2:$L$523,4,FALSE),IF($AL9=2022,VLOOKUP(Brut!EM17,Semaines!$J$2:$L$523,3,FALSE),"")))))))))),IF(EY9="","",IF($AL9=2013,VLOOKUP(Brut!EM17,Semaines!$A$2:$L$523,12,FALSE),IF($AL9=2014,VLOOKUP(Brut!EM17,Semaines!$B$2:$L$523,11,FALSE),IF($AL9=2015,VLOOKUP(Brut!EM17,Semaines!$C$2:$L$523,10,FALSE),IF($AL9=2016,VLOOKUP(Brut!EM17,Semaines!$D$2:$L$523,9,FALSE),IF($AL9=2017,VLOOKUP(Brut!EM17,Semaines!$E$2:$L$523,8,FALSE),IF($AL9=2018,VLOOKUP(Brut!EM17,Semaines!$F$2:$L$523,7,FALSE),IF($AL9=2019,VLOOKUP(Brut!EM17,Semaines!$G$2:$L$523,6,FALSE),IF($AL9=2020,VLOOKUP(Brut!EM17,Semaines!$H$2:$L$523,5,FALSE),IF($AL9=2021,VLOOKUP(Brut!EM17,Semaines!$I$2:$L$523,4,FALSE),IF($AL9=2022,VLOOKUP(Brut!EM17,Semaines!$J$2:$L$523,3,FALSE),""))))))))))))),IF(AND(MONTH(FB9)=12,_xlfn.ISOWEEKNUM(FB9)=1),YEAR(FB9)+1,YEAR(FB9)))</f>
        <v>2018</v>
      </c>
      <c r="FF9" s="198"/>
      <c r="FG9" s="199"/>
      <c r="FH9" s="182"/>
      <c r="FI9" s="185"/>
      <c r="FJ9" s="182"/>
      <c r="FK9" s="131">
        <f>IF($AL9=2013,VLOOKUP(Brut!ET17,Semaines!$A$2:$L$523,11,FALSE),IF($AL9=2014,VLOOKUP(Brut!ET17,Semaines!$B$2:$L$523,10,FALSE),IF($AL9=2015,VLOOKUP(Brut!ET17,Semaines!$C$2:$L$523,9,FALSE),IF($AL9=2016,VLOOKUP(Brut!ET17,Semaines!$D$2:$L$523,8,FALSE),IF($AL9=2017,VLOOKUP(Brut!ET17,Semaines!$E$2:$L$523,7,FALSE),IF($AL9=2018,VLOOKUP(Brut!ET17,Semaines!$F$2:$L$523,6,FALSE),IF($AL9=2019,VLOOKUP(Brut!ET17,Semaines!$G$2:$L$523,5,FALSE),IF($AL9=2020,VLOOKUP(Brut!ET17,Semaines!$H$2:$L$523,4,FALSE),IF($AL9=2021,VLOOKUP(Brut!ET17,Semaines!$I$2:$L$523,3,FALSE),IF($AL9=2022,VLOOKUP(Brut!ET17,Semaines!$J$2:$L$523,2,FALSE),""))))))))))</f>
        <v>30</v>
      </c>
      <c r="FL9" s="132">
        <f>IF($AL9=2013,VLOOKUP(Brut!ET17,Semaines!$A$2:$L$523,12,FALSE),IF($AL9=2014,VLOOKUP(Brut!ET17,Semaines!$B$2:$L$523,11,FALSE),IF($AL9=2015,VLOOKUP(Brut!ET17,Semaines!$C$2:$L$523,10,FALSE),IF($AL9=2016,VLOOKUP(Brut!ET17,Semaines!$D$2:$L$523,9,FALSE),IF($AL9=2017,VLOOKUP(Brut!ET17,Semaines!$E$2:$L$523,8,FALSE),IF($AL9=2018,VLOOKUP(Brut!ET17,Semaines!$F$2:$L$523,7,FALSE),IF($AL9=2019,VLOOKUP(Brut!ET17,Semaines!$G$2:$L$523,6,FALSE),IF($AL9=2020,VLOOKUP(Brut!ET17,Semaines!$H$2:$L$523,5,FALSE),IF($AL9=2021,VLOOKUP(Brut!ET17,Semaines!$I$2:$L$523,4,FALSE),IF($AL9=2022,VLOOKUP(Brut!ET17,Semaines!$J$2:$L$523,3,FALSE),""))))))))))</f>
        <v>2018</v>
      </c>
      <c r="FM9" s="193"/>
      <c r="FN9" s="187"/>
      <c r="FO9" s="192">
        <f>IF($AL9=2013,VLOOKUP(Brut!EX17,Semaines!$A$2:$L$523,11,FALSE),IF($AL9=2014,VLOOKUP(Brut!EX17,Semaines!$B$2:$L$523,10,FALSE),IF($AL9=2015,VLOOKUP(Brut!EX17,Semaines!$C$2:$L$523,9,FALSE),IF($AL9=2016,VLOOKUP(Brut!EX17,Semaines!$D$2:$L$523,8,FALSE),IF($AL9=2017,VLOOKUP(Brut!EX17,Semaines!$E$2:$L$523,7,FALSE),IF($AL9=2018,VLOOKUP(Brut!EX17,Semaines!$F$2:$L$523,6,FALSE),IF($AL9=2019,VLOOKUP(Brut!EX17,Semaines!$G$2:$L$523,5,FALSE),IF($AL9=2020,VLOOKUP(Brut!EX17,Semaines!$H$2:$L$523,4,FALSE),IF($AL9=2021,VLOOKUP(Brut!EX17,Semaines!$I$2:$L$523,3,FALSE),IF($AL9=2022,VLOOKUP(Brut!EX17,Semaines!$J$2:$L$523,2,FALSE),""))))))))))</f>
        <v>31</v>
      </c>
      <c r="FP9" s="132">
        <f>IF($AL9=2013,VLOOKUP(Brut!EX17,Semaines!$A$2:$L$523,12,FALSE),IF($AL9=2014,VLOOKUP(Brut!EX17,Semaines!$B$2:$L$523,11,FALSE),IF($AL9=2015,VLOOKUP(Brut!EX17,Semaines!$C$2:$L$523,10,FALSE),IF($AL9=2016,VLOOKUP(Brut!EX17,Semaines!$D$2:$L$523,9,FALSE),IF($AL9=2017,VLOOKUP(Brut!EX17,Semaines!$E$2:$L$523,8,FALSE),IF($AL9=2018,VLOOKUP(Brut!EX17,Semaines!$F$2:$L$523,7,FALSE),IF($AL9=2019,VLOOKUP(Brut!EX17,Semaines!$G$2:$L$523,6,FALSE),IF($AL9=2020,VLOOKUP(Brut!EX17,Semaines!$H$2:$L$523,5,FALSE),IF($AL9=2021,VLOOKUP(Brut!EX17,Semaines!$I$2:$L$523,4,FALSE),IF($AL9=2022,VLOOKUP(Brut!EX17,Semaines!$J$2:$L$523,3,FALSE),""))))))))))</f>
        <v>2018</v>
      </c>
      <c r="FQ9" s="193"/>
      <c r="FR9" s="187"/>
      <c r="FS9" s="182"/>
      <c r="FT9" s="131">
        <f>IF($AL9=2013,VLOOKUP(Brut!FC17,Semaines!$A$2:$L$523,11,FALSE),IF($AL9=2014,VLOOKUP(Brut!FC17,Semaines!$B$2:$L$523,10,FALSE),IF($AL9=2015,VLOOKUP(Brut!FC17,Semaines!$C$2:$L$523,9,FALSE),IF($AL9=2016,VLOOKUP(Brut!FC17,Semaines!$D$2:$L$523,8,FALSE),IF($AL9=2017,VLOOKUP(Brut!FC17,Semaines!$E$2:$L$523,7,FALSE),IF($AL9=2018,VLOOKUP(Brut!FC17,Semaines!$F$2:$L$523,6,FALSE),IF($AL9=2019,VLOOKUP(Brut!FC17,Semaines!$G$2:$L$523,5,FALSE),IF($AL9=2020,VLOOKUP(Brut!FC17,Semaines!$H$2:$L$523,4,FALSE),IF($AL9=2021,VLOOKUP(Brut!FC17,Semaines!$I$2:$L$523,3,FALSE),IF($AL9=2022,VLOOKUP(Brut!FC17,Semaines!$J$2:$L$523,2,FALSE),""))))))))))</f>
        <v>31</v>
      </c>
      <c r="FU9" s="132">
        <f>IF($AL9=2013,VLOOKUP(Brut!FC17,Semaines!$A$2:$L$523,12,FALSE),IF($AL9=2014,VLOOKUP(Brut!FC17,Semaines!$B$2:$L$523,11,FALSE),IF($AL9=2015,VLOOKUP(Brut!FC17,Semaines!$C$2:$L$523,10,FALSE),IF($AL9=2016,VLOOKUP(Brut!FC17,Semaines!$D$2:$L$523,9,FALSE),IF($AL9=2017,VLOOKUP(Brut!FC17,Semaines!$E$2:$L$523,8,FALSE),IF($AL9=2018,VLOOKUP(Brut!FC17,Semaines!$F$2:$L$523,7,FALSE),IF($AL9=2019,VLOOKUP(Brut!FC17,Semaines!$G$2:$L$523,6,FALSE),IF($AL9=2020,VLOOKUP(Brut!FC17,Semaines!$H$2:$L$523,5,FALSE),IF($AL9=2021,VLOOKUP(Brut!FC17,Semaines!$I$2:$L$523,4,FALSE),IF($AL9=2022,VLOOKUP(Brut!FC17,Semaines!$J$2:$L$523,3,FALSE),""))))))))))</f>
        <v>2018</v>
      </c>
      <c r="FV9" s="193"/>
      <c r="FW9" s="187"/>
      <c r="FX9" s="192">
        <f>IF($AL9=2013,VLOOKUP(Brut!FI17,Semaines!$A$2:$L$523,11,FALSE),IF($AL9=2014,VLOOKUP(Brut!FI17,Semaines!$B$2:$L$523,10,FALSE),IF($AL9=2015,VLOOKUP(Brut!FI17,Semaines!$C$2:$L$523,9,FALSE),IF($AL9=2016,VLOOKUP(Brut!FI17,Semaines!$D$2:$L$523,8,FALSE),IF($AL9=2017,VLOOKUP(Brut!FI17,Semaines!$E$2:$L$523,7,FALSE),IF($AL9=2018,VLOOKUP(Brut!FI17,Semaines!$F$2:$L$523,6,FALSE),IF($AL9=2019,VLOOKUP(Brut!FI17,Semaines!$G$2:$L$523,5,FALSE),IF($AL9=2020,VLOOKUP(Brut!FI17,Semaines!$H$2:$L$523,4,FALSE),IF($AL9=2021,VLOOKUP(Brut!FI17,Semaines!$I$2:$L$523,3,FALSE),IF($AL9=2022,VLOOKUP(Brut!FI17,Semaines!$J$2:$L$523,2,FALSE),""))))))))))</f>
        <v>32</v>
      </c>
      <c r="FY9" s="132">
        <f>IF($AL9=2013,VLOOKUP(Brut!FI17,Semaines!$A$2:$L$523,12,FALSE),IF($AL9=2014,VLOOKUP(Brut!FI17,Semaines!$B$2:$L$523,11,FALSE),IF($AL9=2015,VLOOKUP(Brut!FI17,Semaines!$C$2:$L$523,10,FALSE),IF($AL9=2016,VLOOKUP(Brut!FI17,Semaines!$D$2:$L$523,9,FALSE),IF($AL9=2017,VLOOKUP(Brut!FI17,Semaines!$E$2:$L$523,8,FALSE),IF($AL9=2018,VLOOKUP(Brut!FI17,Semaines!$F$2:$L$523,7,FALSE),IF($AL9=2019,VLOOKUP(Brut!FI17,Semaines!$G$2:$L$523,6,FALSE),IF($AL9=2020,VLOOKUP(Brut!FI17,Semaines!$H$2:$L$523,5,FALSE),IF($AL9=2021,VLOOKUP(Brut!FI17,Semaines!$I$2:$L$523,4,FALSE),IF($AL9=2022,VLOOKUP(Brut!FI17,Semaines!$J$2:$L$523,3,FALSE),""))))))))))</f>
        <v>2018</v>
      </c>
      <c r="FZ9" s="193"/>
      <c r="GA9" s="187"/>
      <c r="GB9" s="182"/>
      <c r="GC9" s="131">
        <f>IF($AL9=2013,VLOOKUP(Brut!FN17,Semaines!$A$2:$L$523,11,FALSE),IF($AL9=2014,VLOOKUP(Brut!FN17,Semaines!$B$2:$L$523,10,FALSE),IF($AL9=2015,VLOOKUP(Brut!FN17,Semaines!$C$2:$L$523,9,FALSE),IF($AL9=2016,VLOOKUP(Brut!FN17,Semaines!$D$2:$L$523,8,FALSE),IF($AL9=2017,VLOOKUP(Brut!FN17,Semaines!$E$2:$L$523,7,FALSE),IF($AL9=2018,VLOOKUP(Brut!FN17,Semaines!$F$2:$L$523,6,FALSE),IF($AL9=2019,VLOOKUP(Brut!FN17,Semaines!$G$2:$L$523,5,FALSE),IF($AL9=2020,VLOOKUP(Brut!FN17,Semaines!$H$2:$L$523,4,FALSE),IF($AL9=2021,VLOOKUP(Brut!FN17,Semaines!$I$2:$L$523,3,FALSE),IF($AL9=2022,VLOOKUP(Brut!FN17,Semaines!$J$2:$L$523,2,FALSE),""))))))))))</f>
        <v>32</v>
      </c>
      <c r="GD9" s="132">
        <f>IF($AL9=2013,VLOOKUP(Brut!FN17,Semaines!$A$2:$L$523,12,FALSE),IF($AL9=2014,VLOOKUP(Brut!FN17,Semaines!$B$2:$L$523,11,FALSE),IF($AL9=2015,VLOOKUP(Brut!FN17,Semaines!$C$2:$L$523,10,FALSE),IF($AL9=2016,VLOOKUP(Brut!FN17,Semaines!$D$2:$L$523,9,FALSE),IF($AL9=2017,VLOOKUP(Brut!FN17,Semaines!$E$2:$L$523,8,FALSE),IF($AL9=2018,VLOOKUP(Brut!FN17,Semaines!$F$2:$L$523,7,FALSE),IF($AL9=2019,VLOOKUP(Brut!FN17,Semaines!$G$2:$L$523,6,FALSE),IF($AL9=2020,VLOOKUP(Brut!FN17,Semaines!$H$2:$L$523,5,FALSE),IF($AL9=2021,VLOOKUP(Brut!FN17,Semaines!$I$2:$L$523,4,FALSE),IF($AL9=2022,VLOOKUP(Brut!FN17,Semaines!$J$2:$L$523,3,FALSE),""))))))))))</f>
        <v>2018</v>
      </c>
      <c r="GE9" s="193"/>
      <c r="GF9" s="187"/>
      <c r="GG9" s="192">
        <f>IF($AL9=2013,VLOOKUP(Brut!FR17,Semaines!$A$2:$L$523,11,FALSE),IF($AL9=2014,VLOOKUP(Brut!FR17,Semaines!$B$2:$L$523,10,FALSE),IF($AL9=2015,VLOOKUP(Brut!FR17,Semaines!$C$2:$L$523,9,FALSE),IF($AL9=2016,VLOOKUP(Brut!FR17,Semaines!$D$2:$L$523,8,FALSE),IF($AL9=2017,VLOOKUP(Brut!FR17,Semaines!$E$2:$L$523,7,FALSE),IF($AL9=2018,VLOOKUP(Brut!FR17,Semaines!$F$2:$L$523,6,FALSE),IF($AL9=2019,VLOOKUP(Brut!FR17,Semaines!$G$2:$L$523,5,FALSE),IF($AL9=2020,VLOOKUP(Brut!FR17,Semaines!$H$2:$L$523,4,FALSE),IF($AL9=2021,VLOOKUP(Brut!FR17,Semaines!$I$2:$L$523,3,FALSE),IF($AL9=2022,VLOOKUP(Brut!FR17,Semaines!$J$2:$L$523,2,FALSE),""))))))))))</f>
        <v>33</v>
      </c>
      <c r="GH9" s="132">
        <f>IF($AL9=2013,VLOOKUP(Brut!FR17,Semaines!$A$2:$L$523,12,FALSE),IF($AL9=2014,VLOOKUP(Brut!FR17,Semaines!$B$2:$L$523,11,FALSE),IF($AL9=2015,VLOOKUP(Brut!FR17,Semaines!$C$2:$L$523,10,FALSE),IF($AL9=2016,VLOOKUP(Brut!FR17,Semaines!$D$2:$L$523,9,FALSE),IF($AL9=2017,VLOOKUP(Brut!FR17,Semaines!$E$2:$L$523,8,FALSE),IF($AL9=2018,VLOOKUP(Brut!FR17,Semaines!$F$2:$L$523,7,FALSE),IF($AL9=2019,VLOOKUP(Brut!FR17,Semaines!$G$2:$L$523,6,FALSE),IF($AL9=2020,VLOOKUP(Brut!FR17,Semaines!$H$2:$L$523,5,FALSE),IF($AL9=2021,VLOOKUP(Brut!FR17,Semaines!$I$2:$L$523,4,FALSE),IF($AL9=2022,VLOOKUP(Brut!FR17,Semaines!$J$2:$L$523,3,FALSE),""))))))))))</f>
        <v>2018</v>
      </c>
      <c r="GI9" s="193"/>
      <c r="GJ9" s="187"/>
      <c r="GK9" s="182"/>
      <c r="GL9" s="185"/>
      <c r="GM9" s="192">
        <f>IF($AL9=2013,VLOOKUP(Brut!FX17,Semaines!$A$2:$L$523,11,FALSE),IF($AL9=2014,VLOOKUP(Brut!FX17,Semaines!$B$2:$L$523,10,FALSE),IF($AL9=2015,VLOOKUP(Brut!FX17,Semaines!$C$2:$L$523,9,FALSE),IF($AL9=2016,VLOOKUP(Brut!FX17,Semaines!$D$2:$L$523,8,FALSE),IF($AL9=2017,VLOOKUP(Brut!FX17,Semaines!$E$2:$L$523,7,FALSE),IF($AL9=2018,VLOOKUP(Brut!FX17,Semaines!$F$2:$L$523,6,FALSE),IF($AL9=2019,VLOOKUP(Brut!FX17,Semaines!$G$2:$L$523,5,FALSE),IF($AL9=2020,VLOOKUP(Brut!FX17,Semaines!$H$2:$L$523,4,FALSE),IF($AL9=2021,VLOOKUP(Brut!FX17,Semaines!$I$2:$L$523,3,FALSE),IF($AL9=2022,VLOOKUP(Brut!FX17,Semaines!$J$2:$L$523,2,FALSE),""))))))))))</f>
        <v>35</v>
      </c>
      <c r="GN9" s="132">
        <f>IF($AL9=2013,VLOOKUP(Brut!FX17,Semaines!$A$2:$L$523,12,FALSE),IF($AL9=2014,VLOOKUP(Brut!FX17,Semaines!$B$2:$L$523,11,FALSE),IF($AL9=2015,VLOOKUP(Brut!FX17,Semaines!$C$2:$L$523,10,FALSE),IF($AL9=2016,VLOOKUP(Brut!FX17,Semaines!$D$2:$L$523,9,FALSE),IF($AL9=2017,VLOOKUP(Brut!FX17,Semaines!$E$2:$L$523,8,FALSE),IF($AL9=2018,VLOOKUP(Brut!FX17,Semaines!$F$2:$L$523,7,FALSE),IF($AL9=2019,VLOOKUP(Brut!FX17,Semaines!$G$2:$L$523,6,FALSE),IF($AL9=2020,VLOOKUP(Brut!FX17,Semaines!$H$2:$L$523,5,FALSE),IF($AL9=2021,VLOOKUP(Brut!FX17,Semaines!$I$2:$L$523,4,FALSE),IF($AL9=2022,VLOOKUP(Brut!FX17,Semaines!$J$2:$L$523,3,FALSE),""))))))))))</f>
        <v>2018</v>
      </c>
      <c r="GO9" s="193"/>
      <c r="GP9" s="187"/>
      <c r="GQ9" s="192">
        <f>IF($AL9=2013,VLOOKUP(Brut!GB17,Semaines!$A$2:$L$523,11,FALSE),IF($AL9=2014,VLOOKUP(Brut!GB17,Semaines!$B$2:$L$523,10,FALSE),IF($AL9=2015,VLOOKUP(Brut!GB17,Semaines!$C$2:$L$523,9,FALSE),IF($AL9=2016,VLOOKUP(Brut!GB17,Semaines!$D$2:$L$523,8,FALSE),IF($AL9=2017,VLOOKUP(Brut!GB17,Semaines!$E$2:$L$523,7,FALSE),IF($AL9=2018,VLOOKUP(Brut!GB17,Semaines!$F$2:$L$523,6,FALSE),IF($AL9=2019,VLOOKUP(Brut!GB17,Semaines!$G$2:$L$523,5,FALSE),IF($AL9=2020,VLOOKUP(Brut!GB17,Semaines!$H$2:$L$523,4,FALSE),IF($AL9=2021,VLOOKUP(Brut!GB17,Semaines!$I$2:$L$523,3,FALSE),IF($AL9=2022,VLOOKUP(Brut!GB17,Semaines!$J$2:$L$523,2,FALSE),""))))))))))</f>
        <v>36</v>
      </c>
      <c r="GR9" s="132">
        <f>IF($AL9=2013,VLOOKUP(Brut!GB17,Semaines!$A$2:$L$523,12,FALSE),IF($AL9=2014,VLOOKUP(Brut!GB17,Semaines!$B$2:$L$523,11,FALSE),IF($AL9=2015,VLOOKUP(Brut!GB17,Semaines!$C$2:$L$523,10,FALSE),IF($AL9=2016,VLOOKUP(Brut!GB17,Semaines!$D$2:$L$523,9,FALSE),IF($AL9=2017,VLOOKUP(Brut!GB17,Semaines!$E$2:$L$523,8,FALSE),IF($AL9=2018,VLOOKUP(Brut!GB17,Semaines!$F$2:$L$523,7,FALSE),IF($AL9=2019,VLOOKUP(Brut!GB17,Semaines!$G$2:$L$523,6,FALSE),IF($AL9=2020,VLOOKUP(Brut!GB17,Semaines!$H$2:$L$523,5,FALSE),IF($AL9=2021,VLOOKUP(Brut!GB17,Semaines!$I$2:$L$523,4,FALSE),IF($AL9=2022,VLOOKUP(Brut!GB17,Semaines!$J$2:$L$523,3,FALSE),""))))))))))</f>
        <v>2018</v>
      </c>
      <c r="GS9" s="193"/>
      <c r="GT9" s="187"/>
      <c r="GU9" s="192">
        <f>IF($AL9=2013,VLOOKUP(Brut!GF17,Semaines!$A$2:$L$523,11,FALSE),IF($AL9=2014,VLOOKUP(Brut!GF17,Semaines!$B$2:$L$523,10,FALSE),IF($AL9=2015,VLOOKUP(Brut!GF17,Semaines!$C$2:$L$523,9,FALSE),IF($AL9=2016,VLOOKUP(Brut!GF17,Semaines!$D$2:$L$523,8,FALSE),IF($AL9=2017,VLOOKUP(Brut!GF17,Semaines!$E$2:$L$523,7,FALSE),IF($AL9=2018,VLOOKUP(Brut!GF17,Semaines!$F$2:$L$523,6,FALSE),IF($AL9=2019,VLOOKUP(Brut!GF17,Semaines!$G$2:$L$523,5,FALSE),IF($AL9=2020,VLOOKUP(Brut!GF17,Semaines!$H$2:$L$523,4,FALSE),IF($AL9=2021,VLOOKUP(Brut!GF17,Semaines!$I$2:$L$523,3,FALSE),IF($AL9=2022,VLOOKUP(Brut!GF17,Semaines!$J$2:$L$523,2,FALSE),""))))))))))</f>
        <v>36</v>
      </c>
      <c r="GV9" s="132">
        <f>IF($AL9=2013,VLOOKUP(Brut!GF17,Semaines!$A$2:$L$523,12,FALSE),IF($AL9=2014,VLOOKUP(Brut!GF17,Semaines!$B$2:$L$523,11,FALSE),IF($AL9=2015,VLOOKUP(Brut!GF17,Semaines!$C$2:$L$523,10,FALSE),IF($AL9=2016,VLOOKUP(Brut!GF17,Semaines!$D$2:$L$523,9,FALSE),IF($AL9=2017,VLOOKUP(Brut!GF17,Semaines!$E$2:$L$523,8,FALSE),IF($AL9=2018,VLOOKUP(Brut!GF17,Semaines!$F$2:$L$523,7,FALSE),IF($AL9=2019,VLOOKUP(Brut!GF17,Semaines!$G$2:$L$523,6,FALSE),IF($AL9=2020,VLOOKUP(Brut!GF17,Semaines!$H$2:$L$523,5,FALSE),IF($AL9=2021,VLOOKUP(Brut!GF17,Semaines!$I$2:$L$523,4,FALSE),IF($AL9=2022,VLOOKUP(Brut!GF17,Semaines!$J$2:$L$523,3,FALSE),""))))))))))</f>
        <v>2018</v>
      </c>
      <c r="GW9" s="193"/>
      <c r="GX9" s="187"/>
      <c r="GY9" s="182"/>
      <c r="GZ9" s="131">
        <f>IF($AL9=2013,VLOOKUP(Brut!GK17,Semaines!$A$2:$L$523,11,FALSE),IF($AL9=2014,VLOOKUP(Brut!GK17,Semaines!$B$2:$L$523,10,FALSE),IF($AL9=2015,VLOOKUP(Brut!GK17,Semaines!$C$2:$L$523,9,FALSE),IF($AL9=2016,VLOOKUP(Brut!GK17,Semaines!$D$2:$L$523,8,FALSE),IF($AL9=2017,VLOOKUP(Brut!GK17,Semaines!$E$2:$L$523,7,FALSE),IF($AL9=2018,VLOOKUP(Brut!GK17,Semaines!$F$2:$L$523,6,FALSE),IF($AL9=2019,VLOOKUP(Brut!GK17,Semaines!$G$2:$L$523,5,FALSE),IF($AL9=2020,VLOOKUP(Brut!GK17,Semaines!$H$2:$L$523,4,FALSE),IF($AL9=2021,VLOOKUP(Brut!GK17,Semaines!$I$2:$L$523,3,FALSE),IF($AL9=2022,VLOOKUP(Brut!GK17,Semaines!$J$2:$L$523,2,FALSE),""))))))))))</f>
        <v>37</v>
      </c>
      <c r="HA9" s="132">
        <f>IF($AL9=2013,VLOOKUP(Brut!GK17,Semaines!$A$2:$L$523,12,FALSE),IF($AL9=2014,VLOOKUP(Brut!GK17,Semaines!$B$2:$L$523,11,FALSE),IF($AL9=2015,VLOOKUP(Brut!GK17,Semaines!$C$2:$L$523,10,FALSE),IF($AL9=2016,VLOOKUP(Brut!GK17,Semaines!$D$2:$L$523,9,FALSE),IF($AL9=2017,VLOOKUP(Brut!GK17,Semaines!$E$2:$L$523,8,FALSE),IF($AL9=2018,VLOOKUP(Brut!GK17,Semaines!$F$2:$L$523,7,FALSE),IF($AL9=2019,VLOOKUP(Brut!GK17,Semaines!$G$2:$L$523,6,FALSE),IF($AL9=2020,VLOOKUP(Brut!GK17,Semaines!$H$2:$L$523,5,FALSE),IF($AL9=2021,VLOOKUP(Brut!GK17,Semaines!$I$2:$L$523,4,FALSE),IF($AL9=2022,VLOOKUP(Brut!GK17,Semaines!$J$2:$L$523,3,FALSE),""))))))))))</f>
        <v>2018</v>
      </c>
      <c r="HB9" s="193"/>
      <c r="HC9" s="187"/>
      <c r="HD9" s="192">
        <f>IF($AL9=2013,VLOOKUP(Brut!GO17,Semaines!$A$2:$L$523,11,FALSE),IF($AL9=2014,VLOOKUP(Brut!GO17,Semaines!$B$2:$L$523,10,FALSE),IF($AL9=2015,VLOOKUP(Brut!GO17,Semaines!$C$2:$L$523,9,FALSE),IF($AL9=2016,VLOOKUP(Brut!GO17,Semaines!$D$2:$L$523,8,FALSE),IF($AL9=2017,VLOOKUP(Brut!GO17,Semaines!$E$2:$L$523,7,FALSE),IF($AL9=2018,VLOOKUP(Brut!GO17,Semaines!$F$2:$L$523,6,FALSE),IF($AL9=2019,VLOOKUP(Brut!GO17,Semaines!$G$2:$L$523,5,FALSE),IF($AL9=2020,VLOOKUP(Brut!GO17,Semaines!$H$2:$L$523,4,FALSE),IF($AL9=2021,VLOOKUP(Brut!GO17,Semaines!$I$2:$L$523,3,FALSE),IF($AL9=2022,VLOOKUP(Brut!GO17,Semaines!$J$2:$L$523,2,FALSE),""))))))))))</f>
        <v>38</v>
      </c>
      <c r="HE9" s="132">
        <f>IF($AL9=2013,VLOOKUP(Brut!GO17,Semaines!$A$2:$L$523,12,FALSE),IF($AL9=2014,VLOOKUP(Brut!GO17,Semaines!$B$2:$L$523,11,FALSE),IF($AL9=2015,VLOOKUP(Brut!GO17,Semaines!$C$2:$L$523,10,FALSE),IF($AL9=2016,VLOOKUP(Brut!GO17,Semaines!$D$2:$L$523,9,FALSE),IF($AL9=2017,VLOOKUP(Brut!GO17,Semaines!$E$2:$L$523,8,FALSE),IF($AL9=2018,VLOOKUP(Brut!GO17,Semaines!$F$2:$L$523,7,FALSE),IF($AL9=2019,VLOOKUP(Brut!GO17,Semaines!$G$2:$L$523,6,FALSE),IF($AL9=2020,VLOOKUP(Brut!GO17,Semaines!$H$2:$L$523,5,FALSE),IF($AL9=2021,VLOOKUP(Brut!GO17,Semaines!$I$2:$L$523,4,FALSE),IF($AL9=2022,VLOOKUP(Brut!GO17,Semaines!$J$2:$L$523,3,FALSE),""))))))))))</f>
        <v>2018</v>
      </c>
      <c r="HF9" s="193"/>
      <c r="HG9" s="187"/>
      <c r="HH9" s="200"/>
      <c r="HI9" s="122"/>
      <c r="HJ9" s="184"/>
      <c r="HK9" s="185"/>
      <c r="HL9" s="182"/>
      <c r="HM9" s="185"/>
      <c r="HN9" s="192">
        <f>IF($AL9=2013,VLOOKUP(Brut!GY17,Semaines!$A$2:$L$523,11,FALSE),IF($AL9=2014,VLOOKUP(Brut!GY17,Semaines!$B$2:$L$523,10,FALSE),IF($AL9=2015,VLOOKUP(Brut!GY17,Semaines!$C$2:$L$523,9,FALSE),IF($AL9=2016,VLOOKUP(Brut!GY17,Semaines!$D$2:$L$523,8,FALSE),IF($AL9=2017,VLOOKUP(Brut!GY17,Semaines!$E$2:$L$523,7,FALSE),IF($AL9=2018,VLOOKUP(Brut!GY17,Semaines!$F$2:$L$523,6,FALSE),IF($AL9=2019,VLOOKUP(Brut!GY17,Semaines!$G$2:$L$523,5,FALSE),IF($AL9=2020,VLOOKUP(Brut!GY17,Semaines!$H$2:$L$523,4,FALSE),IF($AL9=2021,VLOOKUP(Brut!GY17,Semaines!$I$2:$L$523,3,FALSE),IF($AL9=2022,VLOOKUP(Brut!GY17,Semaines!$J$2:$L$523,2,FALSE),""))))))))))</f>
        <v>38</v>
      </c>
      <c r="HO9" s="132">
        <f>IF($AL9=2013,VLOOKUP(Brut!GY17,Semaines!$A$2:$L$523,12,FALSE),IF($AL9=2014,VLOOKUP(Brut!GY17,Semaines!$B$2:$L$523,11,FALSE),IF($AL9=2015,VLOOKUP(Brut!GY17,Semaines!$C$2:$L$523,10,FALSE),IF($AL9=2016,VLOOKUP(Brut!GY17,Semaines!$D$2:$L$523,9,FALSE),IF($AL9=2017,VLOOKUP(Brut!GY17,Semaines!$E$2:$L$523,8,FALSE),IF($AL9=2018,VLOOKUP(Brut!GY17,Semaines!$F$2:$L$523,7,FALSE),IF($AL9=2019,VLOOKUP(Brut!GY17,Semaines!$G$2:$L$523,6,FALSE),IF($AL9=2020,VLOOKUP(Brut!GY17,Semaines!$H$2:$L$523,5,FALSE),IF($AL9=2021,VLOOKUP(Brut!GY17,Semaines!$I$2:$L$523,4,FALSE),IF($AL9=2022,VLOOKUP(Brut!GY17,Semaines!$J$2:$L$523,3,FALSE),""))))))))))</f>
        <v>2018</v>
      </c>
      <c r="HP9" s="193"/>
      <c r="HQ9" s="187"/>
      <c r="HR9" s="182"/>
      <c r="HS9" s="131"/>
      <c r="HT9" s="132"/>
      <c r="HU9" s="201"/>
      <c r="HV9" s="185"/>
      <c r="HW9" s="182"/>
      <c r="HX9" s="131">
        <f>IF($AL9=2013,VLOOKUP(Brut!HI17,Semaines!$A$2:$L$523,11,FALSE),IF($AL9=2014,VLOOKUP(Brut!HI17,Semaines!$B$2:$L$523,10,FALSE),IF($AL9=2015,VLOOKUP(Brut!HI17,Semaines!$C$2:$L$523,9,FALSE),IF($AL9=2016,VLOOKUP(Brut!HI17,Semaines!$D$2:$L$523,8,FALSE),IF($AL9=2017,VLOOKUP(Brut!HI17,Semaines!$E$2:$L$523,7,FALSE),IF($AL9=2018,VLOOKUP(Brut!HI17,Semaines!$F$2:$L$523,6,FALSE),IF($AL9=2019,VLOOKUP(Brut!HI17,Semaines!$G$2:$L$523,5,FALSE),IF($AL9=2020,VLOOKUP(Brut!HI17,Semaines!$H$2:$L$523,4,FALSE),IF($AL9=2021,VLOOKUP(Brut!HI17,Semaines!$I$2:$L$523,3,FALSE),IF($AL9=2022,VLOOKUP(Brut!HI17,Semaines!$J$2:$L$523,2,FALSE),""))))))))))</f>
        <v>39</v>
      </c>
      <c r="HY9" s="132">
        <f>IF($AL9=2013,VLOOKUP(Brut!HI17,Semaines!$A$2:$L$523,12,FALSE),IF($AL9=2014,VLOOKUP(Brut!HI17,Semaines!$B$2:$L$523,11,FALSE),IF($AL9=2015,VLOOKUP(Brut!HI17,Semaines!$C$2:$L$523,10,FALSE),IF($AL9=2016,VLOOKUP(Brut!HI17,Semaines!$D$2:$L$523,9,FALSE),IF($AL9=2017,VLOOKUP(Brut!HI17,Semaines!$E$2:$L$523,8,FALSE),IF($AL9=2018,VLOOKUP(Brut!HI17,Semaines!$F$2:$L$523,7,FALSE),IF($AL9=2019,VLOOKUP(Brut!HI17,Semaines!$G$2:$L$523,6,FALSE),IF($AL9=2020,VLOOKUP(Brut!HI17,Semaines!$H$2:$L$523,5,FALSE),IF($AL9=2021,VLOOKUP(Brut!HI17,Semaines!$I$2:$L$523,4,FALSE),IF($AL9=2022,VLOOKUP(Brut!HI17,Semaines!$J$2:$L$523,3,FALSE),""))))))))))</f>
        <v>2018</v>
      </c>
      <c r="HZ9" s="193"/>
      <c r="IA9" s="187"/>
      <c r="IB9" s="182"/>
      <c r="IC9" s="185"/>
      <c r="ID9" s="192">
        <f>IF($AL9=2013,VLOOKUP(Brut!HO17,Semaines!$A$2:$L$523,11,FALSE),IF($AL9=2014,VLOOKUP(Brut!HO17,Semaines!$B$2:$L$523,10,FALSE),IF($AL9=2015,VLOOKUP(Brut!HO17,Semaines!$C$2:$L$523,9,FALSE),IF($AL9=2016,VLOOKUP(Brut!HO17,Semaines!$D$2:$L$523,8,FALSE),IF($AL9=2017,VLOOKUP(Brut!HO17,Semaines!$E$2:$L$523,7,FALSE),IF($AL9=2018,VLOOKUP(Brut!HO17,Semaines!$F$2:$L$523,6,FALSE),IF($AL9=2019,VLOOKUP(Brut!HO17,Semaines!$G$2:$L$523,5,FALSE),IF($AL9=2020,VLOOKUP(Brut!HO17,Semaines!$H$2:$L$523,4,FALSE),IF($AL9=2021,VLOOKUP(Brut!HO17,Semaines!$I$2:$L$523,3,FALSE),IF($AL9=2022,VLOOKUP(Brut!HO17,Semaines!$J$2:$L$523,2,FALSE),""))))))))))</f>
        <v>40</v>
      </c>
      <c r="IE9" s="132">
        <f>IF($AL9=2013,VLOOKUP(Brut!HO17,Semaines!$A$2:$L$523,12,FALSE),IF($AL9=2014,VLOOKUP(Brut!HO17,Semaines!$B$2:$L$523,11,FALSE),IF($AL9=2015,VLOOKUP(Brut!HO17,Semaines!$C$2:$L$523,10,FALSE),IF($AL9=2016,VLOOKUP(Brut!HO17,Semaines!$D$2:$L$523,9,FALSE),IF($AL9=2017,VLOOKUP(Brut!HO17,Semaines!$E$2:$L$523,8,FALSE),IF($AL9=2018,VLOOKUP(Brut!HO17,Semaines!$F$2:$L$523,7,FALSE),IF($AL9=2019,VLOOKUP(Brut!HO17,Semaines!$G$2:$L$523,6,FALSE),IF($AL9=2020,VLOOKUP(Brut!HO17,Semaines!$H$2:$L$523,5,FALSE),IF($AL9=2021,VLOOKUP(Brut!HO17,Semaines!$I$2:$L$523,4,FALSE),IF($AL9=2022,VLOOKUP(Brut!HO17,Semaines!$J$2:$L$523,3,FALSE),""))))))))))</f>
        <v>2018</v>
      </c>
      <c r="IF9" s="193"/>
      <c r="IG9" s="187"/>
      <c r="IH9" s="200"/>
      <c r="II9" s="122"/>
      <c r="IJ9" s="184"/>
      <c r="IK9" s="185"/>
      <c r="IL9" s="202"/>
      <c r="IM9" s="122"/>
      <c r="IN9" s="122"/>
      <c r="IO9" s="184"/>
      <c r="IP9" s="185"/>
      <c r="IQ9" s="192">
        <f>IF($AL9=2013,VLOOKUP(Brut!IB17,Semaines!$A$2:$L$523,11,FALSE),IF($AL9=2014,VLOOKUP(Brut!IB17,Semaines!$B$2:$L$523,10,FALSE),IF($AL9=2015,VLOOKUP(Brut!IB17,Semaines!$C$2:$L$523,9,FALSE),IF($AL9=2016,VLOOKUP(Brut!IB17,Semaines!$D$2:$L$523,8,FALSE),IF($AL9=2017,VLOOKUP(Brut!IB17,Semaines!$E$2:$L$523,7,FALSE),IF($AL9=2018,VLOOKUP(Brut!IB17,Semaines!$F$2:$L$523,6,FALSE),IF($AL9=2019,VLOOKUP(Brut!IB17,Semaines!$G$2:$L$523,5,FALSE),IF($AL9=2020,VLOOKUP(Brut!IB17,Semaines!$H$2:$L$523,4,FALSE),IF($AL9=2021,VLOOKUP(Brut!IB17,Semaines!$I$2:$L$523,3,FALSE),IF($AL9=2022,VLOOKUP(Brut!IB17,Semaines!$J$2:$L$523,2,FALSE),""))))))))))</f>
        <v>41</v>
      </c>
      <c r="IR9" s="132">
        <f>IF($AL9=2013,VLOOKUP(Brut!IB17,Semaines!$A$2:$L$523,12,FALSE),IF($AL9=2014,VLOOKUP(Brut!IB17,Semaines!$B$2:$L$523,11,FALSE),IF($AL9=2015,VLOOKUP(Brut!IB17,Semaines!$C$2:$L$523,10,FALSE),IF($AL9=2016,VLOOKUP(Brut!IB17,Semaines!$D$2:$L$523,9,FALSE),IF($AL9=2017,VLOOKUP(Brut!IB17,Semaines!$E$2:$L$523,8,FALSE),IF($AL9=2018,VLOOKUP(Brut!IB17,Semaines!$F$2:$L$523,7,FALSE),IF($AL9=2019,VLOOKUP(Brut!IB17,Semaines!$G$2:$L$523,6,FALSE),IF($AL9=2020,VLOOKUP(Brut!IB17,Semaines!$H$2:$L$523,5,FALSE),IF($AL9=2021,VLOOKUP(Brut!IB17,Semaines!$I$2:$L$523,4,FALSE),IF($AL9=2022,VLOOKUP(Brut!IB17,Semaines!$J$2:$L$523,3,FALSE),""))))))))))</f>
        <v>2018</v>
      </c>
      <c r="IS9" s="193"/>
      <c r="IT9" s="187"/>
      <c r="IU9" s="192">
        <f>IF($AL9=2013,VLOOKUP(Brut!IF17,Semaines!$A$2:$L$523,11,FALSE),IF($AL9=2014,VLOOKUP(Brut!IF17,Semaines!$B$2:$L$523,10,FALSE),IF($AL9=2015,VLOOKUP(Brut!IF17,Semaines!$C$2:$L$523,9,FALSE),IF($AL9=2016,VLOOKUP(Brut!IF17,Semaines!$D$2:$L$523,8,FALSE),IF($AL9=2017,VLOOKUP(Brut!IF17,Semaines!$E$2:$L$523,7,FALSE),IF($AL9=2018,VLOOKUP(Brut!IF17,Semaines!$F$2:$L$523,6,FALSE),IF($AL9=2019,VLOOKUP(Brut!IF17,Semaines!$G$2:$L$523,5,FALSE),IF($AL9=2020,VLOOKUP(Brut!IF17,Semaines!$H$2:$L$523,4,FALSE),IF($AL9=2021,VLOOKUP(Brut!IF17,Semaines!$I$2:$L$523,3,FALSE),IF($AL9=2022,VLOOKUP(Brut!IF17,Semaines!$J$2:$L$523,2,FALSE),""))))))))))</f>
        <v>41</v>
      </c>
      <c r="IV9" s="132">
        <f>IF($AL9=2013,VLOOKUP(Brut!IF17,Semaines!$A$2:$L$523,12,FALSE),IF($AL9=2014,VLOOKUP(Brut!IF17,Semaines!$B$2:$L$523,11,FALSE),IF($AL9=2015,VLOOKUP(Brut!IF17,Semaines!$C$2:$L$523,10,FALSE),IF($AL9=2016,VLOOKUP(Brut!IF17,Semaines!$D$2:$L$523,9,FALSE),IF($AL9=2017,VLOOKUP(Brut!IF17,Semaines!$E$2:$L$523,8,FALSE),IF($AL9=2018,VLOOKUP(Brut!IF17,Semaines!$F$2:$L$523,7,FALSE),IF($AL9=2019,VLOOKUP(Brut!IF17,Semaines!$G$2:$L$523,6,FALSE),IF($AL9=2020,VLOOKUP(Brut!IF17,Semaines!$H$2:$L$523,5,FALSE),IF($AL9=2021,VLOOKUP(Brut!IF17,Semaines!$I$2:$L$523,4,FALSE),IF($AL9=2022,VLOOKUP(Brut!IF17,Semaines!$J$2:$L$523,3,FALSE),""))))))))))</f>
        <v>2018</v>
      </c>
      <c r="IW9" s="193"/>
      <c r="IX9" s="187"/>
      <c r="IY9" s="188">
        <f>IF(Import!AY7=0,"",Import!AY7)</f>
        <v>43483</v>
      </c>
      <c r="IZ9" s="189">
        <f t="shared" si="13"/>
        <v>20000</v>
      </c>
      <c r="JA9" s="190">
        <f t="array" ref="JA9">IFERROR(IF(IY9="",IF(IW9="",IF(IU9="","",IF($AL9=2013,VLOOKUP(Brut!IF17+1,Semaines!$A$2:$L$523,11,FALSE),IF($AL9=2014,VLOOKUP(Brut!IF17+1,Semaines!$B$2:$L$523,10,FALSE),IF($AL9=2015,VLOOKUP(Brut!IF17+1,Semaines!$C$2:$L$523,9,FALSE),IF($AL9=2016,VLOOKUP(Brut!IF17+1,Semaines!$D$2:$L$523,8,FALSE),IF($AL9=2017,VLOOKUP(Brut!IF17+1,Semaines!$E$2:$L$523,7,FALSE),IF($AL9=2018,VLOOKUP(Brut!IF17+1,Semaines!$F$2:$L$523,6,FALSE),IF($AL9=2019,VLOOKUP(Brut!IF17+1,Semaines!$G$2:$L$523,5,FALSE),IF($AL9=2020,VLOOKUP(Brut!IF17+1,Semaines!$H$2:$L$523,4,FALSE),IF($AL9=2021,VLOOKUP(Brut!IF17+1,Semaines!$I$2:$L$523,3,FALSE),IF($AL9=2022,VLOOKUP(Brut!IF17+1,Semaines!$J$2:$L$523,2,FALSE),""))))))))))),IF(IX9="",IF($AL9=2013,VLOOKUP(Brut!IF17+1,Semaines!$A$2:$L$523,11,FALSE),IF($AL9=2014,VLOOKUP(Brut!IF17+1,Semaines!$B$2:$L$523,10,FALSE),IF($AL9=2015,VLOOKUP(Brut!IF17+1,Semaines!$C$2:$L$523,9,FALSE),IF($AL9=2016,VLOOKUP(Brut!IF17+1,Semaines!$D$2:$L$523,8,FALSE),IF($AL9=2017,VLOOKUP(Brut!IF17+1,Semaines!$E$2:$L$523,7,FALSE),IF($AL9=2018,VLOOKUP(Brut!IF17+1,Semaines!$F$2:$L$523,6,FALSE),IF($AL9=2019,VLOOKUP(Brut!IF17+1,Semaines!$G$2:$L$523,5,FALSE),IF($AL9=2020,VLOOKUP(Brut!IF17+1,Semaines!$H$2:$L$523,4,FALSE),IF($AL9=2021,VLOOKUP(Brut!IF17+1,Semaines!$I$2:$L$523,3,FALSE),IF($AL9=2022,VLOOKUP(Brut!IF17+1,Semaines!$J$2:$L$523,2,FALSE),"")))))))))),IF($AL9=2013,VLOOKUP(Brut!IH17+1,Semaines!$A$2:$L$523,11,FALSE),IF($AL9=2014,VLOOKUP(Brut!IH17+1,Semaines!$B$2:$L$523,10,FALSE),IF($AL9=2015,VLOOKUP(Brut!IH17+1,Semaines!$C$2:$L$523,9,FALSE),IF($AL9=2016,VLOOKUP(Brut!IH17+1,Semaines!$D$2:$L$523,8,FALSE),IF($AL9=2017,VLOOKUP(Brut!IH17+1,Semaines!$E$2:$L$523,7,FALSE),IF($AL9=2018,VLOOKUP(Brut!IH17+1,Semaines!$F$2:$L$523,6,FALSE),IF($AL9=2019,VLOOKUP(Brut!IH17+1,Semaines!$G$2:$L$523,5,FALSE),IF($AL9=2020,VLOOKUP(Brut!IH17+1,Semaines!$H$2:$L$523,4,FALSE),IF($AL9=2021,VLOOKUP(Brut!IH17+1,Semaines!$I$2:$L$523,3,FALSE),IF($AL9=2022,VLOOKUP(Brut!IH17+1,Semaines!$J$2:$L$523,2,FALSE),"")))))))))))),_xlfn.ISOWEEKNUM(IY9)),"")</f>
        <v>3</v>
      </c>
      <c r="JB9" s="191">
        <f>IF(IY9="",IF(IX9="",IF(IV9="","",IF($AL9=2013,VLOOKUP(Brut!IK17,Semaines!$A$2:$L$523,12,FALSE),IF($AL9=2014,VLOOKUP(Brut!IK17,Semaines!$B$2:$L$523,11,FALSE),IF($AL9=2015,VLOOKUP(Brut!IK17,Semaines!$C$2:$L$523,10,FALSE),IF($AL9=2016,VLOOKUP(Brut!IK17,Semaines!$D$2:$L$523,9,FALSE),IF($AL9=2017,VLOOKUP(Brut!IK17,Semaines!$E$2:$L$523,8,FALSE),IF($AL9=2018,VLOOKUP(Brut!IK17,Semaines!$F$2:$L$523,7,FALSE),IF($AL9=2019,VLOOKUP(Brut!IK17,Semaines!$G$2:$L$523,6,FALSE),IF($AL9=2020,VLOOKUP(Brut!IK17,Semaines!$H$2:$L$523,5,FALSE),IF($AL9=2021,VLOOKUP(Brut!IK17,Semaines!$I$2:$L$523,4,FALSE),IF($AL9=2022,VLOOKUP(Brut!IK17,Semaines!$J$2:$L$523,3,FALSE),""))))))))))),IF(IW9="",IF($AL9=2013,VLOOKUP(Brut!IK17,Semaines!$A$2:$L$523,12,FALSE),IF($AL9=2014,VLOOKUP(Brut!IK17,Semaines!$B$2:$L$523,11,FALSE),IF($AL9=2015,VLOOKUP(Brut!IK17,Semaines!$C$2:$L$523,10,FALSE),IF($AL9=2016,VLOOKUP(Brut!IK17,Semaines!$D$2:$L$523,9,FALSE),IF($AL9=2017,VLOOKUP(Brut!IK17,Semaines!$E$2:$L$523,8,FALSE),IF($AL9=2018,VLOOKUP(Brut!IK17,Semaines!$F$2:$L$523,7,FALSE),IF($AL9=2019,VLOOKUP(Brut!IK17,Semaines!$G$2:$L$523,6,FALSE),IF($AL9=2020,VLOOKUP(Brut!IK17,Semaines!$H$2:$L$523,5,FALSE),IF($AL9=2021,VLOOKUP(Brut!IK17,Semaines!$I$2:$L$523,4,FALSE),IF($AL9=2022,VLOOKUP(Brut!IK17,Semaines!$J$2:$L$523,3,FALSE),"")))))))))),IF(IV9="","",IF($AL9=2013,VLOOKUP(Brut!IK17,Semaines!$A$2:$L$523,12,FALSE),IF($AL9=2014,VLOOKUP(Brut!IK17,Semaines!$B$2:$L$523,11,FALSE),IF($AL9=2015,VLOOKUP(Brut!IK17,Semaines!$C$2:$L$523,10,FALSE),IF($AL9=2016,VLOOKUP(Brut!IK17,Semaines!$D$2:$L$523,9,FALSE),IF($AL9=2017,VLOOKUP(Brut!IK17,Semaines!$E$2:$L$523,8,FALSE),IF($AL9=2018,VLOOKUP(Brut!IK17,Semaines!$F$2:$L$523,7,FALSE),IF($AL9=2019,VLOOKUP(Brut!IK17,Semaines!$G$2:$L$523,6,FALSE),IF($AL9=2020,VLOOKUP(Brut!IK17,Semaines!$H$2:$L$523,5,FALSE),IF($AL9=2021,VLOOKUP(Brut!IK17,Semaines!$I$2:$L$523,4,FALSE),IF($AL9=2022,VLOOKUP(Brut!IK17,Semaines!$J$2:$L$523,3,FALSE),""))))))))))))),IF(AND(MONTH(IY9)=12,_xlfn.ISOWEEKNUM(IY9)=1),YEAR(IY9)+1,YEAR(IY9)))</f>
        <v>2019</v>
      </c>
      <c r="JC9" s="198"/>
      <c r="JD9" s="199"/>
      <c r="JE9" s="182"/>
      <c r="JF9" s="131">
        <f>IF($AL9=2013,VLOOKUP(Brut!IP17,Semaines!$A$2:$L$523,11,FALSE),IF($AL9=2014,VLOOKUP(Brut!IP17,Semaines!$B$2:$L$523,10,FALSE),IF($AL9=2015,VLOOKUP(Brut!IP17,Semaines!$C$2:$L$523,9,FALSE),IF($AL9=2016,VLOOKUP(Brut!IP17,Semaines!$D$2:$L$523,8,FALSE),IF($AL9=2017,VLOOKUP(Brut!IP17,Semaines!$E$2:$L$523,7,FALSE),IF($AL9=2018,VLOOKUP(Brut!IP17,Semaines!$F$2:$L$523,6,FALSE),IF($AL9=2019,VLOOKUP(Brut!IP17,Semaines!$G$2:$L$523,5,FALSE),IF($AL9=2020,VLOOKUP(Brut!IP17,Semaines!$H$2:$L$523,4,FALSE),IF($AL9=2021,VLOOKUP(Brut!IP17,Semaines!$I$2:$L$523,3,FALSE),IF($AL9=2022,VLOOKUP(Brut!IP17,Semaines!$J$2:$L$523,2,FALSE),""))))))))))</f>
        <v>42</v>
      </c>
      <c r="JG9" s="132">
        <f>IF($AL9=2013,VLOOKUP(Brut!IP17,Semaines!$A$2:$L$523,12,FALSE),IF($AL9=2014,VLOOKUP(Brut!IP17,Semaines!$B$2:$L$523,11,FALSE),IF($AL9=2015,VLOOKUP(Brut!IP17,Semaines!$C$2:$L$523,10,FALSE),IF($AL9=2016,VLOOKUP(Brut!IP17,Semaines!$D$2:$L$523,9,FALSE),IF($AL9=2017,VLOOKUP(Brut!IP17,Semaines!$E$2:$L$523,8,FALSE),IF($AL9=2018,VLOOKUP(Brut!IP17,Semaines!$F$2:$L$523,7,FALSE),IF($AL9=2019,VLOOKUP(Brut!IP17,Semaines!$G$2:$L$523,6,FALSE),IF($AL9=2020,VLOOKUP(Brut!IP17,Semaines!$H$2:$L$523,5,FALSE),IF($AL9=2021,VLOOKUP(Brut!IP17,Semaines!$I$2:$L$523,4,FALSE),IF($AL9=2022,VLOOKUP(Brut!IP17,Semaines!$J$2:$L$523,3,FALSE),""))))))))))</f>
        <v>2018</v>
      </c>
      <c r="JH9" s="193"/>
      <c r="JI9" s="187"/>
      <c r="JJ9" s="192">
        <f>IF($AL9=2013,VLOOKUP(Brut!IT17,Semaines!$A$2:$L$523,11,FALSE),IF($AL9=2014,VLOOKUP(Brut!IT17,Semaines!$B$2:$L$523,10,FALSE),IF($AL9=2015,VLOOKUP(Brut!IT17,Semaines!$C$2:$L$523,9,FALSE),IF($AL9=2016,VLOOKUP(Brut!IT17,Semaines!$D$2:$L$523,8,FALSE),IF($AL9=2017,VLOOKUP(Brut!IT17,Semaines!$E$2:$L$523,7,FALSE),IF($AL9=2018,VLOOKUP(Brut!IT17,Semaines!$F$2:$L$523,6,FALSE),IF($AL9=2019,VLOOKUP(Brut!IT17,Semaines!$G$2:$L$523,5,FALSE),IF($AL9=2020,VLOOKUP(Brut!IT17,Semaines!$H$2:$L$523,4,FALSE),IF($AL9=2021,VLOOKUP(Brut!IT17,Semaines!$I$2:$L$523,3,FALSE),IF($AL9=2022,VLOOKUP(Brut!IT17,Semaines!$J$2:$L$523,2,FALSE),""))))))))))</f>
        <v>43</v>
      </c>
      <c r="JK9" s="132">
        <f>IF($AL9=2013,VLOOKUP(Brut!IT17,Semaines!$A$2:$L$523,12,FALSE),IF($AL9=2014,VLOOKUP(Brut!IT17,Semaines!$B$2:$L$523,11,FALSE),IF($AL9=2015,VLOOKUP(Brut!IT17,Semaines!$C$2:$L$523,10,FALSE),IF($AL9=2016,VLOOKUP(Brut!IT17,Semaines!$D$2:$L$523,9,FALSE),IF($AL9=2017,VLOOKUP(Brut!IT17,Semaines!$E$2:$L$523,8,FALSE),IF($AL9=2018,VLOOKUP(Brut!IT17,Semaines!$F$2:$L$523,7,FALSE),IF($AL9=2019,VLOOKUP(Brut!IT17,Semaines!$G$2:$L$523,6,FALSE),IF($AL9=2020,VLOOKUP(Brut!IT17,Semaines!$H$2:$L$523,5,FALSE),IF($AL9=2021,VLOOKUP(Brut!IT17,Semaines!$I$2:$L$523,4,FALSE),IF($AL9=2022,VLOOKUP(Brut!IT17,Semaines!$J$2:$L$523,3,FALSE),""))))))))))</f>
        <v>2018</v>
      </c>
      <c r="JL9" s="193"/>
      <c r="JM9" s="187"/>
      <c r="JN9" s="200"/>
      <c r="JO9" s="123"/>
      <c r="JP9" s="183"/>
      <c r="JQ9" s="185"/>
      <c r="JR9" s="192">
        <f>IF($AL9=2013,VLOOKUP(Brut!JB17,Semaines!$A$2:$L$523,11,FALSE),IF($AL9=2014,VLOOKUP(Brut!JB17,Semaines!$B$2:$L$523,10,FALSE),IF($AL9=2015,VLOOKUP(Brut!JB17,Semaines!$C$2:$L$523,9,FALSE),IF($AL9=2016,VLOOKUP(Brut!JB17,Semaines!$D$2:$L$523,8,FALSE),IF($AL9=2017,VLOOKUP(Brut!JB17,Semaines!$E$2:$L$523,7,FALSE),IF($AL9=2018,VLOOKUP(Brut!JB17,Semaines!$F$2:$L$523,6,FALSE),IF($AL9=2019,VLOOKUP(Brut!JB17,Semaines!$G$2:$L$523,5,FALSE),IF($AL9=2020,VLOOKUP(Brut!JB17,Semaines!$H$2:$L$523,4,FALSE),IF($AL9=2021,VLOOKUP(Brut!JB17,Semaines!$I$2:$L$523,3,FALSE),IF($AL9=2022,VLOOKUP(Brut!JB17,Semaines!$J$2:$L$523,2,FALSE),""))))))))))</f>
        <v>43</v>
      </c>
      <c r="JS9" s="132">
        <f>IF($AL9=2013,VLOOKUP(Brut!JB17,Semaines!$A$2:$L$523,12,FALSE),IF($AL9=2014,VLOOKUP(Brut!JB17,Semaines!$B$2:$L$523,11,FALSE),IF($AL9=2015,VLOOKUP(Brut!JB17,Semaines!$C$2:$L$523,10,FALSE),IF($AL9=2016,VLOOKUP(Brut!JB17,Semaines!$D$2:$L$523,9,FALSE),IF($AL9=2017,VLOOKUP(Brut!JB17,Semaines!$E$2:$L$523,8,FALSE),IF($AL9=2018,VLOOKUP(Brut!JB17,Semaines!$F$2:$L$523,7,FALSE),IF($AL9=2019,VLOOKUP(Brut!JB17,Semaines!$G$2:$L$523,6,FALSE),IF($AL9=2020,VLOOKUP(Brut!JB17,Semaines!$H$2:$L$523,5,FALSE),IF($AL9=2021,VLOOKUP(Brut!JB17,Semaines!$I$2:$L$523,4,FALSE),IF($AL9=2022,VLOOKUP(Brut!JB17,Semaines!$J$2:$L$523,3,FALSE),""))))))))))</f>
        <v>2018</v>
      </c>
      <c r="JT9" s="193"/>
      <c r="JU9" s="187"/>
      <c r="JV9" s="200"/>
      <c r="JW9" s="123"/>
      <c r="JX9" s="184"/>
      <c r="JY9" s="185"/>
      <c r="JZ9" s="182"/>
      <c r="KA9" s="131">
        <f>IF($AL9=2013,VLOOKUP(Brut!JK17,Semaines!$A$2:$L$523,11,FALSE),IF($AL9=2014,VLOOKUP(Brut!JK17,Semaines!$B$2:$L$523,10,FALSE),IF($AL9=2015,VLOOKUP(Brut!JK17,Semaines!$C$2:$L$523,9,FALSE),IF($AL9=2016,VLOOKUP(Brut!JK17,Semaines!$D$2:$L$523,8,FALSE),IF($AL9=2017,VLOOKUP(Brut!JK17,Semaines!$E$2:$L$523,7,FALSE),IF($AL9=2018,VLOOKUP(Brut!JK17,Semaines!$F$2:$L$523,6,FALSE),IF($AL9=2019,VLOOKUP(Brut!JK17,Semaines!$G$2:$L$523,5,FALSE),IF($AL9=2020,VLOOKUP(Brut!JK17,Semaines!$H$2:$L$523,4,FALSE),IF($AL9=2021,VLOOKUP(Brut!JK17,Semaines!$I$2:$L$523,3,FALSE),IF($AL9=2022,VLOOKUP(Brut!JK17,Semaines!$J$2:$L$523,2,FALSE),""))))))))))</f>
        <v>44</v>
      </c>
      <c r="KB9" s="132">
        <f>IF($AL9=2013,VLOOKUP(Brut!JK17,Semaines!$A$2:$L$523,12,FALSE),IF($AL9=2014,VLOOKUP(Brut!JK17,Semaines!$B$2:$L$523,11,FALSE),IF($AL9=2015,VLOOKUP(Brut!JK17,Semaines!$C$2:$L$523,10,FALSE),IF($AL9=2016,VLOOKUP(Brut!JK17,Semaines!$D$2:$L$523,9,FALSE),IF($AL9=2017,VLOOKUP(Brut!JK17,Semaines!$E$2:$L$523,8,FALSE),IF($AL9=2018,VLOOKUP(Brut!JK17,Semaines!$F$2:$L$523,7,FALSE),IF($AL9=2019,VLOOKUP(Brut!JK17,Semaines!$G$2:$L$523,6,FALSE),IF($AL9=2020,VLOOKUP(Brut!JK17,Semaines!$H$2:$L$523,5,FALSE),IF($AL9=2021,VLOOKUP(Brut!JK17,Semaines!$I$2:$L$523,4,FALSE),IF($AL9=2022,VLOOKUP(Brut!JK17,Semaines!$J$2:$L$523,3,FALSE),""))))))))))</f>
        <v>2018</v>
      </c>
      <c r="KC9" s="193"/>
      <c r="KD9" s="187"/>
      <c r="KE9" s="192">
        <f>IF($AL9=2013,VLOOKUP(Brut!JO17,Semaines!$A$2:$L$523,11,FALSE),IF($AL9=2014,VLOOKUP(Brut!JO17,Semaines!$B$2:$L$523,10,FALSE),IF($AL9=2015,VLOOKUP(Brut!JO17,Semaines!$C$2:$L$523,9,FALSE),IF($AL9=2016,VLOOKUP(Brut!JO17,Semaines!$D$2:$L$523,8,FALSE),IF($AL9=2017,VLOOKUP(Brut!JO17,Semaines!$E$2:$L$523,7,FALSE),IF($AL9=2018,VLOOKUP(Brut!JO17,Semaines!$F$2:$L$523,6,FALSE),IF($AL9=2019,VLOOKUP(Brut!JO17,Semaines!$G$2:$L$523,5,FALSE),IF($AL9=2020,VLOOKUP(Brut!JO17,Semaines!$H$2:$L$523,4,FALSE),IF($AL9=2021,VLOOKUP(Brut!JO17,Semaines!$I$2:$L$523,3,FALSE),IF($AL9=2022,VLOOKUP(Brut!JO17,Semaines!$J$2:$L$523,2,FALSE),""))))))))))</f>
        <v>45</v>
      </c>
      <c r="KF9" s="132">
        <f>IF($AL9=2013,VLOOKUP(Brut!JO17,Semaines!$A$2:$L$523,12,FALSE),IF($AL9=2014,VLOOKUP(Brut!JO17,Semaines!$B$2:$L$523,11,FALSE),IF($AL9=2015,VLOOKUP(Brut!JO17,Semaines!$C$2:$L$523,10,FALSE),IF($AL9=2016,VLOOKUP(Brut!JO17,Semaines!$D$2:$L$523,9,FALSE),IF($AL9=2017,VLOOKUP(Brut!JO17,Semaines!$E$2:$L$523,8,FALSE),IF($AL9=2018,VLOOKUP(Brut!JO17,Semaines!$F$2:$L$523,7,FALSE),IF($AL9=2019,VLOOKUP(Brut!JO17,Semaines!$G$2:$L$523,6,FALSE),IF($AL9=2020,VLOOKUP(Brut!JO17,Semaines!$H$2:$L$523,5,FALSE),IF($AL9=2021,VLOOKUP(Brut!JO17,Semaines!$I$2:$L$523,4,FALSE),IF($AL9=2022,VLOOKUP(Brut!JO17,Semaines!$J$2:$L$523,3,FALSE),""))))))))))</f>
        <v>2018</v>
      </c>
      <c r="KG9" s="193"/>
      <c r="KH9" s="187"/>
      <c r="KI9" s="203">
        <f>IF(Import!BC7=0,"",Import!BC7)</f>
        <v>43502</v>
      </c>
      <c r="KJ9" s="189">
        <f t="shared" si="14"/>
        <v>5000</v>
      </c>
      <c r="KK9" s="190">
        <f t="array" ref="KK9">IFERROR(IF(KI9="",IF(KG9="",IF(KE9="","",IF($AL9=2013,VLOOKUP(Brut!JO17+1,Semaines!$A$2:$L$523,11,FALSE),IF($AL9=2014,VLOOKUP(Brut!JO17+1,Semaines!$B$2:$L$523,10,FALSE),IF($AL9=2015,VLOOKUP(Brut!JO17+1,Semaines!$C$2:$L$523,9,FALSE),IF($AL9=2016,VLOOKUP(Brut!JO17+1,Semaines!$D$2:$L$523,8,FALSE),IF($AL9=2017,VLOOKUP(Brut!JO17+1,Semaines!$E$2:$L$523,7,FALSE),IF($AL9=2018,VLOOKUP(Brut!JO17+1,Semaines!$F$2:$L$523,6,FALSE),IF($AL9=2019,VLOOKUP(Brut!JO17+1,Semaines!$G$2:$L$523,5,FALSE),IF($AL9=2020,VLOOKUP(Brut!JO17+1,Semaines!$H$2:$L$523,4,FALSE),IF($AL9=2021,VLOOKUP(Brut!JO17+1,Semaines!$I$2:$L$523,3,FALSE),IF($AL9=2022,VLOOKUP(Brut!JO17+1,Semaines!$J$2:$L$523,2,FALSE),""))))))))))),IF(KH9="",IF($AL9=2013,VLOOKUP(Brut!JO17+1,Semaines!$A$2:$L$523,11,FALSE),IF($AL9=2014,VLOOKUP(Brut!JO17+1,Semaines!$B$2:$L$523,10,FALSE),IF($AL9=2015,VLOOKUP(Brut!JO17+1,Semaines!$C$2:$L$523,9,FALSE),IF($AL9=2016,VLOOKUP(Brut!JO17+1,Semaines!$D$2:$L$523,8,FALSE),IF($AL9=2017,VLOOKUP(Brut!JO17+1,Semaines!$E$2:$L$523,7,FALSE),IF($AL9=2018,VLOOKUP(Brut!JO17+1,Semaines!$F$2:$L$523,6,FALSE),IF($AL9=2019,VLOOKUP(Brut!JO17+1,Semaines!$G$2:$L$523,5,FALSE),IF($AL9=2020,VLOOKUP(Brut!JO17+1,Semaines!$H$2:$L$523,4,FALSE),IF($AL9=2021,VLOOKUP(Brut!JO17+1,Semaines!$I$2:$L$523,3,FALSE),IF($AL9=2022,VLOOKUP(Brut!JO17+1,Semaines!$J$2:$L$523,2,FALSE),"")))))))))),IF($AL9=2013,VLOOKUP(Brut!JQ17+1,Semaines!$A$2:$L$523,11,FALSE),IF($AL9=2014,VLOOKUP(Brut!JQ17+1,Semaines!$B$2:$L$523,10,FALSE),IF($AL9=2015,VLOOKUP(Brut!JQ17+1,Semaines!$C$2:$L$523,9,FALSE),IF($AL9=2016,VLOOKUP(Brut!JQ17+1,Semaines!$D$2:$L$523,8,FALSE),IF($AL9=2017,VLOOKUP(Brut!JQ17+1,Semaines!$E$2:$L$523,7,FALSE),IF($AL9=2018,VLOOKUP(Brut!JQ17+1,Semaines!$F$2:$L$523,6,FALSE),IF($AL9=2019,VLOOKUP(Brut!JQ17+1,Semaines!$G$2:$L$523,5,FALSE),IF($AL9=2020,VLOOKUP(Brut!JQ17+1,Semaines!$H$2:$L$523,4,FALSE),IF($AL9=2021,VLOOKUP(Brut!JQ17+1,Semaines!$I$2:$L$523,3,FALSE),IF($AL9=2022,VLOOKUP(Brut!JQ17+1,Semaines!$J$2:$L$523,2,FALSE),"")))))))))))),_xlfn.ISOWEEKNUM(KI9)),"")</f>
        <v>6</v>
      </c>
      <c r="KL9" s="191">
        <f>IF(KI9="",IF(KH9="",IF(KF9="","",IF($AL9=2013,VLOOKUP(Brut!JT17,Semaines!$A$2:$L$523,12,FALSE),IF($AL9=2014,VLOOKUP(Brut!JT17,Semaines!$B$2:$L$523,11,FALSE),IF($AL9=2015,VLOOKUP(Brut!JT17,Semaines!$C$2:$L$523,10,FALSE),IF($AL9=2016,VLOOKUP(Brut!JT17,Semaines!$D$2:$L$523,9,FALSE),IF($AL9=2017,VLOOKUP(Brut!JT17,Semaines!$E$2:$L$523,8,FALSE),IF($AL9=2018,VLOOKUP(Brut!JT17,Semaines!$F$2:$L$523,7,FALSE),IF($AL9=2019,VLOOKUP(Brut!JT17,Semaines!$G$2:$L$523,6,FALSE),IF($AL9=2020,VLOOKUP(Brut!JT17,Semaines!$H$2:$L$523,5,FALSE),IF($AL9=2021,VLOOKUP(Brut!JT17,Semaines!$I$2:$L$523,4,FALSE),IF($AL9=2022,VLOOKUP(Brut!JT17,Semaines!$J$2:$L$523,3,FALSE),""))))))))))),IF(KG9="",IF($AL9=2013,VLOOKUP(Brut!JT17,Semaines!$A$2:$L$523,12,FALSE),IF($AL9=2014,VLOOKUP(Brut!JT17,Semaines!$B$2:$L$523,11,FALSE),IF($AL9=2015,VLOOKUP(Brut!JT17,Semaines!$C$2:$L$523,10,FALSE),IF($AL9=2016,VLOOKUP(Brut!JT17,Semaines!$D$2:$L$523,9,FALSE),IF($AL9=2017,VLOOKUP(Brut!JT17,Semaines!$E$2:$L$523,8,FALSE),IF($AL9=2018,VLOOKUP(Brut!JT17,Semaines!$F$2:$L$523,7,FALSE),IF($AL9=2019,VLOOKUP(Brut!JT17,Semaines!$G$2:$L$523,6,FALSE),IF($AL9=2020,VLOOKUP(Brut!JT17,Semaines!$H$2:$L$523,5,FALSE),IF($AL9=2021,VLOOKUP(Brut!JT17,Semaines!$I$2:$L$523,4,FALSE),IF($AL9=2022,VLOOKUP(Brut!JT17,Semaines!$J$2:$L$523,3,FALSE),"")))))))))),IF(KF9="","",IF($AL9=2013,VLOOKUP(Brut!JT17,Semaines!$A$2:$L$523,12,FALSE),IF($AL9=2014,VLOOKUP(Brut!JT17,Semaines!$B$2:$L$523,11,FALSE),IF($AL9=2015,VLOOKUP(Brut!JT17,Semaines!$C$2:$L$523,10,FALSE),IF($AL9=2016,VLOOKUP(Brut!JT17,Semaines!$D$2:$L$523,9,FALSE),IF($AL9=2017,VLOOKUP(Brut!JT17,Semaines!$E$2:$L$523,8,FALSE),IF($AL9=2018,VLOOKUP(Brut!JT17,Semaines!$F$2:$L$523,7,FALSE),IF($AL9=2019,VLOOKUP(Brut!JT17,Semaines!$G$2:$L$523,6,FALSE),IF($AL9=2020,VLOOKUP(Brut!JT17,Semaines!$H$2:$L$523,5,FALSE),IF($AL9=2021,VLOOKUP(Brut!JT17,Semaines!$I$2:$L$523,4,FALSE),IF($AL9=2022,VLOOKUP(Brut!JT17,Semaines!$J$2:$L$523,3,FALSE),""))))))))))))),IF(AND(MONTH(KI9)=12,_xlfn.ISOWEEKNUM(KI9)=1),YEAR(KI9)+1,YEAR(KI9)))</f>
        <v>2019</v>
      </c>
      <c r="KM9" s="204">
        <f>IFERROR(IF(KI9="",IF(AND(Brut!X17&lt;&gt;"Pas ouvert",Brut!X17&lt;&gt;"Annulé"),IF(Brut!JQ17="",SUM(Brut!JO17-Brut!AE17),SUM(Brut!JQ17-Brut!AE17)),IF(Brut!X17="Annulé","Annulé","Pas ouvert")),SUM(Brut!JV17-Brut!AE17)),"")</f>
        <v>43</v>
      </c>
      <c r="KN9" s="205">
        <f>IF(OR(KM9="Annulé",KM9=""),"",IF(KM9="Pas ouvert",IF(KK9="","",INT(SUM(Brut!JV17-Brut!AE17)/4)),INT(KM9/4)))</f>
        <v>10</v>
      </c>
      <c r="KO9" s="90" t="str">
        <f t="shared" si="7"/>
        <v>Mois</v>
      </c>
      <c r="KP9" s="206">
        <f>IF(OR(KM9="Annulé",KM9=""),"",IF(KM9="Pas ouvert",IF(KK9="","",SUM(Brut!JV17-Brut!AE17)-(KN9*4)),IF(KM9-(KN9*4)=0,"",KM9-(KN9*4))))</f>
        <v>3</v>
      </c>
      <c r="KQ9" s="207" t="str">
        <f t="shared" si="8"/>
        <v>Semaines</v>
      </c>
    </row>
    <row r="10" spans="1:303" ht="14.4" x14ac:dyDescent="0.3">
      <c r="A10" s="7" t="str">
        <f>IF(Import!A8=0,"",Import!A8)</f>
        <v>0628LR</v>
      </c>
      <c r="B10" s="5" t="str">
        <f>IF(Import!D8=0,"",Import!D8)</f>
        <v>7</v>
      </c>
      <c r="C10" s="214"/>
      <c r="D10" s="5" t="str">
        <f>IF(Import!F8=0,"",Import!F8)</f>
        <v/>
      </c>
      <c r="E10" s="5" t="str">
        <f>IF(Import!G8=0,"",Import!G8)</f>
        <v/>
      </c>
      <c r="F10" s="5" t="str">
        <f>IF(Import!H8=0,"",Import!H8)</f>
        <v/>
      </c>
      <c r="G10" s="5" t="str">
        <f>IF(Import!K8="","",Import!K8)</f>
        <v/>
      </c>
      <c r="H10" s="5"/>
      <c r="I10" s="215" t="str">
        <f>IF(Import!BG8="","",Import!BG8)</f>
        <v/>
      </c>
      <c r="J10" s="7" t="str">
        <f t="shared" si="0"/>
        <v/>
      </c>
      <c r="K10" s="5" t="str">
        <f>IF(Import!I8=0,"",Import!I8)</f>
        <v/>
      </c>
      <c r="L10" s="5" t="str">
        <f>IF(Import!J8="","",Import!J8)</f>
        <v/>
      </c>
      <c r="M10" s="7" t="str">
        <f t="shared" si="1"/>
        <v>Livré</v>
      </c>
      <c r="N10" s="216" t="str">
        <f>IF(Import!L8=0,"",Import!L8)</f>
        <v>17</v>
      </c>
      <c r="O10" s="5" t="str">
        <f>IF(Import!N8=0,"",Import!N8)</f>
        <v/>
      </c>
      <c r="P10" s="135" t="str">
        <f>IF(PACTE!P22="","",PACTE!P22)</f>
        <v/>
      </c>
      <c r="Q10" s="174">
        <f>IF(Import!O8=0,"",Import!O8)</f>
        <v>42711</v>
      </c>
      <c r="R10" s="174" t="str">
        <f>IF(OR(Import!BH8&lt;&gt;"",Import!BH8="Non"),"Oui","")</f>
        <v/>
      </c>
      <c r="S10" s="174" t="str">
        <f>IF(Import!P8=0,"",Import!P8)</f>
        <v/>
      </c>
      <c r="T10" s="174">
        <f>IF($S10&lt;&gt;"","Annulé",IF(Import!AB8=0,IF($AE10&lt;&gt;"",IF(AE10="Pas ouvert","Pas ouvert","En cours"),""),Import!AB8))</f>
        <v>43371</v>
      </c>
      <c r="U10" s="217" t="str">
        <f>IF(S10&lt;&gt;"","Annulé",IF(Import!R8=0,"",Import!R8))</f>
        <v/>
      </c>
      <c r="V10" s="217">
        <f>IF(S10&lt;&gt;"","Annulé",IF(Import!S8=0,"",Import!S8))</f>
        <v>100000</v>
      </c>
      <c r="W10" s="217" t="str">
        <f>IF(V10="Annulé","Annulé",IF(Import!T8=0,"",Import!T8))</f>
        <v/>
      </c>
      <c r="X10" s="174">
        <f>IF(Import!U8=0,IF($S10&lt;&gt;"","Annulé",IF($Q10="","","En attente")),Import!U8)</f>
        <v>42927</v>
      </c>
      <c r="Y10" s="174">
        <f>IF(Import!V8=0,IF($S10&lt;&gt;"","Annulé",IF($Q10="","","En attente")),Import!V8)</f>
        <v>42953</v>
      </c>
      <c r="Z10" s="174">
        <f>IF(Import!W8=0,IF($S10&lt;&gt;"","Annulé",IF($Q10="","","En attente")),Import!W8)</f>
        <v>42865</v>
      </c>
      <c r="AA10" s="174">
        <f>IF(Import!X8=0,IF($S10&lt;&gt;"","Annulé",IF($Q10="","","En attente")),Import!X8)</f>
        <v>42997</v>
      </c>
      <c r="AB10" s="174">
        <f>IF(Import!Y8=0,IF($S10&lt;&gt;"","Annulé",IF($Q10="","","En attente")),Import!Y8)</f>
        <v>42991</v>
      </c>
      <c r="AC10" s="174">
        <f>IF(Import!Z8=0,IF($S10&lt;&gt;"","Annulé",IF($Q10="","","En attente")),Import!Z8)</f>
        <v>43031</v>
      </c>
      <c r="AD10" s="135">
        <f>IF(PACTE!AD22="","0",PACTE!AD22)</f>
        <v>0</v>
      </c>
      <c r="AE10" s="11">
        <f>IF($S10&lt;&gt;"","Annulé",IF(Import!AA8=0,IF(Q10="","","Pas ouvert"),Import!AA8))</f>
        <v>43061</v>
      </c>
      <c r="AF10" s="177" t="str">
        <f>IF($S10&lt;&gt;"","Annulé",IF(Import!AC8=0,"",Import!AC8))</f>
        <v/>
      </c>
      <c r="AG10" s="176" t="str">
        <f>IF($S10&lt;&gt;"","Annulé",IF(Import!AD8=0,"",Import!AD8))</f>
        <v/>
      </c>
      <c r="AH10" s="118">
        <f t="shared" si="2"/>
        <v>47</v>
      </c>
      <c r="AI10" s="221">
        <f t="shared" si="3"/>
        <v>2017</v>
      </c>
      <c r="AJ10" s="137"/>
      <c r="AK10" s="178">
        <f t="shared" si="4"/>
        <v>47</v>
      </c>
      <c r="AL10" s="179">
        <f t="shared" si="5"/>
        <v>2017</v>
      </c>
      <c r="AM10" s="180">
        <f t="shared" si="6"/>
        <v>15000</v>
      </c>
      <c r="AN10" s="181">
        <f>IF(Import!AE8=0,"",Import!AE8)</f>
        <v>43061</v>
      </c>
      <c r="AO10" s="182"/>
      <c r="AP10" s="183"/>
      <c r="AQ10" s="184"/>
      <c r="AR10" s="183"/>
      <c r="AS10" s="184"/>
      <c r="AT10" s="183"/>
      <c r="AU10" s="184"/>
      <c r="AV10" s="183"/>
      <c r="AW10" s="184"/>
      <c r="AX10" s="185"/>
      <c r="AY10" s="183"/>
      <c r="AZ10" s="131">
        <f>IF($AL10=2013,VLOOKUP(Brut!AK18,Semaines!$A$2:$L$523,11,FALSE),IF($AL10=2014,VLOOKUP(Brut!AK18,Semaines!$B$2:$L$523,10,FALSE),IF($AL10=2015,VLOOKUP(Brut!AK18,Semaines!$C$2:$L$523,9,FALSE),IF($AL10=2016,VLOOKUP(Brut!AK18,Semaines!$D$2:$L$523,8,FALSE),IF($AL10=2017,VLOOKUP(Brut!AK18,Semaines!$E$2:$L$523,7,FALSE),IF($AL10=2018,VLOOKUP(Brut!AK18,Semaines!$F$2:$L$523,6,FALSE),IF($AL10=2019,VLOOKUP(Brut!AK18,Semaines!$G$2:$L$523,5,FALSE),IF($AL10=2020,VLOOKUP(Brut!AK18,Semaines!$H$2:$L$523,4,FALSE),IF($AL10=2021,VLOOKUP(Brut!AK18,Semaines!$I$2:$L$523,3,FALSE),IF($AL10=2022,VLOOKUP(Brut!AK18,Semaines!$J$2:$L$523,2,FALSE),""))))))))))</f>
        <v>48</v>
      </c>
      <c r="BA10" s="132">
        <f>IF($AL10=2013,VLOOKUP(Brut!AK18,Semaines!$A$2:$L$523,12,FALSE),IF($AL10=2014,VLOOKUP(Brut!AK18,Semaines!$B$2:$L$523,11,FALSE),IF($AL10=2015,VLOOKUP(Brut!AK18,Semaines!$C$2:$L$523,10,FALSE),IF($AL10=2016,VLOOKUP(Brut!AK18,Semaines!$D$2:$L$523,9,FALSE),IF($AL10=2017,VLOOKUP(Brut!AK18,Semaines!$E$2:$L$523,8,FALSE),IF($AL10=2018,VLOOKUP(Brut!AK18,Semaines!$F$2:$L$523,7,FALSE),IF($AL10=2019,VLOOKUP(Brut!AK18,Semaines!$G$2:$L$523,6,FALSE),IF($AL10=2020,VLOOKUP(Brut!AK18,Semaines!$H$2:$L$523,5,FALSE),IF($AL10=2021,VLOOKUP(Brut!AK18,Semaines!$I$2:$L$523,4,FALSE),IF($AL10=2022,VLOOKUP(Brut!AK18,Semaines!$J$2:$L$523,3,FALSE),""))))))))))</f>
        <v>2017</v>
      </c>
      <c r="BB10" s="186"/>
      <c r="BC10" s="187"/>
      <c r="BD10" s="188">
        <f>IF(Import!AI8=0,"",Import!AI8)</f>
        <v>43061</v>
      </c>
      <c r="BE10" s="189">
        <f t="shared" si="9"/>
        <v>10000</v>
      </c>
      <c r="BF10" s="190">
        <f t="array" ref="BF10">IFERROR(IF(BD10="",IF(BB10="",IF(AZ10="","",IF($AL10=2013,VLOOKUP(Brut!AK18+1,Semaines!$A$2:$L$523,11,FALSE),IF($AL10=2014,VLOOKUP(Brut!AK18+1,Semaines!$B$2:$L$523,10,FALSE),IF($AL10=2015,VLOOKUP(Brut!AK18+1,Semaines!$C$2:$L$523,9,FALSE),IF($AL10=2016,VLOOKUP(Brut!AK18+1,Semaines!$D$2:$L$523,8,FALSE),IF($AL10=2017,VLOOKUP(Brut!AK18+1,Semaines!$E$2:$L$523,7,FALSE),IF($AL10=2018,VLOOKUP(Brut!AK18+1,Semaines!$F$2:$L$523,6,FALSE),IF($AL10=2019,VLOOKUP(Brut!AK18+1,Semaines!$G$2:$L$523,5,FALSE),IF($AL10=2020,VLOOKUP(Brut!AK18+1,Semaines!$H$2:$L$523,4,FALSE),IF($AL10=2021,VLOOKUP(Brut!AK18+1,Semaines!$I$2:$L$523,3,FALSE),IF($AL10=2022,VLOOKUP(Brut!AK18+1,Semaines!$J$2:$L$523,2,FALSE),""))))))))))),IF(BC10="",IF($AL10=2013,VLOOKUP(Brut!AK18+1,Semaines!$A$2:$L$523,11,FALSE),IF($AL10=2014,VLOOKUP(Brut!AK18+1,Semaines!$B$2:$L$523,10,FALSE),IF($AL10=2015,VLOOKUP(Brut!AK18+1,Semaines!$C$2:$L$523,9,FALSE),IF($AL10=2016,VLOOKUP(Brut!AK18+1,Semaines!$D$2:$L$523,8,FALSE),IF($AL10=2017,VLOOKUP(Brut!AK18+1,Semaines!$E$2:$L$523,7,FALSE),IF($AL10=2018,VLOOKUP(Brut!AK18+1,Semaines!$F$2:$L$523,6,FALSE),IF($AL10=2019,VLOOKUP(Brut!AK18+1,Semaines!$G$2:$L$523,5,FALSE),IF($AL10=2020,VLOOKUP(Brut!AK18+1,Semaines!$H$2:$L$523,4,FALSE),IF($AL10=2021,VLOOKUP(Brut!AK18+1,Semaines!$I$2:$L$523,3,FALSE),IF($AL10=2022,VLOOKUP(Brut!AK18+1,Semaines!$J$2:$L$523,2,FALSE),"")))))))))),IF($AL10=2013,VLOOKUP(Brut!AM18+1,Semaines!$A$2:$L$523,11,FALSE),IF($AL10=2014,VLOOKUP(Brut!AM18+1,Semaines!$B$2:$L$523,10,FALSE),IF($AL10=2015,VLOOKUP(Brut!AM18+1,Semaines!$C$2:$L$523,9,FALSE),IF($AL10=2016,VLOOKUP(Brut!AM18+1,Semaines!$D$2:$L$523,8,FALSE),IF($AL10=2017,VLOOKUP(Brut!AM18+1,Semaines!$E$2:$L$523,7,FALSE),IF($AL10=2018,VLOOKUP(Brut!AM18+1,Semaines!$F$2:$L$523,6,FALSE),IF($AL10=2019,VLOOKUP(Brut!AM18+1,Semaines!$G$2:$L$523,5,FALSE),IF($AL10=2020,VLOOKUP(Brut!AM18+1,Semaines!$H$2:$L$523,4,FALSE),IF($AL10=2021,VLOOKUP(Brut!AM18+1,Semaines!$I$2:$L$523,3,FALSE),IF($AL10=2022,VLOOKUP(Brut!AM18+1,Semaines!$J$2:$L$523,2,FALSE),"")))))))))))),_xlfn.ISOWEEKNUM(BD10)),"")</f>
        <v>47</v>
      </c>
      <c r="BG10" s="191">
        <f>IF(BD10="",IF(BC10="",IF(BA10="","",IF($AL10=2013,VLOOKUP(Brut!AP18,Semaines!$A$2:$L$523,12,FALSE),IF($AL10=2014,VLOOKUP(Brut!AP18,Semaines!$B$2:$L$523,11,FALSE),IF($AL10=2015,VLOOKUP(Brut!AP18,Semaines!$C$2:$L$523,10,FALSE),IF($AL10=2016,VLOOKUP(Brut!AP18,Semaines!$D$2:$L$523,9,FALSE),IF($AL10=2017,VLOOKUP(Brut!AP18,Semaines!$E$2:$L$523,8,FALSE),IF($AL10=2018,VLOOKUP(Brut!AP18,Semaines!$F$2:$L$523,7,FALSE),IF($AL10=2019,VLOOKUP(Brut!AP18,Semaines!$G$2:$L$523,6,FALSE),IF($AL10=2020,VLOOKUP(Brut!AP18,Semaines!$H$2:$L$523,5,FALSE),IF($AL10=2021,VLOOKUP(Brut!AP18,Semaines!$I$2:$L$523,4,FALSE),IF($AL10=2022,VLOOKUP(Brut!AP18,Semaines!$J$2:$L$523,3,FALSE),""))))))))))),IF(BB10="",IF($AL10=2013,VLOOKUP(Brut!AP18,Semaines!$A$2:$L$523,12,FALSE),IF($AL10=2014,VLOOKUP(Brut!AP18,Semaines!$B$2:$L$523,11,FALSE),IF($AL10=2015,VLOOKUP(Brut!AP18,Semaines!$C$2:$L$523,10,FALSE),IF($AL10=2016,VLOOKUP(Brut!AP18,Semaines!$D$2:$L$523,9,FALSE),IF($AL10=2017,VLOOKUP(Brut!AP18,Semaines!$E$2:$L$523,8,FALSE),IF($AL10=2018,VLOOKUP(Brut!AP18,Semaines!$F$2:$L$523,7,FALSE),IF($AL10=2019,VLOOKUP(Brut!AP18,Semaines!$G$2:$L$523,6,FALSE),IF($AL10=2020,VLOOKUP(Brut!AP18,Semaines!$H$2:$L$523,5,FALSE),IF($AL10=2021,VLOOKUP(Brut!AP18,Semaines!$I$2:$L$523,4,FALSE),IF($AL10=2022,VLOOKUP(Brut!AP18,Semaines!$J$2:$L$523,3,FALSE),"")))))))))),IF(BA10="","",IF($AL10=2013,VLOOKUP(Brut!AP18,Semaines!$A$2:$L$523,12,FALSE),IF($AL10=2014,VLOOKUP(Brut!AP18,Semaines!$B$2:$L$523,11,FALSE),IF($AL10=2015,VLOOKUP(Brut!AP18,Semaines!$C$2:$L$523,10,FALSE),IF($AL10=2016,VLOOKUP(Brut!AP18,Semaines!$D$2:$L$523,9,FALSE),IF($AL10=2017,VLOOKUP(Brut!AP18,Semaines!$E$2:$L$523,8,FALSE),IF($AL10=2018,VLOOKUP(Brut!AP18,Semaines!$F$2:$L$523,7,FALSE),IF($AL10=2019,VLOOKUP(Brut!AP18,Semaines!$G$2:$L$523,6,FALSE),IF($AL10=2020,VLOOKUP(Brut!AP18,Semaines!$H$2:$L$523,5,FALSE),IF($AL10=2021,VLOOKUP(Brut!AP18,Semaines!$I$2:$L$523,4,FALSE),IF($AL10=2022,VLOOKUP(Brut!AP18,Semaines!$J$2:$L$523,3,FALSE),""))))))))))))),IF(AND(MONTH(BD10)=12,_xlfn.ISOWEEKNUM(BD10)=1),YEAR(BD10)+1,YEAR(BD10)))</f>
        <v>2017</v>
      </c>
      <c r="BH10" s="186"/>
      <c r="BI10" s="187"/>
      <c r="BJ10" s="192">
        <f>IF($AL10=2013,VLOOKUP(Brut!AX18,Semaines!$A$2:$L$523,11,FALSE),IF($AL10=2014,VLOOKUP(Brut!AX18,Semaines!$B$2:$L$523,10,FALSE),IF($AL10=2015,VLOOKUP(Brut!AX18,Semaines!$C$2:$L$523,9,FALSE),IF($AL10=2016,VLOOKUP(Brut!AX18,Semaines!$D$2:$L$523,8,FALSE),IF($AL10=2017,VLOOKUP(Brut!AX18,Semaines!$E$2:$L$523,7,FALSE),IF($AL10=2018,VLOOKUP(Brut!AX18,Semaines!$F$2:$L$523,6,FALSE),IF($AL10=2019,VLOOKUP(Brut!AX18,Semaines!$G$2:$L$523,5,FALSE),IF($AL10=2020,VLOOKUP(Brut!AX18,Semaines!$H$2:$L$523,4,FALSE),IF($AL10=2021,VLOOKUP(Brut!AX18,Semaines!$I$2:$L$523,3,FALSE),IF($AL10=2022,VLOOKUP(Brut!AX18,Semaines!$J$2:$L$523,2,FALSE),""))))))))))</f>
        <v>49</v>
      </c>
      <c r="BK10" s="132">
        <f>IF($AL10=2013,VLOOKUP(Brut!AX18,Semaines!$A$2:$L$523,12,FALSE),IF($AL10=2014,VLOOKUP(Brut!AX18,Semaines!$B$2:$L$523,11,FALSE),IF($AL10=2015,VLOOKUP(Brut!AX18,Semaines!$C$2:$L$523,10,FALSE),IF($AL10=2016,VLOOKUP(Brut!AX18,Semaines!$D$2:$L$523,9,FALSE),IF($AL10=2017,VLOOKUP(Brut!AX18,Semaines!$E$2:$L$523,8,FALSE),IF($AL10=2018,VLOOKUP(Brut!AX18,Semaines!$F$2:$L$523,7,FALSE),IF($AL10=2019,VLOOKUP(Brut!AX18,Semaines!$G$2:$L$523,6,FALSE),IF($AL10=2020,VLOOKUP(Brut!AX18,Semaines!$H$2:$L$523,5,FALSE),IF($AL10=2021,VLOOKUP(Brut!AX18,Semaines!$I$2:$L$523,4,FALSE),IF($AL10=2022,VLOOKUP(Brut!AX18,Semaines!$J$2:$L$523,3,FALSE),""))))))))))</f>
        <v>2017</v>
      </c>
      <c r="BL10" s="193"/>
      <c r="BM10" s="187"/>
      <c r="BN10" s="192">
        <f>IF($AL10=2013,VLOOKUP(Brut!BB18,Semaines!$A$2:$L$523,11,FALSE),IF($AL10=2014,VLOOKUP(Brut!BB18,Semaines!$B$2:$L$523,10,FALSE),IF($AL10=2015,VLOOKUP(Brut!BB18,Semaines!$C$2:$L$523,9,FALSE),IF($AL10=2016,VLOOKUP(Brut!BB18,Semaines!$D$2:$L$523,8,FALSE),IF($AL10=2017,VLOOKUP(Brut!BB18,Semaines!$E$2:$L$523,7,FALSE),IF($AL10=2018,VLOOKUP(Brut!BB18,Semaines!$F$2:$L$523,6,FALSE),IF($AL10=2019,VLOOKUP(Brut!BB18,Semaines!$G$2:$L$523,5,FALSE),IF($AL10=2020,VLOOKUP(Brut!BB18,Semaines!$H$2:$L$523,4,FALSE),IF($AL10=2021,VLOOKUP(Brut!BB18,Semaines!$I$2:$L$523,3,FALSE),IF($AL10=2022,VLOOKUP(Brut!BB18,Semaines!$J$2:$L$523,2,FALSE),""))))))))))</f>
        <v>51</v>
      </c>
      <c r="BO10" s="132">
        <f>IF($AL10=2013,VLOOKUP(Brut!BB18,Semaines!$A$2:$L$523,12,FALSE),IF($AL10=2014,VLOOKUP(Brut!BB18,Semaines!$B$2:$L$523,11,FALSE),IF($AL10=2015,VLOOKUP(Brut!BB18,Semaines!$C$2:$L$523,10,FALSE),IF($AL10=2016,VLOOKUP(Brut!BB18,Semaines!$D$2:$L$523,9,FALSE),IF($AL10=2017,VLOOKUP(Brut!BB18,Semaines!$E$2:$L$523,8,FALSE),IF($AL10=2018,VLOOKUP(Brut!BB18,Semaines!$F$2:$L$523,7,FALSE),IF($AL10=2019,VLOOKUP(Brut!BB18,Semaines!$G$2:$L$523,6,FALSE),IF($AL10=2020,VLOOKUP(Brut!BB18,Semaines!$H$2:$L$523,5,FALSE),IF($AL10=2021,VLOOKUP(Brut!BB18,Semaines!$I$2:$L$523,4,FALSE),IF($AL10=2022,VLOOKUP(Brut!BB18,Semaines!$J$2:$L$523,3,FALSE),""))))))))))</f>
        <v>2017</v>
      </c>
      <c r="BP10" s="193"/>
      <c r="BQ10" s="187"/>
      <c r="BR10" s="192">
        <f>IF($AL10=2013,VLOOKUP(Brut!BF18,Semaines!$A$2:$L$523,11,FALSE),IF($AL10=2014,VLOOKUP(Brut!BF18,Semaines!$B$2:$L$523,10,FALSE),IF($AL10=2015,VLOOKUP(Brut!BF18,Semaines!$C$2:$L$523,9,FALSE),IF($AL10=2016,VLOOKUP(Brut!BF18,Semaines!$D$2:$L$523,8,FALSE),IF($AL10=2017,VLOOKUP(Brut!BF18,Semaines!$E$2:$L$523,7,FALSE),IF($AL10=2018,VLOOKUP(Brut!BF18,Semaines!$F$2:$L$523,6,FALSE),IF($AL10=2019,VLOOKUP(Brut!BF18,Semaines!$G$2:$L$523,5,FALSE),IF($AL10=2020,VLOOKUP(Brut!BF18,Semaines!$H$2:$L$523,4,FALSE),IF($AL10=2021,VLOOKUP(Brut!BF18,Semaines!$I$2:$L$523,3,FALSE),IF($AL10=2022,VLOOKUP(Brut!BF18,Semaines!$J$2:$L$523,2,FALSE),""))))))))))</f>
        <v>52</v>
      </c>
      <c r="BS10" s="132">
        <f>IF($AL10=2013,VLOOKUP(Brut!BF18,Semaines!$A$2:$L$523,12,FALSE),IF($AL10=2014,VLOOKUP(Brut!BF18,Semaines!$B$2:$L$523,11,FALSE),IF($AL10=2015,VLOOKUP(Brut!BF18,Semaines!$C$2:$L$523,10,FALSE),IF($AL10=2016,VLOOKUP(Brut!BF18,Semaines!$D$2:$L$523,9,FALSE),IF($AL10=2017,VLOOKUP(Brut!BF18,Semaines!$E$2:$L$523,8,FALSE),IF($AL10=2018,VLOOKUP(Brut!BF18,Semaines!$F$2:$L$523,7,FALSE),IF($AL10=2019,VLOOKUP(Brut!BF18,Semaines!$G$2:$L$523,6,FALSE),IF($AL10=2020,VLOOKUP(Brut!BF18,Semaines!$H$2:$L$523,5,FALSE),IF($AL10=2021,VLOOKUP(Brut!BF18,Semaines!$I$2:$L$523,4,FALSE),IF($AL10=2022,VLOOKUP(Brut!BF18,Semaines!$J$2:$L$523,3,FALSE),""))))))))))</f>
        <v>2017</v>
      </c>
      <c r="BT10" s="193"/>
      <c r="BU10" s="187"/>
      <c r="BV10" s="194">
        <f>IF(Import!AM8=0,"",Import!AM8)</f>
        <v>43158</v>
      </c>
      <c r="BW10" s="195">
        <f t="shared" si="10"/>
        <v>15000</v>
      </c>
      <c r="BX10" s="190">
        <f t="array" ref="BX10">IFERROR(IF(BV10="",IF(BT10="",IF(BR10="","",IF($AL10=2013,VLOOKUP(Brut!BF18+1,Semaines!$A$2:$L$523,11,FALSE),IF($AL10=2014,VLOOKUP(Brut!BF18+1,Semaines!$B$2:$L$523,10,FALSE),IF($AL10=2015,VLOOKUP(Brut!BF18+1,Semaines!$C$2:$L$523,9,FALSE),IF($AL10=2016,VLOOKUP(Brut!BF18+1,Semaines!$D$2:$L$523,8,FALSE),IF($AL10=2017,VLOOKUP(Brut!BF18+1,Semaines!$E$2:$L$523,7,FALSE),IF($AL10=2018,VLOOKUP(Brut!BF18+1,Semaines!$F$2:$L$523,6,FALSE),IF($AL10=2019,VLOOKUP(Brut!BF18+1,Semaines!$G$2:$L$523,5,FALSE),IF($AL10=2020,VLOOKUP(Brut!BF18+1,Semaines!$H$2:$L$523,4,FALSE),IF($AL10=2021,VLOOKUP(Brut!BF18+1,Semaines!$I$2:$L$523,3,FALSE),IF($AL10=2022,VLOOKUP(Brut!BF18+1,Semaines!$J$2:$L$523,2,FALSE),""))))))))))),IF(BU10="",IF($AL10=2013,VLOOKUP(Brut!BF18+1,Semaines!$A$2:$L$523,11,FALSE),IF($AL10=2014,VLOOKUP(Brut!BF18+1,Semaines!$B$2:$L$523,10,FALSE),IF($AL10=2015,VLOOKUP(Brut!BF18+1,Semaines!$C$2:$L$523,9,FALSE),IF($AL10=2016,VLOOKUP(Brut!BF18+1,Semaines!$D$2:$L$523,8,FALSE),IF($AL10=2017,VLOOKUP(Brut!BF18+1,Semaines!$E$2:$L$523,7,FALSE),IF($AL10=2018,VLOOKUP(Brut!BF18+1,Semaines!$F$2:$L$523,6,FALSE),IF($AL10=2019,VLOOKUP(Brut!BF18+1,Semaines!$G$2:$L$523,5,FALSE),IF($AL10=2020,VLOOKUP(Brut!BF18+1,Semaines!$H$2:$L$523,4,FALSE),IF($AL10=2021,VLOOKUP(Brut!BF18+1,Semaines!$I$2:$L$523,3,FALSE),IF($AL10=2022,VLOOKUP(Brut!BF18+1,Semaines!$J$2:$L$523,2,FALSE),"")))))))))),IF($AL10=2013,VLOOKUP(Brut!BH18+1,Semaines!$A$2:$L$523,11,FALSE),IF($AL10=2014,VLOOKUP(Brut!BH18+1,Semaines!$B$2:$L$523,10,FALSE),IF($AL10=2015,VLOOKUP(Brut!BH18+1,Semaines!$C$2:$L$523,9,FALSE),IF($AL10=2016,VLOOKUP(Brut!BH18+1,Semaines!$D$2:$L$523,8,FALSE),IF($AL10=2017,VLOOKUP(Brut!BH18+1,Semaines!$E$2:$L$523,7,FALSE),IF($AL10=2018,VLOOKUP(Brut!BH18+1,Semaines!$F$2:$L$523,6,FALSE),IF($AL10=2019,VLOOKUP(Brut!BH18+1,Semaines!$G$2:$L$523,5,FALSE),IF($AL10=2020,VLOOKUP(Brut!BH18+1,Semaines!$H$2:$L$523,4,FALSE),IF($AL10=2021,VLOOKUP(Brut!BH18+1,Semaines!$I$2:$L$523,3,FALSE),IF($AL10=2022,VLOOKUP(Brut!BH18+1,Semaines!$J$2:$L$523,2,FALSE),"")))))))))))),_xlfn.ISOWEEKNUM(BV10)),"")</f>
        <v>9</v>
      </c>
      <c r="BY10" s="191">
        <f>IF(BV10="",IF(BU10="",IF(BS10="","",IF($AL10=2013,VLOOKUP(Brut!BK18,Semaines!$A$2:$L$523,12,FALSE),IF($AL10=2014,VLOOKUP(Brut!BK18,Semaines!$B$2:$L$523,11,FALSE),IF($AL10=2015,VLOOKUP(Brut!BK18,Semaines!$C$2:$L$523,10,FALSE),IF($AL10=2016,VLOOKUP(Brut!BK18,Semaines!$D$2:$L$523,9,FALSE),IF($AL10=2017,VLOOKUP(Brut!BK18,Semaines!$E$2:$L$523,8,FALSE),IF($AL10=2018,VLOOKUP(Brut!BK18,Semaines!$F$2:$L$523,7,FALSE),IF($AL10=2019,VLOOKUP(Brut!BK18,Semaines!$G$2:$L$523,6,FALSE),IF($AL10=2020,VLOOKUP(Brut!BK18,Semaines!$H$2:$L$523,5,FALSE),IF($AL10=2021,VLOOKUP(Brut!BK18,Semaines!$I$2:$L$523,4,FALSE),IF($AL10=2022,VLOOKUP(Brut!BK18,Semaines!$J$2:$L$523,3,FALSE),""))))))))))),IF(BT10="",IF($AL10=2013,VLOOKUP(Brut!BK18,Semaines!$A$2:$L$523,12,FALSE),IF($AL10=2014,VLOOKUP(Brut!BK18,Semaines!$B$2:$L$523,11,FALSE),IF($AL10=2015,VLOOKUP(Brut!BK18,Semaines!$C$2:$L$523,10,FALSE),IF($AL10=2016,VLOOKUP(Brut!BK18,Semaines!$D$2:$L$523,9,FALSE),IF($AL10=2017,VLOOKUP(Brut!BK18,Semaines!$E$2:$L$523,8,FALSE),IF($AL10=2018,VLOOKUP(Brut!BK18,Semaines!$F$2:$L$523,7,FALSE),IF($AL10=2019,VLOOKUP(Brut!BK18,Semaines!$G$2:$L$523,6,FALSE),IF($AL10=2020,VLOOKUP(Brut!BK18,Semaines!$H$2:$L$523,5,FALSE),IF($AL10=2021,VLOOKUP(Brut!BK18,Semaines!$I$2:$L$523,4,FALSE),IF($AL10=2022,VLOOKUP(Brut!BK18,Semaines!$J$2:$L$523,3,FALSE),"")))))))))),IF(BS10="","",IF($AL10=2013,VLOOKUP(Brut!BK18,Semaines!$A$2:$L$523,12,FALSE),IF($AL10=2014,VLOOKUP(Brut!BK18,Semaines!$B$2:$L$523,11,FALSE),IF($AL10=2015,VLOOKUP(Brut!BK18,Semaines!$C$2:$L$523,10,FALSE),IF($AL10=2016,VLOOKUP(Brut!BK18,Semaines!$D$2:$L$523,9,FALSE),IF($AL10=2017,VLOOKUP(Brut!BK18,Semaines!$E$2:$L$523,8,FALSE),IF($AL10=2018,VLOOKUP(Brut!BK18,Semaines!$F$2:$L$523,7,FALSE),IF($AL10=2019,VLOOKUP(Brut!BK18,Semaines!$G$2:$L$523,6,FALSE),IF($AL10=2020,VLOOKUP(Brut!BK18,Semaines!$H$2:$L$523,5,FALSE),IF($AL10=2021,VLOOKUP(Brut!BK18,Semaines!$I$2:$L$523,4,FALSE),IF($AL10=2022,VLOOKUP(Brut!BK18,Semaines!$J$2:$L$523,3,FALSE),""))))))))))))),IF(AND(MONTH(BV10)=12,_xlfn.ISOWEEKNUM(BV10)=1),YEAR(BV10)+1,YEAR(BV10)))</f>
        <v>2018</v>
      </c>
      <c r="BZ10" s="186"/>
      <c r="CA10" s="187"/>
      <c r="CB10" s="192">
        <f>IF($AL10=2013,VLOOKUP(Brut!BO18,Semaines!$A$2:$L$523,11,FALSE),IF($AL10=2014,VLOOKUP(Brut!BO18,Semaines!$B$2:$L$523,10,FALSE),IF($AL10=2015,VLOOKUP(Brut!BO18,Semaines!$C$2:$L$523,9,FALSE),IF($AL10=2016,VLOOKUP(Brut!BO18,Semaines!$D$2:$L$523,8,FALSE),IF($AL10=2017,VLOOKUP(Brut!BO18,Semaines!$E$2:$L$523,7,FALSE),IF($AL10=2018,VLOOKUP(Brut!BO18,Semaines!$F$2:$L$523,6,FALSE),IF($AL10=2019,VLOOKUP(Brut!BO18,Semaines!$G$2:$L$523,5,FALSE),IF($AL10=2020,VLOOKUP(Brut!BO18,Semaines!$H$2:$L$523,4,FALSE),IF($AL10=2021,VLOOKUP(Brut!BO18,Semaines!$I$2:$L$523,3,FALSE),IF($AL10=2022,VLOOKUP(Brut!BO18,Semaines!$J$2:$L$523,2,FALSE),""))))))))))</f>
        <v>1</v>
      </c>
      <c r="CC10" s="132">
        <f>IF($AL10=2013,VLOOKUP(Brut!BO18,Semaines!$A$2:$L$523,12,FALSE),IF($AL10=2014,VLOOKUP(Brut!BO18,Semaines!$B$2:$L$523,11,FALSE),IF($AL10=2015,VLOOKUP(Brut!BO18,Semaines!$C$2:$L$523,10,FALSE),IF($AL10=2016,VLOOKUP(Brut!BO18,Semaines!$D$2:$L$523,9,FALSE),IF($AL10=2017,VLOOKUP(Brut!BO18,Semaines!$E$2:$L$523,8,FALSE),IF($AL10=2018,VLOOKUP(Brut!BO18,Semaines!$F$2:$L$523,7,FALSE),IF($AL10=2019,VLOOKUP(Brut!BO18,Semaines!$G$2:$L$523,6,FALSE),IF($AL10=2020,VLOOKUP(Brut!BO18,Semaines!$H$2:$L$523,5,FALSE),IF($AL10=2021,VLOOKUP(Brut!BO18,Semaines!$I$2:$L$523,4,FALSE),IF($AL10=2022,VLOOKUP(Brut!BO18,Semaines!$J$2:$L$523,3,FALSE),""))))))))))</f>
        <v>2018</v>
      </c>
      <c r="CD10" s="193"/>
      <c r="CE10" s="187"/>
      <c r="CF10" s="182"/>
      <c r="CG10" s="131">
        <f>IF($AL10=2013,VLOOKUP(Brut!BT18,Semaines!$A$2:$L$523,11,FALSE),IF($AL10=2014,VLOOKUP(Brut!BT18,Semaines!$B$2:$L$523,10,FALSE),IF($AL10=2015,VLOOKUP(Brut!BT18,Semaines!$C$2:$L$523,9,FALSE),IF($AL10=2016,VLOOKUP(Brut!BT18,Semaines!$D$2:$L$523,8,FALSE),IF($AL10=2017,VLOOKUP(Brut!BT18,Semaines!$E$2:$L$523,7,FALSE),IF($AL10=2018,VLOOKUP(Brut!BT18,Semaines!$F$2:$L$523,6,FALSE),IF($AL10=2019,VLOOKUP(Brut!BT18,Semaines!$G$2:$L$523,5,FALSE),IF($AL10=2020,VLOOKUP(Brut!BT18,Semaines!$H$2:$L$523,4,FALSE),IF($AL10=2021,VLOOKUP(Brut!BT18,Semaines!$I$2:$L$523,3,FALSE),IF($AL10=2022,VLOOKUP(Brut!BT18,Semaines!$J$2:$L$523,2,FALSE),""))))))))))</f>
        <v>3</v>
      </c>
      <c r="CH10" s="132">
        <f>IF($AL10=2013,VLOOKUP(Brut!BT18,Semaines!$A$2:$L$523,12,FALSE),IF($AL10=2014,VLOOKUP(Brut!BT18,Semaines!$B$2:$L$523,11,FALSE),IF($AL10=2015,VLOOKUP(Brut!BT18,Semaines!$C$2:$L$523,10,FALSE),IF($AL10=2016,VLOOKUP(Brut!BT18,Semaines!$D$2:$L$523,9,FALSE),IF($AL10=2017,VLOOKUP(Brut!BT18,Semaines!$E$2:$L$523,8,FALSE),IF($AL10=2018,VLOOKUP(Brut!BT18,Semaines!$F$2:$L$523,7,FALSE),IF($AL10=2019,VLOOKUP(Brut!BT18,Semaines!$G$2:$L$523,6,FALSE),IF($AL10=2020,VLOOKUP(Brut!BT18,Semaines!$H$2:$L$523,5,FALSE),IF($AL10=2021,VLOOKUP(Brut!BT18,Semaines!$I$2:$L$523,4,FALSE),IF($AL10=2022,VLOOKUP(Brut!BT18,Semaines!$J$2:$L$523,3,FALSE),""))))))))))</f>
        <v>2018</v>
      </c>
      <c r="CI10" s="193"/>
      <c r="CJ10" s="187"/>
      <c r="CK10" s="182"/>
      <c r="CL10" s="131">
        <f>IF($AL10=2013,VLOOKUP(Brut!BY18,Semaines!$A$2:$L$523,11,FALSE),IF($AL10=2014,VLOOKUP(Brut!BY18,Semaines!$B$2:$L$523,10,FALSE),IF($AL10=2015,VLOOKUP(Brut!BY18,Semaines!$C$2:$L$523,9,FALSE),IF($AL10=2016,VLOOKUP(Brut!BY18,Semaines!$D$2:$L$523,8,FALSE),IF($AL10=2017,VLOOKUP(Brut!BY18,Semaines!$E$2:$L$523,7,FALSE),IF($AL10=2018,VLOOKUP(Brut!BY18,Semaines!$F$2:$L$523,6,FALSE),IF($AL10=2019,VLOOKUP(Brut!BY18,Semaines!$G$2:$L$523,5,FALSE),IF($AL10=2020,VLOOKUP(Brut!BY18,Semaines!$H$2:$L$523,4,FALSE),IF($AL10=2021,VLOOKUP(Brut!BY18,Semaines!$I$2:$L$523,3,FALSE),IF($AL10=2022,VLOOKUP(Brut!BY18,Semaines!$J$2:$L$523,2,FALSE),""))))))))))</f>
        <v>4</v>
      </c>
      <c r="CM10" s="132">
        <f>IF($AL10=2013,VLOOKUP(Brut!BY18,Semaines!$A$2:$L$523,12,FALSE),IF($AL10=2014,VLOOKUP(Brut!BY18,Semaines!$B$2:$L$523,11,FALSE),IF($AL10=2015,VLOOKUP(Brut!BY18,Semaines!$C$2:$L$523,10,FALSE),IF($AL10=2016,VLOOKUP(Brut!BY18,Semaines!$D$2:$L$523,9,FALSE),IF($AL10=2017,VLOOKUP(Brut!BY18,Semaines!$E$2:$L$523,8,FALSE),IF($AL10=2018,VLOOKUP(Brut!BY18,Semaines!$F$2:$L$523,7,FALSE),IF($AL10=2019,VLOOKUP(Brut!BY18,Semaines!$G$2:$L$523,6,FALSE),IF($AL10=2020,VLOOKUP(Brut!BY18,Semaines!$H$2:$L$523,5,FALSE),IF($AL10=2021,VLOOKUP(Brut!BY18,Semaines!$I$2:$L$523,4,FALSE),IF($AL10=2022,VLOOKUP(Brut!BY18,Semaines!$J$2:$L$523,3,FALSE),""))))))))))</f>
        <v>2018</v>
      </c>
      <c r="CN10" s="193"/>
      <c r="CO10" s="187"/>
      <c r="CP10" s="194">
        <f>IF(Import!AQ8=0,"",Import!AQ8)</f>
        <v>43175</v>
      </c>
      <c r="CQ10" s="195">
        <f t="shared" si="11"/>
        <v>20000</v>
      </c>
      <c r="CR10" s="190">
        <f t="array" ref="CR10">IFERROR(IF(CP10="",IF(CN10="",IF(CL10="","",IF($AL10=2013,VLOOKUP(Brut!BY18+1,Semaines!$A$2:$L$523,11,FALSE),IF($AL10=2014,VLOOKUP(Brut!BY18+1,Semaines!$B$2:$L$523,10,FALSE),IF($AL10=2015,VLOOKUP(Brut!BY18+1,Semaines!$C$2:$L$523,9,FALSE),IF($AL10=2016,VLOOKUP(Brut!BY18+1,Semaines!$D$2:$L$523,8,FALSE),IF($AL10=2017,VLOOKUP(Brut!BY18+1,Semaines!$E$2:$L$523,7,FALSE),IF($AL10=2018,VLOOKUP(Brut!BY18+1,Semaines!$F$2:$L$523,6,FALSE),IF($AL10=2019,VLOOKUP(Brut!BY18+1,Semaines!$G$2:$L$523,5,FALSE),IF($AL10=2020,VLOOKUP(Brut!BY18+1,Semaines!$H$2:$L$523,4,FALSE),IF($AL10=2021,VLOOKUP(Brut!BY18+1,Semaines!$I$2:$L$523,3,FALSE),IF($AL10=2022,VLOOKUP(Brut!BY18+1,Semaines!$J$2:$L$523,2,FALSE),""))))))))))),IF(CO10="",IF($AL10=2013,VLOOKUP(Brut!BY18+1,Semaines!$A$2:$L$523,11,FALSE),IF($AL10=2014,VLOOKUP(Brut!BY18+1,Semaines!$B$2:$L$523,10,FALSE),IF($AL10=2015,VLOOKUP(Brut!BY18+1,Semaines!$C$2:$L$523,9,FALSE),IF($AL10=2016,VLOOKUP(Brut!BY18+1,Semaines!$D$2:$L$523,8,FALSE),IF($AL10=2017,VLOOKUP(Brut!BY18+1,Semaines!$E$2:$L$523,7,FALSE),IF($AL10=2018,VLOOKUP(Brut!BY18+1,Semaines!$F$2:$L$523,6,FALSE),IF($AL10=2019,VLOOKUP(Brut!BY18+1,Semaines!$G$2:$L$523,5,FALSE),IF($AL10=2020,VLOOKUP(Brut!BY18+1,Semaines!$H$2:$L$523,4,FALSE),IF($AL10=2021,VLOOKUP(Brut!BY18+1,Semaines!$I$2:$L$523,3,FALSE),IF($AL10=2022,VLOOKUP(Brut!BY18+1,Semaines!$J$2:$L$523,2,FALSE),"")))))))))),IF($AL10=2013,VLOOKUP(Brut!CA18+1,Semaines!$A$2:$L$523,11,FALSE),IF($AL10=2014,VLOOKUP(Brut!CA18+1,Semaines!$B$2:$L$523,10,FALSE),IF($AL10=2015,VLOOKUP(Brut!CA18+1,Semaines!$C$2:$L$523,9,FALSE),IF($AL10=2016,VLOOKUP(Brut!CA18+1,Semaines!$D$2:$L$523,8,FALSE),IF($AL10=2017,VLOOKUP(Brut!CA18+1,Semaines!$E$2:$L$523,7,FALSE),IF($AL10=2018,VLOOKUP(Brut!CA18+1,Semaines!$F$2:$L$523,6,FALSE),IF($AL10=2019,VLOOKUP(Brut!CA18+1,Semaines!$G$2:$L$523,5,FALSE),IF($AL10=2020,VLOOKUP(Brut!CA18+1,Semaines!$H$2:$L$523,4,FALSE),IF($AL10=2021,VLOOKUP(Brut!CA18+1,Semaines!$I$2:$L$523,3,FALSE),IF($AL10=2022,VLOOKUP(Brut!CA18+1,Semaines!$J$2:$L$523,2,FALSE),"")))))))))))),_xlfn.ISOWEEKNUM(CP10)),"")</f>
        <v>11</v>
      </c>
      <c r="CS10" s="191">
        <f>IF(CP10="",IF(CO10="",IF(CM10="","",IF($AL10=2013,VLOOKUP(Brut!CD18,Semaines!$A$2:$L$523,12,FALSE),IF($AL10=2014,VLOOKUP(Brut!CD18,Semaines!$B$2:$L$523,11,FALSE),IF($AL10=2015,VLOOKUP(Brut!CD18,Semaines!$C$2:$L$523,10,FALSE),IF($AL10=2016,VLOOKUP(Brut!CD18,Semaines!$D$2:$L$523,9,FALSE),IF($AL10=2017,VLOOKUP(Brut!CD18,Semaines!$E$2:$L$523,8,FALSE),IF($AL10=2018,VLOOKUP(Brut!CD18,Semaines!$F$2:$L$523,7,FALSE),IF($AL10=2019,VLOOKUP(Brut!CD18,Semaines!$G$2:$L$523,6,FALSE),IF($AL10=2020,VLOOKUP(Brut!CD18,Semaines!$H$2:$L$523,5,FALSE),IF($AL10=2021,VLOOKUP(Brut!CD18,Semaines!$I$2:$L$523,4,FALSE),IF($AL10=2022,VLOOKUP(Brut!CD18,Semaines!$J$2:$L$523,3,FALSE),""))))))))))),IF(CN10="",IF($AL10=2013,VLOOKUP(Brut!CD18,Semaines!$A$2:$L$523,12,FALSE),IF($AL10=2014,VLOOKUP(Brut!CD18,Semaines!$B$2:$L$523,11,FALSE),IF($AL10=2015,VLOOKUP(Brut!CD18,Semaines!$C$2:$L$523,10,FALSE),IF($AL10=2016,VLOOKUP(Brut!CD18,Semaines!$D$2:$L$523,9,FALSE),IF($AL10=2017,VLOOKUP(Brut!CD18,Semaines!$E$2:$L$523,8,FALSE),IF($AL10=2018,VLOOKUP(Brut!CD18,Semaines!$F$2:$L$523,7,FALSE),IF($AL10=2019,VLOOKUP(Brut!CD18,Semaines!$G$2:$L$523,6,FALSE),IF($AL10=2020,VLOOKUP(Brut!CD18,Semaines!$H$2:$L$523,5,FALSE),IF($AL10=2021,VLOOKUP(Brut!CD18,Semaines!$I$2:$L$523,4,FALSE),IF($AL10=2022,VLOOKUP(Brut!CD18,Semaines!$J$2:$L$523,3,FALSE),"")))))))))),IF(CM10="","",IF($AL10=2013,VLOOKUP(Brut!CD18,Semaines!$A$2:$L$523,12,FALSE),IF($AL10=2014,VLOOKUP(Brut!CD18,Semaines!$B$2:$L$523,11,FALSE),IF($AL10=2015,VLOOKUP(Brut!CD18,Semaines!$C$2:$L$523,10,FALSE),IF($AL10=2016,VLOOKUP(Brut!CD18,Semaines!$D$2:$L$523,9,FALSE),IF($AL10=2017,VLOOKUP(Brut!CD18,Semaines!$E$2:$L$523,8,FALSE),IF($AL10=2018,VLOOKUP(Brut!CD18,Semaines!$F$2:$L$523,7,FALSE),IF($AL10=2019,VLOOKUP(Brut!CD18,Semaines!$G$2:$L$523,6,FALSE),IF($AL10=2020,VLOOKUP(Brut!CD18,Semaines!$H$2:$L$523,5,FALSE),IF($AL10=2021,VLOOKUP(Brut!CD18,Semaines!$I$2:$L$523,4,FALSE),IF($AL10=2022,VLOOKUP(Brut!CD18,Semaines!$J$2:$L$523,3,FALSE),""))))))))))))),IF(AND(MONTH(CP10)=12,_xlfn.ISOWEEKNUM(CP10)=1),YEAR(CP10)+1,YEAR(CP10)))</f>
        <v>2018</v>
      </c>
      <c r="CT10" s="186"/>
      <c r="CU10" s="187"/>
      <c r="CV10" s="192">
        <f>IF($AL10=2013,VLOOKUP(Brut!CH18,Semaines!$A$2:$L$523,11,FALSE),IF($AL10=2014,VLOOKUP(Brut!CH18,Semaines!$B$2:$L$523,10,FALSE),IF($AL10=2015,VLOOKUP(Brut!CH18,Semaines!$C$2:$L$523,9,FALSE),IF($AL10=2016,VLOOKUP(Brut!CH18,Semaines!$D$2:$L$523,8,FALSE),IF($AL10=2017,VLOOKUP(Brut!CH18,Semaines!$E$2:$L$523,7,FALSE),IF($AL10=2018,VLOOKUP(Brut!CH18,Semaines!$F$2:$L$523,6,FALSE),IF($AL10=2019,VLOOKUP(Brut!CH18,Semaines!$G$2:$L$523,5,FALSE),IF($AL10=2020,VLOOKUP(Brut!CH18,Semaines!$H$2:$L$523,4,FALSE),IF($AL10=2021,VLOOKUP(Brut!CH18,Semaines!$I$2:$L$523,3,FALSE),IF($AL10=2022,VLOOKUP(Brut!CH18,Semaines!$J$2:$L$523,2,FALSE),""))))))))))</f>
        <v>5</v>
      </c>
      <c r="CW10" s="132">
        <f>IF($AL10=2013,VLOOKUP(Brut!CH18,Semaines!$A$2:$L$523,12,FALSE),IF($AL10=2014,VLOOKUP(Brut!CH18,Semaines!$B$2:$L$523,11,FALSE),IF($AL10=2015,VLOOKUP(Brut!CH18,Semaines!$C$2:$L$523,10,FALSE),IF($AL10=2016,VLOOKUP(Brut!CH18,Semaines!$D$2:$L$523,9,FALSE),IF($AL10=2017,VLOOKUP(Brut!CH18,Semaines!$E$2:$L$523,8,FALSE),IF($AL10=2018,VLOOKUP(Brut!CH18,Semaines!$F$2:$L$523,7,FALSE),IF($AL10=2019,VLOOKUP(Brut!CH18,Semaines!$G$2:$L$523,6,FALSE),IF($AL10=2020,VLOOKUP(Brut!CH18,Semaines!$H$2:$L$523,5,FALSE),IF($AL10=2021,VLOOKUP(Brut!CH18,Semaines!$I$2:$L$523,4,FALSE),IF($AL10=2022,VLOOKUP(Brut!CH18,Semaines!$J$2:$L$523,3,FALSE),""))))))))))</f>
        <v>2018</v>
      </c>
      <c r="CX10" s="193"/>
      <c r="CY10" s="187"/>
      <c r="CZ10" s="182"/>
      <c r="DA10" s="131">
        <f>IF($AL10=2013,VLOOKUP(Brut!CM18,Semaines!$A$2:$L$523,11,FALSE),IF($AL10=2014,VLOOKUP(Brut!CM18,Semaines!$B$2:$L$523,10,FALSE),IF($AL10=2015,VLOOKUP(Brut!CM18,Semaines!$C$2:$L$523,9,FALSE),IF($AL10=2016,VLOOKUP(Brut!CM18,Semaines!$D$2:$L$523,8,FALSE),IF($AL10=2017,VLOOKUP(Brut!CM18,Semaines!$E$2:$L$523,7,FALSE),IF($AL10=2018,VLOOKUP(Brut!CM18,Semaines!$F$2:$L$523,6,FALSE),IF($AL10=2019,VLOOKUP(Brut!CM18,Semaines!$G$2:$L$523,5,FALSE),IF($AL10=2020,VLOOKUP(Brut!CM18,Semaines!$H$2:$L$523,4,FALSE),IF($AL10=2021,VLOOKUP(Brut!CM18,Semaines!$I$2:$L$523,3,FALSE),IF($AL10=2022,VLOOKUP(Brut!CM18,Semaines!$J$2:$L$523,2,FALSE),""))))))))))</f>
        <v>6</v>
      </c>
      <c r="DB10" s="132">
        <f>IF($AL10=2013,VLOOKUP(Brut!CM18,Semaines!$A$2:$L$523,12,FALSE),IF($AL10=2014,VLOOKUP(Brut!CM18,Semaines!$B$2:$L$523,11,FALSE),IF($AL10=2015,VLOOKUP(Brut!CM18,Semaines!$C$2:$L$523,10,FALSE),IF($AL10=2016,VLOOKUP(Brut!CM18,Semaines!$D$2:$L$523,9,FALSE),IF($AL10=2017,VLOOKUP(Brut!CM18,Semaines!$E$2:$L$523,8,FALSE),IF($AL10=2018,VLOOKUP(Brut!CM18,Semaines!$F$2:$L$523,7,FALSE),IF($AL10=2019,VLOOKUP(Brut!CM18,Semaines!$G$2:$L$523,6,FALSE),IF($AL10=2020,VLOOKUP(Brut!CM18,Semaines!$H$2:$L$523,5,FALSE),IF($AL10=2021,VLOOKUP(Brut!CM18,Semaines!$I$2:$L$523,4,FALSE),IF($AL10=2022,VLOOKUP(Brut!CM18,Semaines!$J$2:$L$523,3,FALSE),""))))))))))</f>
        <v>2018</v>
      </c>
      <c r="DC10" s="193"/>
      <c r="DD10" s="187"/>
      <c r="DE10" s="192">
        <f>IF($AL10=2013,VLOOKUP(Brut!CQ18,Semaines!$A$2:$L$523,11,FALSE),IF($AL10=2014,VLOOKUP(Brut!CQ18,Semaines!$B$2:$L$523,10,FALSE),IF($AL10=2015,VLOOKUP(Brut!CQ18,Semaines!$C$2:$L$523,9,FALSE),IF($AL10=2016,VLOOKUP(Brut!CQ18,Semaines!$D$2:$L$523,8,FALSE),IF($AL10=2017,VLOOKUP(Brut!CQ18,Semaines!$E$2:$L$523,7,FALSE),IF($AL10=2018,VLOOKUP(Brut!CQ18,Semaines!$F$2:$L$523,6,FALSE),IF($AL10=2019,VLOOKUP(Brut!CQ18,Semaines!$G$2:$L$523,5,FALSE),IF($AL10=2020,VLOOKUP(Brut!CQ18,Semaines!$H$2:$L$523,4,FALSE),IF($AL10=2021,VLOOKUP(Brut!CQ18,Semaines!$I$2:$L$523,3,FALSE),IF($AL10=2022,VLOOKUP(Brut!CQ18,Semaines!$J$2:$L$523,2,FALSE),""))))))))))</f>
        <v>6</v>
      </c>
      <c r="DF10" s="132">
        <f>IF($AL10=2013,VLOOKUP(Brut!CQ18,Semaines!$A$2:$L$523,12,FALSE),IF($AL10=2014,VLOOKUP(Brut!CQ18,Semaines!$B$2:$L$523,11,FALSE),IF($AL10=2015,VLOOKUP(Brut!CQ18,Semaines!$C$2:$L$523,10,FALSE),IF($AL10=2016,VLOOKUP(Brut!CQ18,Semaines!$D$2:$L$523,9,FALSE),IF($AL10=2017,VLOOKUP(Brut!CQ18,Semaines!$E$2:$L$523,8,FALSE),IF($AL10=2018,VLOOKUP(Brut!CQ18,Semaines!$F$2:$L$523,7,FALSE),IF($AL10=2019,VLOOKUP(Brut!CQ18,Semaines!$G$2:$L$523,6,FALSE),IF($AL10=2020,VLOOKUP(Brut!CQ18,Semaines!$H$2:$L$523,5,FALSE),IF($AL10=2021,VLOOKUP(Brut!CQ18,Semaines!$I$2:$L$523,4,FALSE),IF($AL10=2022,VLOOKUP(Brut!CQ18,Semaines!$J$2:$L$523,3,FALSE),""))))))))))</f>
        <v>2018</v>
      </c>
      <c r="DG10" s="193"/>
      <c r="DH10" s="187"/>
      <c r="DI10" s="182"/>
      <c r="DJ10" s="131">
        <f>IF($AL10=2013,VLOOKUP(Brut!CW18,Semaines!$A$2:$L$523,11,FALSE),IF($AL10=2014,VLOOKUP(Brut!CW18,Semaines!$B$2:$L$523,10,FALSE),IF($AL10=2015,VLOOKUP(Brut!CW18,Semaines!$C$2:$L$523,9,FALSE),IF($AL10=2016,VLOOKUP(Brut!CW18,Semaines!$D$2:$L$523,8,FALSE),IF($AL10=2017,VLOOKUP(Brut!CW18,Semaines!$E$2:$L$523,7,FALSE),IF($AL10=2018,VLOOKUP(Brut!CW18,Semaines!$F$2:$L$523,6,FALSE),IF($AL10=2019,VLOOKUP(Brut!CW18,Semaines!$G$2:$L$523,5,FALSE),IF($AL10=2020,VLOOKUP(Brut!CW18,Semaines!$H$2:$L$523,4,FALSE),IF($AL10=2021,VLOOKUP(Brut!CW18,Semaines!$I$2:$L$523,3,FALSE),IF($AL10=2022,VLOOKUP(Brut!CW18,Semaines!$J$2:$L$523,2,FALSE),""))))))))))</f>
        <v>6</v>
      </c>
      <c r="DK10" s="132">
        <f>IF($AL10=2013,VLOOKUP(Brut!CW18,Semaines!$A$2:$L$523,12,FALSE),IF($AL10=2014,VLOOKUP(Brut!CW18,Semaines!$B$2:$L$523,11,FALSE),IF($AL10=2015,VLOOKUP(Brut!CW18,Semaines!$C$2:$L$523,10,FALSE),IF($AL10=2016,VLOOKUP(Brut!CW18,Semaines!$D$2:$L$523,9,FALSE),IF($AL10=2017,VLOOKUP(Brut!CW18,Semaines!$E$2:$L$523,8,FALSE),IF($AL10=2018,VLOOKUP(Brut!CW18,Semaines!$F$2:$L$523,7,FALSE),IF($AL10=2019,VLOOKUP(Brut!CW18,Semaines!$G$2:$L$523,6,FALSE),IF($AL10=2020,VLOOKUP(Brut!CW18,Semaines!$H$2:$L$523,5,FALSE),IF($AL10=2021,VLOOKUP(Brut!CW18,Semaines!$I$2:$L$523,4,FALSE),IF($AL10=2022,VLOOKUP(Brut!CW18,Semaines!$J$2:$L$523,3,FALSE),""))))))))))</f>
        <v>2018</v>
      </c>
      <c r="DL10" s="193"/>
      <c r="DM10" s="187"/>
      <c r="DN10" s="182"/>
      <c r="DO10" s="131">
        <f>IF($AL10=2013,VLOOKUP(Brut!DC18,Semaines!$A$2:$L$523,11,FALSE),IF($AL10=2014,VLOOKUP(Brut!DC18,Semaines!$B$2:$L$523,10,FALSE),IF($AL10=2015,VLOOKUP(Brut!DC18,Semaines!$C$2:$L$523,9,FALSE),IF($AL10=2016,VLOOKUP(Brut!DC18,Semaines!$D$2:$L$523,8,FALSE),IF($AL10=2017,VLOOKUP(Brut!DC18,Semaines!$E$2:$L$523,7,FALSE),IF($AL10=2018,VLOOKUP(Brut!DC18,Semaines!$F$2:$L$523,6,FALSE),IF($AL10=2019,VLOOKUP(Brut!DC18,Semaines!$G$2:$L$523,5,FALSE),IF($AL10=2020,VLOOKUP(Brut!DC18,Semaines!$H$2:$L$523,4,FALSE),IF($AL10=2021,VLOOKUP(Brut!DC18,Semaines!$I$2:$L$523,3,FALSE),IF($AL10=2022,VLOOKUP(Brut!DC18,Semaines!$J$2:$L$523,2,FALSE),""))))))))))</f>
        <v>6</v>
      </c>
      <c r="DP10" s="132">
        <f>IF($AL10=2013,VLOOKUP(Brut!DC18,Semaines!$A$2:$L$523,12,FALSE),IF($AL10=2014,VLOOKUP(Brut!DC18,Semaines!$B$2:$L$523,11,FALSE),IF($AL10=2015,VLOOKUP(Brut!DC18,Semaines!$C$2:$L$523,10,FALSE),IF($AL10=2016,VLOOKUP(Brut!DC18,Semaines!$D$2:$L$523,9,FALSE),IF($AL10=2017,VLOOKUP(Brut!DC18,Semaines!$E$2:$L$523,8,FALSE),IF($AL10=2018,VLOOKUP(Brut!DC18,Semaines!$F$2:$L$523,7,FALSE),IF($AL10=2019,VLOOKUP(Brut!DC18,Semaines!$G$2:$L$523,6,FALSE),IF($AL10=2020,VLOOKUP(Brut!DC18,Semaines!$H$2:$L$523,5,FALSE),IF($AL10=2021,VLOOKUP(Brut!DC18,Semaines!$I$2:$L$523,4,FALSE),IF($AL10=2022,VLOOKUP(Brut!DC18,Semaines!$J$2:$L$523,3,FALSE),""))))))))))</f>
        <v>2018</v>
      </c>
      <c r="DQ10" s="193"/>
      <c r="DR10" s="187"/>
      <c r="DS10" s="182"/>
      <c r="DT10" s="185"/>
      <c r="DU10" s="182"/>
      <c r="DV10" s="131">
        <f>IF($AL10=2013,VLOOKUP(Brut!DJ18,Semaines!$A$2:$L$523,11,FALSE),IF($AL10=2014,VLOOKUP(Brut!DJ18,Semaines!$B$2:$L$523,10,FALSE),IF($AL10=2015,VLOOKUP(Brut!DJ18,Semaines!$C$2:$L$523,9,FALSE),IF($AL10=2016,VLOOKUP(Brut!DJ18,Semaines!$D$2:$L$523,8,FALSE),IF($AL10=2017,VLOOKUP(Brut!DJ18,Semaines!$E$2:$L$523,7,FALSE),IF($AL10=2018,VLOOKUP(Brut!DJ18,Semaines!$F$2:$L$523,6,FALSE),IF($AL10=2019,VLOOKUP(Brut!DJ18,Semaines!$G$2:$L$523,5,FALSE),IF($AL10=2020,VLOOKUP(Brut!DJ18,Semaines!$H$2:$L$523,4,FALSE),IF($AL10=2021,VLOOKUP(Brut!DJ18,Semaines!$I$2:$L$523,3,FALSE),IF($AL10=2022,VLOOKUP(Brut!DJ18,Semaines!$J$2:$L$523,2,FALSE),""))))))))))</f>
        <v>7</v>
      </c>
      <c r="DW10" s="132">
        <f>IF($AL10=2013,VLOOKUP(Brut!DJ18,Semaines!$A$2:$L$523,12,FALSE),IF($AL10=2014,VLOOKUP(Brut!DJ18,Semaines!$B$2:$L$523,11,FALSE),IF($AL10=2015,VLOOKUP(Brut!DJ18,Semaines!$C$2:$L$523,10,FALSE),IF($AL10=2016,VLOOKUP(Brut!DJ18,Semaines!$D$2:$L$523,9,FALSE),IF($AL10=2017,VLOOKUP(Brut!DJ18,Semaines!$E$2:$L$523,8,FALSE),IF($AL10=2018,VLOOKUP(Brut!DJ18,Semaines!$F$2:$L$523,7,FALSE),IF($AL10=2019,VLOOKUP(Brut!DJ18,Semaines!$G$2:$L$523,6,FALSE),IF($AL10=2020,VLOOKUP(Brut!DJ18,Semaines!$H$2:$L$523,5,FALSE),IF($AL10=2021,VLOOKUP(Brut!DJ18,Semaines!$I$2:$L$523,4,FALSE),IF($AL10=2022,VLOOKUP(Brut!DJ18,Semaines!$J$2:$L$523,3,FALSE),""))))))))))</f>
        <v>2018</v>
      </c>
      <c r="DX10" s="193"/>
      <c r="DY10" s="187"/>
      <c r="DZ10" s="182"/>
      <c r="EA10" s="131">
        <f>IF($AL10=2013,VLOOKUP(Brut!DO18,Semaines!$A$2:$L$523,11,FALSE),IF($AL10=2014,VLOOKUP(Brut!DO18,Semaines!$B$2:$L$523,10,FALSE),IF($AL10=2015,VLOOKUP(Brut!DO18,Semaines!$C$2:$L$523,9,FALSE),IF($AL10=2016,VLOOKUP(Brut!DO18,Semaines!$D$2:$L$523,8,FALSE),IF($AL10=2017,VLOOKUP(Brut!DO18,Semaines!$E$2:$L$523,7,FALSE),IF($AL10=2018,VLOOKUP(Brut!DO18,Semaines!$F$2:$L$523,6,FALSE),IF($AL10=2019,VLOOKUP(Brut!DO18,Semaines!$G$2:$L$523,5,FALSE),IF($AL10=2020,VLOOKUP(Brut!DO18,Semaines!$H$2:$L$523,4,FALSE),IF($AL10=2021,VLOOKUP(Brut!DO18,Semaines!$I$2:$L$523,3,FALSE),IF($AL10=2022,VLOOKUP(Brut!DO18,Semaines!$J$2:$L$523,2,FALSE),""))))))))))</f>
        <v>8</v>
      </c>
      <c r="EB10" s="132">
        <f>IF($AL10=2013,VLOOKUP(Brut!DO18,Semaines!$A$2:$L$523,12,FALSE),IF($AL10=2014,VLOOKUP(Brut!DO18,Semaines!$B$2:$L$523,11,FALSE),IF($AL10=2015,VLOOKUP(Brut!DO18,Semaines!$C$2:$L$523,10,FALSE),IF($AL10=2016,VLOOKUP(Brut!DO18,Semaines!$D$2:$L$523,9,FALSE),IF($AL10=2017,VLOOKUP(Brut!DO18,Semaines!$E$2:$L$523,8,FALSE),IF($AL10=2018,VLOOKUP(Brut!DO18,Semaines!$F$2:$L$523,7,FALSE),IF($AL10=2019,VLOOKUP(Brut!DO18,Semaines!$G$2:$L$523,6,FALSE),IF($AL10=2020,VLOOKUP(Brut!DO18,Semaines!$H$2:$L$523,5,FALSE),IF($AL10=2021,VLOOKUP(Brut!DO18,Semaines!$I$2:$L$523,4,FALSE),IF($AL10=2022,VLOOKUP(Brut!DO18,Semaines!$J$2:$L$523,3,FALSE),""))))))))))</f>
        <v>2018</v>
      </c>
      <c r="EC10" s="193"/>
      <c r="ED10" s="187"/>
      <c r="EE10" s="196"/>
      <c r="EF10" s="196"/>
      <c r="EG10" s="197"/>
      <c r="EH10" s="187"/>
      <c r="EI10" s="182"/>
      <c r="EJ10" s="185"/>
      <c r="EK10" s="182"/>
      <c r="EL10" s="131">
        <f>IF($AL10=2013,VLOOKUP(Brut!DV18,Semaines!$A$2:$L$523,11,FALSE),IF($AL10=2014,VLOOKUP(Brut!DV18,Semaines!$B$2:$L$523,10,FALSE),IF($AL10=2015,VLOOKUP(Brut!DV18,Semaines!$C$2:$L$523,9,FALSE),IF($AL10=2016,VLOOKUP(Brut!DV18,Semaines!$D$2:$L$523,8,FALSE),IF($AL10=2017,VLOOKUP(Brut!DV18,Semaines!$E$2:$L$523,7,FALSE),IF($AL10=2018,VLOOKUP(Brut!DV18,Semaines!$F$2:$L$523,6,FALSE),IF($AL10=2019,VLOOKUP(Brut!DV18,Semaines!$G$2:$L$523,5,FALSE),IF($AL10=2020,VLOOKUP(Brut!DV18,Semaines!$H$2:$L$523,4,FALSE),IF($AL10=2021,VLOOKUP(Brut!DV18,Semaines!$I$2:$L$523,3,FALSE),IF($AL10=2022,VLOOKUP(Brut!DV18,Semaines!$J$2:$L$523,2,FALSE),""))))))))))</f>
        <v>8</v>
      </c>
      <c r="EM10" s="132">
        <f>IF($AL10=2013,VLOOKUP(Brut!DV18,Semaines!$A$2:$L$523,12,FALSE),IF($AL10=2014,VLOOKUP(Brut!DV18,Semaines!$B$2:$L$523,11,FALSE),IF($AL10=2015,VLOOKUP(Brut!DV18,Semaines!$C$2:$L$523,10,FALSE),IF($AL10=2016,VLOOKUP(Brut!DV18,Semaines!$D$2:$L$523,9,FALSE),IF($AL10=2017,VLOOKUP(Brut!DV18,Semaines!$E$2:$L$523,8,FALSE),IF($AL10=2018,VLOOKUP(Brut!DV18,Semaines!$F$2:$L$523,7,FALSE),IF($AL10=2019,VLOOKUP(Brut!DV18,Semaines!$G$2:$L$523,6,FALSE),IF($AL10=2020,VLOOKUP(Brut!DV18,Semaines!$H$2:$L$523,5,FALSE),IF($AL10=2021,VLOOKUP(Brut!DV18,Semaines!$I$2:$L$523,4,FALSE),IF($AL10=2022,VLOOKUP(Brut!DV18,Semaines!$J$2:$L$523,3,FALSE),""))))))))))</f>
        <v>2018</v>
      </c>
      <c r="EN10" s="193"/>
      <c r="EO10" s="187"/>
      <c r="EP10" s="192">
        <f>IF($AL10=2013,VLOOKUP(Brut!DZ18,Semaines!$A$2:$L$523,11,FALSE),IF($AL10=2014,VLOOKUP(Brut!DZ18,Semaines!$B$2:$L$523,10,FALSE),IF($AL10=2015,VLOOKUP(Brut!DZ18,Semaines!$C$2:$L$523,9,FALSE),IF($AL10=2016,VLOOKUP(Brut!DZ18,Semaines!$D$2:$L$523,8,FALSE),IF($AL10=2017,VLOOKUP(Brut!DZ18,Semaines!$E$2:$L$523,7,FALSE),IF($AL10=2018,VLOOKUP(Brut!DZ18,Semaines!$F$2:$L$523,6,FALSE),IF($AL10=2019,VLOOKUP(Brut!DZ18,Semaines!$G$2:$L$523,5,FALSE),IF($AL10=2020,VLOOKUP(Brut!DZ18,Semaines!$H$2:$L$523,4,FALSE),IF($AL10=2021,VLOOKUP(Brut!DZ18,Semaines!$I$2:$L$523,3,FALSE),IF($AL10=2022,VLOOKUP(Brut!DZ18,Semaines!$J$2:$L$523,2,FALSE),""))))))))))</f>
        <v>9</v>
      </c>
      <c r="EQ10" s="132">
        <f>IF($AL10=2013,VLOOKUP(Brut!DZ18,Semaines!$A$2:$L$523,12,FALSE),IF($AL10=2014,VLOOKUP(Brut!DZ18,Semaines!$B$2:$L$523,11,FALSE),IF($AL10=2015,VLOOKUP(Brut!DZ18,Semaines!$C$2:$L$523,10,FALSE),IF($AL10=2016,VLOOKUP(Brut!DZ18,Semaines!$D$2:$L$523,9,FALSE),IF($AL10=2017,VLOOKUP(Brut!DZ18,Semaines!$E$2:$L$523,8,FALSE),IF($AL10=2018,VLOOKUP(Brut!DZ18,Semaines!$F$2:$L$523,7,FALSE),IF($AL10=2019,VLOOKUP(Brut!DZ18,Semaines!$G$2:$L$523,6,FALSE),IF($AL10=2020,VLOOKUP(Brut!DZ18,Semaines!$H$2:$L$523,5,FALSE),IF($AL10=2021,VLOOKUP(Brut!DZ18,Semaines!$I$2:$L$523,4,FALSE),IF($AL10=2022,VLOOKUP(Brut!DZ18,Semaines!$J$2:$L$523,3,FALSE),""))))))))))</f>
        <v>2018</v>
      </c>
      <c r="ER10" s="193"/>
      <c r="ES10" s="187"/>
      <c r="ET10" s="192">
        <f>IF($AL10=2013,VLOOKUP(Brut!ED18,Semaines!$A$2:$L$523,11,FALSE),IF($AL10=2014,VLOOKUP(Brut!ED18,Semaines!$B$2:$L$523,10,FALSE),IF($AL10=2015,VLOOKUP(Brut!ED18,Semaines!$C$2:$L$523,9,FALSE),IF($AL10=2016,VLOOKUP(Brut!ED18,Semaines!$D$2:$L$523,8,FALSE),IF($AL10=2017,VLOOKUP(Brut!ED18,Semaines!$E$2:$L$523,7,FALSE),IF($AL10=2018,VLOOKUP(Brut!ED18,Semaines!$F$2:$L$523,6,FALSE),IF($AL10=2019,VLOOKUP(Brut!ED18,Semaines!$G$2:$L$523,5,FALSE),IF($AL10=2020,VLOOKUP(Brut!ED18,Semaines!$H$2:$L$523,4,FALSE),IF($AL10=2021,VLOOKUP(Brut!ED18,Semaines!$I$2:$L$523,3,FALSE),IF($AL10=2022,VLOOKUP(Brut!ED18,Semaines!$J$2:$L$523,2,FALSE),""))))))))))</f>
        <v>9</v>
      </c>
      <c r="EU10" s="132">
        <f>IF($AL10=2013,VLOOKUP(Brut!ED18,Semaines!$A$2:$L$523,12,FALSE),IF($AL10=2014,VLOOKUP(Brut!ED18,Semaines!$B$2:$L$523,11,FALSE),IF($AL10=2015,VLOOKUP(Brut!ED18,Semaines!$C$2:$L$523,10,FALSE),IF($AL10=2016,VLOOKUP(Brut!ED18,Semaines!$D$2:$L$523,9,FALSE),IF($AL10=2017,VLOOKUP(Brut!ED18,Semaines!$E$2:$L$523,8,FALSE),IF($AL10=2018,VLOOKUP(Brut!ED18,Semaines!$F$2:$L$523,7,FALSE),IF($AL10=2019,VLOOKUP(Brut!ED18,Semaines!$G$2:$L$523,6,FALSE),IF($AL10=2020,VLOOKUP(Brut!ED18,Semaines!$H$2:$L$523,5,FALSE),IF($AL10=2021,VLOOKUP(Brut!ED18,Semaines!$I$2:$L$523,4,FALSE),IF($AL10=2022,VLOOKUP(Brut!ED18,Semaines!$J$2:$L$523,3,FALSE),""))))))))))</f>
        <v>2018</v>
      </c>
      <c r="EV10" s="193"/>
      <c r="EW10" s="187"/>
      <c r="EX10" s="192">
        <f>IF($AL10=2013,VLOOKUP(Brut!EH18,Semaines!$A$2:$L$523,11,FALSE),IF($AL10=2014,VLOOKUP(Brut!EH18,Semaines!$B$2:$L$523,10,FALSE),IF($AL10=2015,VLOOKUP(Brut!EH18,Semaines!$C$2:$L$523,9,FALSE),IF($AL10=2016,VLOOKUP(Brut!EH18,Semaines!$D$2:$L$523,8,FALSE),IF($AL10=2017,VLOOKUP(Brut!EH18,Semaines!$E$2:$L$523,7,FALSE),IF($AL10=2018,VLOOKUP(Brut!EH18,Semaines!$F$2:$L$523,6,FALSE),IF($AL10=2019,VLOOKUP(Brut!EH18,Semaines!$G$2:$L$523,5,FALSE),IF($AL10=2020,VLOOKUP(Brut!EH18,Semaines!$H$2:$L$523,4,FALSE),IF($AL10=2021,VLOOKUP(Brut!EH18,Semaines!$I$2:$L$523,3,FALSE),IF($AL10=2022,VLOOKUP(Brut!EH18,Semaines!$J$2:$L$523,2,FALSE),""))))))))))</f>
        <v>9</v>
      </c>
      <c r="EY10" s="132">
        <f>IF($AL10=2013,VLOOKUP(Brut!EH18,Semaines!$A$2:$L$523,12,FALSE),IF($AL10=2014,VLOOKUP(Brut!EH18,Semaines!$B$2:$L$523,11,FALSE),IF($AL10=2015,VLOOKUP(Brut!EH18,Semaines!$C$2:$L$523,10,FALSE),IF($AL10=2016,VLOOKUP(Brut!EH18,Semaines!$D$2:$L$523,9,FALSE),IF($AL10=2017,VLOOKUP(Brut!EH18,Semaines!$E$2:$L$523,8,FALSE),IF($AL10=2018,VLOOKUP(Brut!EH18,Semaines!$F$2:$L$523,7,FALSE),IF($AL10=2019,VLOOKUP(Brut!EH18,Semaines!$G$2:$L$523,6,FALSE),IF($AL10=2020,VLOOKUP(Brut!EH18,Semaines!$H$2:$L$523,5,FALSE),IF($AL10=2021,VLOOKUP(Brut!EH18,Semaines!$I$2:$L$523,4,FALSE),IF($AL10=2022,VLOOKUP(Brut!EH18,Semaines!$J$2:$L$523,3,FALSE),""))))))))))</f>
        <v>2018</v>
      </c>
      <c r="EZ10" s="193"/>
      <c r="FA10" s="187"/>
      <c r="FB10" s="194">
        <f>IF(Import!AU8=0,"",Import!AU8)</f>
        <v>43262</v>
      </c>
      <c r="FC10" s="195">
        <f t="shared" si="12"/>
        <v>15000</v>
      </c>
      <c r="FD10" s="190">
        <f t="array" ref="FD10">IFERROR(IF(FB10="",IF(EZ10="",IF(EX10="","",IF($AL10=2013,VLOOKUP(Brut!EH18+1,Semaines!$A$2:$L$523,11,FALSE),IF($AL10=2014,VLOOKUP(Brut!EH18+1,Semaines!$B$2:$L$523,10,FALSE),IF($AL10=2015,VLOOKUP(Brut!EH18+1,Semaines!$C$2:$L$523,9,FALSE),IF($AL10=2016,VLOOKUP(Brut!EH18+1,Semaines!$D$2:$L$523,8,FALSE),IF($AL10=2017,VLOOKUP(Brut!EH18+1,Semaines!$E$2:$L$523,7,FALSE),IF($AL10=2018,VLOOKUP(Brut!EH18+1,Semaines!$F$2:$L$523,6,FALSE),IF($AL10=2019,VLOOKUP(Brut!EH18+1,Semaines!$G$2:$L$523,5,FALSE),IF($AL10=2020,VLOOKUP(Brut!EH18+1,Semaines!$H$2:$L$523,4,FALSE),IF($AL10=2021,VLOOKUP(Brut!EH18+1,Semaines!$I$2:$L$523,3,FALSE),IF($AL10=2022,VLOOKUP(Brut!EH18+1,Semaines!$J$2:$L$523,2,FALSE),""))))))))))),IF(FA10="",IF($AL10=2013,VLOOKUP(Brut!EH18+1,Semaines!$A$2:$L$523,11,FALSE),IF($AL10=2014,VLOOKUP(Brut!EH18+1,Semaines!$B$2:$L$523,10,FALSE),IF($AL10=2015,VLOOKUP(Brut!EH18+1,Semaines!$C$2:$L$523,9,FALSE),IF($AL10=2016,VLOOKUP(Brut!EH18+1,Semaines!$D$2:$L$523,8,FALSE),IF($AL10=2017,VLOOKUP(Brut!EH18+1,Semaines!$E$2:$L$523,7,FALSE),IF($AL10=2018,VLOOKUP(Brut!EH18+1,Semaines!$F$2:$L$523,6,FALSE),IF($AL10=2019,VLOOKUP(Brut!EH18+1,Semaines!$G$2:$L$523,5,FALSE),IF($AL10=2020,VLOOKUP(Brut!EH18+1,Semaines!$H$2:$L$523,4,FALSE),IF($AL10=2021,VLOOKUP(Brut!EH18+1,Semaines!$I$2:$L$523,3,FALSE),IF($AL10=2022,VLOOKUP(Brut!EH18+1,Semaines!$J$2:$L$523,2,FALSE),"")))))))))),IF($AL10=2013,VLOOKUP(Brut!EJ18+1,Semaines!$A$2:$L$523,11,FALSE),IF($AL10=2014,VLOOKUP(Brut!EJ18+1,Semaines!$B$2:$L$523,10,FALSE),IF($AL10=2015,VLOOKUP(Brut!EJ18+1,Semaines!$C$2:$L$523,9,FALSE),IF($AL10=2016,VLOOKUP(Brut!EJ18+1,Semaines!$D$2:$L$523,8,FALSE),IF($AL10=2017,VLOOKUP(Brut!EJ18+1,Semaines!$E$2:$L$523,7,FALSE),IF($AL10=2018,VLOOKUP(Brut!EJ18+1,Semaines!$F$2:$L$523,6,FALSE),IF($AL10=2019,VLOOKUP(Brut!EJ18+1,Semaines!$G$2:$L$523,5,FALSE),IF($AL10=2020,VLOOKUP(Brut!EJ18+1,Semaines!$H$2:$L$523,4,FALSE),IF($AL10=2021,VLOOKUP(Brut!EJ18+1,Semaines!$I$2:$L$523,3,FALSE),IF($AL10=2022,VLOOKUP(Brut!EJ18+1,Semaines!$J$2:$L$523,2,FALSE),"")))))))))))),_xlfn.ISOWEEKNUM(FB10)),"")</f>
        <v>24</v>
      </c>
      <c r="FE10" s="191">
        <f>IF(FB10="",IF(FA10="",IF(EY10="","",IF($AL10=2013,VLOOKUP(Brut!EM18,Semaines!$A$2:$L$523,12,FALSE),IF($AL10=2014,VLOOKUP(Brut!EM18,Semaines!$B$2:$L$523,11,FALSE),IF($AL10=2015,VLOOKUP(Brut!EM18,Semaines!$C$2:$L$523,10,FALSE),IF($AL10=2016,VLOOKUP(Brut!EM18,Semaines!$D$2:$L$523,9,FALSE),IF($AL10=2017,VLOOKUP(Brut!EM18,Semaines!$E$2:$L$523,8,FALSE),IF($AL10=2018,VLOOKUP(Brut!EM18,Semaines!$F$2:$L$523,7,FALSE),IF($AL10=2019,VLOOKUP(Brut!EM18,Semaines!$G$2:$L$523,6,FALSE),IF($AL10=2020,VLOOKUP(Brut!EM18,Semaines!$H$2:$L$523,5,FALSE),IF($AL10=2021,VLOOKUP(Brut!EM18,Semaines!$I$2:$L$523,4,FALSE),IF($AL10=2022,VLOOKUP(Brut!EM18,Semaines!$J$2:$L$523,3,FALSE),""))))))))))),IF(EZ10="",IF($AL10=2013,VLOOKUP(Brut!EM18,Semaines!$A$2:$L$523,12,FALSE),IF($AL10=2014,VLOOKUP(Brut!EM18,Semaines!$B$2:$L$523,11,FALSE),IF($AL10=2015,VLOOKUP(Brut!EM18,Semaines!$C$2:$L$523,10,FALSE),IF($AL10=2016,VLOOKUP(Brut!EM18,Semaines!$D$2:$L$523,9,FALSE),IF($AL10=2017,VLOOKUP(Brut!EM18,Semaines!$E$2:$L$523,8,FALSE),IF($AL10=2018,VLOOKUP(Brut!EM18,Semaines!$F$2:$L$523,7,FALSE),IF($AL10=2019,VLOOKUP(Brut!EM18,Semaines!$G$2:$L$523,6,FALSE),IF($AL10=2020,VLOOKUP(Brut!EM18,Semaines!$H$2:$L$523,5,FALSE),IF($AL10=2021,VLOOKUP(Brut!EM18,Semaines!$I$2:$L$523,4,FALSE),IF($AL10=2022,VLOOKUP(Brut!EM18,Semaines!$J$2:$L$523,3,FALSE),"")))))))))),IF(EY10="","",IF($AL10=2013,VLOOKUP(Brut!EM18,Semaines!$A$2:$L$523,12,FALSE),IF($AL10=2014,VLOOKUP(Brut!EM18,Semaines!$B$2:$L$523,11,FALSE),IF($AL10=2015,VLOOKUP(Brut!EM18,Semaines!$C$2:$L$523,10,FALSE),IF($AL10=2016,VLOOKUP(Brut!EM18,Semaines!$D$2:$L$523,9,FALSE),IF($AL10=2017,VLOOKUP(Brut!EM18,Semaines!$E$2:$L$523,8,FALSE),IF($AL10=2018,VLOOKUP(Brut!EM18,Semaines!$F$2:$L$523,7,FALSE),IF($AL10=2019,VLOOKUP(Brut!EM18,Semaines!$G$2:$L$523,6,FALSE),IF($AL10=2020,VLOOKUP(Brut!EM18,Semaines!$H$2:$L$523,5,FALSE),IF($AL10=2021,VLOOKUP(Brut!EM18,Semaines!$I$2:$L$523,4,FALSE),IF($AL10=2022,VLOOKUP(Brut!EM18,Semaines!$J$2:$L$523,3,FALSE),""))))))))))))),IF(AND(MONTH(FB10)=12,_xlfn.ISOWEEKNUM(FB10)=1),YEAR(FB10)+1,YEAR(FB10)))</f>
        <v>2018</v>
      </c>
      <c r="FF10" s="198"/>
      <c r="FG10" s="199"/>
      <c r="FH10" s="182"/>
      <c r="FI10" s="185"/>
      <c r="FJ10" s="182"/>
      <c r="FK10" s="131">
        <f>IF($AL10=2013,VLOOKUP(Brut!ET18,Semaines!$A$2:$L$523,11,FALSE),IF($AL10=2014,VLOOKUP(Brut!ET18,Semaines!$B$2:$L$523,10,FALSE),IF($AL10=2015,VLOOKUP(Brut!ET18,Semaines!$C$2:$L$523,9,FALSE),IF($AL10=2016,VLOOKUP(Brut!ET18,Semaines!$D$2:$L$523,8,FALSE),IF($AL10=2017,VLOOKUP(Brut!ET18,Semaines!$E$2:$L$523,7,FALSE),IF($AL10=2018,VLOOKUP(Brut!ET18,Semaines!$F$2:$L$523,6,FALSE),IF($AL10=2019,VLOOKUP(Brut!ET18,Semaines!$G$2:$L$523,5,FALSE),IF($AL10=2020,VLOOKUP(Brut!ET18,Semaines!$H$2:$L$523,4,FALSE),IF($AL10=2021,VLOOKUP(Brut!ET18,Semaines!$I$2:$L$523,3,FALSE),IF($AL10=2022,VLOOKUP(Brut!ET18,Semaines!$J$2:$L$523,2,FALSE),""))))))))))</f>
        <v>10</v>
      </c>
      <c r="FL10" s="132">
        <f>IF($AL10=2013,VLOOKUP(Brut!ET18,Semaines!$A$2:$L$523,12,FALSE),IF($AL10=2014,VLOOKUP(Brut!ET18,Semaines!$B$2:$L$523,11,FALSE),IF($AL10=2015,VLOOKUP(Brut!ET18,Semaines!$C$2:$L$523,10,FALSE),IF($AL10=2016,VLOOKUP(Brut!ET18,Semaines!$D$2:$L$523,9,FALSE),IF($AL10=2017,VLOOKUP(Brut!ET18,Semaines!$E$2:$L$523,8,FALSE),IF($AL10=2018,VLOOKUP(Brut!ET18,Semaines!$F$2:$L$523,7,FALSE),IF($AL10=2019,VLOOKUP(Brut!ET18,Semaines!$G$2:$L$523,6,FALSE),IF($AL10=2020,VLOOKUP(Brut!ET18,Semaines!$H$2:$L$523,5,FALSE),IF($AL10=2021,VLOOKUP(Brut!ET18,Semaines!$I$2:$L$523,4,FALSE),IF($AL10=2022,VLOOKUP(Brut!ET18,Semaines!$J$2:$L$523,3,FALSE),""))))))))))</f>
        <v>2018</v>
      </c>
      <c r="FM10" s="193"/>
      <c r="FN10" s="187"/>
      <c r="FO10" s="192">
        <f>IF($AL10=2013,VLOOKUP(Brut!EX18,Semaines!$A$2:$L$523,11,FALSE),IF($AL10=2014,VLOOKUP(Brut!EX18,Semaines!$B$2:$L$523,10,FALSE),IF($AL10=2015,VLOOKUP(Brut!EX18,Semaines!$C$2:$L$523,9,FALSE),IF($AL10=2016,VLOOKUP(Brut!EX18,Semaines!$D$2:$L$523,8,FALSE),IF($AL10=2017,VLOOKUP(Brut!EX18,Semaines!$E$2:$L$523,7,FALSE),IF($AL10=2018,VLOOKUP(Brut!EX18,Semaines!$F$2:$L$523,6,FALSE),IF($AL10=2019,VLOOKUP(Brut!EX18,Semaines!$G$2:$L$523,5,FALSE),IF($AL10=2020,VLOOKUP(Brut!EX18,Semaines!$H$2:$L$523,4,FALSE),IF($AL10=2021,VLOOKUP(Brut!EX18,Semaines!$I$2:$L$523,3,FALSE),IF($AL10=2022,VLOOKUP(Brut!EX18,Semaines!$J$2:$L$523,2,FALSE),""))))))))))</f>
        <v>11</v>
      </c>
      <c r="FP10" s="132">
        <f>IF($AL10=2013,VLOOKUP(Brut!EX18,Semaines!$A$2:$L$523,12,FALSE),IF($AL10=2014,VLOOKUP(Brut!EX18,Semaines!$B$2:$L$523,11,FALSE),IF($AL10=2015,VLOOKUP(Brut!EX18,Semaines!$C$2:$L$523,10,FALSE),IF($AL10=2016,VLOOKUP(Brut!EX18,Semaines!$D$2:$L$523,9,FALSE),IF($AL10=2017,VLOOKUP(Brut!EX18,Semaines!$E$2:$L$523,8,FALSE),IF($AL10=2018,VLOOKUP(Brut!EX18,Semaines!$F$2:$L$523,7,FALSE),IF($AL10=2019,VLOOKUP(Brut!EX18,Semaines!$G$2:$L$523,6,FALSE),IF($AL10=2020,VLOOKUP(Brut!EX18,Semaines!$H$2:$L$523,5,FALSE),IF($AL10=2021,VLOOKUP(Brut!EX18,Semaines!$I$2:$L$523,4,FALSE),IF($AL10=2022,VLOOKUP(Brut!EX18,Semaines!$J$2:$L$523,3,FALSE),""))))))))))</f>
        <v>2018</v>
      </c>
      <c r="FQ10" s="193"/>
      <c r="FR10" s="187"/>
      <c r="FS10" s="182"/>
      <c r="FT10" s="131">
        <f>IF($AL10=2013,VLOOKUP(Brut!FC18,Semaines!$A$2:$L$523,11,FALSE),IF($AL10=2014,VLOOKUP(Brut!FC18,Semaines!$B$2:$L$523,10,FALSE),IF($AL10=2015,VLOOKUP(Brut!FC18,Semaines!$C$2:$L$523,9,FALSE),IF($AL10=2016,VLOOKUP(Brut!FC18,Semaines!$D$2:$L$523,8,FALSE),IF($AL10=2017,VLOOKUP(Brut!FC18,Semaines!$E$2:$L$523,7,FALSE),IF($AL10=2018,VLOOKUP(Brut!FC18,Semaines!$F$2:$L$523,6,FALSE),IF($AL10=2019,VLOOKUP(Brut!FC18,Semaines!$G$2:$L$523,5,FALSE),IF($AL10=2020,VLOOKUP(Brut!FC18,Semaines!$H$2:$L$523,4,FALSE),IF($AL10=2021,VLOOKUP(Brut!FC18,Semaines!$I$2:$L$523,3,FALSE),IF($AL10=2022,VLOOKUP(Brut!FC18,Semaines!$J$2:$L$523,2,FALSE),""))))))))))</f>
        <v>11</v>
      </c>
      <c r="FU10" s="132">
        <f>IF($AL10=2013,VLOOKUP(Brut!FC18,Semaines!$A$2:$L$523,12,FALSE),IF($AL10=2014,VLOOKUP(Brut!FC18,Semaines!$B$2:$L$523,11,FALSE),IF($AL10=2015,VLOOKUP(Brut!FC18,Semaines!$C$2:$L$523,10,FALSE),IF($AL10=2016,VLOOKUP(Brut!FC18,Semaines!$D$2:$L$523,9,FALSE),IF($AL10=2017,VLOOKUP(Brut!FC18,Semaines!$E$2:$L$523,8,FALSE),IF($AL10=2018,VLOOKUP(Brut!FC18,Semaines!$F$2:$L$523,7,FALSE),IF($AL10=2019,VLOOKUP(Brut!FC18,Semaines!$G$2:$L$523,6,FALSE),IF($AL10=2020,VLOOKUP(Brut!FC18,Semaines!$H$2:$L$523,5,FALSE),IF($AL10=2021,VLOOKUP(Brut!FC18,Semaines!$I$2:$L$523,4,FALSE),IF($AL10=2022,VLOOKUP(Brut!FC18,Semaines!$J$2:$L$523,3,FALSE),""))))))))))</f>
        <v>2018</v>
      </c>
      <c r="FV10" s="193"/>
      <c r="FW10" s="187"/>
      <c r="FX10" s="192">
        <f>IF($AL10=2013,VLOOKUP(Brut!FI18,Semaines!$A$2:$L$523,11,FALSE),IF($AL10=2014,VLOOKUP(Brut!FI18,Semaines!$B$2:$L$523,10,FALSE),IF($AL10=2015,VLOOKUP(Brut!FI18,Semaines!$C$2:$L$523,9,FALSE),IF($AL10=2016,VLOOKUP(Brut!FI18,Semaines!$D$2:$L$523,8,FALSE),IF($AL10=2017,VLOOKUP(Brut!FI18,Semaines!$E$2:$L$523,7,FALSE),IF($AL10=2018,VLOOKUP(Brut!FI18,Semaines!$F$2:$L$523,6,FALSE),IF($AL10=2019,VLOOKUP(Brut!FI18,Semaines!$G$2:$L$523,5,FALSE),IF($AL10=2020,VLOOKUP(Brut!FI18,Semaines!$H$2:$L$523,4,FALSE),IF($AL10=2021,VLOOKUP(Brut!FI18,Semaines!$I$2:$L$523,3,FALSE),IF($AL10=2022,VLOOKUP(Brut!FI18,Semaines!$J$2:$L$523,2,FALSE),""))))))))))</f>
        <v>12</v>
      </c>
      <c r="FY10" s="132">
        <f>IF($AL10=2013,VLOOKUP(Brut!FI18,Semaines!$A$2:$L$523,12,FALSE),IF($AL10=2014,VLOOKUP(Brut!FI18,Semaines!$B$2:$L$523,11,FALSE),IF($AL10=2015,VLOOKUP(Brut!FI18,Semaines!$C$2:$L$523,10,FALSE),IF($AL10=2016,VLOOKUP(Brut!FI18,Semaines!$D$2:$L$523,9,FALSE),IF($AL10=2017,VLOOKUP(Brut!FI18,Semaines!$E$2:$L$523,8,FALSE),IF($AL10=2018,VLOOKUP(Brut!FI18,Semaines!$F$2:$L$523,7,FALSE),IF($AL10=2019,VLOOKUP(Brut!FI18,Semaines!$G$2:$L$523,6,FALSE),IF($AL10=2020,VLOOKUP(Brut!FI18,Semaines!$H$2:$L$523,5,FALSE),IF($AL10=2021,VLOOKUP(Brut!FI18,Semaines!$I$2:$L$523,4,FALSE),IF($AL10=2022,VLOOKUP(Brut!FI18,Semaines!$J$2:$L$523,3,FALSE),""))))))))))</f>
        <v>2018</v>
      </c>
      <c r="FZ10" s="193"/>
      <c r="GA10" s="187"/>
      <c r="GB10" s="182"/>
      <c r="GC10" s="131">
        <f>IF($AL10=2013,VLOOKUP(Brut!FN18,Semaines!$A$2:$L$523,11,FALSE),IF($AL10=2014,VLOOKUP(Brut!FN18,Semaines!$B$2:$L$523,10,FALSE),IF($AL10=2015,VLOOKUP(Brut!FN18,Semaines!$C$2:$L$523,9,FALSE),IF($AL10=2016,VLOOKUP(Brut!FN18,Semaines!$D$2:$L$523,8,FALSE),IF($AL10=2017,VLOOKUP(Brut!FN18,Semaines!$E$2:$L$523,7,FALSE),IF($AL10=2018,VLOOKUP(Brut!FN18,Semaines!$F$2:$L$523,6,FALSE),IF($AL10=2019,VLOOKUP(Brut!FN18,Semaines!$G$2:$L$523,5,FALSE),IF($AL10=2020,VLOOKUP(Brut!FN18,Semaines!$H$2:$L$523,4,FALSE),IF($AL10=2021,VLOOKUP(Brut!FN18,Semaines!$I$2:$L$523,3,FALSE),IF($AL10=2022,VLOOKUP(Brut!FN18,Semaines!$J$2:$L$523,2,FALSE),""))))))))))</f>
        <v>12</v>
      </c>
      <c r="GD10" s="132">
        <f>IF($AL10=2013,VLOOKUP(Brut!FN18,Semaines!$A$2:$L$523,12,FALSE),IF($AL10=2014,VLOOKUP(Brut!FN18,Semaines!$B$2:$L$523,11,FALSE),IF($AL10=2015,VLOOKUP(Brut!FN18,Semaines!$C$2:$L$523,10,FALSE),IF($AL10=2016,VLOOKUP(Brut!FN18,Semaines!$D$2:$L$523,9,FALSE),IF($AL10=2017,VLOOKUP(Brut!FN18,Semaines!$E$2:$L$523,8,FALSE),IF($AL10=2018,VLOOKUP(Brut!FN18,Semaines!$F$2:$L$523,7,FALSE),IF($AL10=2019,VLOOKUP(Brut!FN18,Semaines!$G$2:$L$523,6,FALSE),IF($AL10=2020,VLOOKUP(Brut!FN18,Semaines!$H$2:$L$523,5,FALSE),IF($AL10=2021,VLOOKUP(Brut!FN18,Semaines!$I$2:$L$523,4,FALSE),IF($AL10=2022,VLOOKUP(Brut!FN18,Semaines!$J$2:$L$523,3,FALSE),""))))))))))</f>
        <v>2018</v>
      </c>
      <c r="GE10" s="193"/>
      <c r="GF10" s="187"/>
      <c r="GG10" s="192">
        <f>IF($AL10=2013,VLOOKUP(Brut!FR18,Semaines!$A$2:$L$523,11,FALSE),IF($AL10=2014,VLOOKUP(Brut!FR18,Semaines!$B$2:$L$523,10,FALSE),IF($AL10=2015,VLOOKUP(Brut!FR18,Semaines!$C$2:$L$523,9,FALSE),IF($AL10=2016,VLOOKUP(Brut!FR18,Semaines!$D$2:$L$523,8,FALSE),IF($AL10=2017,VLOOKUP(Brut!FR18,Semaines!$E$2:$L$523,7,FALSE),IF($AL10=2018,VLOOKUP(Brut!FR18,Semaines!$F$2:$L$523,6,FALSE),IF($AL10=2019,VLOOKUP(Brut!FR18,Semaines!$G$2:$L$523,5,FALSE),IF($AL10=2020,VLOOKUP(Brut!FR18,Semaines!$H$2:$L$523,4,FALSE),IF($AL10=2021,VLOOKUP(Brut!FR18,Semaines!$I$2:$L$523,3,FALSE),IF($AL10=2022,VLOOKUP(Brut!FR18,Semaines!$J$2:$L$523,2,FALSE),""))))))))))</f>
        <v>13</v>
      </c>
      <c r="GH10" s="132">
        <f>IF($AL10=2013,VLOOKUP(Brut!FR18,Semaines!$A$2:$L$523,12,FALSE),IF($AL10=2014,VLOOKUP(Brut!FR18,Semaines!$B$2:$L$523,11,FALSE),IF($AL10=2015,VLOOKUP(Brut!FR18,Semaines!$C$2:$L$523,10,FALSE),IF($AL10=2016,VLOOKUP(Brut!FR18,Semaines!$D$2:$L$523,9,FALSE),IF($AL10=2017,VLOOKUP(Brut!FR18,Semaines!$E$2:$L$523,8,FALSE),IF($AL10=2018,VLOOKUP(Brut!FR18,Semaines!$F$2:$L$523,7,FALSE),IF($AL10=2019,VLOOKUP(Brut!FR18,Semaines!$G$2:$L$523,6,FALSE),IF($AL10=2020,VLOOKUP(Brut!FR18,Semaines!$H$2:$L$523,5,FALSE),IF($AL10=2021,VLOOKUP(Brut!FR18,Semaines!$I$2:$L$523,4,FALSE),IF($AL10=2022,VLOOKUP(Brut!FR18,Semaines!$J$2:$L$523,3,FALSE),""))))))))))</f>
        <v>2018</v>
      </c>
      <c r="GI10" s="193"/>
      <c r="GJ10" s="187"/>
      <c r="GK10" s="182"/>
      <c r="GL10" s="185"/>
      <c r="GM10" s="192">
        <f>IF($AL10=2013,VLOOKUP(Brut!FX18,Semaines!$A$2:$L$523,11,FALSE),IF($AL10=2014,VLOOKUP(Brut!FX18,Semaines!$B$2:$L$523,10,FALSE),IF($AL10=2015,VLOOKUP(Brut!FX18,Semaines!$C$2:$L$523,9,FALSE),IF($AL10=2016,VLOOKUP(Brut!FX18,Semaines!$D$2:$L$523,8,FALSE),IF($AL10=2017,VLOOKUP(Brut!FX18,Semaines!$E$2:$L$523,7,FALSE),IF($AL10=2018,VLOOKUP(Brut!FX18,Semaines!$F$2:$L$523,6,FALSE),IF($AL10=2019,VLOOKUP(Brut!FX18,Semaines!$G$2:$L$523,5,FALSE),IF($AL10=2020,VLOOKUP(Brut!FX18,Semaines!$H$2:$L$523,4,FALSE),IF($AL10=2021,VLOOKUP(Brut!FX18,Semaines!$I$2:$L$523,3,FALSE),IF($AL10=2022,VLOOKUP(Brut!FX18,Semaines!$J$2:$L$523,2,FALSE),""))))))))))</f>
        <v>15</v>
      </c>
      <c r="GN10" s="132">
        <f>IF($AL10=2013,VLOOKUP(Brut!FX18,Semaines!$A$2:$L$523,12,FALSE),IF($AL10=2014,VLOOKUP(Brut!FX18,Semaines!$B$2:$L$523,11,FALSE),IF($AL10=2015,VLOOKUP(Brut!FX18,Semaines!$C$2:$L$523,10,FALSE),IF($AL10=2016,VLOOKUP(Brut!FX18,Semaines!$D$2:$L$523,9,FALSE),IF($AL10=2017,VLOOKUP(Brut!FX18,Semaines!$E$2:$L$523,8,FALSE),IF($AL10=2018,VLOOKUP(Brut!FX18,Semaines!$F$2:$L$523,7,FALSE),IF($AL10=2019,VLOOKUP(Brut!FX18,Semaines!$G$2:$L$523,6,FALSE),IF($AL10=2020,VLOOKUP(Brut!FX18,Semaines!$H$2:$L$523,5,FALSE),IF($AL10=2021,VLOOKUP(Brut!FX18,Semaines!$I$2:$L$523,4,FALSE),IF($AL10=2022,VLOOKUP(Brut!FX18,Semaines!$J$2:$L$523,3,FALSE),""))))))))))</f>
        <v>2018</v>
      </c>
      <c r="GO10" s="193"/>
      <c r="GP10" s="187"/>
      <c r="GQ10" s="192">
        <f>IF($AL10=2013,VLOOKUP(Brut!GB18,Semaines!$A$2:$L$523,11,FALSE),IF($AL10=2014,VLOOKUP(Brut!GB18,Semaines!$B$2:$L$523,10,FALSE),IF($AL10=2015,VLOOKUP(Brut!GB18,Semaines!$C$2:$L$523,9,FALSE),IF($AL10=2016,VLOOKUP(Brut!GB18,Semaines!$D$2:$L$523,8,FALSE),IF($AL10=2017,VLOOKUP(Brut!GB18,Semaines!$E$2:$L$523,7,FALSE),IF($AL10=2018,VLOOKUP(Brut!GB18,Semaines!$F$2:$L$523,6,FALSE),IF($AL10=2019,VLOOKUP(Brut!GB18,Semaines!$G$2:$L$523,5,FALSE),IF($AL10=2020,VLOOKUP(Brut!GB18,Semaines!$H$2:$L$523,4,FALSE),IF($AL10=2021,VLOOKUP(Brut!GB18,Semaines!$I$2:$L$523,3,FALSE),IF($AL10=2022,VLOOKUP(Brut!GB18,Semaines!$J$2:$L$523,2,FALSE),""))))))))))</f>
        <v>16</v>
      </c>
      <c r="GR10" s="132">
        <f>IF($AL10=2013,VLOOKUP(Brut!GB18,Semaines!$A$2:$L$523,12,FALSE),IF($AL10=2014,VLOOKUP(Brut!GB18,Semaines!$B$2:$L$523,11,FALSE),IF($AL10=2015,VLOOKUP(Brut!GB18,Semaines!$C$2:$L$523,10,FALSE),IF($AL10=2016,VLOOKUP(Brut!GB18,Semaines!$D$2:$L$523,9,FALSE),IF($AL10=2017,VLOOKUP(Brut!GB18,Semaines!$E$2:$L$523,8,FALSE),IF($AL10=2018,VLOOKUP(Brut!GB18,Semaines!$F$2:$L$523,7,FALSE),IF($AL10=2019,VLOOKUP(Brut!GB18,Semaines!$G$2:$L$523,6,FALSE),IF($AL10=2020,VLOOKUP(Brut!GB18,Semaines!$H$2:$L$523,5,FALSE),IF($AL10=2021,VLOOKUP(Brut!GB18,Semaines!$I$2:$L$523,4,FALSE),IF($AL10=2022,VLOOKUP(Brut!GB18,Semaines!$J$2:$L$523,3,FALSE),""))))))))))</f>
        <v>2018</v>
      </c>
      <c r="GS10" s="193"/>
      <c r="GT10" s="187"/>
      <c r="GU10" s="192">
        <f>IF($AL10=2013,VLOOKUP(Brut!GF18,Semaines!$A$2:$L$523,11,FALSE),IF($AL10=2014,VLOOKUP(Brut!GF18,Semaines!$B$2:$L$523,10,FALSE),IF($AL10=2015,VLOOKUP(Brut!GF18,Semaines!$C$2:$L$523,9,FALSE),IF($AL10=2016,VLOOKUP(Brut!GF18,Semaines!$D$2:$L$523,8,FALSE),IF($AL10=2017,VLOOKUP(Brut!GF18,Semaines!$E$2:$L$523,7,FALSE),IF($AL10=2018,VLOOKUP(Brut!GF18,Semaines!$F$2:$L$523,6,FALSE),IF($AL10=2019,VLOOKUP(Brut!GF18,Semaines!$G$2:$L$523,5,FALSE),IF($AL10=2020,VLOOKUP(Brut!GF18,Semaines!$H$2:$L$523,4,FALSE),IF($AL10=2021,VLOOKUP(Brut!GF18,Semaines!$I$2:$L$523,3,FALSE),IF($AL10=2022,VLOOKUP(Brut!GF18,Semaines!$J$2:$L$523,2,FALSE),""))))))))))</f>
        <v>16</v>
      </c>
      <c r="GV10" s="132">
        <f>IF($AL10=2013,VLOOKUP(Brut!GF18,Semaines!$A$2:$L$523,12,FALSE),IF($AL10=2014,VLOOKUP(Brut!GF18,Semaines!$B$2:$L$523,11,FALSE),IF($AL10=2015,VLOOKUP(Brut!GF18,Semaines!$C$2:$L$523,10,FALSE),IF($AL10=2016,VLOOKUP(Brut!GF18,Semaines!$D$2:$L$523,9,FALSE),IF($AL10=2017,VLOOKUP(Brut!GF18,Semaines!$E$2:$L$523,8,FALSE),IF($AL10=2018,VLOOKUP(Brut!GF18,Semaines!$F$2:$L$523,7,FALSE),IF($AL10=2019,VLOOKUP(Brut!GF18,Semaines!$G$2:$L$523,6,FALSE),IF($AL10=2020,VLOOKUP(Brut!GF18,Semaines!$H$2:$L$523,5,FALSE),IF($AL10=2021,VLOOKUP(Brut!GF18,Semaines!$I$2:$L$523,4,FALSE),IF($AL10=2022,VLOOKUP(Brut!GF18,Semaines!$J$2:$L$523,3,FALSE),""))))))))))</f>
        <v>2018</v>
      </c>
      <c r="GW10" s="193"/>
      <c r="GX10" s="187"/>
      <c r="GY10" s="182"/>
      <c r="GZ10" s="131">
        <f>IF($AL10=2013,VLOOKUP(Brut!GK18,Semaines!$A$2:$L$523,11,FALSE),IF($AL10=2014,VLOOKUP(Brut!GK18,Semaines!$B$2:$L$523,10,FALSE),IF($AL10=2015,VLOOKUP(Brut!GK18,Semaines!$C$2:$L$523,9,FALSE),IF($AL10=2016,VLOOKUP(Brut!GK18,Semaines!$D$2:$L$523,8,FALSE),IF($AL10=2017,VLOOKUP(Brut!GK18,Semaines!$E$2:$L$523,7,FALSE),IF($AL10=2018,VLOOKUP(Brut!GK18,Semaines!$F$2:$L$523,6,FALSE),IF($AL10=2019,VLOOKUP(Brut!GK18,Semaines!$G$2:$L$523,5,FALSE),IF($AL10=2020,VLOOKUP(Brut!GK18,Semaines!$H$2:$L$523,4,FALSE),IF($AL10=2021,VLOOKUP(Brut!GK18,Semaines!$I$2:$L$523,3,FALSE),IF($AL10=2022,VLOOKUP(Brut!GK18,Semaines!$J$2:$L$523,2,FALSE),""))))))))))</f>
        <v>17</v>
      </c>
      <c r="HA10" s="132">
        <f>IF($AL10=2013,VLOOKUP(Brut!GK18,Semaines!$A$2:$L$523,12,FALSE),IF($AL10=2014,VLOOKUP(Brut!GK18,Semaines!$B$2:$L$523,11,FALSE),IF($AL10=2015,VLOOKUP(Brut!GK18,Semaines!$C$2:$L$523,10,FALSE),IF($AL10=2016,VLOOKUP(Brut!GK18,Semaines!$D$2:$L$523,9,FALSE),IF($AL10=2017,VLOOKUP(Brut!GK18,Semaines!$E$2:$L$523,8,FALSE),IF($AL10=2018,VLOOKUP(Brut!GK18,Semaines!$F$2:$L$523,7,FALSE),IF($AL10=2019,VLOOKUP(Brut!GK18,Semaines!$G$2:$L$523,6,FALSE),IF($AL10=2020,VLOOKUP(Brut!GK18,Semaines!$H$2:$L$523,5,FALSE),IF($AL10=2021,VLOOKUP(Brut!GK18,Semaines!$I$2:$L$523,4,FALSE),IF($AL10=2022,VLOOKUP(Brut!GK18,Semaines!$J$2:$L$523,3,FALSE),""))))))))))</f>
        <v>2018</v>
      </c>
      <c r="HB10" s="193"/>
      <c r="HC10" s="187"/>
      <c r="HD10" s="192">
        <f>IF($AL10=2013,VLOOKUP(Brut!GO18,Semaines!$A$2:$L$523,11,FALSE),IF($AL10=2014,VLOOKUP(Brut!GO18,Semaines!$B$2:$L$523,10,FALSE),IF($AL10=2015,VLOOKUP(Brut!GO18,Semaines!$C$2:$L$523,9,FALSE),IF($AL10=2016,VLOOKUP(Brut!GO18,Semaines!$D$2:$L$523,8,FALSE),IF($AL10=2017,VLOOKUP(Brut!GO18,Semaines!$E$2:$L$523,7,FALSE),IF($AL10=2018,VLOOKUP(Brut!GO18,Semaines!$F$2:$L$523,6,FALSE),IF($AL10=2019,VLOOKUP(Brut!GO18,Semaines!$G$2:$L$523,5,FALSE),IF($AL10=2020,VLOOKUP(Brut!GO18,Semaines!$H$2:$L$523,4,FALSE),IF($AL10=2021,VLOOKUP(Brut!GO18,Semaines!$I$2:$L$523,3,FALSE),IF($AL10=2022,VLOOKUP(Brut!GO18,Semaines!$J$2:$L$523,2,FALSE),""))))))))))</f>
        <v>18</v>
      </c>
      <c r="HE10" s="132">
        <f>IF($AL10=2013,VLOOKUP(Brut!GO18,Semaines!$A$2:$L$523,12,FALSE),IF($AL10=2014,VLOOKUP(Brut!GO18,Semaines!$B$2:$L$523,11,FALSE),IF($AL10=2015,VLOOKUP(Brut!GO18,Semaines!$C$2:$L$523,10,FALSE),IF($AL10=2016,VLOOKUP(Brut!GO18,Semaines!$D$2:$L$523,9,FALSE),IF($AL10=2017,VLOOKUP(Brut!GO18,Semaines!$E$2:$L$523,8,FALSE),IF($AL10=2018,VLOOKUP(Brut!GO18,Semaines!$F$2:$L$523,7,FALSE),IF($AL10=2019,VLOOKUP(Brut!GO18,Semaines!$G$2:$L$523,6,FALSE),IF($AL10=2020,VLOOKUP(Brut!GO18,Semaines!$H$2:$L$523,5,FALSE),IF($AL10=2021,VLOOKUP(Brut!GO18,Semaines!$I$2:$L$523,4,FALSE),IF($AL10=2022,VLOOKUP(Brut!GO18,Semaines!$J$2:$L$523,3,FALSE),""))))))))))</f>
        <v>2018</v>
      </c>
      <c r="HF10" s="193"/>
      <c r="HG10" s="187"/>
      <c r="HH10" s="200"/>
      <c r="HI10" s="122"/>
      <c r="HJ10" s="184"/>
      <c r="HK10" s="185"/>
      <c r="HL10" s="182"/>
      <c r="HM10" s="185"/>
      <c r="HN10" s="192">
        <f>IF($AL10=2013,VLOOKUP(Brut!GY18,Semaines!$A$2:$L$523,11,FALSE),IF($AL10=2014,VLOOKUP(Brut!GY18,Semaines!$B$2:$L$523,10,FALSE),IF($AL10=2015,VLOOKUP(Brut!GY18,Semaines!$C$2:$L$523,9,FALSE),IF($AL10=2016,VLOOKUP(Brut!GY18,Semaines!$D$2:$L$523,8,FALSE),IF($AL10=2017,VLOOKUP(Brut!GY18,Semaines!$E$2:$L$523,7,FALSE),IF($AL10=2018,VLOOKUP(Brut!GY18,Semaines!$F$2:$L$523,6,FALSE),IF($AL10=2019,VLOOKUP(Brut!GY18,Semaines!$G$2:$L$523,5,FALSE),IF($AL10=2020,VLOOKUP(Brut!GY18,Semaines!$H$2:$L$523,4,FALSE),IF($AL10=2021,VLOOKUP(Brut!GY18,Semaines!$I$2:$L$523,3,FALSE),IF($AL10=2022,VLOOKUP(Brut!GY18,Semaines!$J$2:$L$523,2,FALSE),""))))))))))</f>
        <v>18</v>
      </c>
      <c r="HO10" s="132">
        <f>IF($AL10=2013,VLOOKUP(Brut!GY18,Semaines!$A$2:$L$523,12,FALSE),IF($AL10=2014,VLOOKUP(Brut!GY18,Semaines!$B$2:$L$523,11,FALSE),IF($AL10=2015,VLOOKUP(Brut!GY18,Semaines!$C$2:$L$523,10,FALSE),IF($AL10=2016,VLOOKUP(Brut!GY18,Semaines!$D$2:$L$523,9,FALSE),IF($AL10=2017,VLOOKUP(Brut!GY18,Semaines!$E$2:$L$523,8,FALSE),IF($AL10=2018,VLOOKUP(Brut!GY18,Semaines!$F$2:$L$523,7,FALSE),IF($AL10=2019,VLOOKUP(Brut!GY18,Semaines!$G$2:$L$523,6,FALSE),IF($AL10=2020,VLOOKUP(Brut!GY18,Semaines!$H$2:$L$523,5,FALSE),IF($AL10=2021,VLOOKUP(Brut!GY18,Semaines!$I$2:$L$523,4,FALSE),IF($AL10=2022,VLOOKUP(Brut!GY18,Semaines!$J$2:$L$523,3,FALSE),""))))))))))</f>
        <v>2018</v>
      </c>
      <c r="HP10" s="193"/>
      <c r="HQ10" s="187"/>
      <c r="HR10" s="182"/>
      <c r="HS10" s="131"/>
      <c r="HT10" s="132"/>
      <c r="HU10" s="201"/>
      <c r="HV10" s="185"/>
      <c r="HW10" s="182"/>
      <c r="HX10" s="131">
        <f>IF($AL10=2013,VLOOKUP(Brut!HI18,Semaines!$A$2:$L$523,11,FALSE),IF($AL10=2014,VLOOKUP(Brut!HI18,Semaines!$B$2:$L$523,10,FALSE),IF($AL10=2015,VLOOKUP(Brut!HI18,Semaines!$C$2:$L$523,9,FALSE),IF($AL10=2016,VLOOKUP(Brut!HI18,Semaines!$D$2:$L$523,8,FALSE),IF($AL10=2017,VLOOKUP(Brut!HI18,Semaines!$E$2:$L$523,7,FALSE),IF($AL10=2018,VLOOKUP(Brut!HI18,Semaines!$F$2:$L$523,6,FALSE),IF($AL10=2019,VLOOKUP(Brut!HI18,Semaines!$G$2:$L$523,5,FALSE),IF($AL10=2020,VLOOKUP(Brut!HI18,Semaines!$H$2:$L$523,4,FALSE),IF($AL10=2021,VLOOKUP(Brut!HI18,Semaines!$I$2:$L$523,3,FALSE),IF($AL10=2022,VLOOKUP(Brut!HI18,Semaines!$J$2:$L$523,2,FALSE),""))))))))))</f>
        <v>19</v>
      </c>
      <c r="HY10" s="132">
        <f>IF($AL10=2013,VLOOKUP(Brut!HI18,Semaines!$A$2:$L$523,12,FALSE),IF($AL10=2014,VLOOKUP(Brut!HI18,Semaines!$B$2:$L$523,11,FALSE),IF($AL10=2015,VLOOKUP(Brut!HI18,Semaines!$C$2:$L$523,10,FALSE),IF($AL10=2016,VLOOKUP(Brut!HI18,Semaines!$D$2:$L$523,9,FALSE),IF($AL10=2017,VLOOKUP(Brut!HI18,Semaines!$E$2:$L$523,8,FALSE),IF($AL10=2018,VLOOKUP(Brut!HI18,Semaines!$F$2:$L$523,7,FALSE),IF($AL10=2019,VLOOKUP(Brut!HI18,Semaines!$G$2:$L$523,6,FALSE),IF($AL10=2020,VLOOKUP(Brut!HI18,Semaines!$H$2:$L$523,5,FALSE),IF($AL10=2021,VLOOKUP(Brut!HI18,Semaines!$I$2:$L$523,4,FALSE),IF($AL10=2022,VLOOKUP(Brut!HI18,Semaines!$J$2:$L$523,3,FALSE),""))))))))))</f>
        <v>2018</v>
      </c>
      <c r="HZ10" s="193"/>
      <c r="IA10" s="187"/>
      <c r="IB10" s="182"/>
      <c r="IC10" s="185"/>
      <c r="ID10" s="192">
        <f>IF($AL10=2013,VLOOKUP(Brut!HO18,Semaines!$A$2:$L$523,11,FALSE),IF($AL10=2014,VLOOKUP(Brut!HO18,Semaines!$B$2:$L$523,10,FALSE),IF($AL10=2015,VLOOKUP(Brut!HO18,Semaines!$C$2:$L$523,9,FALSE),IF($AL10=2016,VLOOKUP(Brut!HO18,Semaines!$D$2:$L$523,8,FALSE),IF($AL10=2017,VLOOKUP(Brut!HO18,Semaines!$E$2:$L$523,7,FALSE),IF($AL10=2018,VLOOKUP(Brut!HO18,Semaines!$F$2:$L$523,6,FALSE),IF($AL10=2019,VLOOKUP(Brut!HO18,Semaines!$G$2:$L$523,5,FALSE),IF($AL10=2020,VLOOKUP(Brut!HO18,Semaines!$H$2:$L$523,4,FALSE),IF($AL10=2021,VLOOKUP(Brut!HO18,Semaines!$I$2:$L$523,3,FALSE),IF($AL10=2022,VLOOKUP(Brut!HO18,Semaines!$J$2:$L$523,2,FALSE),""))))))))))</f>
        <v>20</v>
      </c>
      <c r="IE10" s="132">
        <f>IF($AL10=2013,VLOOKUP(Brut!HO18,Semaines!$A$2:$L$523,12,FALSE),IF($AL10=2014,VLOOKUP(Brut!HO18,Semaines!$B$2:$L$523,11,FALSE),IF($AL10=2015,VLOOKUP(Brut!HO18,Semaines!$C$2:$L$523,10,FALSE),IF($AL10=2016,VLOOKUP(Brut!HO18,Semaines!$D$2:$L$523,9,FALSE),IF($AL10=2017,VLOOKUP(Brut!HO18,Semaines!$E$2:$L$523,8,FALSE),IF($AL10=2018,VLOOKUP(Brut!HO18,Semaines!$F$2:$L$523,7,FALSE),IF($AL10=2019,VLOOKUP(Brut!HO18,Semaines!$G$2:$L$523,6,FALSE),IF($AL10=2020,VLOOKUP(Brut!HO18,Semaines!$H$2:$L$523,5,FALSE),IF($AL10=2021,VLOOKUP(Brut!HO18,Semaines!$I$2:$L$523,4,FALSE),IF($AL10=2022,VLOOKUP(Brut!HO18,Semaines!$J$2:$L$523,3,FALSE),""))))))))))</f>
        <v>2018</v>
      </c>
      <c r="IF10" s="193"/>
      <c r="IG10" s="187"/>
      <c r="IH10" s="200"/>
      <c r="II10" s="122"/>
      <c r="IJ10" s="184"/>
      <c r="IK10" s="185"/>
      <c r="IL10" s="202"/>
      <c r="IM10" s="122"/>
      <c r="IN10" s="122"/>
      <c r="IO10" s="184"/>
      <c r="IP10" s="185"/>
      <c r="IQ10" s="192">
        <f>IF($AL10=2013,VLOOKUP(Brut!IB18,Semaines!$A$2:$L$523,11,FALSE),IF($AL10=2014,VLOOKUP(Brut!IB18,Semaines!$B$2:$L$523,10,FALSE),IF($AL10=2015,VLOOKUP(Brut!IB18,Semaines!$C$2:$L$523,9,FALSE),IF($AL10=2016,VLOOKUP(Brut!IB18,Semaines!$D$2:$L$523,8,FALSE),IF($AL10=2017,VLOOKUP(Brut!IB18,Semaines!$E$2:$L$523,7,FALSE),IF($AL10=2018,VLOOKUP(Brut!IB18,Semaines!$F$2:$L$523,6,FALSE),IF($AL10=2019,VLOOKUP(Brut!IB18,Semaines!$G$2:$L$523,5,FALSE),IF($AL10=2020,VLOOKUP(Brut!IB18,Semaines!$H$2:$L$523,4,FALSE),IF($AL10=2021,VLOOKUP(Brut!IB18,Semaines!$I$2:$L$523,3,FALSE),IF($AL10=2022,VLOOKUP(Brut!IB18,Semaines!$J$2:$L$523,2,FALSE),""))))))))))</f>
        <v>21</v>
      </c>
      <c r="IR10" s="132">
        <f>IF($AL10=2013,VLOOKUP(Brut!IB18,Semaines!$A$2:$L$523,12,FALSE),IF($AL10=2014,VLOOKUP(Brut!IB18,Semaines!$B$2:$L$523,11,FALSE),IF($AL10=2015,VLOOKUP(Brut!IB18,Semaines!$C$2:$L$523,10,FALSE),IF($AL10=2016,VLOOKUP(Brut!IB18,Semaines!$D$2:$L$523,9,FALSE),IF($AL10=2017,VLOOKUP(Brut!IB18,Semaines!$E$2:$L$523,8,FALSE),IF($AL10=2018,VLOOKUP(Brut!IB18,Semaines!$F$2:$L$523,7,FALSE),IF($AL10=2019,VLOOKUP(Brut!IB18,Semaines!$G$2:$L$523,6,FALSE),IF($AL10=2020,VLOOKUP(Brut!IB18,Semaines!$H$2:$L$523,5,FALSE),IF($AL10=2021,VLOOKUP(Brut!IB18,Semaines!$I$2:$L$523,4,FALSE),IF($AL10=2022,VLOOKUP(Brut!IB18,Semaines!$J$2:$L$523,3,FALSE),""))))))))))</f>
        <v>2018</v>
      </c>
      <c r="IS10" s="193"/>
      <c r="IT10" s="187"/>
      <c r="IU10" s="192">
        <f>IF($AL10=2013,VLOOKUP(Brut!IF18,Semaines!$A$2:$L$523,11,FALSE),IF($AL10=2014,VLOOKUP(Brut!IF18,Semaines!$B$2:$L$523,10,FALSE),IF($AL10=2015,VLOOKUP(Brut!IF18,Semaines!$C$2:$L$523,9,FALSE),IF($AL10=2016,VLOOKUP(Brut!IF18,Semaines!$D$2:$L$523,8,FALSE),IF($AL10=2017,VLOOKUP(Brut!IF18,Semaines!$E$2:$L$523,7,FALSE),IF($AL10=2018,VLOOKUP(Brut!IF18,Semaines!$F$2:$L$523,6,FALSE),IF($AL10=2019,VLOOKUP(Brut!IF18,Semaines!$G$2:$L$523,5,FALSE),IF($AL10=2020,VLOOKUP(Brut!IF18,Semaines!$H$2:$L$523,4,FALSE),IF($AL10=2021,VLOOKUP(Brut!IF18,Semaines!$I$2:$L$523,3,FALSE),IF($AL10=2022,VLOOKUP(Brut!IF18,Semaines!$J$2:$L$523,2,FALSE),""))))))))))</f>
        <v>21</v>
      </c>
      <c r="IV10" s="132">
        <f>IF($AL10=2013,VLOOKUP(Brut!IF18,Semaines!$A$2:$L$523,12,FALSE),IF($AL10=2014,VLOOKUP(Brut!IF18,Semaines!$B$2:$L$523,11,FALSE),IF($AL10=2015,VLOOKUP(Brut!IF18,Semaines!$C$2:$L$523,10,FALSE),IF($AL10=2016,VLOOKUP(Brut!IF18,Semaines!$D$2:$L$523,9,FALSE),IF($AL10=2017,VLOOKUP(Brut!IF18,Semaines!$E$2:$L$523,8,FALSE),IF($AL10=2018,VLOOKUP(Brut!IF18,Semaines!$F$2:$L$523,7,FALSE),IF($AL10=2019,VLOOKUP(Brut!IF18,Semaines!$G$2:$L$523,6,FALSE),IF($AL10=2020,VLOOKUP(Brut!IF18,Semaines!$H$2:$L$523,5,FALSE),IF($AL10=2021,VLOOKUP(Brut!IF18,Semaines!$I$2:$L$523,4,FALSE),IF($AL10=2022,VLOOKUP(Brut!IF18,Semaines!$J$2:$L$523,3,FALSE),""))))))))))</f>
        <v>2018</v>
      </c>
      <c r="IW10" s="193"/>
      <c r="IX10" s="187"/>
      <c r="IY10" s="188">
        <f>IF(Import!AY8=0,"",Import!AY8)</f>
        <v>43340</v>
      </c>
      <c r="IZ10" s="189">
        <f t="shared" si="13"/>
        <v>20000</v>
      </c>
      <c r="JA10" s="190">
        <f t="array" ref="JA10">IFERROR(IF(IY10="",IF(IW10="",IF(IU10="","",IF($AL10=2013,VLOOKUP(Brut!IF18+1,Semaines!$A$2:$L$523,11,FALSE),IF($AL10=2014,VLOOKUP(Brut!IF18+1,Semaines!$B$2:$L$523,10,FALSE),IF($AL10=2015,VLOOKUP(Brut!IF18+1,Semaines!$C$2:$L$523,9,FALSE),IF($AL10=2016,VLOOKUP(Brut!IF18+1,Semaines!$D$2:$L$523,8,FALSE),IF($AL10=2017,VLOOKUP(Brut!IF18+1,Semaines!$E$2:$L$523,7,FALSE),IF($AL10=2018,VLOOKUP(Brut!IF18+1,Semaines!$F$2:$L$523,6,FALSE),IF($AL10=2019,VLOOKUP(Brut!IF18+1,Semaines!$G$2:$L$523,5,FALSE),IF($AL10=2020,VLOOKUP(Brut!IF18+1,Semaines!$H$2:$L$523,4,FALSE),IF($AL10=2021,VLOOKUP(Brut!IF18+1,Semaines!$I$2:$L$523,3,FALSE),IF($AL10=2022,VLOOKUP(Brut!IF18+1,Semaines!$J$2:$L$523,2,FALSE),""))))))))))),IF(IX10="",IF($AL10=2013,VLOOKUP(Brut!IF18+1,Semaines!$A$2:$L$523,11,FALSE),IF($AL10=2014,VLOOKUP(Brut!IF18+1,Semaines!$B$2:$L$523,10,FALSE),IF($AL10=2015,VLOOKUP(Brut!IF18+1,Semaines!$C$2:$L$523,9,FALSE),IF($AL10=2016,VLOOKUP(Brut!IF18+1,Semaines!$D$2:$L$523,8,FALSE),IF($AL10=2017,VLOOKUP(Brut!IF18+1,Semaines!$E$2:$L$523,7,FALSE),IF($AL10=2018,VLOOKUP(Brut!IF18+1,Semaines!$F$2:$L$523,6,FALSE),IF($AL10=2019,VLOOKUP(Brut!IF18+1,Semaines!$G$2:$L$523,5,FALSE),IF($AL10=2020,VLOOKUP(Brut!IF18+1,Semaines!$H$2:$L$523,4,FALSE),IF($AL10=2021,VLOOKUP(Brut!IF18+1,Semaines!$I$2:$L$523,3,FALSE),IF($AL10=2022,VLOOKUP(Brut!IF18+1,Semaines!$J$2:$L$523,2,FALSE),"")))))))))),IF($AL10=2013,VLOOKUP(Brut!IH18+1,Semaines!$A$2:$L$523,11,FALSE),IF($AL10=2014,VLOOKUP(Brut!IH18+1,Semaines!$B$2:$L$523,10,FALSE),IF($AL10=2015,VLOOKUP(Brut!IH18+1,Semaines!$C$2:$L$523,9,FALSE),IF($AL10=2016,VLOOKUP(Brut!IH18+1,Semaines!$D$2:$L$523,8,FALSE),IF($AL10=2017,VLOOKUP(Brut!IH18+1,Semaines!$E$2:$L$523,7,FALSE),IF($AL10=2018,VLOOKUP(Brut!IH18+1,Semaines!$F$2:$L$523,6,FALSE),IF($AL10=2019,VLOOKUP(Brut!IH18+1,Semaines!$G$2:$L$523,5,FALSE),IF($AL10=2020,VLOOKUP(Brut!IH18+1,Semaines!$H$2:$L$523,4,FALSE),IF($AL10=2021,VLOOKUP(Brut!IH18+1,Semaines!$I$2:$L$523,3,FALSE),IF($AL10=2022,VLOOKUP(Brut!IH18+1,Semaines!$J$2:$L$523,2,FALSE),"")))))))))))),_xlfn.ISOWEEKNUM(IY10)),"")</f>
        <v>35</v>
      </c>
      <c r="JB10" s="191">
        <f>IF(IY10="",IF(IX10="",IF(IV10="","",IF($AL10=2013,VLOOKUP(Brut!IK18,Semaines!$A$2:$L$523,12,FALSE),IF($AL10=2014,VLOOKUP(Brut!IK18,Semaines!$B$2:$L$523,11,FALSE),IF($AL10=2015,VLOOKUP(Brut!IK18,Semaines!$C$2:$L$523,10,FALSE),IF($AL10=2016,VLOOKUP(Brut!IK18,Semaines!$D$2:$L$523,9,FALSE),IF($AL10=2017,VLOOKUP(Brut!IK18,Semaines!$E$2:$L$523,8,FALSE),IF($AL10=2018,VLOOKUP(Brut!IK18,Semaines!$F$2:$L$523,7,FALSE),IF($AL10=2019,VLOOKUP(Brut!IK18,Semaines!$G$2:$L$523,6,FALSE),IF($AL10=2020,VLOOKUP(Brut!IK18,Semaines!$H$2:$L$523,5,FALSE),IF($AL10=2021,VLOOKUP(Brut!IK18,Semaines!$I$2:$L$523,4,FALSE),IF($AL10=2022,VLOOKUP(Brut!IK18,Semaines!$J$2:$L$523,3,FALSE),""))))))))))),IF(IW10="",IF($AL10=2013,VLOOKUP(Brut!IK18,Semaines!$A$2:$L$523,12,FALSE),IF($AL10=2014,VLOOKUP(Brut!IK18,Semaines!$B$2:$L$523,11,FALSE),IF($AL10=2015,VLOOKUP(Brut!IK18,Semaines!$C$2:$L$523,10,FALSE),IF($AL10=2016,VLOOKUP(Brut!IK18,Semaines!$D$2:$L$523,9,FALSE),IF($AL10=2017,VLOOKUP(Brut!IK18,Semaines!$E$2:$L$523,8,FALSE),IF($AL10=2018,VLOOKUP(Brut!IK18,Semaines!$F$2:$L$523,7,FALSE),IF($AL10=2019,VLOOKUP(Brut!IK18,Semaines!$G$2:$L$523,6,FALSE),IF($AL10=2020,VLOOKUP(Brut!IK18,Semaines!$H$2:$L$523,5,FALSE),IF($AL10=2021,VLOOKUP(Brut!IK18,Semaines!$I$2:$L$523,4,FALSE),IF($AL10=2022,VLOOKUP(Brut!IK18,Semaines!$J$2:$L$523,3,FALSE),"")))))))))),IF(IV10="","",IF($AL10=2013,VLOOKUP(Brut!IK18,Semaines!$A$2:$L$523,12,FALSE),IF($AL10=2014,VLOOKUP(Brut!IK18,Semaines!$B$2:$L$523,11,FALSE),IF($AL10=2015,VLOOKUP(Brut!IK18,Semaines!$C$2:$L$523,10,FALSE),IF($AL10=2016,VLOOKUP(Brut!IK18,Semaines!$D$2:$L$523,9,FALSE),IF($AL10=2017,VLOOKUP(Brut!IK18,Semaines!$E$2:$L$523,8,FALSE),IF($AL10=2018,VLOOKUP(Brut!IK18,Semaines!$F$2:$L$523,7,FALSE),IF($AL10=2019,VLOOKUP(Brut!IK18,Semaines!$G$2:$L$523,6,FALSE),IF($AL10=2020,VLOOKUP(Brut!IK18,Semaines!$H$2:$L$523,5,FALSE),IF($AL10=2021,VLOOKUP(Brut!IK18,Semaines!$I$2:$L$523,4,FALSE),IF($AL10=2022,VLOOKUP(Brut!IK18,Semaines!$J$2:$L$523,3,FALSE),""))))))))))))),IF(AND(MONTH(IY10)=12,_xlfn.ISOWEEKNUM(IY10)=1),YEAR(IY10)+1,YEAR(IY10)))</f>
        <v>2018</v>
      </c>
      <c r="JC10" s="198"/>
      <c r="JD10" s="199"/>
      <c r="JE10" s="182"/>
      <c r="JF10" s="131">
        <f>IF($AL10=2013,VLOOKUP(Brut!IP18,Semaines!$A$2:$L$523,11,FALSE),IF($AL10=2014,VLOOKUP(Brut!IP18,Semaines!$B$2:$L$523,10,FALSE),IF($AL10=2015,VLOOKUP(Brut!IP18,Semaines!$C$2:$L$523,9,FALSE),IF($AL10=2016,VLOOKUP(Brut!IP18,Semaines!$D$2:$L$523,8,FALSE),IF($AL10=2017,VLOOKUP(Brut!IP18,Semaines!$E$2:$L$523,7,FALSE),IF($AL10=2018,VLOOKUP(Brut!IP18,Semaines!$F$2:$L$523,6,FALSE),IF($AL10=2019,VLOOKUP(Brut!IP18,Semaines!$G$2:$L$523,5,FALSE),IF($AL10=2020,VLOOKUP(Brut!IP18,Semaines!$H$2:$L$523,4,FALSE),IF($AL10=2021,VLOOKUP(Brut!IP18,Semaines!$I$2:$L$523,3,FALSE),IF($AL10=2022,VLOOKUP(Brut!IP18,Semaines!$J$2:$L$523,2,FALSE),""))))))))))</f>
        <v>22</v>
      </c>
      <c r="JG10" s="132">
        <f>IF($AL10=2013,VLOOKUP(Brut!IP18,Semaines!$A$2:$L$523,12,FALSE),IF($AL10=2014,VLOOKUP(Brut!IP18,Semaines!$B$2:$L$523,11,FALSE),IF($AL10=2015,VLOOKUP(Brut!IP18,Semaines!$C$2:$L$523,10,FALSE),IF($AL10=2016,VLOOKUP(Brut!IP18,Semaines!$D$2:$L$523,9,FALSE),IF($AL10=2017,VLOOKUP(Brut!IP18,Semaines!$E$2:$L$523,8,FALSE),IF($AL10=2018,VLOOKUP(Brut!IP18,Semaines!$F$2:$L$523,7,FALSE),IF($AL10=2019,VLOOKUP(Brut!IP18,Semaines!$G$2:$L$523,6,FALSE),IF($AL10=2020,VLOOKUP(Brut!IP18,Semaines!$H$2:$L$523,5,FALSE),IF($AL10=2021,VLOOKUP(Brut!IP18,Semaines!$I$2:$L$523,4,FALSE),IF($AL10=2022,VLOOKUP(Brut!IP18,Semaines!$J$2:$L$523,3,FALSE),""))))))))))</f>
        <v>2018</v>
      </c>
      <c r="JH10" s="193"/>
      <c r="JI10" s="187"/>
      <c r="JJ10" s="192">
        <f>IF($AL10=2013,VLOOKUP(Brut!IT18,Semaines!$A$2:$L$523,11,FALSE),IF($AL10=2014,VLOOKUP(Brut!IT18,Semaines!$B$2:$L$523,10,FALSE),IF($AL10=2015,VLOOKUP(Brut!IT18,Semaines!$C$2:$L$523,9,FALSE),IF($AL10=2016,VLOOKUP(Brut!IT18,Semaines!$D$2:$L$523,8,FALSE),IF($AL10=2017,VLOOKUP(Brut!IT18,Semaines!$E$2:$L$523,7,FALSE),IF($AL10=2018,VLOOKUP(Brut!IT18,Semaines!$F$2:$L$523,6,FALSE),IF($AL10=2019,VLOOKUP(Brut!IT18,Semaines!$G$2:$L$523,5,FALSE),IF($AL10=2020,VLOOKUP(Brut!IT18,Semaines!$H$2:$L$523,4,FALSE),IF($AL10=2021,VLOOKUP(Brut!IT18,Semaines!$I$2:$L$523,3,FALSE),IF($AL10=2022,VLOOKUP(Brut!IT18,Semaines!$J$2:$L$523,2,FALSE),""))))))))))</f>
        <v>23</v>
      </c>
      <c r="JK10" s="132">
        <f>IF($AL10=2013,VLOOKUP(Brut!IT18,Semaines!$A$2:$L$523,12,FALSE),IF($AL10=2014,VLOOKUP(Brut!IT18,Semaines!$B$2:$L$523,11,FALSE),IF($AL10=2015,VLOOKUP(Brut!IT18,Semaines!$C$2:$L$523,10,FALSE),IF($AL10=2016,VLOOKUP(Brut!IT18,Semaines!$D$2:$L$523,9,FALSE),IF($AL10=2017,VLOOKUP(Brut!IT18,Semaines!$E$2:$L$523,8,FALSE),IF($AL10=2018,VLOOKUP(Brut!IT18,Semaines!$F$2:$L$523,7,FALSE),IF($AL10=2019,VLOOKUP(Brut!IT18,Semaines!$G$2:$L$523,6,FALSE),IF($AL10=2020,VLOOKUP(Brut!IT18,Semaines!$H$2:$L$523,5,FALSE),IF($AL10=2021,VLOOKUP(Brut!IT18,Semaines!$I$2:$L$523,4,FALSE),IF($AL10=2022,VLOOKUP(Brut!IT18,Semaines!$J$2:$L$523,3,FALSE),""))))))))))</f>
        <v>2018</v>
      </c>
      <c r="JL10" s="193"/>
      <c r="JM10" s="187"/>
      <c r="JN10" s="200"/>
      <c r="JO10" s="123"/>
      <c r="JP10" s="183"/>
      <c r="JQ10" s="185"/>
      <c r="JR10" s="192">
        <f>IF($AL10=2013,VLOOKUP(Brut!JB18,Semaines!$A$2:$L$523,11,FALSE),IF($AL10=2014,VLOOKUP(Brut!JB18,Semaines!$B$2:$L$523,10,FALSE),IF($AL10=2015,VLOOKUP(Brut!JB18,Semaines!$C$2:$L$523,9,FALSE),IF($AL10=2016,VLOOKUP(Brut!JB18,Semaines!$D$2:$L$523,8,FALSE),IF($AL10=2017,VLOOKUP(Brut!JB18,Semaines!$E$2:$L$523,7,FALSE),IF($AL10=2018,VLOOKUP(Brut!JB18,Semaines!$F$2:$L$523,6,FALSE),IF($AL10=2019,VLOOKUP(Brut!JB18,Semaines!$G$2:$L$523,5,FALSE),IF($AL10=2020,VLOOKUP(Brut!JB18,Semaines!$H$2:$L$523,4,FALSE),IF($AL10=2021,VLOOKUP(Brut!JB18,Semaines!$I$2:$L$523,3,FALSE),IF($AL10=2022,VLOOKUP(Brut!JB18,Semaines!$J$2:$L$523,2,FALSE),""))))))))))</f>
        <v>23</v>
      </c>
      <c r="JS10" s="132">
        <f>IF($AL10=2013,VLOOKUP(Brut!JB18,Semaines!$A$2:$L$523,12,FALSE),IF($AL10=2014,VLOOKUP(Brut!JB18,Semaines!$B$2:$L$523,11,FALSE),IF($AL10=2015,VLOOKUP(Brut!JB18,Semaines!$C$2:$L$523,10,FALSE),IF($AL10=2016,VLOOKUP(Brut!JB18,Semaines!$D$2:$L$523,9,FALSE),IF($AL10=2017,VLOOKUP(Brut!JB18,Semaines!$E$2:$L$523,8,FALSE),IF($AL10=2018,VLOOKUP(Brut!JB18,Semaines!$F$2:$L$523,7,FALSE),IF($AL10=2019,VLOOKUP(Brut!JB18,Semaines!$G$2:$L$523,6,FALSE),IF($AL10=2020,VLOOKUP(Brut!JB18,Semaines!$H$2:$L$523,5,FALSE),IF($AL10=2021,VLOOKUP(Brut!JB18,Semaines!$I$2:$L$523,4,FALSE),IF($AL10=2022,VLOOKUP(Brut!JB18,Semaines!$J$2:$L$523,3,FALSE),""))))))))))</f>
        <v>2018</v>
      </c>
      <c r="JT10" s="193"/>
      <c r="JU10" s="187"/>
      <c r="JV10" s="200"/>
      <c r="JW10" s="123"/>
      <c r="JX10" s="184"/>
      <c r="JY10" s="185"/>
      <c r="JZ10" s="182"/>
      <c r="KA10" s="131">
        <f>IF($AL10=2013,VLOOKUP(Brut!JK18,Semaines!$A$2:$L$523,11,FALSE),IF($AL10=2014,VLOOKUP(Brut!JK18,Semaines!$B$2:$L$523,10,FALSE),IF($AL10=2015,VLOOKUP(Brut!JK18,Semaines!$C$2:$L$523,9,FALSE),IF($AL10=2016,VLOOKUP(Brut!JK18,Semaines!$D$2:$L$523,8,FALSE),IF($AL10=2017,VLOOKUP(Brut!JK18,Semaines!$E$2:$L$523,7,FALSE),IF($AL10=2018,VLOOKUP(Brut!JK18,Semaines!$F$2:$L$523,6,FALSE),IF($AL10=2019,VLOOKUP(Brut!JK18,Semaines!$G$2:$L$523,5,FALSE),IF($AL10=2020,VLOOKUP(Brut!JK18,Semaines!$H$2:$L$523,4,FALSE),IF($AL10=2021,VLOOKUP(Brut!JK18,Semaines!$I$2:$L$523,3,FALSE),IF($AL10=2022,VLOOKUP(Brut!JK18,Semaines!$J$2:$L$523,2,FALSE),""))))))))))</f>
        <v>24</v>
      </c>
      <c r="KB10" s="132">
        <f>IF($AL10=2013,VLOOKUP(Brut!JK18,Semaines!$A$2:$L$523,12,FALSE),IF($AL10=2014,VLOOKUP(Brut!JK18,Semaines!$B$2:$L$523,11,FALSE),IF($AL10=2015,VLOOKUP(Brut!JK18,Semaines!$C$2:$L$523,10,FALSE),IF($AL10=2016,VLOOKUP(Brut!JK18,Semaines!$D$2:$L$523,9,FALSE),IF($AL10=2017,VLOOKUP(Brut!JK18,Semaines!$E$2:$L$523,8,FALSE),IF($AL10=2018,VLOOKUP(Brut!JK18,Semaines!$F$2:$L$523,7,FALSE),IF($AL10=2019,VLOOKUP(Brut!JK18,Semaines!$G$2:$L$523,6,FALSE),IF($AL10=2020,VLOOKUP(Brut!JK18,Semaines!$H$2:$L$523,5,FALSE),IF($AL10=2021,VLOOKUP(Brut!JK18,Semaines!$I$2:$L$523,4,FALSE),IF($AL10=2022,VLOOKUP(Brut!JK18,Semaines!$J$2:$L$523,3,FALSE),""))))))))))</f>
        <v>2018</v>
      </c>
      <c r="KC10" s="193"/>
      <c r="KD10" s="187"/>
      <c r="KE10" s="192">
        <f>IF($AL10=2013,VLOOKUP(Brut!JO18,Semaines!$A$2:$L$523,11,FALSE),IF($AL10=2014,VLOOKUP(Brut!JO18,Semaines!$B$2:$L$523,10,FALSE),IF($AL10=2015,VLOOKUP(Brut!JO18,Semaines!$C$2:$L$523,9,FALSE),IF($AL10=2016,VLOOKUP(Brut!JO18,Semaines!$D$2:$L$523,8,FALSE),IF($AL10=2017,VLOOKUP(Brut!JO18,Semaines!$E$2:$L$523,7,FALSE),IF($AL10=2018,VLOOKUP(Brut!JO18,Semaines!$F$2:$L$523,6,FALSE),IF($AL10=2019,VLOOKUP(Brut!JO18,Semaines!$G$2:$L$523,5,FALSE),IF($AL10=2020,VLOOKUP(Brut!JO18,Semaines!$H$2:$L$523,4,FALSE),IF($AL10=2021,VLOOKUP(Brut!JO18,Semaines!$I$2:$L$523,3,FALSE),IF($AL10=2022,VLOOKUP(Brut!JO18,Semaines!$J$2:$L$523,2,FALSE),""))))))))))</f>
        <v>25</v>
      </c>
      <c r="KF10" s="132">
        <f>IF($AL10=2013,VLOOKUP(Brut!JO18,Semaines!$A$2:$L$523,12,FALSE),IF($AL10=2014,VLOOKUP(Brut!JO18,Semaines!$B$2:$L$523,11,FALSE),IF($AL10=2015,VLOOKUP(Brut!JO18,Semaines!$C$2:$L$523,10,FALSE),IF($AL10=2016,VLOOKUP(Brut!JO18,Semaines!$D$2:$L$523,9,FALSE),IF($AL10=2017,VLOOKUP(Brut!JO18,Semaines!$E$2:$L$523,8,FALSE),IF($AL10=2018,VLOOKUP(Brut!JO18,Semaines!$F$2:$L$523,7,FALSE),IF($AL10=2019,VLOOKUP(Brut!JO18,Semaines!$G$2:$L$523,6,FALSE),IF($AL10=2020,VLOOKUP(Brut!JO18,Semaines!$H$2:$L$523,5,FALSE),IF($AL10=2021,VLOOKUP(Brut!JO18,Semaines!$I$2:$L$523,4,FALSE),IF($AL10=2022,VLOOKUP(Brut!JO18,Semaines!$J$2:$L$523,3,FALSE),""))))))))))</f>
        <v>2018</v>
      </c>
      <c r="KG10" s="193"/>
      <c r="KH10" s="187"/>
      <c r="KI10" s="203">
        <f>IF(Import!BC8=0,"",Import!BC8)</f>
        <v>43371</v>
      </c>
      <c r="KJ10" s="189">
        <f t="shared" si="14"/>
        <v>5000</v>
      </c>
      <c r="KK10" s="190">
        <f t="array" ref="KK10">IFERROR(IF(KI10="",IF(KG10="",IF(KE10="","",IF($AL10=2013,VLOOKUP(Brut!JO18+1,Semaines!$A$2:$L$523,11,FALSE),IF($AL10=2014,VLOOKUP(Brut!JO18+1,Semaines!$B$2:$L$523,10,FALSE),IF($AL10=2015,VLOOKUP(Brut!JO18+1,Semaines!$C$2:$L$523,9,FALSE),IF($AL10=2016,VLOOKUP(Brut!JO18+1,Semaines!$D$2:$L$523,8,FALSE),IF($AL10=2017,VLOOKUP(Brut!JO18+1,Semaines!$E$2:$L$523,7,FALSE),IF($AL10=2018,VLOOKUP(Brut!JO18+1,Semaines!$F$2:$L$523,6,FALSE),IF($AL10=2019,VLOOKUP(Brut!JO18+1,Semaines!$G$2:$L$523,5,FALSE),IF($AL10=2020,VLOOKUP(Brut!JO18+1,Semaines!$H$2:$L$523,4,FALSE),IF($AL10=2021,VLOOKUP(Brut!JO18+1,Semaines!$I$2:$L$523,3,FALSE),IF($AL10=2022,VLOOKUP(Brut!JO18+1,Semaines!$J$2:$L$523,2,FALSE),""))))))))))),IF(KH10="",IF($AL10=2013,VLOOKUP(Brut!JO18+1,Semaines!$A$2:$L$523,11,FALSE),IF($AL10=2014,VLOOKUP(Brut!JO18+1,Semaines!$B$2:$L$523,10,FALSE),IF($AL10=2015,VLOOKUP(Brut!JO18+1,Semaines!$C$2:$L$523,9,FALSE),IF($AL10=2016,VLOOKUP(Brut!JO18+1,Semaines!$D$2:$L$523,8,FALSE),IF($AL10=2017,VLOOKUP(Brut!JO18+1,Semaines!$E$2:$L$523,7,FALSE),IF($AL10=2018,VLOOKUP(Brut!JO18+1,Semaines!$F$2:$L$523,6,FALSE),IF($AL10=2019,VLOOKUP(Brut!JO18+1,Semaines!$G$2:$L$523,5,FALSE),IF($AL10=2020,VLOOKUP(Brut!JO18+1,Semaines!$H$2:$L$523,4,FALSE),IF($AL10=2021,VLOOKUP(Brut!JO18+1,Semaines!$I$2:$L$523,3,FALSE),IF($AL10=2022,VLOOKUP(Brut!JO18+1,Semaines!$J$2:$L$523,2,FALSE),"")))))))))),IF($AL10=2013,VLOOKUP(Brut!JQ18+1,Semaines!$A$2:$L$523,11,FALSE),IF($AL10=2014,VLOOKUP(Brut!JQ18+1,Semaines!$B$2:$L$523,10,FALSE),IF($AL10=2015,VLOOKUP(Brut!JQ18+1,Semaines!$C$2:$L$523,9,FALSE),IF($AL10=2016,VLOOKUP(Brut!JQ18+1,Semaines!$D$2:$L$523,8,FALSE),IF($AL10=2017,VLOOKUP(Brut!JQ18+1,Semaines!$E$2:$L$523,7,FALSE),IF($AL10=2018,VLOOKUP(Brut!JQ18+1,Semaines!$F$2:$L$523,6,FALSE),IF($AL10=2019,VLOOKUP(Brut!JQ18+1,Semaines!$G$2:$L$523,5,FALSE),IF($AL10=2020,VLOOKUP(Brut!JQ18+1,Semaines!$H$2:$L$523,4,FALSE),IF($AL10=2021,VLOOKUP(Brut!JQ18+1,Semaines!$I$2:$L$523,3,FALSE),IF($AL10=2022,VLOOKUP(Brut!JQ18+1,Semaines!$J$2:$L$523,2,FALSE),"")))))))))))),_xlfn.ISOWEEKNUM(KI10)),"")</f>
        <v>39</v>
      </c>
      <c r="KL10" s="191">
        <f>IF(KI10="",IF(KH10="",IF(KF10="","",IF($AL10=2013,VLOOKUP(Brut!JT18,Semaines!$A$2:$L$523,12,FALSE),IF($AL10=2014,VLOOKUP(Brut!JT18,Semaines!$B$2:$L$523,11,FALSE),IF($AL10=2015,VLOOKUP(Brut!JT18,Semaines!$C$2:$L$523,10,FALSE),IF($AL10=2016,VLOOKUP(Brut!JT18,Semaines!$D$2:$L$523,9,FALSE),IF($AL10=2017,VLOOKUP(Brut!JT18,Semaines!$E$2:$L$523,8,FALSE),IF($AL10=2018,VLOOKUP(Brut!JT18,Semaines!$F$2:$L$523,7,FALSE),IF($AL10=2019,VLOOKUP(Brut!JT18,Semaines!$G$2:$L$523,6,FALSE),IF($AL10=2020,VLOOKUP(Brut!JT18,Semaines!$H$2:$L$523,5,FALSE),IF($AL10=2021,VLOOKUP(Brut!JT18,Semaines!$I$2:$L$523,4,FALSE),IF($AL10=2022,VLOOKUP(Brut!JT18,Semaines!$J$2:$L$523,3,FALSE),""))))))))))),IF(KG10="",IF($AL10=2013,VLOOKUP(Brut!JT18,Semaines!$A$2:$L$523,12,FALSE),IF($AL10=2014,VLOOKUP(Brut!JT18,Semaines!$B$2:$L$523,11,FALSE),IF($AL10=2015,VLOOKUP(Brut!JT18,Semaines!$C$2:$L$523,10,FALSE),IF($AL10=2016,VLOOKUP(Brut!JT18,Semaines!$D$2:$L$523,9,FALSE),IF($AL10=2017,VLOOKUP(Brut!JT18,Semaines!$E$2:$L$523,8,FALSE),IF($AL10=2018,VLOOKUP(Brut!JT18,Semaines!$F$2:$L$523,7,FALSE),IF($AL10=2019,VLOOKUP(Brut!JT18,Semaines!$G$2:$L$523,6,FALSE),IF($AL10=2020,VLOOKUP(Brut!JT18,Semaines!$H$2:$L$523,5,FALSE),IF($AL10=2021,VLOOKUP(Brut!JT18,Semaines!$I$2:$L$523,4,FALSE),IF($AL10=2022,VLOOKUP(Brut!JT18,Semaines!$J$2:$L$523,3,FALSE),"")))))))))),IF(KF10="","",IF($AL10=2013,VLOOKUP(Brut!JT18,Semaines!$A$2:$L$523,12,FALSE),IF($AL10=2014,VLOOKUP(Brut!JT18,Semaines!$B$2:$L$523,11,FALSE),IF($AL10=2015,VLOOKUP(Brut!JT18,Semaines!$C$2:$L$523,10,FALSE),IF($AL10=2016,VLOOKUP(Brut!JT18,Semaines!$D$2:$L$523,9,FALSE),IF($AL10=2017,VLOOKUP(Brut!JT18,Semaines!$E$2:$L$523,8,FALSE),IF($AL10=2018,VLOOKUP(Brut!JT18,Semaines!$F$2:$L$523,7,FALSE),IF($AL10=2019,VLOOKUP(Brut!JT18,Semaines!$G$2:$L$523,6,FALSE),IF($AL10=2020,VLOOKUP(Brut!JT18,Semaines!$H$2:$L$523,5,FALSE),IF($AL10=2021,VLOOKUP(Brut!JT18,Semaines!$I$2:$L$523,4,FALSE),IF($AL10=2022,VLOOKUP(Brut!JT18,Semaines!$J$2:$L$523,3,FALSE),""))))))))))))),IF(AND(MONTH(KI10)=12,_xlfn.ISOWEEKNUM(KI10)=1),YEAR(KI10)+1,YEAR(KI10)))</f>
        <v>2018</v>
      </c>
      <c r="KM10" s="204">
        <f>IFERROR(IF(KI10="",IF(AND(Brut!X18&lt;&gt;"Pas ouvert",Brut!X18&lt;&gt;"Annulé"),IF(Brut!JQ18="",SUM(Brut!JO18-Brut!AE18),SUM(Brut!JQ18-Brut!AE18)),IF(Brut!X18="Annulé","Annulé","Pas ouvert")),SUM(Brut!JV18-Brut!AE18)),"")</f>
        <v>44</v>
      </c>
      <c r="KN10" s="205">
        <f>IF(OR(KM10="Annulé",KM10=""),"",IF(KM10="Pas ouvert",IF(KK10="","",INT(SUM(Brut!JV18-Brut!AE18)/4)),INT(KM10/4)))</f>
        <v>11</v>
      </c>
      <c r="KO10" s="90" t="str">
        <f t="shared" si="7"/>
        <v>Mois</v>
      </c>
      <c r="KP10" s="206" t="str">
        <f>IF(OR(KM10="Annulé",KM10=""),"",IF(KM10="Pas ouvert",IF(KK10="","",SUM(Brut!JV18-Brut!AE18)-(KN10*4)),IF(KM10-(KN10*4)=0,"",KM10-(KN10*4))))</f>
        <v/>
      </c>
      <c r="KQ10" s="207" t="str">
        <f t="shared" si="8"/>
        <v/>
      </c>
    </row>
    <row r="11" spans="1:303" ht="14.4" x14ac:dyDescent="0.3">
      <c r="A11" s="7" t="str">
        <f>IF(Import!A9=0,"",Import!A9)</f>
        <v>0307LR</v>
      </c>
      <c r="B11" s="5" t="str">
        <f>IF(Import!D9=0,"",Import!D9)</f>
        <v>8</v>
      </c>
      <c r="C11" s="214"/>
      <c r="D11" s="5" t="str">
        <f>IF(Import!F9=0,"",Import!F9)</f>
        <v/>
      </c>
      <c r="E11" s="5" t="str">
        <f>IF(Import!G9=0,"",Import!G9)</f>
        <v/>
      </c>
      <c r="F11" s="5" t="str">
        <f>IF(Import!H9=0,"",Import!H9)</f>
        <v/>
      </c>
      <c r="G11" s="5" t="str">
        <f>IF(Import!K9="","",Import!K9)</f>
        <v/>
      </c>
      <c r="H11" s="5"/>
      <c r="I11" s="215" t="str">
        <f>IF(Import!BG9="","",Import!BG9)</f>
        <v/>
      </c>
      <c r="J11" s="7" t="str">
        <f t="shared" si="0"/>
        <v/>
      </c>
      <c r="K11" s="5" t="str">
        <f>IF(Import!I9=0,"",Import!I9)</f>
        <v/>
      </c>
      <c r="L11" s="5" t="str">
        <f>IF(Import!J9="","",Import!J9)</f>
        <v/>
      </c>
      <c r="M11" s="7" t="str">
        <f t="shared" si="1"/>
        <v>Annulé</v>
      </c>
      <c r="N11" s="216" t="str">
        <f>IF(Import!L9=0,"",Import!L9)</f>
        <v>17</v>
      </c>
      <c r="O11" s="5" t="str">
        <f>IF(Import!N9=0,"",Import!N9)</f>
        <v/>
      </c>
      <c r="P11" s="135" t="str">
        <f>IF(PACTE!P23="","",PACTE!P23)</f>
        <v/>
      </c>
      <c r="Q11" s="174">
        <f>IF(Import!O9=0,"",Import!O9)</f>
        <v>42156</v>
      </c>
      <c r="R11" s="174" t="str">
        <f>IF(OR(Import!BH9&lt;&gt;"",Import!BH9="Non"),"Oui","")</f>
        <v/>
      </c>
      <c r="S11" s="174">
        <f>IF(Import!P9=0,"",Import!P9)</f>
        <v>42135</v>
      </c>
      <c r="T11" s="174" t="str">
        <f>IF($S11&lt;&gt;"","Annulé",IF(Import!AB9=0,IF($AE11&lt;&gt;"",IF(AE11="Pas ouvert","Pas ouvert","En cours"),""),Import!AB9))</f>
        <v>Annulé</v>
      </c>
      <c r="U11" s="217" t="str">
        <f>IF(S11&lt;&gt;"","Annulé",IF(Import!R9=0,"",Import!R9))</f>
        <v>Annulé</v>
      </c>
      <c r="V11" s="217" t="str">
        <f>IF(S11&lt;&gt;"","Annulé",IF(Import!S9=0,"",Import!S9))</f>
        <v>Annulé</v>
      </c>
      <c r="W11" s="217" t="str">
        <f>IF(V11="Annulé","Annulé",IF(Import!T9=0,"",Import!T9))</f>
        <v>Annulé</v>
      </c>
      <c r="X11" s="174" t="str">
        <f>IF(Import!U9=0,IF($S11&lt;&gt;"","Annulé",IF($Q11="","","En attente")),Import!U9)</f>
        <v>Annulé</v>
      </c>
      <c r="Y11" s="174" t="str">
        <f>IF(Import!V9=0,IF($S11&lt;&gt;"","Annulé",IF($Q11="","","En attente")),Import!V9)</f>
        <v>Annulé</v>
      </c>
      <c r="Z11" s="174" t="str">
        <f>IF(Import!W9=0,IF($S11&lt;&gt;"","Annulé",IF($Q11="","","En attente")),Import!W9)</f>
        <v>Annulé</v>
      </c>
      <c r="AA11" s="174" t="str">
        <f>IF(Import!X9=0,IF($S11&lt;&gt;"","Annulé",IF($Q11="","","En attente")),Import!X9)</f>
        <v>Annulé</v>
      </c>
      <c r="AB11" s="174" t="str">
        <f>IF(Import!Y9=0,IF($S11&lt;&gt;"","Annulé",IF($Q11="","","En attente")),Import!Y9)</f>
        <v>Annulé</v>
      </c>
      <c r="AC11" s="174" t="str">
        <f>IF(Import!Z9=0,IF($S11&lt;&gt;"","Annulé",IF($Q11="","","En attente")),Import!Z9)</f>
        <v>Annulé</v>
      </c>
      <c r="AD11" s="135">
        <f>IF(PACTE!AD23="","0",PACTE!AD23)</f>
        <v>0</v>
      </c>
      <c r="AE11" s="11" t="str">
        <f>IF($S11&lt;&gt;"","Annulé",IF(Import!AA9=0,IF(Q11="","","Pas ouvert"),Import!AA9))</f>
        <v>Annulé</v>
      </c>
      <c r="AF11" s="177" t="str">
        <f>IF($S11&lt;&gt;"","Annulé",IF(Import!AC9=0,"",Import!AC9))</f>
        <v>Annulé</v>
      </c>
      <c r="AG11" s="176" t="str">
        <f>IF($S11&lt;&gt;"","Annulé",IF(Import!AD9=0,"",Import!AD9))</f>
        <v>Annulé</v>
      </c>
      <c r="AH11" s="118" t="str">
        <f t="shared" si="2"/>
        <v>Annulé</v>
      </c>
      <c r="AI11" s="221" t="str">
        <f t="shared" si="3"/>
        <v/>
      </c>
      <c r="AJ11" s="137"/>
      <c r="AK11" s="178" t="str">
        <f t="shared" si="4"/>
        <v/>
      </c>
      <c r="AL11" s="179" t="str">
        <f t="shared" si="5"/>
        <v/>
      </c>
      <c r="AM11" s="180" t="str">
        <f t="shared" si="6"/>
        <v/>
      </c>
      <c r="AN11" s="181" t="str">
        <f>IF(Import!AE9=0,"",Import!AE9)</f>
        <v/>
      </c>
      <c r="AO11" s="182"/>
      <c r="AP11" s="183"/>
      <c r="AQ11" s="184"/>
      <c r="AR11" s="183"/>
      <c r="AS11" s="184"/>
      <c r="AT11" s="183"/>
      <c r="AU11" s="184"/>
      <c r="AV11" s="183"/>
      <c r="AW11" s="184"/>
      <c r="AX11" s="185"/>
      <c r="AY11" s="183"/>
      <c r="AZ11" s="131" t="str">
        <f>IF($AL11=2013,VLOOKUP(Brut!AK19,Semaines!$A$2:$L$523,11,FALSE),IF($AL11=2014,VLOOKUP(Brut!AK19,Semaines!$B$2:$L$523,10,FALSE),IF($AL11=2015,VLOOKUP(Brut!AK19,Semaines!$C$2:$L$523,9,FALSE),IF($AL11=2016,VLOOKUP(Brut!AK19,Semaines!$D$2:$L$523,8,FALSE),IF($AL11=2017,VLOOKUP(Brut!AK19,Semaines!$E$2:$L$523,7,FALSE),IF($AL11=2018,VLOOKUP(Brut!AK19,Semaines!$F$2:$L$523,6,FALSE),IF($AL11=2019,VLOOKUP(Brut!AK19,Semaines!$G$2:$L$523,5,FALSE),IF($AL11=2020,VLOOKUP(Brut!AK19,Semaines!$H$2:$L$523,4,FALSE),IF($AL11=2021,VLOOKUP(Brut!AK19,Semaines!$I$2:$L$523,3,FALSE),IF($AL11=2022,VLOOKUP(Brut!AK19,Semaines!$J$2:$L$523,2,FALSE),""))))))))))</f>
        <v/>
      </c>
      <c r="BA11" s="132" t="str">
        <f>IF($AL11=2013,VLOOKUP(Brut!AK19,Semaines!$A$2:$L$523,12,FALSE),IF($AL11=2014,VLOOKUP(Brut!AK19,Semaines!$B$2:$L$523,11,FALSE),IF($AL11=2015,VLOOKUP(Brut!AK19,Semaines!$C$2:$L$523,10,FALSE),IF($AL11=2016,VLOOKUP(Brut!AK19,Semaines!$D$2:$L$523,9,FALSE),IF($AL11=2017,VLOOKUP(Brut!AK19,Semaines!$E$2:$L$523,8,FALSE),IF($AL11=2018,VLOOKUP(Brut!AK19,Semaines!$F$2:$L$523,7,FALSE),IF($AL11=2019,VLOOKUP(Brut!AK19,Semaines!$G$2:$L$523,6,FALSE),IF($AL11=2020,VLOOKUP(Brut!AK19,Semaines!$H$2:$L$523,5,FALSE),IF($AL11=2021,VLOOKUP(Brut!AK19,Semaines!$I$2:$L$523,4,FALSE),IF($AL11=2022,VLOOKUP(Brut!AK19,Semaines!$J$2:$L$523,3,FALSE),""))))))))))</f>
        <v/>
      </c>
      <c r="BB11" s="186"/>
      <c r="BC11" s="187"/>
      <c r="BD11" s="188" t="str">
        <f>IF(Import!AI9=0,"",Import!AI9)</f>
        <v/>
      </c>
      <c r="BE11" s="189" t="str">
        <f t="shared" si="9"/>
        <v/>
      </c>
      <c r="BF11" s="190" t="str">
        <f t="array" ref="BF11">IFERROR(IF(BD11="",IF(BB11="",IF(AZ11="","",IF($AL11=2013,VLOOKUP(Brut!AK19+1,Semaines!$A$2:$L$523,11,FALSE),IF($AL11=2014,VLOOKUP(Brut!AK19+1,Semaines!$B$2:$L$523,10,FALSE),IF($AL11=2015,VLOOKUP(Brut!AK19+1,Semaines!$C$2:$L$523,9,FALSE),IF($AL11=2016,VLOOKUP(Brut!AK19+1,Semaines!$D$2:$L$523,8,FALSE),IF($AL11=2017,VLOOKUP(Brut!AK19+1,Semaines!$E$2:$L$523,7,FALSE),IF($AL11=2018,VLOOKUP(Brut!AK19+1,Semaines!$F$2:$L$523,6,FALSE),IF($AL11=2019,VLOOKUP(Brut!AK19+1,Semaines!$G$2:$L$523,5,FALSE),IF($AL11=2020,VLOOKUP(Brut!AK19+1,Semaines!$H$2:$L$523,4,FALSE),IF($AL11=2021,VLOOKUP(Brut!AK19+1,Semaines!$I$2:$L$523,3,FALSE),IF($AL11=2022,VLOOKUP(Brut!AK19+1,Semaines!$J$2:$L$523,2,FALSE),""))))))))))),IF(BC11="",IF($AL11=2013,VLOOKUP(Brut!AK19+1,Semaines!$A$2:$L$523,11,FALSE),IF($AL11=2014,VLOOKUP(Brut!AK19+1,Semaines!$B$2:$L$523,10,FALSE),IF($AL11=2015,VLOOKUP(Brut!AK19+1,Semaines!$C$2:$L$523,9,FALSE),IF($AL11=2016,VLOOKUP(Brut!AK19+1,Semaines!$D$2:$L$523,8,FALSE),IF($AL11=2017,VLOOKUP(Brut!AK19+1,Semaines!$E$2:$L$523,7,FALSE),IF($AL11=2018,VLOOKUP(Brut!AK19+1,Semaines!$F$2:$L$523,6,FALSE),IF($AL11=2019,VLOOKUP(Brut!AK19+1,Semaines!$G$2:$L$523,5,FALSE),IF($AL11=2020,VLOOKUP(Brut!AK19+1,Semaines!$H$2:$L$523,4,FALSE),IF($AL11=2021,VLOOKUP(Brut!AK19+1,Semaines!$I$2:$L$523,3,FALSE),IF($AL11=2022,VLOOKUP(Brut!AK19+1,Semaines!$J$2:$L$523,2,FALSE),"")))))))))),IF($AL11=2013,VLOOKUP(Brut!AM19+1,Semaines!$A$2:$L$523,11,FALSE),IF($AL11=2014,VLOOKUP(Brut!AM19+1,Semaines!$B$2:$L$523,10,FALSE),IF($AL11=2015,VLOOKUP(Brut!AM19+1,Semaines!$C$2:$L$523,9,FALSE),IF($AL11=2016,VLOOKUP(Brut!AM19+1,Semaines!$D$2:$L$523,8,FALSE),IF($AL11=2017,VLOOKUP(Brut!AM19+1,Semaines!$E$2:$L$523,7,FALSE),IF($AL11=2018,VLOOKUP(Brut!AM19+1,Semaines!$F$2:$L$523,6,FALSE),IF($AL11=2019,VLOOKUP(Brut!AM19+1,Semaines!$G$2:$L$523,5,FALSE),IF($AL11=2020,VLOOKUP(Brut!AM19+1,Semaines!$H$2:$L$523,4,FALSE),IF($AL11=2021,VLOOKUP(Brut!AM19+1,Semaines!$I$2:$L$523,3,FALSE),IF($AL11=2022,VLOOKUP(Brut!AM19+1,Semaines!$J$2:$L$523,2,FALSE),"")))))))))))),_xlfn.ISOWEEKNUM(BD11)),"")</f>
        <v/>
      </c>
      <c r="BG11" s="191" t="str">
        <f>IF(BD11="",IF(BC11="",IF(BA11="","",IF($AL11=2013,VLOOKUP(Brut!AP19,Semaines!$A$2:$L$523,12,FALSE),IF($AL11=2014,VLOOKUP(Brut!AP19,Semaines!$B$2:$L$523,11,FALSE),IF($AL11=2015,VLOOKUP(Brut!AP19,Semaines!$C$2:$L$523,10,FALSE),IF($AL11=2016,VLOOKUP(Brut!AP19,Semaines!$D$2:$L$523,9,FALSE),IF($AL11=2017,VLOOKUP(Brut!AP19,Semaines!$E$2:$L$523,8,FALSE),IF($AL11=2018,VLOOKUP(Brut!AP19,Semaines!$F$2:$L$523,7,FALSE),IF($AL11=2019,VLOOKUP(Brut!AP19,Semaines!$G$2:$L$523,6,FALSE),IF($AL11=2020,VLOOKUP(Brut!AP19,Semaines!$H$2:$L$523,5,FALSE),IF($AL11=2021,VLOOKUP(Brut!AP19,Semaines!$I$2:$L$523,4,FALSE),IF($AL11=2022,VLOOKUP(Brut!AP19,Semaines!$J$2:$L$523,3,FALSE),""))))))))))),IF(BB11="",IF($AL11=2013,VLOOKUP(Brut!AP19,Semaines!$A$2:$L$523,12,FALSE),IF($AL11=2014,VLOOKUP(Brut!AP19,Semaines!$B$2:$L$523,11,FALSE),IF($AL11=2015,VLOOKUP(Brut!AP19,Semaines!$C$2:$L$523,10,FALSE),IF($AL11=2016,VLOOKUP(Brut!AP19,Semaines!$D$2:$L$523,9,FALSE),IF($AL11=2017,VLOOKUP(Brut!AP19,Semaines!$E$2:$L$523,8,FALSE),IF($AL11=2018,VLOOKUP(Brut!AP19,Semaines!$F$2:$L$523,7,FALSE),IF($AL11=2019,VLOOKUP(Brut!AP19,Semaines!$G$2:$L$523,6,FALSE),IF($AL11=2020,VLOOKUP(Brut!AP19,Semaines!$H$2:$L$523,5,FALSE),IF($AL11=2021,VLOOKUP(Brut!AP19,Semaines!$I$2:$L$523,4,FALSE),IF($AL11=2022,VLOOKUP(Brut!AP19,Semaines!$J$2:$L$523,3,FALSE),"")))))))))),IF(BA11="","",IF($AL11=2013,VLOOKUP(Brut!AP19,Semaines!$A$2:$L$523,12,FALSE),IF($AL11=2014,VLOOKUP(Brut!AP19,Semaines!$B$2:$L$523,11,FALSE),IF($AL11=2015,VLOOKUP(Brut!AP19,Semaines!$C$2:$L$523,10,FALSE),IF($AL11=2016,VLOOKUP(Brut!AP19,Semaines!$D$2:$L$523,9,FALSE),IF($AL11=2017,VLOOKUP(Brut!AP19,Semaines!$E$2:$L$523,8,FALSE),IF($AL11=2018,VLOOKUP(Brut!AP19,Semaines!$F$2:$L$523,7,FALSE),IF($AL11=2019,VLOOKUP(Brut!AP19,Semaines!$G$2:$L$523,6,FALSE),IF($AL11=2020,VLOOKUP(Brut!AP19,Semaines!$H$2:$L$523,5,FALSE),IF($AL11=2021,VLOOKUP(Brut!AP19,Semaines!$I$2:$L$523,4,FALSE),IF($AL11=2022,VLOOKUP(Brut!AP19,Semaines!$J$2:$L$523,3,FALSE),""))))))))))))),IF(AND(MONTH(BD11)=12,_xlfn.ISOWEEKNUM(BD11)=1),YEAR(BD11)+1,YEAR(BD11)))</f>
        <v/>
      </c>
      <c r="BH11" s="186"/>
      <c r="BI11" s="187"/>
      <c r="BJ11" s="192" t="str">
        <f>IF($AL11=2013,VLOOKUP(Brut!AX19,Semaines!$A$2:$L$523,11,FALSE),IF($AL11=2014,VLOOKUP(Brut!AX19,Semaines!$B$2:$L$523,10,FALSE),IF($AL11=2015,VLOOKUP(Brut!AX19,Semaines!$C$2:$L$523,9,FALSE),IF($AL11=2016,VLOOKUP(Brut!AX19,Semaines!$D$2:$L$523,8,FALSE),IF($AL11=2017,VLOOKUP(Brut!AX19,Semaines!$E$2:$L$523,7,FALSE),IF($AL11=2018,VLOOKUP(Brut!AX19,Semaines!$F$2:$L$523,6,FALSE),IF($AL11=2019,VLOOKUP(Brut!AX19,Semaines!$G$2:$L$523,5,FALSE),IF($AL11=2020,VLOOKUP(Brut!AX19,Semaines!$H$2:$L$523,4,FALSE),IF($AL11=2021,VLOOKUP(Brut!AX19,Semaines!$I$2:$L$523,3,FALSE),IF($AL11=2022,VLOOKUP(Brut!AX19,Semaines!$J$2:$L$523,2,FALSE),""))))))))))</f>
        <v/>
      </c>
      <c r="BK11" s="132" t="str">
        <f>IF($AL11=2013,VLOOKUP(Brut!AX19,Semaines!$A$2:$L$523,12,FALSE),IF($AL11=2014,VLOOKUP(Brut!AX19,Semaines!$B$2:$L$523,11,FALSE),IF($AL11=2015,VLOOKUP(Brut!AX19,Semaines!$C$2:$L$523,10,FALSE),IF($AL11=2016,VLOOKUP(Brut!AX19,Semaines!$D$2:$L$523,9,FALSE),IF($AL11=2017,VLOOKUP(Brut!AX19,Semaines!$E$2:$L$523,8,FALSE),IF($AL11=2018,VLOOKUP(Brut!AX19,Semaines!$F$2:$L$523,7,FALSE),IF($AL11=2019,VLOOKUP(Brut!AX19,Semaines!$G$2:$L$523,6,FALSE),IF($AL11=2020,VLOOKUP(Brut!AX19,Semaines!$H$2:$L$523,5,FALSE),IF($AL11=2021,VLOOKUP(Brut!AX19,Semaines!$I$2:$L$523,4,FALSE),IF($AL11=2022,VLOOKUP(Brut!AX19,Semaines!$J$2:$L$523,3,FALSE),""))))))))))</f>
        <v/>
      </c>
      <c r="BL11" s="193"/>
      <c r="BM11" s="187"/>
      <c r="BN11" s="192" t="str">
        <f>IF($AL11=2013,VLOOKUP(Brut!BB19,Semaines!$A$2:$L$523,11,FALSE),IF($AL11=2014,VLOOKUP(Brut!BB19,Semaines!$B$2:$L$523,10,FALSE),IF($AL11=2015,VLOOKUP(Brut!BB19,Semaines!$C$2:$L$523,9,FALSE),IF($AL11=2016,VLOOKUP(Brut!BB19,Semaines!$D$2:$L$523,8,FALSE),IF($AL11=2017,VLOOKUP(Brut!BB19,Semaines!$E$2:$L$523,7,FALSE),IF($AL11=2018,VLOOKUP(Brut!BB19,Semaines!$F$2:$L$523,6,FALSE),IF($AL11=2019,VLOOKUP(Brut!BB19,Semaines!$G$2:$L$523,5,FALSE),IF($AL11=2020,VLOOKUP(Brut!BB19,Semaines!$H$2:$L$523,4,FALSE),IF($AL11=2021,VLOOKUP(Brut!BB19,Semaines!$I$2:$L$523,3,FALSE),IF($AL11=2022,VLOOKUP(Brut!BB19,Semaines!$J$2:$L$523,2,FALSE),""))))))))))</f>
        <v/>
      </c>
      <c r="BO11" s="132" t="str">
        <f>IF($AL11=2013,VLOOKUP(Brut!BB19,Semaines!$A$2:$L$523,12,FALSE),IF($AL11=2014,VLOOKUP(Brut!BB19,Semaines!$B$2:$L$523,11,FALSE),IF($AL11=2015,VLOOKUP(Brut!BB19,Semaines!$C$2:$L$523,10,FALSE),IF($AL11=2016,VLOOKUP(Brut!BB19,Semaines!$D$2:$L$523,9,FALSE),IF($AL11=2017,VLOOKUP(Brut!BB19,Semaines!$E$2:$L$523,8,FALSE),IF($AL11=2018,VLOOKUP(Brut!BB19,Semaines!$F$2:$L$523,7,FALSE),IF($AL11=2019,VLOOKUP(Brut!BB19,Semaines!$G$2:$L$523,6,FALSE),IF($AL11=2020,VLOOKUP(Brut!BB19,Semaines!$H$2:$L$523,5,FALSE),IF($AL11=2021,VLOOKUP(Brut!BB19,Semaines!$I$2:$L$523,4,FALSE),IF($AL11=2022,VLOOKUP(Brut!BB19,Semaines!$J$2:$L$523,3,FALSE),""))))))))))</f>
        <v/>
      </c>
      <c r="BP11" s="193"/>
      <c r="BQ11" s="187"/>
      <c r="BR11" s="192" t="str">
        <f>IF($AL11=2013,VLOOKUP(Brut!BF19,Semaines!$A$2:$L$523,11,FALSE),IF($AL11=2014,VLOOKUP(Brut!BF19,Semaines!$B$2:$L$523,10,FALSE),IF($AL11=2015,VLOOKUP(Brut!BF19,Semaines!$C$2:$L$523,9,FALSE),IF($AL11=2016,VLOOKUP(Brut!BF19,Semaines!$D$2:$L$523,8,FALSE),IF($AL11=2017,VLOOKUP(Brut!BF19,Semaines!$E$2:$L$523,7,FALSE),IF($AL11=2018,VLOOKUP(Brut!BF19,Semaines!$F$2:$L$523,6,FALSE),IF($AL11=2019,VLOOKUP(Brut!BF19,Semaines!$G$2:$L$523,5,FALSE),IF($AL11=2020,VLOOKUP(Brut!BF19,Semaines!$H$2:$L$523,4,FALSE),IF($AL11=2021,VLOOKUP(Brut!BF19,Semaines!$I$2:$L$523,3,FALSE),IF($AL11=2022,VLOOKUP(Brut!BF19,Semaines!$J$2:$L$523,2,FALSE),""))))))))))</f>
        <v/>
      </c>
      <c r="BS11" s="132" t="str">
        <f>IF($AL11=2013,VLOOKUP(Brut!BF19,Semaines!$A$2:$L$523,12,FALSE),IF($AL11=2014,VLOOKUP(Brut!BF19,Semaines!$B$2:$L$523,11,FALSE),IF($AL11=2015,VLOOKUP(Brut!BF19,Semaines!$C$2:$L$523,10,FALSE),IF($AL11=2016,VLOOKUP(Brut!BF19,Semaines!$D$2:$L$523,9,FALSE),IF($AL11=2017,VLOOKUP(Brut!BF19,Semaines!$E$2:$L$523,8,FALSE),IF($AL11=2018,VLOOKUP(Brut!BF19,Semaines!$F$2:$L$523,7,FALSE),IF($AL11=2019,VLOOKUP(Brut!BF19,Semaines!$G$2:$L$523,6,FALSE),IF($AL11=2020,VLOOKUP(Brut!BF19,Semaines!$H$2:$L$523,5,FALSE),IF($AL11=2021,VLOOKUP(Brut!BF19,Semaines!$I$2:$L$523,4,FALSE),IF($AL11=2022,VLOOKUP(Brut!BF19,Semaines!$J$2:$L$523,3,FALSE),""))))))))))</f>
        <v/>
      </c>
      <c r="BT11" s="193"/>
      <c r="BU11" s="187"/>
      <c r="BV11" s="194" t="str">
        <f>IF(Import!AM9=0,"",Import!AM9)</f>
        <v/>
      </c>
      <c r="BW11" s="195" t="str">
        <f t="shared" si="10"/>
        <v/>
      </c>
      <c r="BX11" s="190" t="str">
        <f t="array" ref="BX11">IFERROR(IF(BV11="",IF(BT11="",IF(BR11="","",IF($AL11=2013,VLOOKUP(Brut!BF19+1,Semaines!$A$2:$L$523,11,FALSE),IF($AL11=2014,VLOOKUP(Brut!BF19+1,Semaines!$B$2:$L$523,10,FALSE),IF($AL11=2015,VLOOKUP(Brut!BF19+1,Semaines!$C$2:$L$523,9,FALSE),IF($AL11=2016,VLOOKUP(Brut!BF19+1,Semaines!$D$2:$L$523,8,FALSE),IF($AL11=2017,VLOOKUP(Brut!BF19+1,Semaines!$E$2:$L$523,7,FALSE),IF($AL11=2018,VLOOKUP(Brut!BF19+1,Semaines!$F$2:$L$523,6,FALSE),IF($AL11=2019,VLOOKUP(Brut!BF19+1,Semaines!$G$2:$L$523,5,FALSE),IF($AL11=2020,VLOOKUP(Brut!BF19+1,Semaines!$H$2:$L$523,4,FALSE),IF($AL11=2021,VLOOKUP(Brut!BF19+1,Semaines!$I$2:$L$523,3,FALSE),IF($AL11=2022,VLOOKUP(Brut!BF19+1,Semaines!$J$2:$L$523,2,FALSE),""))))))))))),IF(BU11="",IF($AL11=2013,VLOOKUP(Brut!BF19+1,Semaines!$A$2:$L$523,11,FALSE),IF($AL11=2014,VLOOKUP(Brut!BF19+1,Semaines!$B$2:$L$523,10,FALSE),IF($AL11=2015,VLOOKUP(Brut!BF19+1,Semaines!$C$2:$L$523,9,FALSE),IF($AL11=2016,VLOOKUP(Brut!BF19+1,Semaines!$D$2:$L$523,8,FALSE),IF($AL11=2017,VLOOKUP(Brut!BF19+1,Semaines!$E$2:$L$523,7,FALSE),IF($AL11=2018,VLOOKUP(Brut!BF19+1,Semaines!$F$2:$L$523,6,FALSE),IF($AL11=2019,VLOOKUP(Brut!BF19+1,Semaines!$G$2:$L$523,5,FALSE),IF($AL11=2020,VLOOKUP(Brut!BF19+1,Semaines!$H$2:$L$523,4,FALSE),IF($AL11=2021,VLOOKUP(Brut!BF19+1,Semaines!$I$2:$L$523,3,FALSE),IF($AL11=2022,VLOOKUP(Brut!BF19+1,Semaines!$J$2:$L$523,2,FALSE),"")))))))))),IF($AL11=2013,VLOOKUP(Brut!BH19+1,Semaines!$A$2:$L$523,11,FALSE),IF($AL11=2014,VLOOKUP(Brut!BH19+1,Semaines!$B$2:$L$523,10,FALSE),IF($AL11=2015,VLOOKUP(Brut!BH19+1,Semaines!$C$2:$L$523,9,FALSE),IF($AL11=2016,VLOOKUP(Brut!BH19+1,Semaines!$D$2:$L$523,8,FALSE),IF($AL11=2017,VLOOKUP(Brut!BH19+1,Semaines!$E$2:$L$523,7,FALSE),IF($AL11=2018,VLOOKUP(Brut!BH19+1,Semaines!$F$2:$L$523,6,FALSE),IF($AL11=2019,VLOOKUP(Brut!BH19+1,Semaines!$G$2:$L$523,5,FALSE),IF($AL11=2020,VLOOKUP(Brut!BH19+1,Semaines!$H$2:$L$523,4,FALSE),IF($AL11=2021,VLOOKUP(Brut!BH19+1,Semaines!$I$2:$L$523,3,FALSE),IF($AL11=2022,VLOOKUP(Brut!BH19+1,Semaines!$J$2:$L$523,2,FALSE),"")))))))))))),_xlfn.ISOWEEKNUM(BV11)),"")</f>
        <v/>
      </c>
      <c r="BY11" s="191" t="str">
        <f>IF(BV11="",IF(BU11="",IF(BS11="","",IF($AL11=2013,VLOOKUP(Brut!BK19,Semaines!$A$2:$L$523,12,FALSE),IF($AL11=2014,VLOOKUP(Brut!BK19,Semaines!$B$2:$L$523,11,FALSE),IF($AL11=2015,VLOOKUP(Brut!BK19,Semaines!$C$2:$L$523,10,FALSE),IF($AL11=2016,VLOOKUP(Brut!BK19,Semaines!$D$2:$L$523,9,FALSE),IF($AL11=2017,VLOOKUP(Brut!BK19,Semaines!$E$2:$L$523,8,FALSE),IF($AL11=2018,VLOOKUP(Brut!BK19,Semaines!$F$2:$L$523,7,FALSE),IF($AL11=2019,VLOOKUP(Brut!BK19,Semaines!$G$2:$L$523,6,FALSE),IF($AL11=2020,VLOOKUP(Brut!BK19,Semaines!$H$2:$L$523,5,FALSE),IF($AL11=2021,VLOOKUP(Brut!BK19,Semaines!$I$2:$L$523,4,FALSE),IF($AL11=2022,VLOOKUP(Brut!BK19,Semaines!$J$2:$L$523,3,FALSE),""))))))))))),IF(BT11="",IF($AL11=2013,VLOOKUP(Brut!BK19,Semaines!$A$2:$L$523,12,FALSE),IF($AL11=2014,VLOOKUP(Brut!BK19,Semaines!$B$2:$L$523,11,FALSE),IF($AL11=2015,VLOOKUP(Brut!BK19,Semaines!$C$2:$L$523,10,FALSE),IF($AL11=2016,VLOOKUP(Brut!BK19,Semaines!$D$2:$L$523,9,FALSE),IF($AL11=2017,VLOOKUP(Brut!BK19,Semaines!$E$2:$L$523,8,FALSE),IF($AL11=2018,VLOOKUP(Brut!BK19,Semaines!$F$2:$L$523,7,FALSE),IF($AL11=2019,VLOOKUP(Brut!BK19,Semaines!$G$2:$L$523,6,FALSE),IF($AL11=2020,VLOOKUP(Brut!BK19,Semaines!$H$2:$L$523,5,FALSE),IF($AL11=2021,VLOOKUP(Brut!BK19,Semaines!$I$2:$L$523,4,FALSE),IF($AL11=2022,VLOOKUP(Brut!BK19,Semaines!$J$2:$L$523,3,FALSE),"")))))))))),IF(BS11="","",IF($AL11=2013,VLOOKUP(Brut!BK19,Semaines!$A$2:$L$523,12,FALSE),IF($AL11=2014,VLOOKUP(Brut!BK19,Semaines!$B$2:$L$523,11,FALSE),IF($AL11=2015,VLOOKUP(Brut!BK19,Semaines!$C$2:$L$523,10,FALSE),IF($AL11=2016,VLOOKUP(Brut!BK19,Semaines!$D$2:$L$523,9,FALSE),IF($AL11=2017,VLOOKUP(Brut!BK19,Semaines!$E$2:$L$523,8,FALSE),IF($AL11=2018,VLOOKUP(Brut!BK19,Semaines!$F$2:$L$523,7,FALSE),IF($AL11=2019,VLOOKUP(Brut!BK19,Semaines!$G$2:$L$523,6,FALSE),IF($AL11=2020,VLOOKUP(Brut!BK19,Semaines!$H$2:$L$523,5,FALSE),IF($AL11=2021,VLOOKUP(Brut!BK19,Semaines!$I$2:$L$523,4,FALSE),IF($AL11=2022,VLOOKUP(Brut!BK19,Semaines!$J$2:$L$523,3,FALSE),""))))))))))))),IF(AND(MONTH(BV11)=12,_xlfn.ISOWEEKNUM(BV11)=1),YEAR(BV11)+1,YEAR(BV11)))</f>
        <v/>
      </c>
      <c r="BZ11" s="186"/>
      <c r="CA11" s="187"/>
      <c r="CB11" s="192" t="str">
        <f>IF($AL11=2013,VLOOKUP(Brut!BO19,Semaines!$A$2:$L$523,11,FALSE),IF($AL11=2014,VLOOKUP(Brut!BO19,Semaines!$B$2:$L$523,10,FALSE),IF($AL11=2015,VLOOKUP(Brut!BO19,Semaines!$C$2:$L$523,9,FALSE),IF($AL11=2016,VLOOKUP(Brut!BO19,Semaines!$D$2:$L$523,8,FALSE),IF($AL11=2017,VLOOKUP(Brut!BO19,Semaines!$E$2:$L$523,7,FALSE),IF($AL11=2018,VLOOKUP(Brut!BO19,Semaines!$F$2:$L$523,6,FALSE),IF($AL11=2019,VLOOKUP(Brut!BO19,Semaines!$G$2:$L$523,5,FALSE),IF($AL11=2020,VLOOKUP(Brut!BO19,Semaines!$H$2:$L$523,4,FALSE),IF($AL11=2021,VLOOKUP(Brut!BO19,Semaines!$I$2:$L$523,3,FALSE),IF($AL11=2022,VLOOKUP(Brut!BO19,Semaines!$J$2:$L$523,2,FALSE),""))))))))))</f>
        <v/>
      </c>
      <c r="CC11" s="132" t="str">
        <f>IF($AL11=2013,VLOOKUP(Brut!BO19,Semaines!$A$2:$L$523,12,FALSE),IF($AL11=2014,VLOOKUP(Brut!BO19,Semaines!$B$2:$L$523,11,FALSE),IF($AL11=2015,VLOOKUP(Brut!BO19,Semaines!$C$2:$L$523,10,FALSE),IF($AL11=2016,VLOOKUP(Brut!BO19,Semaines!$D$2:$L$523,9,FALSE),IF($AL11=2017,VLOOKUP(Brut!BO19,Semaines!$E$2:$L$523,8,FALSE),IF($AL11=2018,VLOOKUP(Brut!BO19,Semaines!$F$2:$L$523,7,FALSE),IF($AL11=2019,VLOOKUP(Brut!BO19,Semaines!$G$2:$L$523,6,FALSE),IF($AL11=2020,VLOOKUP(Brut!BO19,Semaines!$H$2:$L$523,5,FALSE),IF($AL11=2021,VLOOKUP(Brut!BO19,Semaines!$I$2:$L$523,4,FALSE),IF($AL11=2022,VLOOKUP(Brut!BO19,Semaines!$J$2:$L$523,3,FALSE),""))))))))))</f>
        <v/>
      </c>
      <c r="CD11" s="193"/>
      <c r="CE11" s="187"/>
      <c r="CF11" s="182"/>
      <c r="CG11" s="131" t="str">
        <f>IF($AL11=2013,VLOOKUP(Brut!BT19,Semaines!$A$2:$L$523,11,FALSE),IF($AL11=2014,VLOOKUP(Brut!BT19,Semaines!$B$2:$L$523,10,FALSE),IF($AL11=2015,VLOOKUP(Brut!BT19,Semaines!$C$2:$L$523,9,FALSE),IF($AL11=2016,VLOOKUP(Brut!BT19,Semaines!$D$2:$L$523,8,FALSE),IF($AL11=2017,VLOOKUP(Brut!BT19,Semaines!$E$2:$L$523,7,FALSE),IF($AL11=2018,VLOOKUP(Brut!BT19,Semaines!$F$2:$L$523,6,FALSE),IF($AL11=2019,VLOOKUP(Brut!BT19,Semaines!$G$2:$L$523,5,FALSE),IF($AL11=2020,VLOOKUP(Brut!BT19,Semaines!$H$2:$L$523,4,FALSE),IF($AL11=2021,VLOOKUP(Brut!BT19,Semaines!$I$2:$L$523,3,FALSE),IF($AL11=2022,VLOOKUP(Brut!BT19,Semaines!$J$2:$L$523,2,FALSE),""))))))))))</f>
        <v/>
      </c>
      <c r="CH11" s="132" t="str">
        <f>IF($AL11=2013,VLOOKUP(Brut!BT19,Semaines!$A$2:$L$523,12,FALSE),IF($AL11=2014,VLOOKUP(Brut!BT19,Semaines!$B$2:$L$523,11,FALSE),IF($AL11=2015,VLOOKUP(Brut!BT19,Semaines!$C$2:$L$523,10,FALSE),IF($AL11=2016,VLOOKUP(Brut!BT19,Semaines!$D$2:$L$523,9,FALSE),IF($AL11=2017,VLOOKUP(Brut!BT19,Semaines!$E$2:$L$523,8,FALSE),IF($AL11=2018,VLOOKUP(Brut!BT19,Semaines!$F$2:$L$523,7,FALSE),IF($AL11=2019,VLOOKUP(Brut!BT19,Semaines!$G$2:$L$523,6,FALSE),IF($AL11=2020,VLOOKUP(Brut!BT19,Semaines!$H$2:$L$523,5,FALSE),IF($AL11=2021,VLOOKUP(Brut!BT19,Semaines!$I$2:$L$523,4,FALSE),IF($AL11=2022,VLOOKUP(Brut!BT19,Semaines!$J$2:$L$523,3,FALSE),""))))))))))</f>
        <v/>
      </c>
      <c r="CI11" s="193"/>
      <c r="CJ11" s="187"/>
      <c r="CK11" s="182"/>
      <c r="CL11" s="131" t="str">
        <f>IF($AL11=2013,VLOOKUP(Brut!BY19,Semaines!$A$2:$L$523,11,FALSE),IF($AL11=2014,VLOOKUP(Brut!BY19,Semaines!$B$2:$L$523,10,FALSE),IF($AL11=2015,VLOOKUP(Brut!BY19,Semaines!$C$2:$L$523,9,FALSE),IF($AL11=2016,VLOOKUP(Brut!BY19,Semaines!$D$2:$L$523,8,FALSE),IF($AL11=2017,VLOOKUP(Brut!BY19,Semaines!$E$2:$L$523,7,FALSE),IF($AL11=2018,VLOOKUP(Brut!BY19,Semaines!$F$2:$L$523,6,FALSE),IF($AL11=2019,VLOOKUP(Brut!BY19,Semaines!$G$2:$L$523,5,FALSE),IF($AL11=2020,VLOOKUP(Brut!BY19,Semaines!$H$2:$L$523,4,FALSE),IF($AL11=2021,VLOOKUP(Brut!BY19,Semaines!$I$2:$L$523,3,FALSE),IF($AL11=2022,VLOOKUP(Brut!BY19,Semaines!$J$2:$L$523,2,FALSE),""))))))))))</f>
        <v/>
      </c>
      <c r="CM11" s="132" t="str">
        <f>IF($AL11=2013,VLOOKUP(Brut!BY19,Semaines!$A$2:$L$523,12,FALSE),IF($AL11=2014,VLOOKUP(Brut!BY19,Semaines!$B$2:$L$523,11,FALSE),IF($AL11=2015,VLOOKUP(Brut!BY19,Semaines!$C$2:$L$523,10,FALSE),IF($AL11=2016,VLOOKUP(Brut!BY19,Semaines!$D$2:$L$523,9,FALSE),IF($AL11=2017,VLOOKUP(Brut!BY19,Semaines!$E$2:$L$523,8,FALSE),IF($AL11=2018,VLOOKUP(Brut!BY19,Semaines!$F$2:$L$523,7,FALSE),IF($AL11=2019,VLOOKUP(Brut!BY19,Semaines!$G$2:$L$523,6,FALSE),IF($AL11=2020,VLOOKUP(Brut!BY19,Semaines!$H$2:$L$523,5,FALSE),IF($AL11=2021,VLOOKUP(Brut!BY19,Semaines!$I$2:$L$523,4,FALSE),IF($AL11=2022,VLOOKUP(Brut!BY19,Semaines!$J$2:$L$523,3,FALSE),""))))))))))</f>
        <v/>
      </c>
      <c r="CN11" s="193"/>
      <c r="CO11" s="187"/>
      <c r="CP11" s="194" t="str">
        <f>IF(Import!AQ9=0,"",Import!AQ9)</f>
        <v/>
      </c>
      <c r="CQ11" s="195" t="str">
        <f t="shared" si="11"/>
        <v/>
      </c>
      <c r="CR11" s="190" t="str">
        <f t="array" ref="CR11">IFERROR(IF(CP11="",IF(CN11="",IF(CL11="","",IF($AL11=2013,VLOOKUP(Brut!BY19+1,Semaines!$A$2:$L$523,11,FALSE),IF($AL11=2014,VLOOKUP(Brut!BY19+1,Semaines!$B$2:$L$523,10,FALSE),IF($AL11=2015,VLOOKUP(Brut!BY19+1,Semaines!$C$2:$L$523,9,FALSE),IF($AL11=2016,VLOOKUP(Brut!BY19+1,Semaines!$D$2:$L$523,8,FALSE),IF($AL11=2017,VLOOKUP(Brut!BY19+1,Semaines!$E$2:$L$523,7,FALSE),IF($AL11=2018,VLOOKUP(Brut!BY19+1,Semaines!$F$2:$L$523,6,FALSE),IF($AL11=2019,VLOOKUP(Brut!BY19+1,Semaines!$G$2:$L$523,5,FALSE),IF($AL11=2020,VLOOKUP(Brut!BY19+1,Semaines!$H$2:$L$523,4,FALSE),IF($AL11=2021,VLOOKUP(Brut!BY19+1,Semaines!$I$2:$L$523,3,FALSE),IF($AL11=2022,VLOOKUP(Brut!BY19+1,Semaines!$J$2:$L$523,2,FALSE),""))))))))))),IF(CO11="",IF($AL11=2013,VLOOKUP(Brut!BY19+1,Semaines!$A$2:$L$523,11,FALSE),IF($AL11=2014,VLOOKUP(Brut!BY19+1,Semaines!$B$2:$L$523,10,FALSE),IF($AL11=2015,VLOOKUP(Brut!BY19+1,Semaines!$C$2:$L$523,9,FALSE),IF($AL11=2016,VLOOKUP(Brut!BY19+1,Semaines!$D$2:$L$523,8,FALSE),IF($AL11=2017,VLOOKUP(Brut!BY19+1,Semaines!$E$2:$L$523,7,FALSE),IF($AL11=2018,VLOOKUP(Brut!BY19+1,Semaines!$F$2:$L$523,6,FALSE),IF($AL11=2019,VLOOKUP(Brut!BY19+1,Semaines!$G$2:$L$523,5,FALSE),IF($AL11=2020,VLOOKUP(Brut!BY19+1,Semaines!$H$2:$L$523,4,FALSE),IF($AL11=2021,VLOOKUP(Brut!BY19+1,Semaines!$I$2:$L$523,3,FALSE),IF($AL11=2022,VLOOKUP(Brut!BY19+1,Semaines!$J$2:$L$523,2,FALSE),"")))))))))),IF($AL11=2013,VLOOKUP(Brut!CA19+1,Semaines!$A$2:$L$523,11,FALSE),IF($AL11=2014,VLOOKUP(Brut!CA19+1,Semaines!$B$2:$L$523,10,FALSE),IF($AL11=2015,VLOOKUP(Brut!CA19+1,Semaines!$C$2:$L$523,9,FALSE),IF($AL11=2016,VLOOKUP(Brut!CA19+1,Semaines!$D$2:$L$523,8,FALSE),IF($AL11=2017,VLOOKUP(Brut!CA19+1,Semaines!$E$2:$L$523,7,FALSE),IF($AL11=2018,VLOOKUP(Brut!CA19+1,Semaines!$F$2:$L$523,6,FALSE),IF($AL11=2019,VLOOKUP(Brut!CA19+1,Semaines!$G$2:$L$523,5,FALSE),IF($AL11=2020,VLOOKUP(Brut!CA19+1,Semaines!$H$2:$L$523,4,FALSE),IF($AL11=2021,VLOOKUP(Brut!CA19+1,Semaines!$I$2:$L$523,3,FALSE),IF($AL11=2022,VLOOKUP(Brut!CA19+1,Semaines!$J$2:$L$523,2,FALSE),"")))))))))))),_xlfn.ISOWEEKNUM(CP11)),"")</f>
        <v/>
      </c>
      <c r="CS11" s="191" t="str">
        <f>IF(CP11="",IF(CO11="",IF(CM11="","",IF($AL11=2013,VLOOKUP(Brut!CD19,Semaines!$A$2:$L$523,12,FALSE),IF($AL11=2014,VLOOKUP(Brut!CD19,Semaines!$B$2:$L$523,11,FALSE),IF($AL11=2015,VLOOKUP(Brut!CD19,Semaines!$C$2:$L$523,10,FALSE),IF($AL11=2016,VLOOKUP(Brut!CD19,Semaines!$D$2:$L$523,9,FALSE),IF($AL11=2017,VLOOKUP(Brut!CD19,Semaines!$E$2:$L$523,8,FALSE),IF($AL11=2018,VLOOKUP(Brut!CD19,Semaines!$F$2:$L$523,7,FALSE),IF($AL11=2019,VLOOKUP(Brut!CD19,Semaines!$G$2:$L$523,6,FALSE),IF($AL11=2020,VLOOKUP(Brut!CD19,Semaines!$H$2:$L$523,5,FALSE),IF($AL11=2021,VLOOKUP(Brut!CD19,Semaines!$I$2:$L$523,4,FALSE),IF($AL11=2022,VLOOKUP(Brut!CD19,Semaines!$J$2:$L$523,3,FALSE),""))))))))))),IF(CN11="",IF($AL11=2013,VLOOKUP(Brut!CD19,Semaines!$A$2:$L$523,12,FALSE),IF($AL11=2014,VLOOKUP(Brut!CD19,Semaines!$B$2:$L$523,11,FALSE),IF($AL11=2015,VLOOKUP(Brut!CD19,Semaines!$C$2:$L$523,10,FALSE),IF($AL11=2016,VLOOKUP(Brut!CD19,Semaines!$D$2:$L$523,9,FALSE),IF($AL11=2017,VLOOKUP(Brut!CD19,Semaines!$E$2:$L$523,8,FALSE),IF($AL11=2018,VLOOKUP(Brut!CD19,Semaines!$F$2:$L$523,7,FALSE),IF($AL11=2019,VLOOKUP(Brut!CD19,Semaines!$G$2:$L$523,6,FALSE),IF($AL11=2020,VLOOKUP(Brut!CD19,Semaines!$H$2:$L$523,5,FALSE),IF($AL11=2021,VLOOKUP(Brut!CD19,Semaines!$I$2:$L$523,4,FALSE),IF($AL11=2022,VLOOKUP(Brut!CD19,Semaines!$J$2:$L$523,3,FALSE),"")))))))))),IF(CM11="","",IF($AL11=2013,VLOOKUP(Brut!CD19,Semaines!$A$2:$L$523,12,FALSE),IF($AL11=2014,VLOOKUP(Brut!CD19,Semaines!$B$2:$L$523,11,FALSE),IF($AL11=2015,VLOOKUP(Brut!CD19,Semaines!$C$2:$L$523,10,FALSE),IF($AL11=2016,VLOOKUP(Brut!CD19,Semaines!$D$2:$L$523,9,FALSE),IF($AL11=2017,VLOOKUP(Brut!CD19,Semaines!$E$2:$L$523,8,FALSE),IF($AL11=2018,VLOOKUP(Brut!CD19,Semaines!$F$2:$L$523,7,FALSE),IF($AL11=2019,VLOOKUP(Brut!CD19,Semaines!$G$2:$L$523,6,FALSE),IF($AL11=2020,VLOOKUP(Brut!CD19,Semaines!$H$2:$L$523,5,FALSE),IF($AL11=2021,VLOOKUP(Brut!CD19,Semaines!$I$2:$L$523,4,FALSE),IF($AL11=2022,VLOOKUP(Brut!CD19,Semaines!$J$2:$L$523,3,FALSE),""))))))))))))),IF(AND(MONTH(CP11)=12,_xlfn.ISOWEEKNUM(CP11)=1),YEAR(CP11)+1,YEAR(CP11)))</f>
        <v/>
      </c>
      <c r="CT11" s="186"/>
      <c r="CU11" s="187"/>
      <c r="CV11" s="192" t="str">
        <f>IF($AL11=2013,VLOOKUP(Brut!CH19,Semaines!$A$2:$L$523,11,FALSE),IF($AL11=2014,VLOOKUP(Brut!CH19,Semaines!$B$2:$L$523,10,FALSE),IF($AL11=2015,VLOOKUP(Brut!CH19,Semaines!$C$2:$L$523,9,FALSE),IF($AL11=2016,VLOOKUP(Brut!CH19,Semaines!$D$2:$L$523,8,FALSE),IF($AL11=2017,VLOOKUP(Brut!CH19,Semaines!$E$2:$L$523,7,FALSE),IF($AL11=2018,VLOOKUP(Brut!CH19,Semaines!$F$2:$L$523,6,FALSE),IF($AL11=2019,VLOOKUP(Brut!CH19,Semaines!$G$2:$L$523,5,FALSE),IF($AL11=2020,VLOOKUP(Brut!CH19,Semaines!$H$2:$L$523,4,FALSE),IF($AL11=2021,VLOOKUP(Brut!CH19,Semaines!$I$2:$L$523,3,FALSE),IF($AL11=2022,VLOOKUP(Brut!CH19,Semaines!$J$2:$L$523,2,FALSE),""))))))))))</f>
        <v/>
      </c>
      <c r="CW11" s="132" t="str">
        <f>IF($AL11=2013,VLOOKUP(Brut!CH19,Semaines!$A$2:$L$523,12,FALSE),IF($AL11=2014,VLOOKUP(Brut!CH19,Semaines!$B$2:$L$523,11,FALSE),IF($AL11=2015,VLOOKUP(Brut!CH19,Semaines!$C$2:$L$523,10,FALSE),IF($AL11=2016,VLOOKUP(Brut!CH19,Semaines!$D$2:$L$523,9,FALSE),IF($AL11=2017,VLOOKUP(Brut!CH19,Semaines!$E$2:$L$523,8,FALSE),IF($AL11=2018,VLOOKUP(Brut!CH19,Semaines!$F$2:$L$523,7,FALSE),IF($AL11=2019,VLOOKUP(Brut!CH19,Semaines!$G$2:$L$523,6,FALSE),IF($AL11=2020,VLOOKUP(Brut!CH19,Semaines!$H$2:$L$523,5,FALSE),IF($AL11=2021,VLOOKUP(Brut!CH19,Semaines!$I$2:$L$523,4,FALSE),IF($AL11=2022,VLOOKUP(Brut!CH19,Semaines!$J$2:$L$523,3,FALSE),""))))))))))</f>
        <v/>
      </c>
      <c r="CX11" s="193"/>
      <c r="CY11" s="187"/>
      <c r="CZ11" s="182"/>
      <c r="DA11" s="131" t="str">
        <f>IF($AL11=2013,VLOOKUP(Brut!CM19,Semaines!$A$2:$L$523,11,FALSE),IF($AL11=2014,VLOOKUP(Brut!CM19,Semaines!$B$2:$L$523,10,FALSE),IF($AL11=2015,VLOOKUP(Brut!CM19,Semaines!$C$2:$L$523,9,FALSE),IF($AL11=2016,VLOOKUP(Brut!CM19,Semaines!$D$2:$L$523,8,FALSE),IF($AL11=2017,VLOOKUP(Brut!CM19,Semaines!$E$2:$L$523,7,FALSE),IF($AL11=2018,VLOOKUP(Brut!CM19,Semaines!$F$2:$L$523,6,FALSE),IF($AL11=2019,VLOOKUP(Brut!CM19,Semaines!$G$2:$L$523,5,FALSE),IF($AL11=2020,VLOOKUP(Brut!CM19,Semaines!$H$2:$L$523,4,FALSE),IF($AL11=2021,VLOOKUP(Brut!CM19,Semaines!$I$2:$L$523,3,FALSE),IF($AL11=2022,VLOOKUP(Brut!CM19,Semaines!$J$2:$L$523,2,FALSE),""))))))))))</f>
        <v/>
      </c>
      <c r="DB11" s="132" t="str">
        <f>IF($AL11=2013,VLOOKUP(Brut!CM19,Semaines!$A$2:$L$523,12,FALSE),IF($AL11=2014,VLOOKUP(Brut!CM19,Semaines!$B$2:$L$523,11,FALSE),IF($AL11=2015,VLOOKUP(Brut!CM19,Semaines!$C$2:$L$523,10,FALSE),IF($AL11=2016,VLOOKUP(Brut!CM19,Semaines!$D$2:$L$523,9,FALSE),IF($AL11=2017,VLOOKUP(Brut!CM19,Semaines!$E$2:$L$523,8,FALSE),IF($AL11=2018,VLOOKUP(Brut!CM19,Semaines!$F$2:$L$523,7,FALSE),IF($AL11=2019,VLOOKUP(Brut!CM19,Semaines!$G$2:$L$523,6,FALSE),IF($AL11=2020,VLOOKUP(Brut!CM19,Semaines!$H$2:$L$523,5,FALSE),IF($AL11=2021,VLOOKUP(Brut!CM19,Semaines!$I$2:$L$523,4,FALSE),IF($AL11=2022,VLOOKUP(Brut!CM19,Semaines!$J$2:$L$523,3,FALSE),""))))))))))</f>
        <v/>
      </c>
      <c r="DC11" s="193"/>
      <c r="DD11" s="187"/>
      <c r="DE11" s="192" t="str">
        <f>IF($AL11=2013,VLOOKUP(Brut!CQ19,Semaines!$A$2:$L$523,11,FALSE),IF($AL11=2014,VLOOKUP(Brut!CQ19,Semaines!$B$2:$L$523,10,FALSE),IF($AL11=2015,VLOOKUP(Brut!CQ19,Semaines!$C$2:$L$523,9,FALSE),IF($AL11=2016,VLOOKUP(Brut!CQ19,Semaines!$D$2:$L$523,8,FALSE),IF($AL11=2017,VLOOKUP(Brut!CQ19,Semaines!$E$2:$L$523,7,FALSE),IF($AL11=2018,VLOOKUP(Brut!CQ19,Semaines!$F$2:$L$523,6,FALSE),IF($AL11=2019,VLOOKUP(Brut!CQ19,Semaines!$G$2:$L$523,5,FALSE),IF($AL11=2020,VLOOKUP(Brut!CQ19,Semaines!$H$2:$L$523,4,FALSE),IF($AL11=2021,VLOOKUP(Brut!CQ19,Semaines!$I$2:$L$523,3,FALSE),IF($AL11=2022,VLOOKUP(Brut!CQ19,Semaines!$J$2:$L$523,2,FALSE),""))))))))))</f>
        <v/>
      </c>
      <c r="DF11" s="132" t="str">
        <f>IF($AL11=2013,VLOOKUP(Brut!CQ19,Semaines!$A$2:$L$523,12,FALSE),IF($AL11=2014,VLOOKUP(Brut!CQ19,Semaines!$B$2:$L$523,11,FALSE),IF($AL11=2015,VLOOKUP(Brut!CQ19,Semaines!$C$2:$L$523,10,FALSE),IF($AL11=2016,VLOOKUP(Brut!CQ19,Semaines!$D$2:$L$523,9,FALSE),IF($AL11=2017,VLOOKUP(Brut!CQ19,Semaines!$E$2:$L$523,8,FALSE),IF($AL11=2018,VLOOKUP(Brut!CQ19,Semaines!$F$2:$L$523,7,FALSE),IF($AL11=2019,VLOOKUP(Brut!CQ19,Semaines!$G$2:$L$523,6,FALSE),IF($AL11=2020,VLOOKUP(Brut!CQ19,Semaines!$H$2:$L$523,5,FALSE),IF($AL11=2021,VLOOKUP(Brut!CQ19,Semaines!$I$2:$L$523,4,FALSE),IF($AL11=2022,VLOOKUP(Brut!CQ19,Semaines!$J$2:$L$523,3,FALSE),""))))))))))</f>
        <v/>
      </c>
      <c r="DG11" s="193"/>
      <c r="DH11" s="187"/>
      <c r="DI11" s="182"/>
      <c r="DJ11" s="131" t="str">
        <f>IF($AL11=2013,VLOOKUP(Brut!CW19,Semaines!$A$2:$L$523,11,FALSE),IF($AL11=2014,VLOOKUP(Brut!CW19,Semaines!$B$2:$L$523,10,FALSE),IF($AL11=2015,VLOOKUP(Brut!CW19,Semaines!$C$2:$L$523,9,FALSE),IF($AL11=2016,VLOOKUP(Brut!CW19,Semaines!$D$2:$L$523,8,FALSE),IF($AL11=2017,VLOOKUP(Brut!CW19,Semaines!$E$2:$L$523,7,FALSE),IF($AL11=2018,VLOOKUP(Brut!CW19,Semaines!$F$2:$L$523,6,FALSE),IF($AL11=2019,VLOOKUP(Brut!CW19,Semaines!$G$2:$L$523,5,FALSE),IF($AL11=2020,VLOOKUP(Brut!CW19,Semaines!$H$2:$L$523,4,FALSE),IF($AL11=2021,VLOOKUP(Brut!CW19,Semaines!$I$2:$L$523,3,FALSE),IF($AL11=2022,VLOOKUP(Brut!CW19,Semaines!$J$2:$L$523,2,FALSE),""))))))))))</f>
        <v/>
      </c>
      <c r="DK11" s="132" t="str">
        <f>IF($AL11=2013,VLOOKUP(Brut!CW19,Semaines!$A$2:$L$523,12,FALSE),IF($AL11=2014,VLOOKUP(Brut!CW19,Semaines!$B$2:$L$523,11,FALSE),IF($AL11=2015,VLOOKUP(Brut!CW19,Semaines!$C$2:$L$523,10,FALSE),IF($AL11=2016,VLOOKUP(Brut!CW19,Semaines!$D$2:$L$523,9,FALSE),IF($AL11=2017,VLOOKUP(Brut!CW19,Semaines!$E$2:$L$523,8,FALSE),IF($AL11=2018,VLOOKUP(Brut!CW19,Semaines!$F$2:$L$523,7,FALSE),IF($AL11=2019,VLOOKUP(Brut!CW19,Semaines!$G$2:$L$523,6,FALSE),IF($AL11=2020,VLOOKUP(Brut!CW19,Semaines!$H$2:$L$523,5,FALSE),IF($AL11=2021,VLOOKUP(Brut!CW19,Semaines!$I$2:$L$523,4,FALSE),IF($AL11=2022,VLOOKUP(Brut!CW19,Semaines!$J$2:$L$523,3,FALSE),""))))))))))</f>
        <v/>
      </c>
      <c r="DL11" s="193"/>
      <c r="DM11" s="187"/>
      <c r="DN11" s="182"/>
      <c r="DO11" s="131" t="str">
        <f>IF($AL11=2013,VLOOKUP(Brut!DC19,Semaines!$A$2:$L$523,11,FALSE),IF($AL11=2014,VLOOKUP(Brut!DC19,Semaines!$B$2:$L$523,10,FALSE),IF($AL11=2015,VLOOKUP(Brut!DC19,Semaines!$C$2:$L$523,9,FALSE),IF($AL11=2016,VLOOKUP(Brut!DC19,Semaines!$D$2:$L$523,8,FALSE),IF($AL11=2017,VLOOKUP(Brut!DC19,Semaines!$E$2:$L$523,7,FALSE),IF($AL11=2018,VLOOKUP(Brut!DC19,Semaines!$F$2:$L$523,6,FALSE),IF($AL11=2019,VLOOKUP(Brut!DC19,Semaines!$G$2:$L$523,5,FALSE),IF($AL11=2020,VLOOKUP(Brut!DC19,Semaines!$H$2:$L$523,4,FALSE),IF($AL11=2021,VLOOKUP(Brut!DC19,Semaines!$I$2:$L$523,3,FALSE),IF($AL11=2022,VLOOKUP(Brut!DC19,Semaines!$J$2:$L$523,2,FALSE),""))))))))))</f>
        <v/>
      </c>
      <c r="DP11" s="132" t="str">
        <f>IF($AL11=2013,VLOOKUP(Brut!DC19,Semaines!$A$2:$L$523,12,FALSE),IF($AL11=2014,VLOOKUP(Brut!DC19,Semaines!$B$2:$L$523,11,FALSE),IF($AL11=2015,VLOOKUP(Brut!DC19,Semaines!$C$2:$L$523,10,FALSE),IF($AL11=2016,VLOOKUP(Brut!DC19,Semaines!$D$2:$L$523,9,FALSE),IF($AL11=2017,VLOOKUP(Brut!DC19,Semaines!$E$2:$L$523,8,FALSE),IF($AL11=2018,VLOOKUP(Brut!DC19,Semaines!$F$2:$L$523,7,FALSE),IF($AL11=2019,VLOOKUP(Brut!DC19,Semaines!$G$2:$L$523,6,FALSE),IF($AL11=2020,VLOOKUP(Brut!DC19,Semaines!$H$2:$L$523,5,FALSE),IF($AL11=2021,VLOOKUP(Brut!DC19,Semaines!$I$2:$L$523,4,FALSE),IF($AL11=2022,VLOOKUP(Brut!DC19,Semaines!$J$2:$L$523,3,FALSE),""))))))))))</f>
        <v/>
      </c>
      <c r="DQ11" s="193"/>
      <c r="DR11" s="187"/>
      <c r="DS11" s="182"/>
      <c r="DT11" s="185"/>
      <c r="DU11" s="182"/>
      <c r="DV11" s="131" t="str">
        <f>IF($AL11=2013,VLOOKUP(Brut!DJ19,Semaines!$A$2:$L$523,11,FALSE),IF($AL11=2014,VLOOKUP(Brut!DJ19,Semaines!$B$2:$L$523,10,FALSE),IF($AL11=2015,VLOOKUP(Brut!DJ19,Semaines!$C$2:$L$523,9,FALSE),IF($AL11=2016,VLOOKUP(Brut!DJ19,Semaines!$D$2:$L$523,8,FALSE),IF($AL11=2017,VLOOKUP(Brut!DJ19,Semaines!$E$2:$L$523,7,FALSE),IF($AL11=2018,VLOOKUP(Brut!DJ19,Semaines!$F$2:$L$523,6,FALSE),IF($AL11=2019,VLOOKUP(Brut!DJ19,Semaines!$G$2:$L$523,5,FALSE),IF($AL11=2020,VLOOKUP(Brut!DJ19,Semaines!$H$2:$L$523,4,FALSE),IF($AL11=2021,VLOOKUP(Brut!DJ19,Semaines!$I$2:$L$523,3,FALSE),IF($AL11=2022,VLOOKUP(Brut!DJ19,Semaines!$J$2:$L$523,2,FALSE),""))))))))))</f>
        <v/>
      </c>
      <c r="DW11" s="132" t="str">
        <f>IF($AL11=2013,VLOOKUP(Brut!DJ19,Semaines!$A$2:$L$523,12,FALSE),IF($AL11=2014,VLOOKUP(Brut!DJ19,Semaines!$B$2:$L$523,11,FALSE),IF($AL11=2015,VLOOKUP(Brut!DJ19,Semaines!$C$2:$L$523,10,FALSE),IF($AL11=2016,VLOOKUP(Brut!DJ19,Semaines!$D$2:$L$523,9,FALSE),IF($AL11=2017,VLOOKUP(Brut!DJ19,Semaines!$E$2:$L$523,8,FALSE),IF($AL11=2018,VLOOKUP(Brut!DJ19,Semaines!$F$2:$L$523,7,FALSE),IF($AL11=2019,VLOOKUP(Brut!DJ19,Semaines!$G$2:$L$523,6,FALSE),IF($AL11=2020,VLOOKUP(Brut!DJ19,Semaines!$H$2:$L$523,5,FALSE),IF($AL11=2021,VLOOKUP(Brut!DJ19,Semaines!$I$2:$L$523,4,FALSE),IF($AL11=2022,VLOOKUP(Brut!DJ19,Semaines!$J$2:$L$523,3,FALSE),""))))))))))</f>
        <v/>
      </c>
      <c r="DX11" s="193"/>
      <c r="DY11" s="187"/>
      <c r="DZ11" s="182"/>
      <c r="EA11" s="131" t="str">
        <f>IF($AL11=2013,VLOOKUP(Brut!DO19,Semaines!$A$2:$L$523,11,FALSE),IF($AL11=2014,VLOOKUP(Brut!DO19,Semaines!$B$2:$L$523,10,FALSE),IF($AL11=2015,VLOOKUP(Brut!DO19,Semaines!$C$2:$L$523,9,FALSE),IF($AL11=2016,VLOOKUP(Brut!DO19,Semaines!$D$2:$L$523,8,FALSE),IF($AL11=2017,VLOOKUP(Brut!DO19,Semaines!$E$2:$L$523,7,FALSE),IF($AL11=2018,VLOOKUP(Brut!DO19,Semaines!$F$2:$L$523,6,FALSE),IF($AL11=2019,VLOOKUP(Brut!DO19,Semaines!$G$2:$L$523,5,FALSE),IF($AL11=2020,VLOOKUP(Brut!DO19,Semaines!$H$2:$L$523,4,FALSE),IF($AL11=2021,VLOOKUP(Brut!DO19,Semaines!$I$2:$L$523,3,FALSE),IF($AL11=2022,VLOOKUP(Brut!DO19,Semaines!$J$2:$L$523,2,FALSE),""))))))))))</f>
        <v/>
      </c>
      <c r="EB11" s="132" t="str">
        <f>IF($AL11=2013,VLOOKUP(Brut!DO19,Semaines!$A$2:$L$523,12,FALSE),IF($AL11=2014,VLOOKUP(Brut!DO19,Semaines!$B$2:$L$523,11,FALSE),IF($AL11=2015,VLOOKUP(Brut!DO19,Semaines!$C$2:$L$523,10,FALSE),IF($AL11=2016,VLOOKUP(Brut!DO19,Semaines!$D$2:$L$523,9,FALSE),IF($AL11=2017,VLOOKUP(Brut!DO19,Semaines!$E$2:$L$523,8,FALSE),IF($AL11=2018,VLOOKUP(Brut!DO19,Semaines!$F$2:$L$523,7,FALSE),IF($AL11=2019,VLOOKUP(Brut!DO19,Semaines!$G$2:$L$523,6,FALSE),IF($AL11=2020,VLOOKUP(Brut!DO19,Semaines!$H$2:$L$523,5,FALSE),IF($AL11=2021,VLOOKUP(Brut!DO19,Semaines!$I$2:$L$523,4,FALSE),IF($AL11=2022,VLOOKUP(Brut!DO19,Semaines!$J$2:$L$523,3,FALSE),""))))))))))</f>
        <v/>
      </c>
      <c r="EC11" s="193"/>
      <c r="ED11" s="187"/>
      <c r="EE11" s="196"/>
      <c r="EF11" s="196"/>
      <c r="EG11" s="197"/>
      <c r="EH11" s="187"/>
      <c r="EI11" s="182"/>
      <c r="EJ11" s="185"/>
      <c r="EK11" s="182"/>
      <c r="EL11" s="131" t="str">
        <f>IF($AL11=2013,VLOOKUP(Brut!DV19,Semaines!$A$2:$L$523,11,FALSE),IF($AL11=2014,VLOOKUP(Brut!DV19,Semaines!$B$2:$L$523,10,FALSE),IF($AL11=2015,VLOOKUP(Brut!DV19,Semaines!$C$2:$L$523,9,FALSE),IF($AL11=2016,VLOOKUP(Brut!DV19,Semaines!$D$2:$L$523,8,FALSE),IF($AL11=2017,VLOOKUP(Brut!DV19,Semaines!$E$2:$L$523,7,FALSE),IF($AL11=2018,VLOOKUP(Brut!DV19,Semaines!$F$2:$L$523,6,FALSE),IF($AL11=2019,VLOOKUP(Brut!DV19,Semaines!$G$2:$L$523,5,FALSE),IF($AL11=2020,VLOOKUP(Brut!DV19,Semaines!$H$2:$L$523,4,FALSE),IF($AL11=2021,VLOOKUP(Brut!DV19,Semaines!$I$2:$L$523,3,FALSE),IF($AL11=2022,VLOOKUP(Brut!DV19,Semaines!$J$2:$L$523,2,FALSE),""))))))))))</f>
        <v/>
      </c>
      <c r="EM11" s="132" t="str">
        <f>IF($AL11=2013,VLOOKUP(Brut!DV19,Semaines!$A$2:$L$523,12,FALSE),IF($AL11=2014,VLOOKUP(Brut!DV19,Semaines!$B$2:$L$523,11,FALSE),IF($AL11=2015,VLOOKUP(Brut!DV19,Semaines!$C$2:$L$523,10,FALSE),IF($AL11=2016,VLOOKUP(Brut!DV19,Semaines!$D$2:$L$523,9,FALSE),IF($AL11=2017,VLOOKUP(Brut!DV19,Semaines!$E$2:$L$523,8,FALSE),IF($AL11=2018,VLOOKUP(Brut!DV19,Semaines!$F$2:$L$523,7,FALSE),IF($AL11=2019,VLOOKUP(Brut!DV19,Semaines!$G$2:$L$523,6,FALSE),IF($AL11=2020,VLOOKUP(Brut!DV19,Semaines!$H$2:$L$523,5,FALSE),IF($AL11=2021,VLOOKUP(Brut!DV19,Semaines!$I$2:$L$523,4,FALSE),IF($AL11=2022,VLOOKUP(Brut!DV19,Semaines!$J$2:$L$523,3,FALSE),""))))))))))</f>
        <v/>
      </c>
      <c r="EN11" s="193"/>
      <c r="EO11" s="187"/>
      <c r="EP11" s="192" t="str">
        <f>IF($AL11=2013,VLOOKUP(Brut!DZ19,Semaines!$A$2:$L$523,11,FALSE),IF($AL11=2014,VLOOKUP(Brut!DZ19,Semaines!$B$2:$L$523,10,FALSE),IF($AL11=2015,VLOOKUP(Brut!DZ19,Semaines!$C$2:$L$523,9,FALSE),IF($AL11=2016,VLOOKUP(Brut!DZ19,Semaines!$D$2:$L$523,8,FALSE),IF($AL11=2017,VLOOKUP(Brut!DZ19,Semaines!$E$2:$L$523,7,FALSE),IF($AL11=2018,VLOOKUP(Brut!DZ19,Semaines!$F$2:$L$523,6,FALSE),IF($AL11=2019,VLOOKUP(Brut!DZ19,Semaines!$G$2:$L$523,5,FALSE),IF($AL11=2020,VLOOKUP(Brut!DZ19,Semaines!$H$2:$L$523,4,FALSE),IF($AL11=2021,VLOOKUP(Brut!DZ19,Semaines!$I$2:$L$523,3,FALSE),IF($AL11=2022,VLOOKUP(Brut!DZ19,Semaines!$J$2:$L$523,2,FALSE),""))))))))))</f>
        <v/>
      </c>
      <c r="EQ11" s="132" t="str">
        <f>IF($AL11=2013,VLOOKUP(Brut!DZ19,Semaines!$A$2:$L$523,12,FALSE),IF($AL11=2014,VLOOKUP(Brut!DZ19,Semaines!$B$2:$L$523,11,FALSE),IF($AL11=2015,VLOOKUP(Brut!DZ19,Semaines!$C$2:$L$523,10,FALSE),IF($AL11=2016,VLOOKUP(Brut!DZ19,Semaines!$D$2:$L$523,9,FALSE),IF($AL11=2017,VLOOKUP(Brut!DZ19,Semaines!$E$2:$L$523,8,FALSE),IF($AL11=2018,VLOOKUP(Brut!DZ19,Semaines!$F$2:$L$523,7,FALSE),IF($AL11=2019,VLOOKUP(Brut!DZ19,Semaines!$G$2:$L$523,6,FALSE),IF($AL11=2020,VLOOKUP(Brut!DZ19,Semaines!$H$2:$L$523,5,FALSE),IF($AL11=2021,VLOOKUP(Brut!DZ19,Semaines!$I$2:$L$523,4,FALSE),IF($AL11=2022,VLOOKUP(Brut!DZ19,Semaines!$J$2:$L$523,3,FALSE),""))))))))))</f>
        <v/>
      </c>
      <c r="ER11" s="193"/>
      <c r="ES11" s="187"/>
      <c r="ET11" s="192" t="str">
        <f>IF($AL11=2013,VLOOKUP(Brut!ED19,Semaines!$A$2:$L$523,11,FALSE),IF($AL11=2014,VLOOKUP(Brut!ED19,Semaines!$B$2:$L$523,10,FALSE),IF($AL11=2015,VLOOKUP(Brut!ED19,Semaines!$C$2:$L$523,9,FALSE),IF($AL11=2016,VLOOKUP(Brut!ED19,Semaines!$D$2:$L$523,8,FALSE),IF($AL11=2017,VLOOKUP(Brut!ED19,Semaines!$E$2:$L$523,7,FALSE),IF($AL11=2018,VLOOKUP(Brut!ED19,Semaines!$F$2:$L$523,6,FALSE),IF($AL11=2019,VLOOKUP(Brut!ED19,Semaines!$G$2:$L$523,5,FALSE),IF($AL11=2020,VLOOKUP(Brut!ED19,Semaines!$H$2:$L$523,4,FALSE),IF($AL11=2021,VLOOKUP(Brut!ED19,Semaines!$I$2:$L$523,3,FALSE),IF($AL11=2022,VLOOKUP(Brut!ED19,Semaines!$J$2:$L$523,2,FALSE),""))))))))))</f>
        <v/>
      </c>
      <c r="EU11" s="132" t="str">
        <f>IF($AL11=2013,VLOOKUP(Brut!ED19,Semaines!$A$2:$L$523,12,FALSE),IF($AL11=2014,VLOOKUP(Brut!ED19,Semaines!$B$2:$L$523,11,FALSE),IF($AL11=2015,VLOOKUP(Brut!ED19,Semaines!$C$2:$L$523,10,FALSE),IF($AL11=2016,VLOOKUP(Brut!ED19,Semaines!$D$2:$L$523,9,FALSE),IF($AL11=2017,VLOOKUP(Brut!ED19,Semaines!$E$2:$L$523,8,FALSE),IF($AL11=2018,VLOOKUP(Brut!ED19,Semaines!$F$2:$L$523,7,FALSE),IF($AL11=2019,VLOOKUP(Brut!ED19,Semaines!$G$2:$L$523,6,FALSE),IF($AL11=2020,VLOOKUP(Brut!ED19,Semaines!$H$2:$L$523,5,FALSE),IF($AL11=2021,VLOOKUP(Brut!ED19,Semaines!$I$2:$L$523,4,FALSE),IF($AL11=2022,VLOOKUP(Brut!ED19,Semaines!$J$2:$L$523,3,FALSE),""))))))))))</f>
        <v/>
      </c>
      <c r="EV11" s="193"/>
      <c r="EW11" s="187"/>
      <c r="EX11" s="192" t="str">
        <f>IF($AL11=2013,VLOOKUP(Brut!EH19,Semaines!$A$2:$L$523,11,FALSE),IF($AL11=2014,VLOOKUP(Brut!EH19,Semaines!$B$2:$L$523,10,FALSE),IF($AL11=2015,VLOOKUP(Brut!EH19,Semaines!$C$2:$L$523,9,FALSE),IF($AL11=2016,VLOOKUP(Brut!EH19,Semaines!$D$2:$L$523,8,FALSE),IF($AL11=2017,VLOOKUP(Brut!EH19,Semaines!$E$2:$L$523,7,FALSE),IF($AL11=2018,VLOOKUP(Brut!EH19,Semaines!$F$2:$L$523,6,FALSE),IF($AL11=2019,VLOOKUP(Brut!EH19,Semaines!$G$2:$L$523,5,FALSE),IF($AL11=2020,VLOOKUP(Brut!EH19,Semaines!$H$2:$L$523,4,FALSE),IF($AL11=2021,VLOOKUP(Brut!EH19,Semaines!$I$2:$L$523,3,FALSE),IF($AL11=2022,VLOOKUP(Brut!EH19,Semaines!$J$2:$L$523,2,FALSE),""))))))))))</f>
        <v/>
      </c>
      <c r="EY11" s="132" t="str">
        <f>IF($AL11=2013,VLOOKUP(Brut!EH19,Semaines!$A$2:$L$523,12,FALSE),IF($AL11=2014,VLOOKUP(Brut!EH19,Semaines!$B$2:$L$523,11,FALSE),IF($AL11=2015,VLOOKUP(Brut!EH19,Semaines!$C$2:$L$523,10,FALSE),IF($AL11=2016,VLOOKUP(Brut!EH19,Semaines!$D$2:$L$523,9,FALSE),IF($AL11=2017,VLOOKUP(Brut!EH19,Semaines!$E$2:$L$523,8,FALSE),IF($AL11=2018,VLOOKUP(Brut!EH19,Semaines!$F$2:$L$523,7,FALSE),IF($AL11=2019,VLOOKUP(Brut!EH19,Semaines!$G$2:$L$523,6,FALSE),IF($AL11=2020,VLOOKUP(Brut!EH19,Semaines!$H$2:$L$523,5,FALSE),IF($AL11=2021,VLOOKUP(Brut!EH19,Semaines!$I$2:$L$523,4,FALSE),IF($AL11=2022,VLOOKUP(Brut!EH19,Semaines!$J$2:$L$523,3,FALSE),""))))))))))</f>
        <v/>
      </c>
      <c r="EZ11" s="193"/>
      <c r="FA11" s="187"/>
      <c r="FB11" s="194" t="str">
        <f>IF(Import!AU9=0,"",Import!AU9)</f>
        <v/>
      </c>
      <c r="FC11" s="195" t="str">
        <f t="shared" si="12"/>
        <v/>
      </c>
      <c r="FD11" s="190" t="str">
        <f t="array" ref="FD11">IFERROR(IF(FB11="",IF(EZ11="",IF(EX11="","",IF($AL11=2013,VLOOKUP(Brut!EH19+1,Semaines!$A$2:$L$523,11,FALSE),IF($AL11=2014,VLOOKUP(Brut!EH19+1,Semaines!$B$2:$L$523,10,FALSE),IF($AL11=2015,VLOOKUP(Brut!EH19+1,Semaines!$C$2:$L$523,9,FALSE),IF($AL11=2016,VLOOKUP(Brut!EH19+1,Semaines!$D$2:$L$523,8,FALSE),IF($AL11=2017,VLOOKUP(Brut!EH19+1,Semaines!$E$2:$L$523,7,FALSE),IF($AL11=2018,VLOOKUP(Brut!EH19+1,Semaines!$F$2:$L$523,6,FALSE),IF($AL11=2019,VLOOKUP(Brut!EH19+1,Semaines!$G$2:$L$523,5,FALSE),IF($AL11=2020,VLOOKUP(Brut!EH19+1,Semaines!$H$2:$L$523,4,FALSE),IF($AL11=2021,VLOOKUP(Brut!EH19+1,Semaines!$I$2:$L$523,3,FALSE),IF($AL11=2022,VLOOKUP(Brut!EH19+1,Semaines!$J$2:$L$523,2,FALSE),""))))))))))),IF(FA11="",IF($AL11=2013,VLOOKUP(Brut!EH19+1,Semaines!$A$2:$L$523,11,FALSE),IF($AL11=2014,VLOOKUP(Brut!EH19+1,Semaines!$B$2:$L$523,10,FALSE),IF($AL11=2015,VLOOKUP(Brut!EH19+1,Semaines!$C$2:$L$523,9,FALSE),IF($AL11=2016,VLOOKUP(Brut!EH19+1,Semaines!$D$2:$L$523,8,FALSE),IF($AL11=2017,VLOOKUP(Brut!EH19+1,Semaines!$E$2:$L$523,7,FALSE),IF($AL11=2018,VLOOKUP(Brut!EH19+1,Semaines!$F$2:$L$523,6,FALSE),IF($AL11=2019,VLOOKUP(Brut!EH19+1,Semaines!$G$2:$L$523,5,FALSE),IF($AL11=2020,VLOOKUP(Brut!EH19+1,Semaines!$H$2:$L$523,4,FALSE),IF($AL11=2021,VLOOKUP(Brut!EH19+1,Semaines!$I$2:$L$523,3,FALSE),IF($AL11=2022,VLOOKUP(Brut!EH19+1,Semaines!$J$2:$L$523,2,FALSE),"")))))))))),IF($AL11=2013,VLOOKUP(Brut!EJ19+1,Semaines!$A$2:$L$523,11,FALSE),IF($AL11=2014,VLOOKUP(Brut!EJ19+1,Semaines!$B$2:$L$523,10,FALSE),IF($AL11=2015,VLOOKUP(Brut!EJ19+1,Semaines!$C$2:$L$523,9,FALSE),IF($AL11=2016,VLOOKUP(Brut!EJ19+1,Semaines!$D$2:$L$523,8,FALSE),IF($AL11=2017,VLOOKUP(Brut!EJ19+1,Semaines!$E$2:$L$523,7,FALSE),IF($AL11=2018,VLOOKUP(Brut!EJ19+1,Semaines!$F$2:$L$523,6,FALSE),IF($AL11=2019,VLOOKUP(Brut!EJ19+1,Semaines!$G$2:$L$523,5,FALSE),IF($AL11=2020,VLOOKUP(Brut!EJ19+1,Semaines!$H$2:$L$523,4,FALSE),IF($AL11=2021,VLOOKUP(Brut!EJ19+1,Semaines!$I$2:$L$523,3,FALSE),IF($AL11=2022,VLOOKUP(Brut!EJ19+1,Semaines!$J$2:$L$523,2,FALSE),"")))))))))))),_xlfn.ISOWEEKNUM(FB11)),"")</f>
        <v/>
      </c>
      <c r="FE11" s="191" t="str">
        <f>IF(FB11="",IF(FA11="",IF(EY11="","",IF($AL11=2013,VLOOKUP(Brut!EM19,Semaines!$A$2:$L$523,12,FALSE),IF($AL11=2014,VLOOKUP(Brut!EM19,Semaines!$B$2:$L$523,11,FALSE),IF($AL11=2015,VLOOKUP(Brut!EM19,Semaines!$C$2:$L$523,10,FALSE),IF($AL11=2016,VLOOKUP(Brut!EM19,Semaines!$D$2:$L$523,9,FALSE),IF($AL11=2017,VLOOKUP(Brut!EM19,Semaines!$E$2:$L$523,8,FALSE),IF($AL11=2018,VLOOKUP(Brut!EM19,Semaines!$F$2:$L$523,7,FALSE),IF($AL11=2019,VLOOKUP(Brut!EM19,Semaines!$G$2:$L$523,6,FALSE),IF($AL11=2020,VLOOKUP(Brut!EM19,Semaines!$H$2:$L$523,5,FALSE),IF($AL11=2021,VLOOKUP(Brut!EM19,Semaines!$I$2:$L$523,4,FALSE),IF($AL11=2022,VLOOKUP(Brut!EM19,Semaines!$J$2:$L$523,3,FALSE),""))))))))))),IF(EZ11="",IF($AL11=2013,VLOOKUP(Brut!EM19,Semaines!$A$2:$L$523,12,FALSE),IF($AL11=2014,VLOOKUP(Brut!EM19,Semaines!$B$2:$L$523,11,FALSE),IF($AL11=2015,VLOOKUP(Brut!EM19,Semaines!$C$2:$L$523,10,FALSE),IF($AL11=2016,VLOOKUP(Brut!EM19,Semaines!$D$2:$L$523,9,FALSE),IF($AL11=2017,VLOOKUP(Brut!EM19,Semaines!$E$2:$L$523,8,FALSE),IF($AL11=2018,VLOOKUP(Brut!EM19,Semaines!$F$2:$L$523,7,FALSE),IF($AL11=2019,VLOOKUP(Brut!EM19,Semaines!$G$2:$L$523,6,FALSE),IF($AL11=2020,VLOOKUP(Brut!EM19,Semaines!$H$2:$L$523,5,FALSE),IF($AL11=2021,VLOOKUP(Brut!EM19,Semaines!$I$2:$L$523,4,FALSE),IF($AL11=2022,VLOOKUP(Brut!EM19,Semaines!$J$2:$L$523,3,FALSE),"")))))))))),IF(EY11="","",IF($AL11=2013,VLOOKUP(Brut!EM19,Semaines!$A$2:$L$523,12,FALSE),IF($AL11=2014,VLOOKUP(Brut!EM19,Semaines!$B$2:$L$523,11,FALSE),IF($AL11=2015,VLOOKUP(Brut!EM19,Semaines!$C$2:$L$523,10,FALSE),IF($AL11=2016,VLOOKUP(Brut!EM19,Semaines!$D$2:$L$523,9,FALSE),IF($AL11=2017,VLOOKUP(Brut!EM19,Semaines!$E$2:$L$523,8,FALSE),IF($AL11=2018,VLOOKUP(Brut!EM19,Semaines!$F$2:$L$523,7,FALSE),IF($AL11=2019,VLOOKUP(Brut!EM19,Semaines!$G$2:$L$523,6,FALSE),IF($AL11=2020,VLOOKUP(Brut!EM19,Semaines!$H$2:$L$523,5,FALSE),IF($AL11=2021,VLOOKUP(Brut!EM19,Semaines!$I$2:$L$523,4,FALSE),IF($AL11=2022,VLOOKUP(Brut!EM19,Semaines!$J$2:$L$523,3,FALSE),""))))))))))))),IF(AND(MONTH(FB11)=12,_xlfn.ISOWEEKNUM(FB11)=1),YEAR(FB11)+1,YEAR(FB11)))</f>
        <v/>
      </c>
      <c r="FF11" s="198"/>
      <c r="FG11" s="199"/>
      <c r="FH11" s="182"/>
      <c r="FI11" s="185"/>
      <c r="FJ11" s="182"/>
      <c r="FK11" s="131" t="str">
        <f>IF($AL11=2013,VLOOKUP(Brut!ET19,Semaines!$A$2:$L$523,11,FALSE),IF($AL11=2014,VLOOKUP(Brut!ET19,Semaines!$B$2:$L$523,10,FALSE),IF($AL11=2015,VLOOKUP(Brut!ET19,Semaines!$C$2:$L$523,9,FALSE),IF($AL11=2016,VLOOKUP(Brut!ET19,Semaines!$D$2:$L$523,8,FALSE),IF($AL11=2017,VLOOKUP(Brut!ET19,Semaines!$E$2:$L$523,7,FALSE),IF($AL11=2018,VLOOKUP(Brut!ET19,Semaines!$F$2:$L$523,6,FALSE),IF($AL11=2019,VLOOKUP(Brut!ET19,Semaines!$G$2:$L$523,5,FALSE),IF($AL11=2020,VLOOKUP(Brut!ET19,Semaines!$H$2:$L$523,4,FALSE),IF($AL11=2021,VLOOKUP(Brut!ET19,Semaines!$I$2:$L$523,3,FALSE),IF($AL11=2022,VLOOKUP(Brut!ET19,Semaines!$J$2:$L$523,2,FALSE),""))))))))))</f>
        <v/>
      </c>
      <c r="FL11" s="132" t="str">
        <f>IF($AL11=2013,VLOOKUP(Brut!ET19,Semaines!$A$2:$L$523,12,FALSE),IF($AL11=2014,VLOOKUP(Brut!ET19,Semaines!$B$2:$L$523,11,FALSE),IF($AL11=2015,VLOOKUP(Brut!ET19,Semaines!$C$2:$L$523,10,FALSE),IF($AL11=2016,VLOOKUP(Brut!ET19,Semaines!$D$2:$L$523,9,FALSE),IF($AL11=2017,VLOOKUP(Brut!ET19,Semaines!$E$2:$L$523,8,FALSE),IF($AL11=2018,VLOOKUP(Brut!ET19,Semaines!$F$2:$L$523,7,FALSE),IF($AL11=2019,VLOOKUP(Brut!ET19,Semaines!$G$2:$L$523,6,FALSE),IF($AL11=2020,VLOOKUP(Brut!ET19,Semaines!$H$2:$L$523,5,FALSE),IF($AL11=2021,VLOOKUP(Brut!ET19,Semaines!$I$2:$L$523,4,FALSE),IF($AL11=2022,VLOOKUP(Brut!ET19,Semaines!$J$2:$L$523,3,FALSE),""))))))))))</f>
        <v/>
      </c>
      <c r="FM11" s="193"/>
      <c r="FN11" s="187"/>
      <c r="FO11" s="192" t="str">
        <f>IF($AL11=2013,VLOOKUP(Brut!EX19,Semaines!$A$2:$L$523,11,FALSE),IF($AL11=2014,VLOOKUP(Brut!EX19,Semaines!$B$2:$L$523,10,FALSE),IF($AL11=2015,VLOOKUP(Brut!EX19,Semaines!$C$2:$L$523,9,FALSE),IF($AL11=2016,VLOOKUP(Brut!EX19,Semaines!$D$2:$L$523,8,FALSE),IF($AL11=2017,VLOOKUP(Brut!EX19,Semaines!$E$2:$L$523,7,FALSE),IF($AL11=2018,VLOOKUP(Brut!EX19,Semaines!$F$2:$L$523,6,FALSE),IF($AL11=2019,VLOOKUP(Brut!EX19,Semaines!$G$2:$L$523,5,FALSE),IF($AL11=2020,VLOOKUP(Brut!EX19,Semaines!$H$2:$L$523,4,FALSE),IF($AL11=2021,VLOOKUP(Brut!EX19,Semaines!$I$2:$L$523,3,FALSE),IF($AL11=2022,VLOOKUP(Brut!EX19,Semaines!$J$2:$L$523,2,FALSE),""))))))))))</f>
        <v/>
      </c>
      <c r="FP11" s="132" t="str">
        <f>IF($AL11=2013,VLOOKUP(Brut!EX19,Semaines!$A$2:$L$523,12,FALSE),IF($AL11=2014,VLOOKUP(Brut!EX19,Semaines!$B$2:$L$523,11,FALSE),IF($AL11=2015,VLOOKUP(Brut!EX19,Semaines!$C$2:$L$523,10,FALSE),IF($AL11=2016,VLOOKUP(Brut!EX19,Semaines!$D$2:$L$523,9,FALSE),IF($AL11=2017,VLOOKUP(Brut!EX19,Semaines!$E$2:$L$523,8,FALSE),IF($AL11=2018,VLOOKUP(Brut!EX19,Semaines!$F$2:$L$523,7,FALSE),IF($AL11=2019,VLOOKUP(Brut!EX19,Semaines!$G$2:$L$523,6,FALSE),IF($AL11=2020,VLOOKUP(Brut!EX19,Semaines!$H$2:$L$523,5,FALSE),IF($AL11=2021,VLOOKUP(Brut!EX19,Semaines!$I$2:$L$523,4,FALSE),IF($AL11=2022,VLOOKUP(Brut!EX19,Semaines!$J$2:$L$523,3,FALSE),""))))))))))</f>
        <v/>
      </c>
      <c r="FQ11" s="193"/>
      <c r="FR11" s="187"/>
      <c r="FS11" s="182"/>
      <c r="FT11" s="131" t="str">
        <f>IF($AL11=2013,VLOOKUP(Brut!FC19,Semaines!$A$2:$L$523,11,FALSE),IF($AL11=2014,VLOOKUP(Brut!FC19,Semaines!$B$2:$L$523,10,FALSE),IF($AL11=2015,VLOOKUP(Brut!FC19,Semaines!$C$2:$L$523,9,FALSE),IF($AL11=2016,VLOOKUP(Brut!FC19,Semaines!$D$2:$L$523,8,FALSE),IF($AL11=2017,VLOOKUP(Brut!FC19,Semaines!$E$2:$L$523,7,FALSE),IF($AL11=2018,VLOOKUP(Brut!FC19,Semaines!$F$2:$L$523,6,FALSE),IF($AL11=2019,VLOOKUP(Brut!FC19,Semaines!$G$2:$L$523,5,FALSE),IF($AL11=2020,VLOOKUP(Brut!FC19,Semaines!$H$2:$L$523,4,FALSE),IF($AL11=2021,VLOOKUP(Brut!FC19,Semaines!$I$2:$L$523,3,FALSE),IF($AL11=2022,VLOOKUP(Brut!FC19,Semaines!$J$2:$L$523,2,FALSE),""))))))))))</f>
        <v/>
      </c>
      <c r="FU11" s="132" t="str">
        <f>IF($AL11=2013,VLOOKUP(Brut!FC19,Semaines!$A$2:$L$523,12,FALSE),IF($AL11=2014,VLOOKUP(Brut!FC19,Semaines!$B$2:$L$523,11,FALSE),IF($AL11=2015,VLOOKUP(Brut!FC19,Semaines!$C$2:$L$523,10,FALSE),IF($AL11=2016,VLOOKUP(Brut!FC19,Semaines!$D$2:$L$523,9,FALSE),IF($AL11=2017,VLOOKUP(Brut!FC19,Semaines!$E$2:$L$523,8,FALSE),IF($AL11=2018,VLOOKUP(Brut!FC19,Semaines!$F$2:$L$523,7,FALSE),IF($AL11=2019,VLOOKUP(Brut!FC19,Semaines!$G$2:$L$523,6,FALSE),IF($AL11=2020,VLOOKUP(Brut!FC19,Semaines!$H$2:$L$523,5,FALSE),IF($AL11=2021,VLOOKUP(Brut!FC19,Semaines!$I$2:$L$523,4,FALSE),IF($AL11=2022,VLOOKUP(Brut!FC19,Semaines!$J$2:$L$523,3,FALSE),""))))))))))</f>
        <v/>
      </c>
      <c r="FV11" s="193"/>
      <c r="FW11" s="187"/>
      <c r="FX11" s="192" t="str">
        <f>IF($AL11=2013,VLOOKUP(Brut!FI19,Semaines!$A$2:$L$523,11,FALSE),IF($AL11=2014,VLOOKUP(Brut!FI19,Semaines!$B$2:$L$523,10,FALSE),IF($AL11=2015,VLOOKUP(Brut!FI19,Semaines!$C$2:$L$523,9,FALSE),IF($AL11=2016,VLOOKUP(Brut!FI19,Semaines!$D$2:$L$523,8,FALSE),IF($AL11=2017,VLOOKUP(Brut!FI19,Semaines!$E$2:$L$523,7,FALSE),IF($AL11=2018,VLOOKUP(Brut!FI19,Semaines!$F$2:$L$523,6,FALSE),IF($AL11=2019,VLOOKUP(Brut!FI19,Semaines!$G$2:$L$523,5,FALSE),IF($AL11=2020,VLOOKUP(Brut!FI19,Semaines!$H$2:$L$523,4,FALSE),IF($AL11=2021,VLOOKUP(Brut!FI19,Semaines!$I$2:$L$523,3,FALSE),IF($AL11=2022,VLOOKUP(Brut!FI19,Semaines!$J$2:$L$523,2,FALSE),""))))))))))</f>
        <v/>
      </c>
      <c r="FY11" s="132" t="str">
        <f>IF($AL11=2013,VLOOKUP(Brut!FI19,Semaines!$A$2:$L$523,12,FALSE),IF($AL11=2014,VLOOKUP(Brut!FI19,Semaines!$B$2:$L$523,11,FALSE),IF($AL11=2015,VLOOKUP(Brut!FI19,Semaines!$C$2:$L$523,10,FALSE),IF($AL11=2016,VLOOKUP(Brut!FI19,Semaines!$D$2:$L$523,9,FALSE),IF($AL11=2017,VLOOKUP(Brut!FI19,Semaines!$E$2:$L$523,8,FALSE),IF($AL11=2018,VLOOKUP(Brut!FI19,Semaines!$F$2:$L$523,7,FALSE),IF($AL11=2019,VLOOKUP(Brut!FI19,Semaines!$G$2:$L$523,6,FALSE),IF($AL11=2020,VLOOKUP(Brut!FI19,Semaines!$H$2:$L$523,5,FALSE),IF($AL11=2021,VLOOKUP(Brut!FI19,Semaines!$I$2:$L$523,4,FALSE),IF($AL11=2022,VLOOKUP(Brut!FI19,Semaines!$J$2:$L$523,3,FALSE),""))))))))))</f>
        <v/>
      </c>
      <c r="FZ11" s="193"/>
      <c r="GA11" s="187"/>
      <c r="GB11" s="182"/>
      <c r="GC11" s="131" t="str">
        <f>IF($AL11=2013,VLOOKUP(Brut!FN19,Semaines!$A$2:$L$523,11,FALSE),IF($AL11=2014,VLOOKUP(Brut!FN19,Semaines!$B$2:$L$523,10,FALSE),IF($AL11=2015,VLOOKUP(Brut!FN19,Semaines!$C$2:$L$523,9,FALSE),IF($AL11=2016,VLOOKUP(Brut!FN19,Semaines!$D$2:$L$523,8,FALSE),IF($AL11=2017,VLOOKUP(Brut!FN19,Semaines!$E$2:$L$523,7,FALSE),IF($AL11=2018,VLOOKUP(Brut!FN19,Semaines!$F$2:$L$523,6,FALSE),IF($AL11=2019,VLOOKUP(Brut!FN19,Semaines!$G$2:$L$523,5,FALSE),IF($AL11=2020,VLOOKUP(Brut!FN19,Semaines!$H$2:$L$523,4,FALSE),IF($AL11=2021,VLOOKUP(Brut!FN19,Semaines!$I$2:$L$523,3,FALSE),IF($AL11=2022,VLOOKUP(Brut!FN19,Semaines!$J$2:$L$523,2,FALSE),""))))))))))</f>
        <v/>
      </c>
      <c r="GD11" s="132" t="str">
        <f>IF($AL11=2013,VLOOKUP(Brut!FN19,Semaines!$A$2:$L$523,12,FALSE),IF($AL11=2014,VLOOKUP(Brut!FN19,Semaines!$B$2:$L$523,11,FALSE),IF($AL11=2015,VLOOKUP(Brut!FN19,Semaines!$C$2:$L$523,10,FALSE),IF($AL11=2016,VLOOKUP(Brut!FN19,Semaines!$D$2:$L$523,9,FALSE),IF($AL11=2017,VLOOKUP(Brut!FN19,Semaines!$E$2:$L$523,8,FALSE),IF($AL11=2018,VLOOKUP(Brut!FN19,Semaines!$F$2:$L$523,7,FALSE),IF($AL11=2019,VLOOKUP(Brut!FN19,Semaines!$G$2:$L$523,6,FALSE),IF($AL11=2020,VLOOKUP(Brut!FN19,Semaines!$H$2:$L$523,5,FALSE),IF($AL11=2021,VLOOKUP(Brut!FN19,Semaines!$I$2:$L$523,4,FALSE),IF($AL11=2022,VLOOKUP(Brut!FN19,Semaines!$J$2:$L$523,3,FALSE),""))))))))))</f>
        <v/>
      </c>
      <c r="GE11" s="193"/>
      <c r="GF11" s="187"/>
      <c r="GG11" s="192" t="str">
        <f>IF($AL11=2013,VLOOKUP(Brut!FR19,Semaines!$A$2:$L$523,11,FALSE),IF($AL11=2014,VLOOKUP(Brut!FR19,Semaines!$B$2:$L$523,10,FALSE),IF($AL11=2015,VLOOKUP(Brut!FR19,Semaines!$C$2:$L$523,9,FALSE),IF($AL11=2016,VLOOKUP(Brut!FR19,Semaines!$D$2:$L$523,8,FALSE),IF($AL11=2017,VLOOKUP(Brut!FR19,Semaines!$E$2:$L$523,7,FALSE),IF($AL11=2018,VLOOKUP(Brut!FR19,Semaines!$F$2:$L$523,6,FALSE),IF($AL11=2019,VLOOKUP(Brut!FR19,Semaines!$G$2:$L$523,5,FALSE),IF($AL11=2020,VLOOKUP(Brut!FR19,Semaines!$H$2:$L$523,4,FALSE),IF($AL11=2021,VLOOKUP(Brut!FR19,Semaines!$I$2:$L$523,3,FALSE),IF($AL11=2022,VLOOKUP(Brut!FR19,Semaines!$J$2:$L$523,2,FALSE),""))))))))))</f>
        <v/>
      </c>
      <c r="GH11" s="132" t="str">
        <f>IF($AL11=2013,VLOOKUP(Brut!FR19,Semaines!$A$2:$L$523,12,FALSE),IF($AL11=2014,VLOOKUP(Brut!FR19,Semaines!$B$2:$L$523,11,FALSE),IF($AL11=2015,VLOOKUP(Brut!FR19,Semaines!$C$2:$L$523,10,FALSE),IF($AL11=2016,VLOOKUP(Brut!FR19,Semaines!$D$2:$L$523,9,FALSE),IF($AL11=2017,VLOOKUP(Brut!FR19,Semaines!$E$2:$L$523,8,FALSE),IF($AL11=2018,VLOOKUP(Brut!FR19,Semaines!$F$2:$L$523,7,FALSE),IF($AL11=2019,VLOOKUP(Brut!FR19,Semaines!$G$2:$L$523,6,FALSE),IF($AL11=2020,VLOOKUP(Brut!FR19,Semaines!$H$2:$L$523,5,FALSE),IF($AL11=2021,VLOOKUP(Brut!FR19,Semaines!$I$2:$L$523,4,FALSE),IF($AL11=2022,VLOOKUP(Brut!FR19,Semaines!$J$2:$L$523,3,FALSE),""))))))))))</f>
        <v/>
      </c>
      <c r="GI11" s="193"/>
      <c r="GJ11" s="187"/>
      <c r="GK11" s="182"/>
      <c r="GL11" s="185"/>
      <c r="GM11" s="192" t="str">
        <f>IF($AL11=2013,VLOOKUP(Brut!FX19,Semaines!$A$2:$L$523,11,FALSE),IF($AL11=2014,VLOOKUP(Brut!FX19,Semaines!$B$2:$L$523,10,FALSE),IF($AL11=2015,VLOOKUP(Brut!FX19,Semaines!$C$2:$L$523,9,FALSE),IF($AL11=2016,VLOOKUP(Brut!FX19,Semaines!$D$2:$L$523,8,FALSE),IF($AL11=2017,VLOOKUP(Brut!FX19,Semaines!$E$2:$L$523,7,FALSE),IF($AL11=2018,VLOOKUP(Brut!FX19,Semaines!$F$2:$L$523,6,FALSE),IF($AL11=2019,VLOOKUP(Brut!FX19,Semaines!$G$2:$L$523,5,FALSE),IF($AL11=2020,VLOOKUP(Brut!FX19,Semaines!$H$2:$L$523,4,FALSE),IF($AL11=2021,VLOOKUP(Brut!FX19,Semaines!$I$2:$L$523,3,FALSE),IF($AL11=2022,VLOOKUP(Brut!FX19,Semaines!$J$2:$L$523,2,FALSE),""))))))))))</f>
        <v/>
      </c>
      <c r="GN11" s="132" t="str">
        <f>IF($AL11=2013,VLOOKUP(Brut!FX19,Semaines!$A$2:$L$523,12,FALSE),IF($AL11=2014,VLOOKUP(Brut!FX19,Semaines!$B$2:$L$523,11,FALSE),IF($AL11=2015,VLOOKUP(Brut!FX19,Semaines!$C$2:$L$523,10,FALSE),IF($AL11=2016,VLOOKUP(Brut!FX19,Semaines!$D$2:$L$523,9,FALSE),IF($AL11=2017,VLOOKUP(Brut!FX19,Semaines!$E$2:$L$523,8,FALSE),IF($AL11=2018,VLOOKUP(Brut!FX19,Semaines!$F$2:$L$523,7,FALSE),IF($AL11=2019,VLOOKUP(Brut!FX19,Semaines!$G$2:$L$523,6,FALSE),IF($AL11=2020,VLOOKUP(Brut!FX19,Semaines!$H$2:$L$523,5,FALSE),IF($AL11=2021,VLOOKUP(Brut!FX19,Semaines!$I$2:$L$523,4,FALSE),IF($AL11=2022,VLOOKUP(Brut!FX19,Semaines!$J$2:$L$523,3,FALSE),""))))))))))</f>
        <v/>
      </c>
      <c r="GO11" s="193"/>
      <c r="GP11" s="187"/>
      <c r="GQ11" s="192" t="str">
        <f>IF($AL11=2013,VLOOKUP(Brut!GB19,Semaines!$A$2:$L$523,11,FALSE),IF($AL11=2014,VLOOKUP(Brut!GB19,Semaines!$B$2:$L$523,10,FALSE),IF($AL11=2015,VLOOKUP(Brut!GB19,Semaines!$C$2:$L$523,9,FALSE),IF($AL11=2016,VLOOKUP(Brut!GB19,Semaines!$D$2:$L$523,8,FALSE),IF($AL11=2017,VLOOKUP(Brut!GB19,Semaines!$E$2:$L$523,7,FALSE),IF($AL11=2018,VLOOKUP(Brut!GB19,Semaines!$F$2:$L$523,6,FALSE),IF($AL11=2019,VLOOKUP(Brut!GB19,Semaines!$G$2:$L$523,5,FALSE),IF($AL11=2020,VLOOKUP(Brut!GB19,Semaines!$H$2:$L$523,4,FALSE),IF($AL11=2021,VLOOKUP(Brut!GB19,Semaines!$I$2:$L$523,3,FALSE),IF($AL11=2022,VLOOKUP(Brut!GB19,Semaines!$J$2:$L$523,2,FALSE),""))))))))))</f>
        <v/>
      </c>
      <c r="GR11" s="132" t="str">
        <f>IF($AL11=2013,VLOOKUP(Brut!GB19,Semaines!$A$2:$L$523,12,FALSE),IF($AL11=2014,VLOOKUP(Brut!GB19,Semaines!$B$2:$L$523,11,FALSE),IF($AL11=2015,VLOOKUP(Brut!GB19,Semaines!$C$2:$L$523,10,FALSE),IF($AL11=2016,VLOOKUP(Brut!GB19,Semaines!$D$2:$L$523,9,FALSE),IF($AL11=2017,VLOOKUP(Brut!GB19,Semaines!$E$2:$L$523,8,FALSE),IF($AL11=2018,VLOOKUP(Brut!GB19,Semaines!$F$2:$L$523,7,FALSE),IF($AL11=2019,VLOOKUP(Brut!GB19,Semaines!$G$2:$L$523,6,FALSE),IF($AL11=2020,VLOOKUP(Brut!GB19,Semaines!$H$2:$L$523,5,FALSE),IF($AL11=2021,VLOOKUP(Brut!GB19,Semaines!$I$2:$L$523,4,FALSE),IF($AL11=2022,VLOOKUP(Brut!GB19,Semaines!$J$2:$L$523,3,FALSE),""))))))))))</f>
        <v/>
      </c>
      <c r="GS11" s="193"/>
      <c r="GT11" s="187"/>
      <c r="GU11" s="192" t="str">
        <f>IF($AL11=2013,VLOOKUP(Brut!GF19,Semaines!$A$2:$L$523,11,FALSE),IF($AL11=2014,VLOOKUP(Brut!GF19,Semaines!$B$2:$L$523,10,FALSE),IF($AL11=2015,VLOOKUP(Brut!GF19,Semaines!$C$2:$L$523,9,FALSE),IF($AL11=2016,VLOOKUP(Brut!GF19,Semaines!$D$2:$L$523,8,FALSE),IF($AL11=2017,VLOOKUP(Brut!GF19,Semaines!$E$2:$L$523,7,FALSE),IF($AL11=2018,VLOOKUP(Brut!GF19,Semaines!$F$2:$L$523,6,FALSE),IF($AL11=2019,VLOOKUP(Brut!GF19,Semaines!$G$2:$L$523,5,FALSE),IF($AL11=2020,VLOOKUP(Brut!GF19,Semaines!$H$2:$L$523,4,FALSE),IF($AL11=2021,VLOOKUP(Brut!GF19,Semaines!$I$2:$L$523,3,FALSE),IF($AL11=2022,VLOOKUP(Brut!GF19,Semaines!$J$2:$L$523,2,FALSE),""))))))))))</f>
        <v/>
      </c>
      <c r="GV11" s="132" t="str">
        <f>IF($AL11=2013,VLOOKUP(Brut!GF19,Semaines!$A$2:$L$523,12,FALSE),IF($AL11=2014,VLOOKUP(Brut!GF19,Semaines!$B$2:$L$523,11,FALSE),IF($AL11=2015,VLOOKUP(Brut!GF19,Semaines!$C$2:$L$523,10,FALSE),IF($AL11=2016,VLOOKUP(Brut!GF19,Semaines!$D$2:$L$523,9,FALSE),IF($AL11=2017,VLOOKUP(Brut!GF19,Semaines!$E$2:$L$523,8,FALSE),IF($AL11=2018,VLOOKUP(Brut!GF19,Semaines!$F$2:$L$523,7,FALSE),IF($AL11=2019,VLOOKUP(Brut!GF19,Semaines!$G$2:$L$523,6,FALSE),IF($AL11=2020,VLOOKUP(Brut!GF19,Semaines!$H$2:$L$523,5,FALSE),IF($AL11=2021,VLOOKUP(Brut!GF19,Semaines!$I$2:$L$523,4,FALSE),IF($AL11=2022,VLOOKUP(Brut!GF19,Semaines!$J$2:$L$523,3,FALSE),""))))))))))</f>
        <v/>
      </c>
      <c r="GW11" s="193"/>
      <c r="GX11" s="187"/>
      <c r="GY11" s="182"/>
      <c r="GZ11" s="131" t="str">
        <f>IF($AL11=2013,VLOOKUP(Brut!GK19,Semaines!$A$2:$L$523,11,FALSE),IF($AL11=2014,VLOOKUP(Brut!GK19,Semaines!$B$2:$L$523,10,FALSE),IF($AL11=2015,VLOOKUP(Brut!GK19,Semaines!$C$2:$L$523,9,FALSE),IF($AL11=2016,VLOOKUP(Brut!GK19,Semaines!$D$2:$L$523,8,FALSE),IF($AL11=2017,VLOOKUP(Brut!GK19,Semaines!$E$2:$L$523,7,FALSE),IF($AL11=2018,VLOOKUP(Brut!GK19,Semaines!$F$2:$L$523,6,FALSE),IF($AL11=2019,VLOOKUP(Brut!GK19,Semaines!$G$2:$L$523,5,FALSE),IF($AL11=2020,VLOOKUP(Brut!GK19,Semaines!$H$2:$L$523,4,FALSE),IF($AL11=2021,VLOOKUP(Brut!GK19,Semaines!$I$2:$L$523,3,FALSE),IF($AL11=2022,VLOOKUP(Brut!GK19,Semaines!$J$2:$L$523,2,FALSE),""))))))))))</f>
        <v/>
      </c>
      <c r="HA11" s="132" t="str">
        <f>IF($AL11=2013,VLOOKUP(Brut!GK19,Semaines!$A$2:$L$523,12,FALSE),IF($AL11=2014,VLOOKUP(Brut!GK19,Semaines!$B$2:$L$523,11,FALSE),IF($AL11=2015,VLOOKUP(Brut!GK19,Semaines!$C$2:$L$523,10,FALSE),IF($AL11=2016,VLOOKUP(Brut!GK19,Semaines!$D$2:$L$523,9,FALSE),IF($AL11=2017,VLOOKUP(Brut!GK19,Semaines!$E$2:$L$523,8,FALSE),IF($AL11=2018,VLOOKUP(Brut!GK19,Semaines!$F$2:$L$523,7,FALSE),IF($AL11=2019,VLOOKUP(Brut!GK19,Semaines!$G$2:$L$523,6,FALSE),IF($AL11=2020,VLOOKUP(Brut!GK19,Semaines!$H$2:$L$523,5,FALSE),IF($AL11=2021,VLOOKUP(Brut!GK19,Semaines!$I$2:$L$523,4,FALSE),IF($AL11=2022,VLOOKUP(Brut!GK19,Semaines!$J$2:$L$523,3,FALSE),""))))))))))</f>
        <v/>
      </c>
      <c r="HB11" s="193"/>
      <c r="HC11" s="187"/>
      <c r="HD11" s="192" t="str">
        <f>IF($AL11=2013,VLOOKUP(Brut!GO19,Semaines!$A$2:$L$523,11,FALSE),IF($AL11=2014,VLOOKUP(Brut!GO19,Semaines!$B$2:$L$523,10,FALSE),IF($AL11=2015,VLOOKUP(Brut!GO19,Semaines!$C$2:$L$523,9,FALSE),IF($AL11=2016,VLOOKUP(Brut!GO19,Semaines!$D$2:$L$523,8,FALSE),IF($AL11=2017,VLOOKUP(Brut!GO19,Semaines!$E$2:$L$523,7,FALSE),IF($AL11=2018,VLOOKUP(Brut!GO19,Semaines!$F$2:$L$523,6,FALSE),IF($AL11=2019,VLOOKUP(Brut!GO19,Semaines!$G$2:$L$523,5,FALSE),IF($AL11=2020,VLOOKUP(Brut!GO19,Semaines!$H$2:$L$523,4,FALSE),IF($AL11=2021,VLOOKUP(Brut!GO19,Semaines!$I$2:$L$523,3,FALSE),IF($AL11=2022,VLOOKUP(Brut!GO19,Semaines!$J$2:$L$523,2,FALSE),""))))))))))</f>
        <v/>
      </c>
      <c r="HE11" s="132" t="str">
        <f>IF($AL11=2013,VLOOKUP(Brut!GO19,Semaines!$A$2:$L$523,12,FALSE),IF($AL11=2014,VLOOKUP(Brut!GO19,Semaines!$B$2:$L$523,11,FALSE),IF($AL11=2015,VLOOKUP(Brut!GO19,Semaines!$C$2:$L$523,10,FALSE),IF($AL11=2016,VLOOKUP(Brut!GO19,Semaines!$D$2:$L$523,9,FALSE),IF($AL11=2017,VLOOKUP(Brut!GO19,Semaines!$E$2:$L$523,8,FALSE),IF($AL11=2018,VLOOKUP(Brut!GO19,Semaines!$F$2:$L$523,7,FALSE),IF($AL11=2019,VLOOKUP(Brut!GO19,Semaines!$G$2:$L$523,6,FALSE),IF($AL11=2020,VLOOKUP(Brut!GO19,Semaines!$H$2:$L$523,5,FALSE),IF($AL11=2021,VLOOKUP(Brut!GO19,Semaines!$I$2:$L$523,4,FALSE),IF($AL11=2022,VLOOKUP(Brut!GO19,Semaines!$J$2:$L$523,3,FALSE),""))))))))))</f>
        <v/>
      </c>
      <c r="HF11" s="193"/>
      <c r="HG11" s="187"/>
      <c r="HH11" s="200"/>
      <c r="HI11" s="122"/>
      <c r="HJ11" s="184"/>
      <c r="HK11" s="185"/>
      <c r="HL11" s="182"/>
      <c r="HM11" s="185"/>
      <c r="HN11" s="192" t="str">
        <f>IF($AL11=2013,VLOOKUP(Brut!GY19,Semaines!$A$2:$L$523,11,FALSE),IF($AL11=2014,VLOOKUP(Brut!GY19,Semaines!$B$2:$L$523,10,FALSE),IF($AL11=2015,VLOOKUP(Brut!GY19,Semaines!$C$2:$L$523,9,FALSE),IF($AL11=2016,VLOOKUP(Brut!GY19,Semaines!$D$2:$L$523,8,FALSE),IF($AL11=2017,VLOOKUP(Brut!GY19,Semaines!$E$2:$L$523,7,FALSE),IF($AL11=2018,VLOOKUP(Brut!GY19,Semaines!$F$2:$L$523,6,FALSE),IF($AL11=2019,VLOOKUP(Brut!GY19,Semaines!$G$2:$L$523,5,FALSE),IF($AL11=2020,VLOOKUP(Brut!GY19,Semaines!$H$2:$L$523,4,FALSE),IF($AL11=2021,VLOOKUP(Brut!GY19,Semaines!$I$2:$L$523,3,FALSE),IF($AL11=2022,VLOOKUP(Brut!GY19,Semaines!$J$2:$L$523,2,FALSE),""))))))))))</f>
        <v/>
      </c>
      <c r="HO11" s="132" t="str">
        <f>IF($AL11=2013,VLOOKUP(Brut!GY19,Semaines!$A$2:$L$523,12,FALSE),IF($AL11=2014,VLOOKUP(Brut!GY19,Semaines!$B$2:$L$523,11,FALSE),IF($AL11=2015,VLOOKUP(Brut!GY19,Semaines!$C$2:$L$523,10,FALSE),IF($AL11=2016,VLOOKUP(Brut!GY19,Semaines!$D$2:$L$523,9,FALSE),IF($AL11=2017,VLOOKUP(Brut!GY19,Semaines!$E$2:$L$523,8,FALSE),IF($AL11=2018,VLOOKUP(Brut!GY19,Semaines!$F$2:$L$523,7,FALSE),IF($AL11=2019,VLOOKUP(Brut!GY19,Semaines!$G$2:$L$523,6,FALSE),IF($AL11=2020,VLOOKUP(Brut!GY19,Semaines!$H$2:$L$523,5,FALSE),IF($AL11=2021,VLOOKUP(Brut!GY19,Semaines!$I$2:$L$523,4,FALSE),IF($AL11=2022,VLOOKUP(Brut!GY19,Semaines!$J$2:$L$523,3,FALSE),""))))))))))</f>
        <v/>
      </c>
      <c r="HP11" s="193"/>
      <c r="HQ11" s="187"/>
      <c r="HR11" s="182"/>
      <c r="HS11" s="131"/>
      <c r="HT11" s="132"/>
      <c r="HU11" s="201"/>
      <c r="HV11" s="185"/>
      <c r="HW11" s="182"/>
      <c r="HX11" s="131" t="str">
        <f>IF($AL11=2013,VLOOKUP(Brut!HI19,Semaines!$A$2:$L$523,11,FALSE),IF($AL11=2014,VLOOKUP(Brut!HI19,Semaines!$B$2:$L$523,10,FALSE),IF($AL11=2015,VLOOKUP(Brut!HI19,Semaines!$C$2:$L$523,9,FALSE),IF($AL11=2016,VLOOKUP(Brut!HI19,Semaines!$D$2:$L$523,8,FALSE),IF($AL11=2017,VLOOKUP(Brut!HI19,Semaines!$E$2:$L$523,7,FALSE),IF($AL11=2018,VLOOKUP(Brut!HI19,Semaines!$F$2:$L$523,6,FALSE),IF($AL11=2019,VLOOKUP(Brut!HI19,Semaines!$G$2:$L$523,5,FALSE),IF($AL11=2020,VLOOKUP(Brut!HI19,Semaines!$H$2:$L$523,4,FALSE),IF($AL11=2021,VLOOKUP(Brut!HI19,Semaines!$I$2:$L$523,3,FALSE),IF($AL11=2022,VLOOKUP(Brut!HI19,Semaines!$J$2:$L$523,2,FALSE),""))))))))))</f>
        <v/>
      </c>
      <c r="HY11" s="132" t="str">
        <f>IF($AL11=2013,VLOOKUP(Brut!HI19,Semaines!$A$2:$L$523,12,FALSE),IF($AL11=2014,VLOOKUP(Brut!HI19,Semaines!$B$2:$L$523,11,FALSE),IF($AL11=2015,VLOOKUP(Brut!HI19,Semaines!$C$2:$L$523,10,FALSE),IF($AL11=2016,VLOOKUP(Brut!HI19,Semaines!$D$2:$L$523,9,FALSE),IF($AL11=2017,VLOOKUP(Brut!HI19,Semaines!$E$2:$L$523,8,FALSE),IF($AL11=2018,VLOOKUP(Brut!HI19,Semaines!$F$2:$L$523,7,FALSE),IF($AL11=2019,VLOOKUP(Brut!HI19,Semaines!$G$2:$L$523,6,FALSE),IF($AL11=2020,VLOOKUP(Brut!HI19,Semaines!$H$2:$L$523,5,FALSE),IF($AL11=2021,VLOOKUP(Brut!HI19,Semaines!$I$2:$L$523,4,FALSE),IF($AL11=2022,VLOOKUP(Brut!HI19,Semaines!$J$2:$L$523,3,FALSE),""))))))))))</f>
        <v/>
      </c>
      <c r="HZ11" s="193"/>
      <c r="IA11" s="187"/>
      <c r="IB11" s="182"/>
      <c r="IC11" s="185"/>
      <c r="ID11" s="192" t="str">
        <f>IF($AL11=2013,VLOOKUP(Brut!HO19,Semaines!$A$2:$L$523,11,FALSE),IF($AL11=2014,VLOOKUP(Brut!HO19,Semaines!$B$2:$L$523,10,FALSE),IF($AL11=2015,VLOOKUP(Brut!HO19,Semaines!$C$2:$L$523,9,FALSE),IF($AL11=2016,VLOOKUP(Brut!HO19,Semaines!$D$2:$L$523,8,FALSE),IF($AL11=2017,VLOOKUP(Brut!HO19,Semaines!$E$2:$L$523,7,FALSE),IF($AL11=2018,VLOOKUP(Brut!HO19,Semaines!$F$2:$L$523,6,FALSE),IF($AL11=2019,VLOOKUP(Brut!HO19,Semaines!$G$2:$L$523,5,FALSE),IF($AL11=2020,VLOOKUP(Brut!HO19,Semaines!$H$2:$L$523,4,FALSE),IF($AL11=2021,VLOOKUP(Brut!HO19,Semaines!$I$2:$L$523,3,FALSE),IF($AL11=2022,VLOOKUP(Brut!HO19,Semaines!$J$2:$L$523,2,FALSE),""))))))))))</f>
        <v/>
      </c>
      <c r="IE11" s="132" t="str">
        <f>IF($AL11=2013,VLOOKUP(Brut!HO19,Semaines!$A$2:$L$523,12,FALSE),IF($AL11=2014,VLOOKUP(Brut!HO19,Semaines!$B$2:$L$523,11,FALSE),IF($AL11=2015,VLOOKUP(Brut!HO19,Semaines!$C$2:$L$523,10,FALSE),IF($AL11=2016,VLOOKUP(Brut!HO19,Semaines!$D$2:$L$523,9,FALSE),IF($AL11=2017,VLOOKUP(Brut!HO19,Semaines!$E$2:$L$523,8,FALSE),IF($AL11=2018,VLOOKUP(Brut!HO19,Semaines!$F$2:$L$523,7,FALSE),IF($AL11=2019,VLOOKUP(Brut!HO19,Semaines!$G$2:$L$523,6,FALSE),IF($AL11=2020,VLOOKUP(Brut!HO19,Semaines!$H$2:$L$523,5,FALSE),IF($AL11=2021,VLOOKUP(Brut!HO19,Semaines!$I$2:$L$523,4,FALSE),IF($AL11=2022,VLOOKUP(Brut!HO19,Semaines!$J$2:$L$523,3,FALSE),""))))))))))</f>
        <v/>
      </c>
      <c r="IF11" s="193"/>
      <c r="IG11" s="187"/>
      <c r="IH11" s="200"/>
      <c r="II11" s="122"/>
      <c r="IJ11" s="184"/>
      <c r="IK11" s="185"/>
      <c r="IL11" s="202"/>
      <c r="IM11" s="122"/>
      <c r="IN11" s="122"/>
      <c r="IO11" s="184"/>
      <c r="IP11" s="185"/>
      <c r="IQ11" s="192" t="str">
        <f>IF($AL11=2013,VLOOKUP(Brut!IB19,Semaines!$A$2:$L$523,11,FALSE),IF($AL11=2014,VLOOKUP(Brut!IB19,Semaines!$B$2:$L$523,10,FALSE),IF($AL11=2015,VLOOKUP(Brut!IB19,Semaines!$C$2:$L$523,9,FALSE),IF($AL11=2016,VLOOKUP(Brut!IB19,Semaines!$D$2:$L$523,8,FALSE),IF($AL11=2017,VLOOKUP(Brut!IB19,Semaines!$E$2:$L$523,7,FALSE),IF($AL11=2018,VLOOKUP(Brut!IB19,Semaines!$F$2:$L$523,6,FALSE),IF($AL11=2019,VLOOKUP(Brut!IB19,Semaines!$G$2:$L$523,5,FALSE),IF($AL11=2020,VLOOKUP(Brut!IB19,Semaines!$H$2:$L$523,4,FALSE),IF($AL11=2021,VLOOKUP(Brut!IB19,Semaines!$I$2:$L$523,3,FALSE),IF($AL11=2022,VLOOKUP(Brut!IB19,Semaines!$J$2:$L$523,2,FALSE),""))))))))))</f>
        <v/>
      </c>
      <c r="IR11" s="132" t="str">
        <f>IF($AL11=2013,VLOOKUP(Brut!IB19,Semaines!$A$2:$L$523,12,FALSE),IF($AL11=2014,VLOOKUP(Brut!IB19,Semaines!$B$2:$L$523,11,FALSE),IF($AL11=2015,VLOOKUP(Brut!IB19,Semaines!$C$2:$L$523,10,FALSE),IF($AL11=2016,VLOOKUP(Brut!IB19,Semaines!$D$2:$L$523,9,FALSE),IF($AL11=2017,VLOOKUP(Brut!IB19,Semaines!$E$2:$L$523,8,FALSE),IF($AL11=2018,VLOOKUP(Brut!IB19,Semaines!$F$2:$L$523,7,FALSE),IF($AL11=2019,VLOOKUP(Brut!IB19,Semaines!$G$2:$L$523,6,FALSE),IF($AL11=2020,VLOOKUP(Brut!IB19,Semaines!$H$2:$L$523,5,FALSE),IF($AL11=2021,VLOOKUP(Brut!IB19,Semaines!$I$2:$L$523,4,FALSE),IF($AL11=2022,VLOOKUP(Brut!IB19,Semaines!$J$2:$L$523,3,FALSE),""))))))))))</f>
        <v/>
      </c>
      <c r="IS11" s="193"/>
      <c r="IT11" s="187"/>
      <c r="IU11" s="192" t="str">
        <f>IF($AL11=2013,VLOOKUP(Brut!IF19,Semaines!$A$2:$L$523,11,FALSE),IF($AL11=2014,VLOOKUP(Brut!IF19,Semaines!$B$2:$L$523,10,FALSE),IF($AL11=2015,VLOOKUP(Brut!IF19,Semaines!$C$2:$L$523,9,FALSE),IF($AL11=2016,VLOOKUP(Brut!IF19,Semaines!$D$2:$L$523,8,FALSE),IF($AL11=2017,VLOOKUP(Brut!IF19,Semaines!$E$2:$L$523,7,FALSE),IF($AL11=2018,VLOOKUP(Brut!IF19,Semaines!$F$2:$L$523,6,FALSE),IF($AL11=2019,VLOOKUP(Brut!IF19,Semaines!$G$2:$L$523,5,FALSE),IF($AL11=2020,VLOOKUP(Brut!IF19,Semaines!$H$2:$L$523,4,FALSE),IF($AL11=2021,VLOOKUP(Brut!IF19,Semaines!$I$2:$L$523,3,FALSE),IF($AL11=2022,VLOOKUP(Brut!IF19,Semaines!$J$2:$L$523,2,FALSE),""))))))))))</f>
        <v/>
      </c>
      <c r="IV11" s="132" t="str">
        <f>IF($AL11=2013,VLOOKUP(Brut!IF19,Semaines!$A$2:$L$523,12,FALSE),IF($AL11=2014,VLOOKUP(Brut!IF19,Semaines!$B$2:$L$523,11,FALSE),IF($AL11=2015,VLOOKUP(Brut!IF19,Semaines!$C$2:$L$523,10,FALSE),IF($AL11=2016,VLOOKUP(Brut!IF19,Semaines!$D$2:$L$523,9,FALSE),IF($AL11=2017,VLOOKUP(Brut!IF19,Semaines!$E$2:$L$523,8,FALSE),IF($AL11=2018,VLOOKUP(Brut!IF19,Semaines!$F$2:$L$523,7,FALSE),IF($AL11=2019,VLOOKUP(Brut!IF19,Semaines!$G$2:$L$523,6,FALSE),IF($AL11=2020,VLOOKUP(Brut!IF19,Semaines!$H$2:$L$523,5,FALSE),IF($AL11=2021,VLOOKUP(Brut!IF19,Semaines!$I$2:$L$523,4,FALSE),IF($AL11=2022,VLOOKUP(Brut!IF19,Semaines!$J$2:$L$523,3,FALSE),""))))))))))</f>
        <v/>
      </c>
      <c r="IW11" s="193"/>
      <c r="IX11" s="187"/>
      <c r="IY11" s="188" t="str">
        <f>IF(Import!AY9=0,"",Import!AY9)</f>
        <v/>
      </c>
      <c r="IZ11" s="189" t="str">
        <f t="shared" si="13"/>
        <v/>
      </c>
      <c r="JA11" s="190" t="str">
        <f t="array" ref="JA11">IFERROR(IF(IY11="",IF(IW11="",IF(IU11="","",IF($AL11=2013,VLOOKUP(Brut!IF19+1,Semaines!$A$2:$L$523,11,FALSE),IF($AL11=2014,VLOOKUP(Brut!IF19+1,Semaines!$B$2:$L$523,10,FALSE),IF($AL11=2015,VLOOKUP(Brut!IF19+1,Semaines!$C$2:$L$523,9,FALSE),IF($AL11=2016,VLOOKUP(Brut!IF19+1,Semaines!$D$2:$L$523,8,FALSE),IF($AL11=2017,VLOOKUP(Brut!IF19+1,Semaines!$E$2:$L$523,7,FALSE),IF($AL11=2018,VLOOKUP(Brut!IF19+1,Semaines!$F$2:$L$523,6,FALSE),IF($AL11=2019,VLOOKUP(Brut!IF19+1,Semaines!$G$2:$L$523,5,FALSE),IF($AL11=2020,VLOOKUP(Brut!IF19+1,Semaines!$H$2:$L$523,4,FALSE),IF($AL11=2021,VLOOKUP(Brut!IF19+1,Semaines!$I$2:$L$523,3,FALSE),IF($AL11=2022,VLOOKUP(Brut!IF19+1,Semaines!$J$2:$L$523,2,FALSE),""))))))))))),IF(IX11="",IF($AL11=2013,VLOOKUP(Brut!IF19+1,Semaines!$A$2:$L$523,11,FALSE),IF($AL11=2014,VLOOKUP(Brut!IF19+1,Semaines!$B$2:$L$523,10,FALSE),IF($AL11=2015,VLOOKUP(Brut!IF19+1,Semaines!$C$2:$L$523,9,FALSE),IF($AL11=2016,VLOOKUP(Brut!IF19+1,Semaines!$D$2:$L$523,8,FALSE),IF($AL11=2017,VLOOKUP(Brut!IF19+1,Semaines!$E$2:$L$523,7,FALSE),IF($AL11=2018,VLOOKUP(Brut!IF19+1,Semaines!$F$2:$L$523,6,FALSE),IF($AL11=2019,VLOOKUP(Brut!IF19+1,Semaines!$G$2:$L$523,5,FALSE),IF($AL11=2020,VLOOKUP(Brut!IF19+1,Semaines!$H$2:$L$523,4,FALSE),IF($AL11=2021,VLOOKUP(Brut!IF19+1,Semaines!$I$2:$L$523,3,FALSE),IF($AL11=2022,VLOOKUP(Brut!IF19+1,Semaines!$J$2:$L$523,2,FALSE),"")))))))))),IF($AL11=2013,VLOOKUP(Brut!IH19+1,Semaines!$A$2:$L$523,11,FALSE),IF($AL11=2014,VLOOKUP(Brut!IH19+1,Semaines!$B$2:$L$523,10,FALSE),IF($AL11=2015,VLOOKUP(Brut!IH19+1,Semaines!$C$2:$L$523,9,FALSE),IF($AL11=2016,VLOOKUP(Brut!IH19+1,Semaines!$D$2:$L$523,8,FALSE),IF($AL11=2017,VLOOKUP(Brut!IH19+1,Semaines!$E$2:$L$523,7,FALSE),IF($AL11=2018,VLOOKUP(Brut!IH19+1,Semaines!$F$2:$L$523,6,FALSE),IF($AL11=2019,VLOOKUP(Brut!IH19+1,Semaines!$G$2:$L$523,5,FALSE),IF($AL11=2020,VLOOKUP(Brut!IH19+1,Semaines!$H$2:$L$523,4,FALSE),IF($AL11=2021,VLOOKUP(Brut!IH19+1,Semaines!$I$2:$L$523,3,FALSE),IF($AL11=2022,VLOOKUP(Brut!IH19+1,Semaines!$J$2:$L$523,2,FALSE),"")))))))))))),_xlfn.ISOWEEKNUM(IY11)),"")</f>
        <v/>
      </c>
      <c r="JB11" s="191" t="str">
        <f>IF(IY11="",IF(IX11="",IF(IV11="","",IF($AL11=2013,VLOOKUP(Brut!IK19,Semaines!$A$2:$L$523,12,FALSE),IF($AL11=2014,VLOOKUP(Brut!IK19,Semaines!$B$2:$L$523,11,FALSE),IF($AL11=2015,VLOOKUP(Brut!IK19,Semaines!$C$2:$L$523,10,FALSE),IF($AL11=2016,VLOOKUP(Brut!IK19,Semaines!$D$2:$L$523,9,FALSE),IF($AL11=2017,VLOOKUP(Brut!IK19,Semaines!$E$2:$L$523,8,FALSE),IF($AL11=2018,VLOOKUP(Brut!IK19,Semaines!$F$2:$L$523,7,FALSE),IF($AL11=2019,VLOOKUP(Brut!IK19,Semaines!$G$2:$L$523,6,FALSE),IF($AL11=2020,VLOOKUP(Brut!IK19,Semaines!$H$2:$L$523,5,FALSE),IF($AL11=2021,VLOOKUP(Brut!IK19,Semaines!$I$2:$L$523,4,FALSE),IF($AL11=2022,VLOOKUP(Brut!IK19,Semaines!$J$2:$L$523,3,FALSE),""))))))))))),IF(IW11="",IF($AL11=2013,VLOOKUP(Brut!IK19,Semaines!$A$2:$L$523,12,FALSE),IF($AL11=2014,VLOOKUP(Brut!IK19,Semaines!$B$2:$L$523,11,FALSE),IF($AL11=2015,VLOOKUP(Brut!IK19,Semaines!$C$2:$L$523,10,FALSE),IF($AL11=2016,VLOOKUP(Brut!IK19,Semaines!$D$2:$L$523,9,FALSE),IF($AL11=2017,VLOOKUP(Brut!IK19,Semaines!$E$2:$L$523,8,FALSE),IF($AL11=2018,VLOOKUP(Brut!IK19,Semaines!$F$2:$L$523,7,FALSE),IF($AL11=2019,VLOOKUP(Brut!IK19,Semaines!$G$2:$L$523,6,FALSE),IF($AL11=2020,VLOOKUP(Brut!IK19,Semaines!$H$2:$L$523,5,FALSE),IF($AL11=2021,VLOOKUP(Brut!IK19,Semaines!$I$2:$L$523,4,FALSE),IF($AL11=2022,VLOOKUP(Brut!IK19,Semaines!$J$2:$L$523,3,FALSE),"")))))))))),IF(IV11="","",IF($AL11=2013,VLOOKUP(Brut!IK19,Semaines!$A$2:$L$523,12,FALSE),IF($AL11=2014,VLOOKUP(Brut!IK19,Semaines!$B$2:$L$523,11,FALSE),IF($AL11=2015,VLOOKUP(Brut!IK19,Semaines!$C$2:$L$523,10,FALSE),IF($AL11=2016,VLOOKUP(Brut!IK19,Semaines!$D$2:$L$523,9,FALSE),IF($AL11=2017,VLOOKUP(Brut!IK19,Semaines!$E$2:$L$523,8,FALSE),IF($AL11=2018,VLOOKUP(Brut!IK19,Semaines!$F$2:$L$523,7,FALSE),IF($AL11=2019,VLOOKUP(Brut!IK19,Semaines!$G$2:$L$523,6,FALSE),IF($AL11=2020,VLOOKUP(Brut!IK19,Semaines!$H$2:$L$523,5,FALSE),IF($AL11=2021,VLOOKUP(Brut!IK19,Semaines!$I$2:$L$523,4,FALSE),IF($AL11=2022,VLOOKUP(Brut!IK19,Semaines!$J$2:$L$523,3,FALSE),""))))))))))))),IF(AND(MONTH(IY11)=12,_xlfn.ISOWEEKNUM(IY11)=1),YEAR(IY11)+1,YEAR(IY11)))</f>
        <v/>
      </c>
      <c r="JC11" s="198"/>
      <c r="JD11" s="199"/>
      <c r="JE11" s="182"/>
      <c r="JF11" s="131" t="str">
        <f>IF($AL11=2013,VLOOKUP(Brut!IP19,Semaines!$A$2:$L$523,11,FALSE),IF($AL11=2014,VLOOKUP(Brut!IP19,Semaines!$B$2:$L$523,10,FALSE),IF($AL11=2015,VLOOKUP(Brut!IP19,Semaines!$C$2:$L$523,9,FALSE),IF($AL11=2016,VLOOKUP(Brut!IP19,Semaines!$D$2:$L$523,8,FALSE),IF($AL11=2017,VLOOKUP(Brut!IP19,Semaines!$E$2:$L$523,7,FALSE),IF($AL11=2018,VLOOKUP(Brut!IP19,Semaines!$F$2:$L$523,6,FALSE),IF($AL11=2019,VLOOKUP(Brut!IP19,Semaines!$G$2:$L$523,5,FALSE),IF($AL11=2020,VLOOKUP(Brut!IP19,Semaines!$H$2:$L$523,4,FALSE),IF($AL11=2021,VLOOKUP(Brut!IP19,Semaines!$I$2:$L$523,3,FALSE),IF($AL11=2022,VLOOKUP(Brut!IP19,Semaines!$J$2:$L$523,2,FALSE),""))))))))))</f>
        <v/>
      </c>
      <c r="JG11" s="132" t="str">
        <f>IF($AL11=2013,VLOOKUP(Brut!IP19,Semaines!$A$2:$L$523,12,FALSE),IF($AL11=2014,VLOOKUP(Brut!IP19,Semaines!$B$2:$L$523,11,FALSE),IF($AL11=2015,VLOOKUP(Brut!IP19,Semaines!$C$2:$L$523,10,FALSE),IF($AL11=2016,VLOOKUP(Brut!IP19,Semaines!$D$2:$L$523,9,FALSE),IF($AL11=2017,VLOOKUP(Brut!IP19,Semaines!$E$2:$L$523,8,FALSE),IF($AL11=2018,VLOOKUP(Brut!IP19,Semaines!$F$2:$L$523,7,FALSE),IF($AL11=2019,VLOOKUP(Brut!IP19,Semaines!$G$2:$L$523,6,FALSE),IF($AL11=2020,VLOOKUP(Brut!IP19,Semaines!$H$2:$L$523,5,FALSE),IF($AL11=2021,VLOOKUP(Brut!IP19,Semaines!$I$2:$L$523,4,FALSE),IF($AL11=2022,VLOOKUP(Brut!IP19,Semaines!$J$2:$L$523,3,FALSE),""))))))))))</f>
        <v/>
      </c>
      <c r="JH11" s="193"/>
      <c r="JI11" s="187"/>
      <c r="JJ11" s="192" t="str">
        <f>IF($AL11=2013,VLOOKUP(Brut!IT19,Semaines!$A$2:$L$523,11,FALSE),IF($AL11=2014,VLOOKUP(Brut!IT19,Semaines!$B$2:$L$523,10,FALSE),IF($AL11=2015,VLOOKUP(Brut!IT19,Semaines!$C$2:$L$523,9,FALSE),IF($AL11=2016,VLOOKUP(Brut!IT19,Semaines!$D$2:$L$523,8,FALSE),IF($AL11=2017,VLOOKUP(Brut!IT19,Semaines!$E$2:$L$523,7,FALSE),IF($AL11=2018,VLOOKUP(Brut!IT19,Semaines!$F$2:$L$523,6,FALSE),IF($AL11=2019,VLOOKUP(Brut!IT19,Semaines!$G$2:$L$523,5,FALSE),IF($AL11=2020,VLOOKUP(Brut!IT19,Semaines!$H$2:$L$523,4,FALSE),IF($AL11=2021,VLOOKUP(Brut!IT19,Semaines!$I$2:$L$523,3,FALSE),IF($AL11=2022,VLOOKUP(Brut!IT19,Semaines!$J$2:$L$523,2,FALSE),""))))))))))</f>
        <v/>
      </c>
      <c r="JK11" s="132" t="str">
        <f>IF($AL11=2013,VLOOKUP(Brut!IT19,Semaines!$A$2:$L$523,12,FALSE),IF($AL11=2014,VLOOKUP(Brut!IT19,Semaines!$B$2:$L$523,11,FALSE),IF($AL11=2015,VLOOKUP(Brut!IT19,Semaines!$C$2:$L$523,10,FALSE),IF($AL11=2016,VLOOKUP(Brut!IT19,Semaines!$D$2:$L$523,9,FALSE),IF($AL11=2017,VLOOKUP(Brut!IT19,Semaines!$E$2:$L$523,8,FALSE),IF($AL11=2018,VLOOKUP(Brut!IT19,Semaines!$F$2:$L$523,7,FALSE),IF($AL11=2019,VLOOKUP(Brut!IT19,Semaines!$G$2:$L$523,6,FALSE),IF($AL11=2020,VLOOKUP(Brut!IT19,Semaines!$H$2:$L$523,5,FALSE),IF($AL11=2021,VLOOKUP(Brut!IT19,Semaines!$I$2:$L$523,4,FALSE),IF($AL11=2022,VLOOKUP(Brut!IT19,Semaines!$J$2:$L$523,3,FALSE),""))))))))))</f>
        <v/>
      </c>
      <c r="JL11" s="193"/>
      <c r="JM11" s="187"/>
      <c r="JN11" s="200"/>
      <c r="JO11" s="123"/>
      <c r="JP11" s="183"/>
      <c r="JQ11" s="185"/>
      <c r="JR11" s="192" t="str">
        <f>IF($AL11=2013,VLOOKUP(Brut!JB19,Semaines!$A$2:$L$523,11,FALSE),IF($AL11=2014,VLOOKUP(Brut!JB19,Semaines!$B$2:$L$523,10,FALSE),IF($AL11=2015,VLOOKUP(Brut!JB19,Semaines!$C$2:$L$523,9,FALSE),IF($AL11=2016,VLOOKUP(Brut!JB19,Semaines!$D$2:$L$523,8,FALSE),IF($AL11=2017,VLOOKUP(Brut!JB19,Semaines!$E$2:$L$523,7,FALSE),IF($AL11=2018,VLOOKUP(Brut!JB19,Semaines!$F$2:$L$523,6,FALSE),IF($AL11=2019,VLOOKUP(Brut!JB19,Semaines!$G$2:$L$523,5,FALSE),IF($AL11=2020,VLOOKUP(Brut!JB19,Semaines!$H$2:$L$523,4,FALSE),IF($AL11=2021,VLOOKUP(Brut!JB19,Semaines!$I$2:$L$523,3,FALSE),IF($AL11=2022,VLOOKUP(Brut!JB19,Semaines!$J$2:$L$523,2,FALSE),""))))))))))</f>
        <v/>
      </c>
      <c r="JS11" s="132" t="str">
        <f>IF($AL11=2013,VLOOKUP(Brut!JB19,Semaines!$A$2:$L$523,12,FALSE),IF($AL11=2014,VLOOKUP(Brut!JB19,Semaines!$B$2:$L$523,11,FALSE),IF($AL11=2015,VLOOKUP(Brut!JB19,Semaines!$C$2:$L$523,10,FALSE),IF($AL11=2016,VLOOKUP(Brut!JB19,Semaines!$D$2:$L$523,9,FALSE),IF($AL11=2017,VLOOKUP(Brut!JB19,Semaines!$E$2:$L$523,8,FALSE),IF($AL11=2018,VLOOKUP(Brut!JB19,Semaines!$F$2:$L$523,7,FALSE),IF($AL11=2019,VLOOKUP(Brut!JB19,Semaines!$G$2:$L$523,6,FALSE),IF($AL11=2020,VLOOKUP(Brut!JB19,Semaines!$H$2:$L$523,5,FALSE),IF($AL11=2021,VLOOKUP(Brut!JB19,Semaines!$I$2:$L$523,4,FALSE),IF($AL11=2022,VLOOKUP(Brut!JB19,Semaines!$J$2:$L$523,3,FALSE),""))))))))))</f>
        <v/>
      </c>
      <c r="JT11" s="193"/>
      <c r="JU11" s="187"/>
      <c r="JV11" s="200"/>
      <c r="JW11" s="123"/>
      <c r="JX11" s="184"/>
      <c r="JY11" s="185"/>
      <c r="JZ11" s="182"/>
      <c r="KA11" s="131" t="str">
        <f>IF($AL11=2013,VLOOKUP(Brut!JK19,Semaines!$A$2:$L$523,11,FALSE),IF($AL11=2014,VLOOKUP(Brut!JK19,Semaines!$B$2:$L$523,10,FALSE),IF($AL11=2015,VLOOKUP(Brut!JK19,Semaines!$C$2:$L$523,9,FALSE),IF($AL11=2016,VLOOKUP(Brut!JK19,Semaines!$D$2:$L$523,8,FALSE),IF($AL11=2017,VLOOKUP(Brut!JK19,Semaines!$E$2:$L$523,7,FALSE),IF($AL11=2018,VLOOKUP(Brut!JK19,Semaines!$F$2:$L$523,6,FALSE),IF($AL11=2019,VLOOKUP(Brut!JK19,Semaines!$G$2:$L$523,5,FALSE),IF($AL11=2020,VLOOKUP(Brut!JK19,Semaines!$H$2:$L$523,4,FALSE),IF($AL11=2021,VLOOKUP(Brut!JK19,Semaines!$I$2:$L$523,3,FALSE),IF($AL11=2022,VLOOKUP(Brut!JK19,Semaines!$J$2:$L$523,2,FALSE),""))))))))))</f>
        <v/>
      </c>
      <c r="KB11" s="132" t="str">
        <f>IF($AL11=2013,VLOOKUP(Brut!JK19,Semaines!$A$2:$L$523,12,FALSE),IF($AL11=2014,VLOOKUP(Brut!JK19,Semaines!$B$2:$L$523,11,FALSE),IF($AL11=2015,VLOOKUP(Brut!JK19,Semaines!$C$2:$L$523,10,FALSE),IF($AL11=2016,VLOOKUP(Brut!JK19,Semaines!$D$2:$L$523,9,FALSE),IF($AL11=2017,VLOOKUP(Brut!JK19,Semaines!$E$2:$L$523,8,FALSE),IF($AL11=2018,VLOOKUP(Brut!JK19,Semaines!$F$2:$L$523,7,FALSE),IF($AL11=2019,VLOOKUP(Brut!JK19,Semaines!$G$2:$L$523,6,FALSE),IF($AL11=2020,VLOOKUP(Brut!JK19,Semaines!$H$2:$L$523,5,FALSE),IF($AL11=2021,VLOOKUP(Brut!JK19,Semaines!$I$2:$L$523,4,FALSE),IF($AL11=2022,VLOOKUP(Brut!JK19,Semaines!$J$2:$L$523,3,FALSE),""))))))))))</f>
        <v/>
      </c>
      <c r="KC11" s="193"/>
      <c r="KD11" s="187"/>
      <c r="KE11" s="192" t="str">
        <f>IF($AL11=2013,VLOOKUP(Brut!JO19,Semaines!$A$2:$L$523,11,FALSE),IF($AL11=2014,VLOOKUP(Brut!JO19,Semaines!$B$2:$L$523,10,FALSE),IF($AL11=2015,VLOOKUP(Brut!JO19,Semaines!$C$2:$L$523,9,FALSE),IF($AL11=2016,VLOOKUP(Brut!JO19,Semaines!$D$2:$L$523,8,FALSE),IF($AL11=2017,VLOOKUP(Brut!JO19,Semaines!$E$2:$L$523,7,FALSE),IF($AL11=2018,VLOOKUP(Brut!JO19,Semaines!$F$2:$L$523,6,FALSE),IF($AL11=2019,VLOOKUP(Brut!JO19,Semaines!$G$2:$L$523,5,FALSE),IF($AL11=2020,VLOOKUP(Brut!JO19,Semaines!$H$2:$L$523,4,FALSE),IF($AL11=2021,VLOOKUP(Brut!JO19,Semaines!$I$2:$L$523,3,FALSE),IF($AL11=2022,VLOOKUP(Brut!JO19,Semaines!$J$2:$L$523,2,FALSE),""))))))))))</f>
        <v/>
      </c>
      <c r="KF11" s="132" t="str">
        <f>IF($AL11=2013,VLOOKUP(Brut!JO19,Semaines!$A$2:$L$523,12,FALSE),IF($AL11=2014,VLOOKUP(Brut!JO19,Semaines!$B$2:$L$523,11,FALSE),IF($AL11=2015,VLOOKUP(Brut!JO19,Semaines!$C$2:$L$523,10,FALSE),IF($AL11=2016,VLOOKUP(Brut!JO19,Semaines!$D$2:$L$523,9,FALSE),IF($AL11=2017,VLOOKUP(Brut!JO19,Semaines!$E$2:$L$523,8,FALSE),IF($AL11=2018,VLOOKUP(Brut!JO19,Semaines!$F$2:$L$523,7,FALSE),IF($AL11=2019,VLOOKUP(Brut!JO19,Semaines!$G$2:$L$523,6,FALSE),IF($AL11=2020,VLOOKUP(Brut!JO19,Semaines!$H$2:$L$523,5,FALSE),IF($AL11=2021,VLOOKUP(Brut!JO19,Semaines!$I$2:$L$523,4,FALSE),IF($AL11=2022,VLOOKUP(Brut!JO19,Semaines!$J$2:$L$523,3,FALSE),""))))))))))</f>
        <v/>
      </c>
      <c r="KG11" s="193"/>
      <c r="KH11" s="187"/>
      <c r="KI11" s="203" t="str">
        <f>IF(Import!BC9=0,"",Import!BC9)</f>
        <v/>
      </c>
      <c r="KJ11" s="189" t="str">
        <f t="shared" si="14"/>
        <v/>
      </c>
      <c r="KK11" s="190" t="str">
        <f t="array" ref="KK11">IFERROR(IF(KI11="",IF(KG11="",IF(KE11="","",IF($AL11=2013,VLOOKUP(Brut!JO19+1,Semaines!$A$2:$L$523,11,FALSE),IF($AL11=2014,VLOOKUP(Brut!JO19+1,Semaines!$B$2:$L$523,10,FALSE),IF($AL11=2015,VLOOKUP(Brut!JO19+1,Semaines!$C$2:$L$523,9,FALSE),IF($AL11=2016,VLOOKUP(Brut!JO19+1,Semaines!$D$2:$L$523,8,FALSE),IF($AL11=2017,VLOOKUP(Brut!JO19+1,Semaines!$E$2:$L$523,7,FALSE),IF($AL11=2018,VLOOKUP(Brut!JO19+1,Semaines!$F$2:$L$523,6,FALSE),IF($AL11=2019,VLOOKUP(Brut!JO19+1,Semaines!$G$2:$L$523,5,FALSE),IF($AL11=2020,VLOOKUP(Brut!JO19+1,Semaines!$H$2:$L$523,4,FALSE),IF($AL11=2021,VLOOKUP(Brut!JO19+1,Semaines!$I$2:$L$523,3,FALSE),IF($AL11=2022,VLOOKUP(Brut!JO19+1,Semaines!$J$2:$L$523,2,FALSE),""))))))))))),IF(KH11="",IF($AL11=2013,VLOOKUP(Brut!JO19+1,Semaines!$A$2:$L$523,11,FALSE),IF($AL11=2014,VLOOKUP(Brut!JO19+1,Semaines!$B$2:$L$523,10,FALSE),IF($AL11=2015,VLOOKUP(Brut!JO19+1,Semaines!$C$2:$L$523,9,FALSE),IF($AL11=2016,VLOOKUP(Brut!JO19+1,Semaines!$D$2:$L$523,8,FALSE),IF($AL11=2017,VLOOKUP(Brut!JO19+1,Semaines!$E$2:$L$523,7,FALSE),IF($AL11=2018,VLOOKUP(Brut!JO19+1,Semaines!$F$2:$L$523,6,FALSE),IF($AL11=2019,VLOOKUP(Brut!JO19+1,Semaines!$G$2:$L$523,5,FALSE),IF($AL11=2020,VLOOKUP(Brut!JO19+1,Semaines!$H$2:$L$523,4,FALSE),IF($AL11=2021,VLOOKUP(Brut!JO19+1,Semaines!$I$2:$L$523,3,FALSE),IF($AL11=2022,VLOOKUP(Brut!JO19+1,Semaines!$J$2:$L$523,2,FALSE),"")))))))))),IF($AL11=2013,VLOOKUP(Brut!JQ19+1,Semaines!$A$2:$L$523,11,FALSE),IF($AL11=2014,VLOOKUP(Brut!JQ19+1,Semaines!$B$2:$L$523,10,FALSE),IF($AL11=2015,VLOOKUP(Brut!JQ19+1,Semaines!$C$2:$L$523,9,FALSE),IF($AL11=2016,VLOOKUP(Brut!JQ19+1,Semaines!$D$2:$L$523,8,FALSE),IF($AL11=2017,VLOOKUP(Brut!JQ19+1,Semaines!$E$2:$L$523,7,FALSE),IF($AL11=2018,VLOOKUP(Brut!JQ19+1,Semaines!$F$2:$L$523,6,FALSE),IF($AL11=2019,VLOOKUP(Brut!JQ19+1,Semaines!$G$2:$L$523,5,FALSE),IF($AL11=2020,VLOOKUP(Brut!JQ19+1,Semaines!$H$2:$L$523,4,FALSE),IF($AL11=2021,VLOOKUP(Brut!JQ19+1,Semaines!$I$2:$L$523,3,FALSE),IF($AL11=2022,VLOOKUP(Brut!JQ19+1,Semaines!$J$2:$L$523,2,FALSE),"")))))))))))),_xlfn.ISOWEEKNUM(KI11)),"")</f>
        <v/>
      </c>
      <c r="KL11" s="191" t="str">
        <f>IF(KI11="",IF(KH11="",IF(KF11="","",IF($AL11=2013,VLOOKUP(Brut!JT19,Semaines!$A$2:$L$523,12,FALSE),IF($AL11=2014,VLOOKUP(Brut!JT19,Semaines!$B$2:$L$523,11,FALSE),IF($AL11=2015,VLOOKUP(Brut!JT19,Semaines!$C$2:$L$523,10,FALSE),IF($AL11=2016,VLOOKUP(Brut!JT19,Semaines!$D$2:$L$523,9,FALSE),IF($AL11=2017,VLOOKUP(Brut!JT19,Semaines!$E$2:$L$523,8,FALSE),IF($AL11=2018,VLOOKUP(Brut!JT19,Semaines!$F$2:$L$523,7,FALSE),IF($AL11=2019,VLOOKUP(Brut!JT19,Semaines!$G$2:$L$523,6,FALSE),IF($AL11=2020,VLOOKUP(Brut!JT19,Semaines!$H$2:$L$523,5,FALSE),IF($AL11=2021,VLOOKUP(Brut!JT19,Semaines!$I$2:$L$523,4,FALSE),IF($AL11=2022,VLOOKUP(Brut!JT19,Semaines!$J$2:$L$523,3,FALSE),""))))))))))),IF(KG11="",IF($AL11=2013,VLOOKUP(Brut!JT19,Semaines!$A$2:$L$523,12,FALSE),IF($AL11=2014,VLOOKUP(Brut!JT19,Semaines!$B$2:$L$523,11,FALSE),IF($AL11=2015,VLOOKUP(Brut!JT19,Semaines!$C$2:$L$523,10,FALSE),IF($AL11=2016,VLOOKUP(Brut!JT19,Semaines!$D$2:$L$523,9,FALSE),IF($AL11=2017,VLOOKUP(Brut!JT19,Semaines!$E$2:$L$523,8,FALSE),IF($AL11=2018,VLOOKUP(Brut!JT19,Semaines!$F$2:$L$523,7,FALSE),IF($AL11=2019,VLOOKUP(Brut!JT19,Semaines!$G$2:$L$523,6,FALSE),IF($AL11=2020,VLOOKUP(Brut!JT19,Semaines!$H$2:$L$523,5,FALSE),IF($AL11=2021,VLOOKUP(Brut!JT19,Semaines!$I$2:$L$523,4,FALSE),IF($AL11=2022,VLOOKUP(Brut!JT19,Semaines!$J$2:$L$523,3,FALSE),"")))))))))),IF(KF11="","",IF($AL11=2013,VLOOKUP(Brut!JT19,Semaines!$A$2:$L$523,12,FALSE),IF($AL11=2014,VLOOKUP(Brut!JT19,Semaines!$B$2:$L$523,11,FALSE),IF($AL11=2015,VLOOKUP(Brut!JT19,Semaines!$C$2:$L$523,10,FALSE),IF($AL11=2016,VLOOKUP(Brut!JT19,Semaines!$D$2:$L$523,9,FALSE),IF($AL11=2017,VLOOKUP(Brut!JT19,Semaines!$E$2:$L$523,8,FALSE),IF($AL11=2018,VLOOKUP(Brut!JT19,Semaines!$F$2:$L$523,7,FALSE),IF($AL11=2019,VLOOKUP(Brut!JT19,Semaines!$G$2:$L$523,6,FALSE),IF($AL11=2020,VLOOKUP(Brut!JT19,Semaines!$H$2:$L$523,5,FALSE),IF($AL11=2021,VLOOKUP(Brut!JT19,Semaines!$I$2:$L$523,4,FALSE),IF($AL11=2022,VLOOKUP(Brut!JT19,Semaines!$J$2:$L$523,3,FALSE),""))))))))))))),IF(AND(MONTH(KI11)=12,_xlfn.ISOWEEKNUM(KI11)=1),YEAR(KI11)+1,YEAR(KI11)))</f>
        <v/>
      </c>
      <c r="KM11" s="204" t="str">
        <f>IFERROR(IF(KI11="",IF(AND(Brut!X19&lt;&gt;"Pas ouvert",Brut!X19&lt;&gt;"Annulé"),IF(Brut!JQ19="",SUM(Brut!JO19-Brut!AE19),SUM(Brut!JQ19-Brut!AE19)),IF(Brut!X19="Annulé","Annulé","Pas ouvert")),SUM(Brut!JV19-Brut!AE19)),"")</f>
        <v>Annulé</v>
      </c>
      <c r="KN11" s="205" t="str">
        <f>IF(OR(KM11="Annulé",KM11=""),"",IF(KM11="Pas ouvert",IF(KK11="","",INT(SUM(Brut!JV19-Brut!AE19)/4)),INT(KM11/4)))</f>
        <v/>
      </c>
      <c r="KO11" s="90" t="str">
        <f t="shared" si="7"/>
        <v/>
      </c>
      <c r="KP11" s="206" t="str">
        <f>IF(OR(KM11="Annulé",KM11=""),"",IF(KM11="Pas ouvert",IF(KK11="","",SUM(Brut!JV19-Brut!AE19)-(KN11*4)),IF(KM11-(KN11*4)=0,"",KM11-(KN11*4))))</f>
        <v/>
      </c>
      <c r="KQ11" s="207" t="str">
        <f t="shared" si="8"/>
        <v/>
      </c>
    </row>
    <row r="12" spans="1:303" ht="14.4" x14ac:dyDescent="0.3">
      <c r="A12" s="7" t="str">
        <f>IF(Import!A10=0,"",Import!A10)</f>
        <v>0352LR</v>
      </c>
      <c r="B12" s="5" t="str">
        <f>IF(Import!D10=0,"",Import!D10)</f>
        <v>9</v>
      </c>
      <c r="C12" s="214"/>
      <c r="D12" s="5" t="str">
        <f>IF(Import!F10=0,"",Import!F10)</f>
        <v/>
      </c>
      <c r="E12" s="5" t="str">
        <f>IF(Import!G10=0,"",Import!G10)</f>
        <v/>
      </c>
      <c r="F12" s="5" t="str">
        <f>IF(Import!H10=0,"",Import!H10)</f>
        <v/>
      </c>
      <c r="G12" s="5" t="str">
        <f>IF(Import!K10="","",Import!K10)</f>
        <v/>
      </c>
      <c r="H12" s="5"/>
      <c r="I12" s="215" t="str">
        <f>IF(Import!BG10="","",Import!BG10)</f>
        <v/>
      </c>
      <c r="J12" s="7" t="str">
        <f t="shared" si="0"/>
        <v/>
      </c>
      <c r="K12" s="5" t="str">
        <f>IF(Import!I10=0,"",Import!I10)</f>
        <v/>
      </c>
      <c r="L12" s="5" t="str">
        <f>IF(Import!J10="","",Import!J10)</f>
        <v/>
      </c>
      <c r="M12" s="7" t="str">
        <f t="shared" si="1"/>
        <v>Livré</v>
      </c>
      <c r="N12" s="216" t="str">
        <f>IF(Import!L10=0,"",Import!L10)</f>
        <v>17</v>
      </c>
      <c r="O12" s="5" t="str">
        <f>IF(Import!N10=0,"",Import!N10)</f>
        <v/>
      </c>
      <c r="P12" s="135" t="str">
        <f>IF(PACTE!P24="","",PACTE!P24)</f>
        <v/>
      </c>
      <c r="Q12" s="174">
        <f>IF(Import!O10=0,"",Import!O10)</f>
        <v>42121</v>
      </c>
      <c r="R12" s="174" t="str">
        <f>IF(OR(Import!BH10&lt;&gt;"",Import!BH10="Non"),"Oui","")</f>
        <v/>
      </c>
      <c r="S12" s="174" t="str">
        <f>IF(Import!P10=0,"",Import!P10)</f>
        <v/>
      </c>
      <c r="T12" s="174">
        <f>IF($S12&lt;&gt;"","Annulé",IF(Import!AB10=0,IF($AE12&lt;&gt;"",IF(AE12="Pas ouvert","Pas ouvert","En cours"),""),Import!AB10))</f>
        <v>42817</v>
      </c>
      <c r="U12" s="217" t="str">
        <f>IF(S12&lt;&gt;"","Annulé",IF(Import!R10=0,"",Import!R10))</f>
        <v/>
      </c>
      <c r="V12" s="217">
        <f>IF(S12&lt;&gt;"","Annulé",IF(Import!S10=0,"",Import!S10))</f>
        <v>100000</v>
      </c>
      <c r="W12" s="217" t="str">
        <f>IF(V12="Annulé","Annulé",IF(Import!T10=0,"",Import!T10))</f>
        <v/>
      </c>
      <c r="X12" s="174">
        <f>IF(Import!U10=0,IF($S12&lt;&gt;"","Annulé",IF($Q12="","","En attente")),Import!U10)</f>
        <v>42272</v>
      </c>
      <c r="Y12" s="174">
        <f>IF(Import!V10=0,IF($S12&lt;&gt;"","Annulé",IF($Q12="","","En attente")),Import!V10)</f>
        <v>42307</v>
      </c>
      <c r="Z12" s="174">
        <f>IF(Import!W10=0,IF($S12&lt;&gt;"","Annulé",IF($Q12="","","En attente")),Import!W10)</f>
        <v>42459</v>
      </c>
      <c r="AA12" s="174">
        <f>IF(Import!X10=0,IF($S12&lt;&gt;"","Annulé",IF($Q12="","","En attente")),Import!X10)</f>
        <v>42228</v>
      </c>
      <c r="AB12" s="174">
        <f>IF(Import!Y10=0,IF($S12&lt;&gt;"","Annulé",IF($Q12="","","En attente")),Import!Y10)</f>
        <v>42391</v>
      </c>
      <c r="AC12" s="174">
        <f>IF(Import!Z10=0,IF($S12&lt;&gt;"","Annulé",IF($Q12="","","En attente")),Import!Z10)</f>
        <v>42417</v>
      </c>
      <c r="AD12" s="135" t="str">
        <f>IF(PACTE!AD24="","0",PACTE!AD24)</f>
        <v>0</v>
      </c>
      <c r="AE12" s="11">
        <f>IF($S12&lt;&gt;"","Annulé",IF(Import!AA10=0,IF(Q12="","","Pas ouvert"),Import!AA10))</f>
        <v>42502</v>
      </c>
      <c r="AF12" s="177" t="str">
        <f>IF($S12&lt;&gt;"","Annulé",IF(Import!AC10=0,"",Import!AC10))</f>
        <v/>
      </c>
      <c r="AG12" s="176" t="str">
        <f>IF($S12&lt;&gt;"","Annulé",IF(Import!AD10=0,"",Import!AD10))</f>
        <v/>
      </c>
      <c r="AH12" s="118">
        <f>IFERROR(IF($AE12="Annulé","Annulé",IF($AE12="Pas ouvert",IF($AD12="0",IF($Q12="","","Stock"),_xlfn.ISOWEEKNUM(AD12)),_xlfn.ISOWEEKNUM(AE12))),"")</f>
        <v>19</v>
      </c>
      <c r="AI12" s="221">
        <f t="shared" si="3"/>
        <v>2016</v>
      </c>
      <c r="AJ12" s="137"/>
      <c r="AK12" s="178">
        <f t="shared" si="4"/>
        <v>19</v>
      </c>
      <c r="AL12" s="179">
        <f t="shared" si="5"/>
        <v>2016</v>
      </c>
      <c r="AM12" s="180">
        <f t="shared" si="6"/>
        <v>15000</v>
      </c>
      <c r="AN12" s="181">
        <f>IF(Import!AE10=0,"",Import!AE10)</f>
        <v>42502</v>
      </c>
      <c r="AO12" s="182"/>
      <c r="AP12" s="183"/>
      <c r="AQ12" s="184"/>
      <c r="AR12" s="183"/>
      <c r="AS12" s="184"/>
      <c r="AT12" s="183"/>
      <c r="AU12" s="184"/>
      <c r="AV12" s="183"/>
      <c r="AW12" s="184"/>
      <c r="AX12" s="185"/>
      <c r="AY12" s="183"/>
      <c r="AZ12" s="131">
        <f>IF($AL12=2013,VLOOKUP(Brut!AK20,Semaines!$A$2:$L$523,11,FALSE),IF($AL12=2014,VLOOKUP(Brut!AK20,Semaines!$B$2:$L$523,10,FALSE),IF($AL12=2015,VLOOKUP(Brut!AK20,Semaines!$C$2:$L$523,9,FALSE),IF($AL12=2016,VLOOKUP(Brut!AK20,Semaines!$D$2:$L$523,8,FALSE),IF($AL12=2017,VLOOKUP(Brut!AK20,Semaines!$E$2:$L$523,7,FALSE),IF($AL12=2018,VLOOKUP(Brut!AK20,Semaines!$F$2:$L$523,6,FALSE),IF($AL12=2019,VLOOKUP(Brut!AK20,Semaines!$G$2:$L$523,5,FALSE),IF($AL12=2020,VLOOKUP(Brut!AK20,Semaines!$H$2:$L$523,4,FALSE),IF($AL12=2021,VLOOKUP(Brut!AK20,Semaines!$I$2:$L$523,3,FALSE),IF($AL12=2022,VLOOKUP(Brut!AK20,Semaines!$J$2:$L$523,2,FALSE),""))))))))))</f>
        <v>20</v>
      </c>
      <c r="BA12" s="132">
        <f>IF($AL12=2013,VLOOKUP(Brut!AK20,Semaines!$A$2:$L$523,12,FALSE),IF($AL12=2014,VLOOKUP(Brut!AK20,Semaines!$B$2:$L$523,11,FALSE),IF($AL12=2015,VLOOKUP(Brut!AK20,Semaines!$C$2:$L$523,10,FALSE),IF($AL12=2016,VLOOKUP(Brut!AK20,Semaines!$D$2:$L$523,9,FALSE),IF($AL12=2017,VLOOKUP(Brut!AK20,Semaines!$E$2:$L$523,8,FALSE),IF($AL12=2018,VLOOKUP(Brut!AK20,Semaines!$F$2:$L$523,7,FALSE),IF($AL12=2019,VLOOKUP(Brut!AK20,Semaines!$G$2:$L$523,6,FALSE),IF($AL12=2020,VLOOKUP(Brut!AK20,Semaines!$H$2:$L$523,5,FALSE),IF($AL12=2021,VLOOKUP(Brut!AK20,Semaines!$I$2:$L$523,4,FALSE),IF($AL12=2022,VLOOKUP(Brut!AK20,Semaines!$J$2:$L$523,3,FALSE),""))))))))))</f>
        <v>2016</v>
      </c>
      <c r="BB12" s="186"/>
      <c r="BC12" s="187"/>
      <c r="BD12" s="188">
        <f>IF(Import!AI10=0,"",Import!AI10)</f>
        <v>42524</v>
      </c>
      <c r="BE12" s="189">
        <f t="shared" si="9"/>
        <v>10000</v>
      </c>
      <c r="BF12" s="190">
        <f t="array" ref="BF12">IFERROR(IF(BD12="",IF(BB12="",IF(AZ12="","",IF($AL12=2013,VLOOKUP(Brut!AK20+1,Semaines!$A$2:$L$523,11,FALSE),IF($AL12=2014,VLOOKUP(Brut!AK20+1,Semaines!$B$2:$L$523,10,FALSE),IF($AL12=2015,VLOOKUP(Brut!AK20+1,Semaines!$C$2:$L$523,9,FALSE),IF($AL12=2016,VLOOKUP(Brut!AK20+1,Semaines!$D$2:$L$523,8,FALSE),IF($AL12=2017,VLOOKUP(Brut!AK20+1,Semaines!$E$2:$L$523,7,FALSE),IF($AL12=2018,VLOOKUP(Brut!AK20+1,Semaines!$F$2:$L$523,6,FALSE),IF($AL12=2019,VLOOKUP(Brut!AK20+1,Semaines!$G$2:$L$523,5,FALSE),IF($AL12=2020,VLOOKUP(Brut!AK20+1,Semaines!$H$2:$L$523,4,FALSE),IF($AL12=2021,VLOOKUP(Brut!AK20+1,Semaines!$I$2:$L$523,3,FALSE),IF($AL12=2022,VLOOKUP(Brut!AK20+1,Semaines!$J$2:$L$523,2,FALSE),""))))))))))),IF(BC12="",IF($AL12=2013,VLOOKUP(Brut!AK20+1,Semaines!$A$2:$L$523,11,FALSE),IF($AL12=2014,VLOOKUP(Brut!AK20+1,Semaines!$B$2:$L$523,10,FALSE),IF($AL12=2015,VLOOKUP(Brut!AK20+1,Semaines!$C$2:$L$523,9,FALSE),IF($AL12=2016,VLOOKUP(Brut!AK20+1,Semaines!$D$2:$L$523,8,FALSE),IF($AL12=2017,VLOOKUP(Brut!AK20+1,Semaines!$E$2:$L$523,7,FALSE),IF($AL12=2018,VLOOKUP(Brut!AK20+1,Semaines!$F$2:$L$523,6,FALSE),IF($AL12=2019,VLOOKUP(Brut!AK20+1,Semaines!$G$2:$L$523,5,FALSE),IF($AL12=2020,VLOOKUP(Brut!AK20+1,Semaines!$H$2:$L$523,4,FALSE),IF($AL12=2021,VLOOKUP(Brut!AK20+1,Semaines!$I$2:$L$523,3,FALSE),IF($AL12=2022,VLOOKUP(Brut!AK20+1,Semaines!$J$2:$L$523,2,FALSE),"")))))))))),IF($AL12=2013,VLOOKUP(Brut!AM20+1,Semaines!$A$2:$L$523,11,FALSE),IF($AL12=2014,VLOOKUP(Brut!AM20+1,Semaines!$B$2:$L$523,10,FALSE),IF($AL12=2015,VLOOKUP(Brut!AM20+1,Semaines!$C$2:$L$523,9,FALSE),IF($AL12=2016,VLOOKUP(Brut!AM20+1,Semaines!$D$2:$L$523,8,FALSE),IF($AL12=2017,VLOOKUP(Brut!AM20+1,Semaines!$E$2:$L$523,7,FALSE),IF($AL12=2018,VLOOKUP(Brut!AM20+1,Semaines!$F$2:$L$523,6,FALSE),IF($AL12=2019,VLOOKUP(Brut!AM20+1,Semaines!$G$2:$L$523,5,FALSE),IF($AL12=2020,VLOOKUP(Brut!AM20+1,Semaines!$H$2:$L$523,4,FALSE),IF($AL12=2021,VLOOKUP(Brut!AM20+1,Semaines!$I$2:$L$523,3,FALSE),IF($AL12=2022,VLOOKUP(Brut!AM20+1,Semaines!$J$2:$L$523,2,FALSE),"")))))))))))),_xlfn.ISOWEEKNUM(BD12)),"")</f>
        <v>22</v>
      </c>
      <c r="BG12" s="191">
        <f>IF(BD12="",IF(BC12="",IF(BA12="","",IF($AL12=2013,VLOOKUP(Brut!AP20,Semaines!$A$2:$L$523,12,FALSE),IF($AL12=2014,VLOOKUP(Brut!AP20,Semaines!$B$2:$L$523,11,FALSE),IF($AL12=2015,VLOOKUP(Brut!AP20,Semaines!$C$2:$L$523,10,FALSE),IF($AL12=2016,VLOOKUP(Brut!AP20,Semaines!$D$2:$L$523,9,FALSE),IF($AL12=2017,VLOOKUP(Brut!AP20,Semaines!$E$2:$L$523,8,FALSE),IF($AL12=2018,VLOOKUP(Brut!AP20,Semaines!$F$2:$L$523,7,FALSE),IF($AL12=2019,VLOOKUP(Brut!AP20,Semaines!$G$2:$L$523,6,FALSE),IF($AL12=2020,VLOOKUP(Brut!AP20,Semaines!$H$2:$L$523,5,FALSE),IF($AL12=2021,VLOOKUP(Brut!AP20,Semaines!$I$2:$L$523,4,FALSE),IF($AL12=2022,VLOOKUP(Brut!AP20,Semaines!$J$2:$L$523,3,FALSE),""))))))))))),IF(BB12="",IF($AL12=2013,VLOOKUP(Brut!AP20,Semaines!$A$2:$L$523,12,FALSE),IF($AL12=2014,VLOOKUP(Brut!AP20,Semaines!$B$2:$L$523,11,FALSE),IF($AL12=2015,VLOOKUP(Brut!AP20,Semaines!$C$2:$L$523,10,FALSE),IF($AL12=2016,VLOOKUP(Brut!AP20,Semaines!$D$2:$L$523,9,FALSE),IF($AL12=2017,VLOOKUP(Brut!AP20,Semaines!$E$2:$L$523,8,FALSE),IF($AL12=2018,VLOOKUP(Brut!AP20,Semaines!$F$2:$L$523,7,FALSE),IF($AL12=2019,VLOOKUP(Brut!AP20,Semaines!$G$2:$L$523,6,FALSE),IF($AL12=2020,VLOOKUP(Brut!AP20,Semaines!$H$2:$L$523,5,FALSE),IF($AL12=2021,VLOOKUP(Brut!AP20,Semaines!$I$2:$L$523,4,FALSE),IF($AL12=2022,VLOOKUP(Brut!AP20,Semaines!$J$2:$L$523,3,FALSE),"")))))))))),IF(BA12="","",IF($AL12=2013,VLOOKUP(Brut!AP20,Semaines!$A$2:$L$523,12,FALSE),IF($AL12=2014,VLOOKUP(Brut!AP20,Semaines!$B$2:$L$523,11,FALSE),IF($AL12=2015,VLOOKUP(Brut!AP20,Semaines!$C$2:$L$523,10,FALSE),IF($AL12=2016,VLOOKUP(Brut!AP20,Semaines!$D$2:$L$523,9,FALSE),IF($AL12=2017,VLOOKUP(Brut!AP20,Semaines!$E$2:$L$523,8,FALSE),IF($AL12=2018,VLOOKUP(Brut!AP20,Semaines!$F$2:$L$523,7,FALSE),IF($AL12=2019,VLOOKUP(Brut!AP20,Semaines!$G$2:$L$523,6,FALSE),IF($AL12=2020,VLOOKUP(Brut!AP20,Semaines!$H$2:$L$523,5,FALSE),IF($AL12=2021,VLOOKUP(Brut!AP20,Semaines!$I$2:$L$523,4,FALSE),IF($AL12=2022,VLOOKUP(Brut!AP20,Semaines!$J$2:$L$523,3,FALSE),""))))))))))))),IF(AND(MONTH(BD12)=12,_xlfn.ISOWEEKNUM(BD12)=1),YEAR(BD12)+1,YEAR(BD12)))</f>
        <v>2016</v>
      </c>
      <c r="BH12" s="186"/>
      <c r="BI12" s="187"/>
      <c r="BJ12" s="192">
        <f>IF($AL12=2013,VLOOKUP(Brut!AX20,Semaines!$A$2:$L$523,11,FALSE),IF($AL12=2014,VLOOKUP(Brut!AX20,Semaines!$B$2:$L$523,10,FALSE),IF($AL12=2015,VLOOKUP(Brut!AX20,Semaines!$C$2:$L$523,9,FALSE),IF($AL12=2016,VLOOKUP(Brut!AX20,Semaines!$D$2:$L$523,8,FALSE),IF($AL12=2017,VLOOKUP(Brut!AX20,Semaines!$E$2:$L$523,7,FALSE),IF($AL12=2018,VLOOKUP(Brut!AX20,Semaines!$F$2:$L$523,6,FALSE),IF($AL12=2019,VLOOKUP(Brut!AX20,Semaines!$G$2:$L$523,5,FALSE),IF($AL12=2020,VLOOKUP(Brut!AX20,Semaines!$H$2:$L$523,4,FALSE),IF($AL12=2021,VLOOKUP(Brut!AX20,Semaines!$I$2:$L$523,3,FALSE),IF($AL12=2022,VLOOKUP(Brut!AX20,Semaines!$J$2:$L$523,2,FALSE),""))))))))))</f>
        <v>21</v>
      </c>
      <c r="BK12" s="132">
        <f>IF($AL12=2013,VLOOKUP(Brut!AX20,Semaines!$A$2:$L$523,12,FALSE),IF($AL12=2014,VLOOKUP(Brut!AX20,Semaines!$B$2:$L$523,11,FALSE),IF($AL12=2015,VLOOKUP(Brut!AX20,Semaines!$C$2:$L$523,10,FALSE),IF($AL12=2016,VLOOKUP(Brut!AX20,Semaines!$D$2:$L$523,9,FALSE),IF($AL12=2017,VLOOKUP(Brut!AX20,Semaines!$E$2:$L$523,8,FALSE),IF($AL12=2018,VLOOKUP(Brut!AX20,Semaines!$F$2:$L$523,7,FALSE),IF($AL12=2019,VLOOKUP(Brut!AX20,Semaines!$G$2:$L$523,6,FALSE),IF($AL12=2020,VLOOKUP(Brut!AX20,Semaines!$H$2:$L$523,5,FALSE),IF($AL12=2021,VLOOKUP(Brut!AX20,Semaines!$I$2:$L$523,4,FALSE),IF($AL12=2022,VLOOKUP(Brut!AX20,Semaines!$J$2:$L$523,3,FALSE),""))))))))))</f>
        <v>2016</v>
      </c>
      <c r="BL12" s="193"/>
      <c r="BM12" s="187"/>
      <c r="BN12" s="192">
        <f>IF($AL12=2013,VLOOKUP(Brut!BB20,Semaines!$A$2:$L$523,11,FALSE),IF($AL12=2014,VLOOKUP(Brut!BB20,Semaines!$B$2:$L$523,10,FALSE),IF($AL12=2015,VLOOKUP(Brut!BB20,Semaines!$C$2:$L$523,9,FALSE),IF($AL12=2016,VLOOKUP(Brut!BB20,Semaines!$D$2:$L$523,8,FALSE),IF($AL12=2017,VLOOKUP(Brut!BB20,Semaines!$E$2:$L$523,7,FALSE),IF($AL12=2018,VLOOKUP(Brut!BB20,Semaines!$F$2:$L$523,6,FALSE),IF($AL12=2019,VLOOKUP(Brut!BB20,Semaines!$G$2:$L$523,5,FALSE),IF($AL12=2020,VLOOKUP(Brut!BB20,Semaines!$H$2:$L$523,4,FALSE),IF($AL12=2021,VLOOKUP(Brut!BB20,Semaines!$I$2:$L$523,3,FALSE),IF($AL12=2022,VLOOKUP(Brut!BB20,Semaines!$J$2:$L$523,2,FALSE),""))))))))))</f>
        <v>23</v>
      </c>
      <c r="BO12" s="132">
        <f>IF($AL12=2013,VLOOKUP(Brut!BB20,Semaines!$A$2:$L$523,12,FALSE),IF($AL12=2014,VLOOKUP(Brut!BB20,Semaines!$B$2:$L$523,11,FALSE),IF($AL12=2015,VLOOKUP(Brut!BB20,Semaines!$C$2:$L$523,10,FALSE),IF($AL12=2016,VLOOKUP(Brut!BB20,Semaines!$D$2:$L$523,9,FALSE),IF($AL12=2017,VLOOKUP(Brut!BB20,Semaines!$E$2:$L$523,8,FALSE),IF($AL12=2018,VLOOKUP(Brut!BB20,Semaines!$F$2:$L$523,7,FALSE),IF($AL12=2019,VLOOKUP(Brut!BB20,Semaines!$G$2:$L$523,6,FALSE),IF($AL12=2020,VLOOKUP(Brut!BB20,Semaines!$H$2:$L$523,5,FALSE),IF($AL12=2021,VLOOKUP(Brut!BB20,Semaines!$I$2:$L$523,4,FALSE),IF($AL12=2022,VLOOKUP(Brut!BB20,Semaines!$J$2:$L$523,3,FALSE),""))))))))))</f>
        <v>2016</v>
      </c>
      <c r="BP12" s="193"/>
      <c r="BQ12" s="187"/>
      <c r="BR12" s="192">
        <f>IF($AL12=2013,VLOOKUP(Brut!BF20,Semaines!$A$2:$L$523,11,FALSE),IF($AL12=2014,VLOOKUP(Brut!BF20,Semaines!$B$2:$L$523,10,FALSE),IF($AL12=2015,VLOOKUP(Brut!BF20,Semaines!$C$2:$L$523,9,FALSE),IF($AL12=2016,VLOOKUP(Brut!BF20,Semaines!$D$2:$L$523,8,FALSE),IF($AL12=2017,VLOOKUP(Brut!BF20,Semaines!$E$2:$L$523,7,FALSE),IF($AL12=2018,VLOOKUP(Brut!BF20,Semaines!$F$2:$L$523,6,FALSE),IF($AL12=2019,VLOOKUP(Brut!BF20,Semaines!$G$2:$L$523,5,FALSE),IF($AL12=2020,VLOOKUP(Brut!BF20,Semaines!$H$2:$L$523,4,FALSE),IF($AL12=2021,VLOOKUP(Brut!BF20,Semaines!$I$2:$L$523,3,FALSE),IF($AL12=2022,VLOOKUP(Brut!BF20,Semaines!$J$2:$L$523,2,FALSE),""))))))))))</f>
        <v>24</v>
      </c>
      <c r="BS12" s="132">
        <f>IF($AL12=2013,VLOOKUP(Brut!BF20,Semaines!$A$2:$L$523,12,FALSE),IF($AL12=2014,VLOOKUP(Brut!BF20,Semaines!$B$2:$L$523,11,FALSE),IF($AL12=2015,VLOOKUP(Brut!BF20,Semaines!$C$2:$L$523,10,FALSE),IF($AL12=2016,VLOOKUP(Brut!BF20,Semaines!$D$2:$L$523,9,FALSE),IF($AL12=2017,VLOOKUP(Brut!BF20,Semaines!$E$2:$L$523,8,FALSE),IF($AL12=2018,VLOOKUP(Brut!BF20,Semaines!$F$2:$L$523,7,FALSE),IF($AL12=2019,VLOOKUP(Brut!BF20,Semaines!$G$2:$L$523,6,FALSE),IF($AL12=2020,VLOOKUP(Brut!BF20,Semaines!$H$2:$L$523,5,FALSE),IF($AL12=2021,VLOOKUP(Brut!BF20,Semaines!$I$2:$L$523,4,FALSE),IF($AL12=2022,VLOOKUP(Brut!BF20,Semaines!$J$2:$L$523,3,FALSE),""))))))))))</f>
        <v>2016</v>
      </c>
      <c r="BT12" s="193"/>
      <c r="BU12" s="187"/>
      <c r="BV12" s="194">
        <f>IF(Import!AM10=0,"",Import!AM10)</f>
        <v>42549</v>
      </c>
      <c r="BW12" s="195">
        <f t="shared" si="10"/>
        <v>15000</v>
      </c>
      <c r="BX12" s="190">
        <f t="array" ref="BX12">IFERROR(IF(BV12="",IF(BT12="",IF(BR12="","",IF($AL12=2013,VLOOKUP(Brut!BF20+1,Semaines!$A$2:$L$523,11,FALSE),IF($AL12=2014,VLOOKUP(Brut!BF20+1,Semaines!$B$2:$L$523,10,FALSE),IF($AL12=2015,VLOOKUP(Brut!BF20+1,Semaines!$C$2:$L$523,9,FALSE),IF($AL12=2016,VLOOKUP(Brut!BF20+1,Semaines!$D$2:$L$523,8,FALSE),IF($AL12=2017,VLOOKUP(Brut!BF20+1,Semaines!$E$2:$L$523,7,FALSE),IF($AL12=2018,VLOOKUP(Brut!BF20+1,Semaines!$F$2:$L$523,6,FALSE),IF($AL12=2019,VLOOKUP(Brut!BF20+1,Semaines!$G$2:$L$523,5,FALSE),IF($AL12=2020,VLOOKUP(Brut!BF20+1,Semaines!$H$2:$L$523,4,FALSE),IF($AL12=2021,VLOOKUP(Brut!BF20+1,Semaines!$I$2:$L$523,3,FALSE),IF($AL12=2022,VLOOKUP(Brut!BF20+1,Semaines!$J$2:$L$523,2,FALSE),""))))))))))),IF(BU12="",IF($AL12=2013,VLOOKUP(Brut!BF20+1,Semaines!$A$2:$L$523,11,FALSE),IF($AL12=2014,VLOOKUP(Brut!BF20+1,Semaines!$B$2:$L$523,10,FALSE),IF($AL12=2015,VLOOKUP(Brut!BF20+1,Semaines!$C$2:$L$523,9,FALSE),IF($AL12=2016,VLOOKUP(Brut!BF20+1,Semaines!$D$2:$L$523,8,FALSE),IF($AL12=2017,VLOOKUP(Brut!BF20+1,Semaines!$E$2:$L$523,7,FALSE),IF($AL12=2018,VLOOKUP(Brut!BF20+1,Semaines!$F$2:$L$523,6,FALSE),IF($AL12=2019,VLOOKUP(Brut!BF20+1,Semaines!$G$2:$L$523,5,FALSE),IF($AL12=2020,VLOOKUP(Brut!BF20+1,Semaines!$H$2:$L$523,4,FALSE),IF($AL12=2021,VLOOKUP(Brut!BF20+1,Semaines!$I$2:$L$523,3,FALSE),IF($AL12=2022,VLOOKUP(Brut!BF20+1,Semaines!$J$2:$L$523,2,FALSE),"")))))))))),IF($AL12=2013,VLOOKUP(Brut!BH20+1,Semaines!$A$2:$L$523,11,FALSE),IF($AL12=2014,VLOOKUP(Brut!BH20+1,Semaines!$B$2:$L$523,10,FALSE),IF($AL12=2015,VLOOKUP(Brut!BH20+1,Semaines!$C$2:$L$523,9,FALSE),IF($AL12=2016,VLOOKUP(Brut!BH20+1,Semaines!$D$2:$L$523,8,FALSE),IF($AL12=2017,VLOOKUP(Brut!BH20+1,Semaines!$E$2:$L$523,7,FALSE),IF($AL12=2018,VLOOKUP(Brut!BH20+1,Semaines!$F$2:$L$523,6,FALSE),IF($AL12=2019,VLOOKUP(Brut!BH20+1,Semaines!$G$2:$L$523,5,FALSE),IF($AL12=2020,VLOOKUP(Brut!BH20+1,Semaines!$H$2:$L$523,4,FALSE),IF($AL12=2021,VLOOKUP(Brut!BH20+1,Semaines!$I$2:$L$523,3,FALSE),IF($AL12=2022,VLOOKUP(Brut!BH20+1,Semaines!$J$2:$L$523,2,FALSE),"")))))))))))),_xlfn.ISOWEEKNUM(BV12)),"")</f>
        <v>26</v>
      </c>
      <c r="BY12" s="191">
        <f>IF(BV12="",IF(BU12="",IF(BS12="","",IF($AL12=2013,VLOOKUP(Brut!BK20,Semaines!$A$2:$L$523,12,FALSE),IF($AL12=2014,VLOOKUP(Brut!BK20,Semaines!$B$2:$L$523,11,FALSE),IF($AL12=2015,VLOOKUP(Brut!BK20,Semaines!$C$2:$L$523,10,FALSE),IF($AL12=2016,VLOOKUP(Brut!BK20,Semaines!$D$2:$L$523,9,FALSE),IF($AL12=2017,VLOOKUP(Brut!BK20,Semaines!$E$2:$L$523,8,FALSE),IF($AL12=2018,VLOOKUP(Brut!BK20,Semaines!$F$2:$L$523,7,FALSE),IF($AL12=2019,VLOOKUP(Brut!BK20,Semaines!$G$2:$L$523,6,FALSE),IF($AL12=2020,VLOOKUP(Brut!BK20,Semaines!$H$2:$L$523,5,FALSE),IF($AL12=2021,VLOOKUP(Brut!BK20,Semaines!$I$2:$L$523,4,FALSE),IF($AL12=2022,VLOOKUP(Brut!BK20,Semaines!$J$2:$L$523,3,FALSE),""))))))))))),IF(BT12="",IF($AL12=2013,VLOOKUP(Brut!BK20,Semaines!$A$2:$L$523,12,FALSE),IF($AL12=2014,VLOOKUP(Brut!BK20,Semaines!$B$2:$L$523,11,FALSE),IF($AL12=2015,VLOOKUP(Brut!BK20,Semaines!$C$2:$L$523,10,FALSE),IF($AL12=2016,VLOOKUP(Brut!BK20,Semaines!$D$2:$L$523,9,FALSE),IF($AL12=2017,VLOOKUP(Brut!BK20,Semaines!$E$2:$L$523,8,FALSE),IF($AL12=2018,VLOOKUP(Brut!BK20,Semaines!$F$2:$L$523,7,FALSE),IF($AL12=2019,VLOOKUP(Brut!BK20,Semaines!$G$2:$L$523,6,FALSE),IF($AL12=2020,VLOOKUP(Brut!BK20,Semaines!$H$2:$L$523,5,FALSE),IF($AL12=2021,VLOOKUP(Brut!BK20,Semaines!$I$2:$L$523,4,FALSE),IF($AL12=2022,VLOOKUP(Brut!BK20,Semaines!$J$2:$L$523,3,FALSE),"")))))))))),IF(BS12="","",IF($AL12=2013,VLOOKUP(Brut!BK20,Semaines!$A$2:$L$523,12,FALSE),IF($AL12=2014,VLOOKUP(Brut!BK20,Semaines!$B$2:$L$523,11,FALSE),IF($AL12=2015,VLOOKUP(Brut!BK20,Semaines!$C$2:$L$523,10,FALSE),IF($AL12=2016,VLOOKUP(Brut!BK20,Semaines!$D$2:$L$523,9,FALSE),IF($AL12=2017,VLOOKUP(Brut!BK20,Semaines!$E$2:$L$523,8,FALSE),IF($AL12=2018,VLOOKUP(Brut!BK20,Semaines!$F$2:$L$523,7,FALSE),IF($AL12=2019,VLOOKUP(Brut!BK20,Semaines!$G$2:$L$523,6,FALSE),IF($AL12=2020,VLOOKUP(Brut!BK20,Semaines!$H$2:$L$523,5,FALSE),IF($AL12=2021,VLOOKUP(Brut!BK20,Semaines!$I$2:$L$523,4,FALSE),IF($AL12=2022,VLOOKUP(Brut!BK20,Semaines!$J$2:$L$523,3,FALSE),""))))))))))))),IF(AND(MONTH(BV12)=12,_xlfn.ISOWEEKNUM(BV12)=1),YEAR(BV12)+1,YEAR(BV12)))</f>
        <v>2016</v>
      </c>
      <c r="BZ12" s="186"/>
      <c r="CA12" s="187"/>
      <c r="CB12" s="192">
        <f>IF($AL12=2013,VLOOKUP(Brut!BO20,Semaines!$A$2:$L$523,11,FALSE),IF($AL12=2014,VLOOKUP(Brut!BO20,Semaines!$B$2:$L$523,10,FALSE),IF($AL12=2015,VLOOKUP(Brut!BO20,Semaines!$C$2:$L$523,9,FALSE),IF($AL12=2016,VLOOKUP(Brut!BO20,Semaines!$D$2:$L$523,8,FALSE),IF($AL12=2017,VLOOKUP(Brut!BO20,Semaines!$E$2:$L$523,7,FALSE),IF($AL12=2018,VLOOKUP(Brut!BO20,Semaines!$F$2:$L$523,6,FALSE),IF($AL12=2019,VLOOKUP(Brut!BO20,Semaines!$G$2:$L$523,5,FALSE),IF($AL12=2020,VLOOKUP(Brut!BO20,Semaines!$H$2:$L$523,4,FALSE),IF($AL12=2021,VLOOKUP(Brut!BO20,Semaines!$I$2:$L$523,3,FALSE),IF($AL12=2022,VLOOKUP(Brut!BO20,Semaines!$J$2:$L$523,2,FALSE),""))))))))))</f>
        <v>25</v>
      </c>
      <c r="CC12" s="132">
        <f>IF($AL12=2013,VLOOKUP(Brut!BO20,Semaines!$A$2:$L$523,12,FALSE),IF($AL12=2014,VLOOKUP(Brut!BO20,Semaines!$B$2:$L$523,11,FALSE),IF($AL12=2015,VLOOKUP(Brut!BO20,Semaines!$C$2:$L$523,10,FALSE),IF($AL12=2016,VLOOKUP(Brut!BO20,Semaines!$D$2:$L$523,9,FALSE),IF($AL12=2017,VLOOKUP(Brut!BO20,Semaines!$E$2:$L$523,8,FALSE),IF($AL12=2018,VLOOKUP(Brut!BO20,Semaines!$F$2:$L$523,7,FALSE),IF($AL12=2019,VLOOKUP(Brut!BO20,Semaines!$G$2:$L$523,6,FALSE),IF($AL12=2020,VLOOKUP(Brut!BO20,Semaines!$H$2:$L$523,5,FALSE),IF($AL12=2021,VLOOKUP(Brut!BO20,Semaines!$I$2:$L$523,4,FALSE),IF($AL12=2022,VLOOKUP(Brut!BO20,Semaines!$J$2:$L$523,3,FALSE),""))))))))))</f>
        <v>2016</v>
      </c>
      <c r="CD12" s="193"/>
      <c r="CE12" s="187"/>
      <c r="CF12" s="182"/>
      <c r="CG12" s="131">
        <f>IF($AL12=2013,VLOOKUP(Brut!BT20,Semaines!$A$2:$L$523,11,FALSE),IF($AL12=2014,VLOOKUP(Brut!BT20,Semaines!$B$2:$L$523,10,FALSE),IF($AL12=2015,VLOOKUP(Brut!BT20,Semaines!$C$2:$L$523,9,FALSE),IF($AL12=2016,VLOOKUP(Brut!BT20,Semaines!$D$2:$L$523,8,FALSE),IF($AL12=2017,VLOOKUP(Brut!BT20,Semaines!$E$2:$L$523,7,FALSE),IF($AL12=2018,VLOOKUP(Brut!BT20,Semaines!$F$2:$L$523,6,FALSE),IF($AL12=2019,VLOOKUP(Brut!BT20,Semaines!$G$2:$L$523,5,FALSE),IF($AL12=2020,VLOOKUP(Brut!BT20,Semaines!$H$2:$L$523,4,FALSE),IF($AL12=2021,VLOOKUP(Brut!BT20,Semaines!$I$2:$L$523,3,FALSE),IF($AL12=2022,VLOOKUP(Brut!BT20,Semaines!$J$2:$L$523,2,FALSE),""))))))))))</f>
        <v>27</v>
      </c>
      <c r="CH12" s="132">
        <f>IF($AL12=2013,VLOOKUP(Brut!BT20,Semaines!$A$2:$L$523,12,FALSE),IF($AL12=2014,VLOOKUP(Brut!BT20,Semaines!$B$2:$L$523,11,FALSE),IF($AL12=2015,VLOOKUP(Brut!BT20,Semaines!$C$2:$L$523,10,FALSE),IF($AL12=2016,VLOOKUP(Brut!BT20,Semaines!$D$2:$L$523,9,FALSE),IF($AL12=2017,VLOOKUP(Brut!BT20,Semaines!$E$2:$L$523,8,FALSE),IF($AL12=2018,VLOOKUP(Brut!BT20,Semaines!$F$2:$L$523,7,FALSE),IF($AL12=2019,VLOOKUP(Brut!BT20,Semaines!$G$2:$L$523,6,FALSE),IF($AL12=2020,VLOOKUP(Brut!BT20,Semaines!$H$2:$L$523,5,FALSE),IF($AL12=2021,VLOOKUP(Brut!BT20,Semaines!$I$2:$L$523,4,FALSE),IF($AL12=2022,VLOOKUP(Brut!BT20,Semaines!$J$2:$L$523,3,FALSE),""))))))))))</f>
        <v>2016</v>
      </c>
      <c r="CI12" s="193"/>
      <c r="CJ12" s="187"/>
      <c r="CK12" s="182"/>
      <c r="CL12" s="131">
        <f>IF($AL12=2013,VLOOKUP(Brut!BY20,Semaines!$A$2:$L$523,11,FALSE),IF($AL12=2014,VLOOKUP(Brut!BY20,Semaines!$B$2:$L$523,10,FALSE),IF($AL12=2015,VLOOKUP(Brut!BY20,Semaines!$C$2:$L$523,9,FALSE),IF($AL12=2016,VLOOKUP(Brut!BY20,Semaines!$D$2:$L$523,8,FALSE),IF($AL12=2017,VLOOKUP(Brut!BY20,Semaines!$E$2:$L$523,7,FALSE),IF($AL12=2018,VLOOKUP(Brut!BY20,Semaines!$F$2:$L$523,6,FALSE),IF($AL12=2019,VLOOKUP(Brut!BY20,Semaines!$G$2:$L$523,5,FALSE),IF($AL12=2020,VLOOKUP(Brut!BY20,Semaines!$H$2:$L$523,4,FALSE),IF($AL12=2021,VLOOKUP(Brut!BY20,Semaines!$I$2:$L$523,3,FALSE),IF($AL12=2022,VLOOKUP(Brut!BY20,Semaines!$J$2:$L$523,2,FALSE),""))))))))))</f>
        <v>28</v>
      </c>
      <c r="CM12" s="132">
        <f>IF($AL12=2013,VLOOKUP(Brut!BY20,Semaines!$A$2:$L$523,12,FALSE),IF($AL12=2014,VLOOKUP(Brut!BY20,Semaines!$B$2:$L$523,11,FALSE),IF($AL12=2015,VLOOKUP(Brut!BY20,Semaines!$C$2:$L$523,10,FALSE),IF($AL12=2016,VLOOKUP(Brut!BY20,Semaines!$D$2:$L$523,9,FALSE),IF($AL12=2017,VLOOKUP(Brut!BY20,Semaines!$E$2:$L$523,8,FALSE),IF($AL12=2018,VLOOKUP(Brut!BY20,Semaines!$F$2:$L$523,7,FALSE),IF($AL12=2019,VLOOKUP(Brut!BY20,Semaines!$G$2:$L$523,6,FALSE),IF($AL12=2020,VLOOKUP(Brut!BY20,Semaines!$H$2:$L$523,5,FALSE),IF($AL12=2021,VLOOKUP(Brut!BY20,Semaines!$I$2:$L$523,4,FALSE),IF($AL12=2022,VLOOKUP(Brut!BY20,Semaines!$J$2:$L$523,3,FALSE),""))))))))))</f>
        <v>2016</v>
      </c>
      <c r="CN12" s="193"/>
      <c r="CO12" s="187"/>
      <c r="CP12" s="194">
        <f>IF(Import!AQ10=0,"",Import!AQ10)</f>
        <v>42572</v>
      </c>
      <c r="CQ12" s="195">
        <f t="shared" si="11"/>
        <v>20000</v>
      </c>
      <c r="CR12" s="190">
        <f t="array" ref="CR12">IFERROR(IF(CP12="",IF(CN12="",IF(CL12="","",IF($AL12=2013,VLOOKUP(Brut!BY20+1,Semaines!$A$2:$L$523,11,FALSE),IF($AL12=2014,VLOOKUP(Brut!BY20+1,Semaines!$B$2:$L$523,10,FALSE),IF($AL12=2015,VLOOKUP(Brut!BY20+1,Semaines!$C$2:$L$523,9,FALSE),IF($AL12=2016,VLOOKUP(Brut!BY20+1,Semaines!$D$2:$L$523,8,FALSE),IF($AL12=2017,VLOOKUP(Brut!BY20+1,Semaines!$E$2:$L$523,7,FALSE),IF($AL12=2018,VLOOKUP(Brut!BY20+1,Semaines!$F$2:$L$523,6,FALSE),IF($AL12=2019,VLOOKUP(Brut!BY20+1,Semaines!$G$2:$L$523,5,FALSE),IF($AL12=2020,VLOOKUP(Brut!BY20+1,Semaines!$H$2:$L$523,4,FALSE),IF($AL12=2021,VLOOKUP(Brut!BY20+1,Semaines!$I$2:$L$523,3,FALSE),IF($AL12=2022,VLOOKUP(Brut!BY20+1,Semaines!$J$2:$L$523,2,FALSE),""))))))))))),IF(CO12="",IF($AL12=2013,VLOOKUP(Brut!BY20+1,Semaines!$A$2:$L$523,11,FALSE),IF($AL12=2014,VLOOKUP(Brut!BY20+1,Semaines!$B$2:$L$523,10,FALSE),IF($AL12=2015,VLOOKUP(Brut!BY20+1,Semaines!$C$2:$L$523,9,FALSE),IF($AL12=2016,VLOOKUP(Brut!BY20+1,Semaines!$D$2:$L$523,8,FALSE),IF($AL12=2017,VLOOKUP(Brut!BY20+1,Semaines!$E$2:$L$523,7,FALSE),IF($AL12=2018,VLOOKUP(Brut!BY20+1,Semaines!$F$2:$L$523,6,FALSE),IF($AL12=2019,VLOOKUP(Brut!BY20+1,Semaines!$G$2:$L$523,5,FALSE),IF($AL12=2020,VLOOKUP(Brut!BY20+1,Semaines!$H$2:$L$523,4,FALSE),IF($AL12=2021,VLOOKUP(Brut!BY20+1,Semaines!$I$2:$L$523,3,FALSE),IF($AL12=2022,VLOOKUP(Brut!BY20+1,Semaines!$J$2:$L$523,2,FALSE),"")))))))))),IF($AL12=2013,VLOOKUP(Brut!CA20+1,Semaines!$A$2:$L$523,11,FALSE),IF($AL12=2014,VLOOKUP(Brut!CA20+1,Semaines!$B$2:$L$523,10,FALSE),IF($AL12=2015,VLOOKUP(Brut!CA20+1,Semaines!$C$2:$L$523,9,FALSE),IF($AL12=2016,VLOOKUP(Brut!CA20+1,Semaines!$D$2:$L$523,8,FALSE),IF($AL12=2017,VLOOKUP(Brut!CA20+1,Semaines!$E$2:$L$523,7,FALSE),IF($AL12=2018,VLOOKUP(Brut!CA20+1,Semaines!$F$2:$L$523,6,FALSE),IF($AL12=2019,VLOOKUP(Brut!CA20+1,Semaines!$G$2:$L$523,5,FALSE),IF($AL12=2020,VLOOKUP(Brut!CA20+1,Semaines!$H$2:$L$523,4,FALSE),IF($AL12=2021,VLOOKUP(Brut!CA20+1,Semaines!$I$2:$L$523,3,FALSE),IF($AL12=2022,VLOOKUP(Brut!CA20+1,Semaines!$J$2:$L$523,2,FALSE),"")))))))))))),_xlfn.ISOWEEKNUM(CP12)),"")</f>
        <v>29</v>
      </c>
      <c r="CS12" s="191">
        <f>IF(CP12="",IF(CO12="",IF(CM12="","",IF($AL12=2013,VLOOKUP(Brut!CD20,Semaines!$A$2:$L$523,12,FALSE),IF($AL12=2014,VLOOKUP(Brut!CD20,Semaines!$B$2:$L$523,11,FALSE),IF($AL12=2015,VLOOKUP(Brut!CD20,Semaines!$C$2:$L$523,10,FALSE),IF($AL12=2016,VLOOKUP(Brut!CD20,Semaines!$D$2:$L$523,9,FALSE),IF($AL12=2017,VLOOKUP(Brut!CD20,Semaines!$E$2:$L$523,8,FALSE),IF($AL12=2018,VLOOKUP(Brut!CD20,Semaines!$F$2:$L$523,7,FALSE),IF($AL12=2019,VLOOKUP(Brut!CD20,Semaines!$G$2:$L$523,6,FALSE),IF($AL12=2020,VLOOKUP(Brut!CD20,Semaines!$H$2:$L$523,5,FALSE),IF($AL12=2021,VLOOKUP(Brut!CD20,Semaines!$I$2:$L$523,4,FALSE),IF($AL12=2022,VLOOKUP(Brut!CD20,Semaines!$J$2:$L$523,3,FALSE),""))))))))))),IF(CN12="",IF($AL12=2013,VLOOKUP(Brut!CD20,Semaines!$A$2:$L$523,12,FALSE),IF($AL12=2014,VLOOKUP(Brut!CD20,Semaines!$B$2:$L$523,11,FALSE),IF($AL12=2015,VLOOKUP(Brut!CD20,Semaines!$C$2:$L$523,10,FALSE),IF($AL12=2016,VLOOKUP(Brut!CD20,Semaines!$D$2:$L$523,9,FALSE),IF($AL12=2017,VLOOKUP(Brut!CD20,Semaines!$E$2:$L$523,8,FALSE),IF($AL12=2018,VLOOKUP(Brut!CD20,Semaines!$F$2:$L$523,7,FALSE),IF($AL12=2019,VLOOKUP(Brut!CD20,Semaines!$G$2:$L$523,6,FALSE),IF($AL12=2020,VLOOKUP(Brut!CD20,Semaines!$H$2:$L$523,5,FALSE),IF($AL12=2021,VLOOKUP(Brut!CD20,Semaines!$I$2:$L$523,4,FALSE),IF($AL12=2022,VLOOKUP(Brut!CD20,Semaines!$J$2:$L$523,3,FALSE),"")))))))))),IF(CM12="","",IF($AL12=2013,VLOOKUP(Brut!CD20,Semaines!$A$2:$L$523,12,FALSE),IF($AL12=2014,VLOOKUP(Brut!CD20,Semaines!$B$2:$L$523,11,FALSE),IF($AL12=2015,VLOOKUP(Brut!CD20,Semaines!$C$2:$L$523,10,FALSE),IF($AL12=2016,VLOOKUP(Brut!CD20,Semaines!$D$2:$L$523,9,FALSE),IF($AL12=2017,VLOOKUP(Brut!CD20,Semaines!$E$2:$L$523,8,FALSE),IF($AL12=2018,VLOOKUP(Brut!CD20,Semaines!$F$2:$L$523,7,FALSE),IF($AL12=2019,VLOOKUP(Brut!CD20,Semaines!$G$2:$L$523,6,FALSE),IF($AL12=2020,VLOOKUP(Brut!CD20,Semaines!$H$2:$L$523,5,FALSE),IF($AL12=2021,VLOOKUP(Brut!CD20,Semaines!$I$2:$L$523,4,FALSE),IF($AL12=2022,VLOOKUP(Brut!CD20,Semaines!$J$2:$L$523,3,FALSE),""))))))))))))),IF(AND(MONTH(CP12)=12,_xlfn.ISOWEEKNUM(CP12)=1),YEAR(CP12)+1,YEAR(CP12)))</f>
        <v>2016</v>
      </c>
      <c r="CT12" s="186"/>
      <c r="CU12" s="187"/>
      <c r="CV12" s="192">
        <f>IF($AL12=2013,VLOOKUP(Brut!CH20,Semaines!$A$2:$L$523,11,FALSE),IF($AL12=2014,VLOOKUP(Brut!CH20,Semaines!$B$2:$L$523,10,FALSE),IF($AL12=2015,VLOOKUP(Brut!CH20,Semaines!$C$2:$L$523,9,FALSE),IF($AL12=2016,VLOOKUP(Brut!CH20,Semaines!$D$2:$L$523,8,FALSE),IF($AL12=2017,VLOOKUP(Brut!CH20,Semaines!$E$2:$L$523,7,FALSE),IF($AL12=2018,VLOOKUP(Brut!CH20,Semaines!$F$2:$L$523,6,FALSE),IF($AL12=2019,VLOOKUP(Brut!CH20,Semaines!$G$2:$L$523,5,FALSE),IF($AL12=2020,VLOOKUP(Brut!CH20,Semaines!$H$2:$L$523,4,FALSE),IF($AL12=2021,VLOOKUP(Brut!CH20,Semaines!$I$2:$L$523,3,FALSE),IF($AL12=2022,VLOOKUP(Brut!CH20,Semaines!$J$2:$L$523,2,FALSE),""))))))))))</f>
        <v>29</v>
      </c>
      <c r="CW12" s="132">
        <f>IF($AL12=2013,VLOOKUP(Brut!CH20,Semaines!$A$2:$L$523,12,FALSE),IF($AL12=2014,VLOOKUP(Brut!CH20,Semaines!$B$2:$L$523,11,FALSE),IF($AL12=2015,VLOOKUP(Brut!CH20,Semaines!$C$2:$L$523,10,FALSE),IF($AL12=2016,VLOOKUP(Brut!CH20,Semaines!$D$2:$L$523,9,FALSE),IF($AL12=2017,VLOOKUP(Brut!CH20,Semaines!$E$2:$L$523,8,FALSE),IF($AL12=2018,VLOOKUP(Brut!CH20,Semaines!$F$2:$L$523,7,FALSE),IF($AL12=2019,VLOOKUP(Brut!CH20,Semaines!$G$2:$L$523,6,FALSE),IF($AL12=2020,VLOOKUP(Brut!CH20,Semaines!$H$2:$L$523,5,FALSE),IF($AL12=2021,VLOOKUP(Brut!CH20,Semaines!$I$2:$L$523,4,FALSE),IF($AL12=2022,VLOOKUP(Brut!CH20,Semaines!$J$2:$L$523,3,FALSE),""))))))))))</f>
        <v>2016</v>
      </c>
      <c r="CX12" s="193"/>
      <c r="CY12" s="187"/>
      <c r="CZ12" s="182"/>
      <c r="DA12" s="131">
        <f>IF($AL12=2013,VLOOKUP(Brut!CM20,Semaines!$A$2:$L$523,11,FALSE),IF($AL12=2014,VLOOKUP(Brut!CM20,Semaines!$B$2:$L$523,10,FALSE),IF($AL12=2015,VLOOKUP(Brut!CM20,Semaines!$C$2:$L$523,9,FALSE),IF($AL12=2016,VLOOKUP(Brut!CM20,Semaines!$D$2:$L$523,8,FALSE),IF($AL12=2017,VLOOKUP(Brut!CM20,Semaines!$E$2:$L$523,7,FALSE),IF($AL12=2018,VLOOKUP(Brut!CM20,Semaines!$F$2:$L$523,6,FALSE),IF($AL12=2019,VLOOKUP(Brut!CM20,Semaines!$G$2:$L$523,5,FALSE),IF($AL12=2020,VLOOKUP(Brut!CM20,Semaines!$H$2:$L$523,4,FALSE),IF($AL12=2021,VLOOKUP(Brut!CM20,Semaines!$I$2:$L$523,3,FALSE),IF($AL12=2022,VLOOKUP(Brut!CM20,Semaines!$J$2:$L$523,2,FALSE),""))))))))))</f>
        <v>30</v>
      </c>
      <c r="DB12" s="132">
        <f>IF($AL12=2013,VLOOKUP(Brut!CM20,Semaines!$A$2:$L$523,12,FALSE),IF($AL12=2014,VLOOKUP(Brut!CM20,Semaines!$B$2:$L$523,11,FALSE),IF($AL12=2015,VLOOKUP(Brut!CM20,Semaines!$C$2:$L$523,10,FALSE),IF($AL12=2016,VLOOKUP(Brut!CM20,Semaines!$D$2:$L$523,9,FALSE),IF($AL12=2017,VLOOKUP(Brut!CM20,Semaines!$E$2:$L$523,8,FALSE),IF($AL12=2018,VLOOKUP(Brut!CM20,Semaines!$F$2:$L$523,7,FALSE),IF($AL12=2019,VLOOKUP(Brut!CM20,Semaines!$G$2:$L$523,6,FALSE),IF($AL12=2020,VLOOKUP(Brut!CM20,Semaines!$H$2:$L$523,5,FALSE),IF($AL12=2021,VLOOKUP(Brut!CM20,Semaines!$I$2:$L$523,4,FALSE),IF($AL12=2022,VLOOKUP(Brut!CM20,Semaines!$J$2:$L$523,3,FALSE),""))))))))))</f>
        <v>2016</v>
      </c>
      <c r="DC12" s="193"/>
      <c r="DD12" s="187"/>
      <c r="DE12" s="192">
        <f>IF($AL12=2013,VLOOKUP(Brut!CQ20,Semaines!$A$2:$L$523,11,FALSE),IF($AL12=2014,VLOOKUP(Brut!CQ20,Semaines!$B$2:$L$523,10,FALSE),IF($AL12=2015,VLOOKUP(Brut!CQ20,Semaines!$C$2:$L$523,9,FALSE),IF($AL12=2016,VLOOKUP(Brut!CQ20,Semaines!$D$2:$L$523,8,FALSE),IF($AL12=2017,VLOOKUP(Brut!CQ20,Semaines!$E$2:$L$523,7,FALSE),IF($AL12=2018,VLOOKUP(Brut!CQ20,Semaines!$F$2:$L$523,6,FALSE),IF($AL12=2019,VLOOKUP(Brut!CQ20,Semaines!$G$2:$L$523,5,FALSE),IF($AL12=2020,VLOOKUP(Brut!CQ20,Semaines!$H$2:$L$523,4,FALSE),IF($AL12=2021,VLOOKUP(Brut!CQ20,Semaines!$I$2:$L$523,3,FALSE),IF($AL12=2022,VLOOKUP(Brut!CQ20,Semaines!$J$2:$L$523,2,FALSE),""))))))))))</f>
        <v>30</v>
      </c>
      <c r="DF12" s="132">
        <f>IF($AL12=2013,VLOOKUP(Brut!CQ20,Semaines!$A$2:$L$523,12,FALSE),IF($AL12=2014,VLOOKUP(Brut!CQ20,Semaines!$B$2:$L$523,11,FALSE),IF($AL12=2015,VLOOKUP(Brut!CQ20,Semaines!$C$2:$L$523,10,FALSE),IF($AL12=2016,VLOOKUP(Brut!CQ20,Semaines!$D$2:$L$523,9,FALSE),IF($AL12=2017,VLOOKUP(Brut!CQ20,Semaines!$E$2:$L$523,8,FALSE),IF($AL12=2018,VLOOKUP(Brut!CQ20,Semaines!$F$2:$L$523,7,FALSE),IF($AL12=2019,VLOOKUP(Brut!CQ20,Semaines!$G$2:$L$523,6,FALSE),IF($AL12=2020,VLOOKUP(Brut!CQ20,Semaines!$H$2:$L$523,5,FALSE),IF($AL12=2021,VLOOKUP(Brut!CQ20,Semaines!$I$2:$L$523,4,FALSE),IF($AL12=2022,VLOOKUP(Brut!CQ20,Semaines!$J$2:$L$523,3,FALSE),""))))))))))</f>
        <v>2016</v>
      </c>
      <c r="DG12" s="193"/>
      <c r="DH12" s="187"/>
      <c r="DI12" s="182"/>
      <c r="DJ12" s="131">
        <f>IF($AL12=2013,VLOOKUP(Brut!CW20,Semaines!$A$2:$L$523,11,FALSE),IF($AL12=2014,VLOOKUP(Brut!CW20,Semaines!$B$2:$L$523,10,FALSE),IF($AL12=2015,VLOOKUP(Brut!CW20,Semaines!$C$2:$L$523,9,FALSE),IF($AL12=2016,VLOOKUP(Brut!CW20,Semaines!$D$2:$L$523,8,FALSE),IF($AL12=2017,VLOOKUP(Brut!CW20,Semaines!$E$2:$L$523,7,FALSE),IF($AL12=2018,VLOOKUP(Brut!CW20,Semaines!$F$2:$L$523,6,FALSE),IF($AL12=2019,VLOOKUP(Brut!CW20,Semaines!$G$2:$L$523,5,FALSE),IF($AL12=2020,VLOOKUP(Brut!CW20,Semaines!$H$2:$L$523,4,FALSE),IF($AL12=2021,VLOOKUP(Brut!CW20,Semaines!$I$2:$L$523,3,FALSE),IF($AL12=2022,VLOOKUP(Brut!CW20,Semaines!$J$2:$L$523,2,FALSE),""))))))))))</f>
        <v>30</v>
      </c>
      <c r="DK12" s="132">
        <f>IF($AL12=2013,VLOOKUP(Brut!CW20,Semaines!$A$2:$L$523,12,FALSE),IF($AL12=2014,VLOOKUP(Brut!CW20,Semaines!$B$2:$L$523,11,FALSE),IF($AL12=2015,VLOOKUP(Brut!CW20,Semaines!$C$2:$L$523,10,FALSE),IF($AL12=2016,VLOOKUP(Brut!CW20,Semaines!$D$2:$L$523,9,FALSE),IF($AL12=2017,VLOOKUP(Brut!CW20,Semaines!$E$2:$L$523,8,FALSE),IF($AL12=2018,VLOOKUP(Brut!CW20,Semaines!$F$2:$L$523,7,FALSE),IF($AL12=2019,VLOOKUP(Brut!CW20,Semaines!$G$2:$L$523,6,FALSE),IF($AL12=2020,VLOOKUP(Brut!CW20,Semaines!$H$2:$L$523,5,FALSE),IF($AL12=2021,VLOOKUP(Brut!CW20,Semaines!$I$2:$L$523,4,FALSE),IF($AL12=2022,VLOOKUP(Brut!CW20,Semaines!$J$2:$L$523,3,FALSE),""))))))))))</f>
        <v>2016</v>
      </c>
      <c r="DL12" s="193"/>
      <c r="DM12" s="187"/>
      <c r="DN12" s="182"/>
      <c r="DO12" s="131">
        <f>IF($AL12=2013,VLOOKUP(Brut!DC20,Semaines!$A$2:$L$523,11,FALSE),IF($AL12=2014,VLOOKUP(Brut!DC20,Semaines!$B$2:$L$523,10,FALSE),IF($AL12=2015,VLOOKUP(Brut!DC20,Semaines!$C$2:$L$523,9,FALSE),IF($AL12=2016,VLOOKUP(Brut!DC20,Semaines!$D$2:$L$523,8,FALSE),IF($AL12=2017,VLOOKUP(Brut!DC20,Semaines!$E$2:$L$523,7,FALSE),IF($AL12=2018,VLOOKUP(Brut!DC20,Semaines!$F$2:$L$523,6,FALSE),IF($AL12=2019,VLOOKUP(Brut!DC20,Semaines!$G$2:$L$523,5,FALSE),IF($AL12=2020,VLOOKUP(Brut!DC20,Semaines!$H$2:$L$523,4,FALSE),IF($AL12=2021,VLOOKUP(Brut!DC20,Semaines!$I$2:$L$523,3,FALSE),IF($AL12=2022,VLOOKUP(Brut!DC20,Semaines!$J$2:$L$523,2,FALSE),""))))))))))</f>
        <v>30</v>
      </c>
      <c r="DP12" s="132">
        <f>IF($AL12=2013,VLOOKUP(Brut!DC20,Semaines!$A$2:$L$523,12,FALSE),IF($AL12=2014,VLOOKUP(Brut!DC20,Semaines!$B$2:$L$523,11,FALSE),IF($AL12=2015,VLOOKUP(Brut!DC20,Semaines!$C$2:$L$523,10,FALSE),IF($AL12=2016,VLOOKUP(Brut!DC20,Semaines!$D$2:$L$523,9,FALSE),IF($AL12=2017,VLOOKUP(Brut!DC20,Semaines!$E$2:$L$523,8,FALSE),IF($AL12=2018,VLOOKUP(Brut!DC20,Semaines!$F$2:$L$523,7,FALSE),IF($AL12=2019,VLOOKUP(Brut!DC20,Semaines!$G$2:$L$523,6,FALSE),IF($AL12=2020,VLOOKUP(Brut!DC20,Semaines!$H$2:$L$523,5,FALSE),IF($AL12=2021,VLOOKUP(Brut!DC20,Semaines!$I$2:$L$523,4,FALSE),IF($AL12=2022,VLOOKUP(Brut!DC20,Semaines!$J$2:$L$523,3,FALSE),""))))))))))</f>
        <v>2016</v>
      </c>
      <c r="DQ12" s="193"/>
      <c r="DR12" s="187"/>
      <c r="DS12" s="182"/>
      <c r="DT12" s="185"/>
      <c r="DU12" s="182"/>
      <c r="DV12" s="131">
        <f>IF($AL12=2013,VLOOKUP(Brut!DJ20,Semaines!$A$2:$L$523,11,FALSE),IF($AL12=2014,VLOOKUP(Brut!DJ20,Semaines!$B$2:$L$523,10,FALSE),IF($AL12=2015,VLOOKUP(Brut!DJ20,Semaines!$C$2:$L$523,9,FALSE),IF($AL12=2016,VLOOKUP(Brut!DJ20,Semaines!$D$2:$L$523,8,FALSE),IF($AL12=2017,VLOOKUP(Brut!DJ20,Semaines!$E$2:$L$523,7,FALSE),IF($AL12=2018,VLOOKUP(Brut!DJ20,Semaines!$F$2:$L$523,6,FALSE),IF($AL12=2019,VLOOKUP(Brut!DJ20,Semaines!$G$2:$L$523,5,FALSE),IF($AL12=2020,VLOOKUP(Brut!DJ20,Semaines!$H$2:$L$523,4,FALSE),IF($AL12=2021,VLOOKUP(Brut!DJ20,Semaines!$I$2:$L$523,3,FALSE),IF($AL12=2022,VLOOKUP(Brut!DJ20,Semaines!$J$2:$L$523,2,FALSE),""))))))))))</f>
        <v>31</v>
      </c>
      <c r="DW12" s="132">
        <f>IF($AL12=2013,VLOOKUP(Brut!DJ20,Semaines!$A$2:$L$523,12,FALSE),IF($AL12=2014,VLOOKUP(Brut!DJ20,Semaines!$B$2:$L$523,11,FALSE),IF($AL12=2015,VLOOKUP(Brut!DJ20,Semaines!$C$2:$L$523,10,FALSE),IF($AL12=2016,VLOOKUP(Brut!DJ20,Semaines!$D$2:$L$523,9,FALSE),IF($AL12=2017,VLOOKUP(Brut!DJ20,Semaines!$E$2:$L$523,8,FALSE),IF($AL12=2018,VLOOKUP(Brut!DJ20,Semaines!$F$2:$L$523,7,FALSE),IF($AL12=2019,VLOOKUP(Brut!DJ20,Semaines!$G$2:$L$523,6,FALSE),IF($AL12=2020,VLOOKUP(Brut!DJ20,Semaines!$H$2:$L$523,5,FALSE),IF($AL12=2021,VLOOKUP(Brut!DJ20,Semaines!$I$2:$L$523,4,FALSE),IF($AL12=2022,VLOOKUP(Brut!DJ20,Semaines!$J$2:$L$523,3,FALSE),""))))))))))</f>
        <v>2016</v>
      </c>
      <c r="DX12" s="193"/>
      <c r="DY12" s="187"/>
      <c r="DZ12" s="182"/>
      <c r="EA12" s="131">
        <f>IF($AL12=2013,VLOOKUP(Brut!DO20,Semaines!$A$2:$L$523,11,FALSE),IF($AL12=2014,VLOOKUP(Brut!DO20,Semaines!$B$2:$L$523,10,FALSE),IF($AL12=2015,VLOOKUP(Brut!DO20,Semaines!$C$2:$L$523,9,FALSE),IF($AL12=2016,VLOOKUP(Brut!DO20,Semaines!$D$2:$L$523,8,FALSE),IF($AL12=2017,VLOOKUP(Brut!DO20,Semaines!$E$2:$L$523,7,FALSE),IF($AL12=2018,VLOOKUP(Brut!DO20,Semaines!$F$2:$L$523,6,FALSE),IF($AL12=2019,VLOOKUP(Brut!DO20,Semaines!$G$2:$L$523,5,FALSE),IF($AL12=2020,VLOOKUP(Brut!DO20,Semaines!$H$2:$L$523,4,FALSE),IF($AL12=2021,VLOOKUP(Brut!DO20,Semaines!$I$2:$L$523,3,FALSE),IF($AL12=2022,VLOOKUP(Brut!DO20,Semaines!$J$2:$L$523,2,FALSE),""))))))))))</f>
        <v>32</v>
      </c>
      <c r="EB12" s="132">
        <f>IF($AL12=2013,VLOOKUP(Brut!DO20,Semaines!$A$2:$L$523,12,FALSE),IF($AL12=2014,VLOOKUP(Brut!DO20,Semaines!$B$2:$L$523,11,FALSE),IF($AL12=2015,VLOOKUP(Brut!DO20,Semaines!$C$2:$L$523,10,FALSE),IF($AL12=2016,VLOOKUP(Brut!DO20,Semaines!$D$2:$L$523,9,FALSE),IF($AL12=2017,VLOOKUP(Brut!DO20,Semaines!$E$2:$L$523,8,FALSE),IF($AL12=2018,VLOOKUP(Brut!DO20,Semaines!$F$2:$L$523,7,FALSE),IF($AL12=2019,VLOOKUP(Brut!DO20,Semaines!$G$2:$L$523,6,FALSE),IF($AL12=2020,VLOOKUP(Brut!DO20,Semaines!$H$2:$L$523,5,FALSE),IF($AL12=2021,VLOOKUP(Brut!DO20,Semaines!$I$2:$L$523,4,FALSE),IF($AL12=2022,VLOOKUP(Brut!DO20,Semaines!$J$2:$L$523,3,FALSE),""))))))))))</f>
        <v>2016</v>
      </c>
      <c r="EC12" s="193"/>
      <c r="ED12" s="187"/>
      <c r="EE12" s="196"/>
      <c r="EF12" s="196"/>
      <c r="EG12" s="197"/>
      <c r="EH12" s="187"/>
      <c r="EI12" s="182"/>
      <c r="EJ12" s="185"/>
      <c r="EK12" s="182"/>
      <c r="EL12" s="131">
        <f>IF($AL12=2013,VLOOKUP(Brut!DV20,Semaines!$A$2:$L$523,11,FALSE),IF($AL12=2014,VLOOKUP(Brut!DV20,Semaines!$B$2:$L$523,10,FALSE),IF($AL12=2015,VLOOKUP(Brut!DV20,Semaines!$C$2:$L$523,9,FALSE),IF($AL12=2016,VLOOKUP(Brut!DV20,Semaines!$D$2:$L$523,8,FALSE),IF($AL12=2017,VLOOKUP(Brut!DV20,Semaines!$E$2:$L$523,7,FALSE),IF($AL12=2018,VLOOKUP(Brut!DV20,Semaines!$F$2:$L$523,6,FALSE),IF($AL12=2019,VLOOKUP(Brut!DV20,Semaines!$G$2:$L$523,5,FALSE),IF($AL12=2020,VLOOKUP(Brut!DV20,Semaines!$H$2:$L$523,4,FALSE),IF($AL12=2021,VLOOKUP(Brut!DV20,Semaines!$I$2:$L$523,3,FALSE),IF($AL12=2022,VLOOKUP(Brut!DV20,Semaines!$J$2:$L$523,2,FALSE),""))))))))))</f>
        <v>32</v>
      </c>
      <c r="EM12" s="132">
        <f>IF($AL12=2013,VLOOKUP(Brut!DV20,Semaines!$A$2:$L$523,12,FALSE),IF($AL12=2014,VLOOKUP(Brut!DV20,Semaines!$B$2:$L$523,11,FALSE),IF($AL12=2015,VLOOKUP(Brut!DV20,Semaines!$C$2:$L$523,10,FALSE),IF($AL12=2016,VLOOKUP(Brut!DV20,Semaines!$D$2:$L$523,9,FALSE),IF($AL12=2017,VLOOKUP(Brut!DV20,Semaines!$E$2:$L$523,8,FALSE),IF($AL12=2018,VLOOKUP(Brut!DV20,Semaines!$F$2:$L$523,7,FALSE),IF($AL12=2019,VLOOKUP(Brut!DV20,Semaines!$G$2:$L$523,6,FALSE),IF($AL12=2020,VLOOKUP(Brut!DV20,Semaines!$H$2:$L$523,5,FALSE),IF($AL12=2021,VLOOKUP(Brut!DV20,Semaines!$I$2:$L$523,4,FALSE),IF($AL12=2022,VLOOKUP(Brut!DV20,Semaines!$J$2:$L$523,3,FALSE),""))))))))))</f>
        <v>2016</v>
      </c>
      <c r="EN12" s="193"/>
      <c r="EO12" s="187"/>
      <c r="EP12" s="192">
        <f>IF($AL12=2013,VLOOKUP(Brut!DZ20,Semaines!$A$2:$L$523,11,FALSE),IF($AL12=2014,VLOOKUP(Brut!DZ20,Semaines!$B$2:$L$523,10,FALSE),IF($AL12=2015,VLOOKUP(Brut!DZ20,Semaines!$C$2:$L$523,9,FALSE),IF($AL12=2016,VLOOKUP(Brut!DZ20,Semaines!$D$2:$L$523,8,FALSE),IF($AL12=2017,VLOOKUP(Brut!DZ20,Semaines!$E$2:$L$523,7,FALSE),IF($AL12=2018,VLOOKUP(Brut!DZ20,Semaines!$F$2:$L$523,6,FALSE),IF($AL12=2019,VLOOKUP(Brut!DZ20,Semaines!$G$2:$L$523,5,FALSE),IF($AL12=2020,VLOOKUP(Brut!DZ20,Semaines!$H$2:$L$523,4,FALSE),IF($AL12=2021,VLOOKUP(Brut!DZ20,Semaines!$I$2:$L$523,3,FALSE),IF($AL12=2022,VLOOKUP(Brut!DZ20,Semaines!$J$2:$L$523,2,FALSE),""))))))))))</f>
        <v>33</v>
      </c>
      <c r="EQ12" s="132">
        <f>IF($AL12=2013,VLOOKUP(Brut!DZ20,Semaines!$A$2:$L$523,12,FALSE),IF($AL12=2014,VLOOKUP(Brut!DZ20,Semaines!$B$2:$L$523,11,FALSE),IF($AL12=2015,VLOOKUP(Brut!DZ20,Semaines!$C$2:$L$523,10,FALSE),IF($AL12=2016,VLOOKUP(Brut!DZ20,Semaines!$D$2:$L$523,9,FALSE),IF($AL12=2017,VLOOKUP(Brut!DZ20,Semaines!$E$2:$L$523,8,FALSE),IF($AL12=2018,VLOOKUP(Brut!DZ20,Semaines!$F$2:$L$523,7,FALSE),IF($AL12=2019,VLOOKUP(Brut!DZ20,Semaines!$G$2:$L$523,6,FALSE),IF($AL12=2020,VLOOKUP(Brut!DZ20,Semaines!$H$2:$L$523,5,FALSE),IF($AL12=2021,VLOOKUP(Brut!DZ20,Semaines!$I$2:$L$523,4,FALSE),IF($AL12=2022,VLOOKUP(Brut!DZ20,Semaines!$J$2:$L$523,3,FALSE),""))))))))))</f>
        <v>2016</v>
      </c>
      <c r="ER12" s="193"/>
      <c r="ES12" s="187"/>
      <c r="ET12" s="192">
        <f>IF($AL12=2013,VLOOKUP(Brut!ED20,Semaines!$A$2:$L$523,11,FALSE),IF($AL12=2014,VLOOKUP(Brut!ED20,Semaines!$B$2:$L$523,10,FALSE),IF($AL12=2015,VLOOKUP(Brut!ED20,Semaines!$C$2:$L$523,9,FALSE),IF($AL12=2016,VLOOKUP(Brut!ED20,Semaines!$D$2:$L$523,8,FALSE),IF($AL12=2017,VLOOKUP(Brut!ED20,Semaines!$E$2:$L$523,7,FALSE),IF($AL12=2018,VLOOKUP(Brut!ED20,Semaines!$F$2:$L$523,6,FALSE),IF($AL12=2019,VLOOKUP(Brut!ED20,Semaines!$G$2:$L$523,5,FALSE),IF($AL12=2020,VLOOKUP(Brut!ED20,Semaines!$H$2:$L$523,4,FALSE),IF($AL12=2021,VLOOKUP(Brut!ED20,Semaines!$I$2:$L$523,3,FALSE),IF($AL12=2022,VLOOKUP(Brut!ED20,Semaines!$J$2:$L$523,2,FALSE),""))))))))))</f>
        <v>33</v>
      </c>
      <c r="EU12" s="132">
        <f>IF($AL12=2013,VLOOKUP(Brut!ED20,Semaines!$A$2:$L$523,12,FALSE),IF($AL12=2014,VLOOKUP(Brut!ED20,Semaines!$B$2:$L$523,11,FALSE),IF($AL12=2015,VLOOKUP(Brut!ED20,Semaines!$C$2:$L$523,10,FALSE),IF($AL12=2016,VLOOKUP(Brut!ED20,Semaines!$D$2:$L$523,9,FALSE),IF($AL12=2017,VLOOKUP(Brut!ED20,Semaines!$E$2:$L$523,8,FALSE),IF($AL12=2018,VLOOKUP(Brut!ED20,Semaines!$F$2:$L$523,7,FALSE),IF($AL12=2019,VLOOKUP(Brut!ED20,Semaines!$G$2:$L$523,6,FALSE),IF($AL12=2020,VLOOKUP(Brut!ED20,Semaines!$H$2:$L$523,5,FALSE),IF($AL12=2021,VLOOKUP(Brut!ED20,Semaines!$I$2:$L$523,4,FALSE),IF($AL12=2022,VLOOKUP(Brut!ED20,Semaines!$J$2:$L$523,3,FALSE),""))))))))))</f>
        <v>2016</v>
      </c>
      <c r="EV12" s="193"/>
      <c r="EW12" s="187"/>
      <c r="EX12" s="192">
        <f>IF($AL12=2013,VLOOKUP(Brut!EH20,Semaines!$A$2:$L$523,11,FALSE),IF($AL12=2014,VLOOKUP(Brut!EH20,Semaines!$B$2:$L$523,10,FALSE),IF($AL12=2015,VLOOKUP(Brut!EH20,Semaines!$C$2:$L$523,9,FALSE),IF($AL12=2016,VLOOKUP(Brut!EH20,Semaines!$D$2:$L$523,8,FALSE),IF($AL12=2017,VLOOKUP(Brut!EH20,Semaines!$E$2:$L$523,7,FALSE),IF($AL12=2018,VLOOKUP(Brut!EH20,Semaines!$F$2:$L$523,6,FALSE),IF($AL12=2019,VLOOKUP(Brut!EH20,Semaines!$G$2:$L$523,5,FALSE),IF($AL12=2020,VLOOKUP(Brut!EH20,Semaines!$H$2:$L$523,4,FALSE),IF($AL12=2021,VLOOKUP(Brut!EH20,Semaines!$I$2:$L$523,3,FALSE),IF($AL12=2022,VLOOKUP(Brut!EH20,Semaines!$J$2:$L$523,2,FALSE),""))))))))))</f>
        <v>33</v>
      </c>
      <c r="EY12" s="132">
        <f>IF($AL12=2013,VLOOKUP(Brut!EH20,Semaines!$A$2:$L$523,12,FALSE),IF($AL12=2014,VLOOKUP(Brut!EH20,Semaines!$B$2:$L$523,11,FALSE),IF($AL12=2015,VLOOKUP(Brut!EH20,Semaines!$C$2:$L$523,10,FALSE),IF($AL12=2016,VLOOKUP(Brut!EH20,Semaines!$D$2:$L$523,9,FALSE),IF($AL12=2017,VLOOKUP(Brut!EH20,Semaines!$E$2:$L$523,8,FALSE),IF($AL12=2018,VLOOKUP(Brut!EH20,Semaines!$F$2:$L$523,7,FALSE),IF($AL12=2019,VLOOKUP(Brut!EH20,Semaines!$G$2:$L$523,6,FALSE),IF($AL12=2020,VLOOKUP(Brut!EH20,Semaines!$H$2:$L$523,5,FALSE),IF($AL12=2021,VLOOKUP(Brut!EH20,Semaines!$I$2:$L$523,4,FALSE),IF($AL12=2022,VLOOKUP(Brut!EH20,Semaines!$J$2:$L$523,3,FALSE),""))))))))))</f>
        <v>2016</v>
      </c>
      <c r="EZ12" s="193"/>
      <c r="FA12" s="187"/>
      <c r="FB12" s="194">
        <f>IF(Import!AU10=0,"",Import!AU10)</f>
        <v>42654</v>
      </c>
      <c r="FC12" s="195">
        <f t="shared" si="12"/>
        <v>15000</v>
      </c>
      <c r="FD12" s="190">
        <f t="array" ref="FD12">IFERROR(IF(FB12="",IF(EZ12="",IF(EX12="","",IF($AL12=2013,VLOOKUP(Brut!EH20+1,Semaines!$A$2:$L$523,11,FALSE),IF($AL12=2014,VLOOKUP(Brut!EH20+1,Semaines!$B$2:$L$523,10,FALSE),IF($AL12=2015,VLOOKUP(Brut!EH20+1,Semaines!$C$2:$L$523,9,FALSE),IF($AL12=2016,VLOOKUP(Brut!EH20+1,Semaines!$D$2:$L$523,8,FALSE),IF($AL12=2017,VLOOKUP(Brut!EH20+1,Semaines!$E$2:$L$523,7,FALSE),IF($AL12=2018,VLOOKUP(Brut!EH20+1,Semaines!$F$2:$L$523,6,FALSE),IF($AL12=2019,VLOOKUP(Brut!EH20+1,Semaines!$G$2:$L$523,5,FALSE),IF($AL12=2020,VLOOKUP(Brut!EH20+1,Semaines!$H$2:$L$523,4,FALSE),IF($AL12=2021,VLOOKUP(Brut!EH20+1,Semaines!$I$2:$L$523,3,FALSE),IF($AL12=2022,VLOOKUP(Brut!EH20+1,Semaines!$J$2:$L$523,2,FALSE),""))))))))))),IF(FA12="",IF($AL12=2013,VLOOKUP(Brut!EH20+1,Semaines!$A$2:$L$523,11,FALSE),IF($AL12=2014,VLOOKUP(Brut!EH20+1,Semaines!$B$2:$L$523,10,FALSE),IF($AL12=2015,VLOOKUP(Brut!EH20+1,Semaines!$C$2:$L$523,9,FALSE),IF($AL12=2016,VLOOKUP(Brut!EH20+1,Semaines!$D$2:$L$523,8,FALSE),IF($AL12=2017,VLOOKUP(Brut!EH20+1,Semaines!$E$2:$L$523,7,FALSE),IF($AL12=2018,VLOOKUP(Brut!EH20+1,Semaines!$F$2:$L$523,6,FALSE),IF($AL12=2019,VLOOKUP(Brut!EH20+1,Semaines!$G$2:$L$523,5,FALSE),IF($AL12=2020,VLOOKUP(Brut!EH20+1,Semaines!$H$2:$L$523,4,FALSE),IF($AL12=2021,VLOOKUP(Brut!EH20+1,Semaines!$I$2:$L$523,3,FALSE),IF($AL12=2022,VLOOKUP(Brut!EH20+1,Semaines!$J$2:$L$523,2,FALSE),"")))))))))),IF($AL12=2013,VLOOKUP(Brut!EJ20+1,Semaines!$A$2:$L$523,11,FALSE),IF($AL12=2014,VLOOKUP(Brut!EJ20+1,Semaines!$B$2:$L$523,10,FALSE),IF($AL12=2015,VLOOKUP(Brut!EJ20+1,Semaines!$C$2:$L$523,9,FALSE),IF($AL12=2016,VLOOKUP(Brut!EJ20+1,Semaines!$D$2:$L$523,8,FALSE),IF($AL12=2017,VLOOKUP(Brut!EJ20+1,Semaines!$E$2:$L$523,7,FALSE),IF($AL12=2018,VLOOKUP(Brut!EJ20+1,Semaines!$F$2:$L$523,6,FALSE),IF($AL12=2019,VLOOKUP(Brut!EJ20+1,Semaines!$G$2:$L$523,5,FALSE),IF($AL12=2020,VLOOKUP(Brut!EJ20+1,Semaines!$H$2:$L$523,4,FALSE),IF($AL12=2021,VLOOKUP(Brut!EJ20+1,Semaines!$I$2:$L$523,3,FALSE),IF($AL12=2022,VLOOKUP(Brut!EJ20+1,Semaines!$J$2:$L$523,2,FALSE),"")))))))))))),_xlfn.ISOWEEKNUM(FB12)),"")</f>
        <v>41</v>
      </c>
      <c r="FE12" s="191">
        <f>IF(FB12="",IF(FA12="",IF(EY12="","",IF($AL12=2013,VLOOKUP(Brut!EM20,Semaines!$A$2:$L$523,12,FALSE),IF($AL12=2014,VLOOKUP(Brut!EM20,Semaines!$B$2:$L$523,11,FALSE),IF($AL12=2015,VLOOKUP(Brut!EM20,Semaines!$C$2:$L$523,10,FALSE),IF($AL12=2016,VLOOKUP(Brut!EM20,Semaines!$D$2:$L$523,9,FALSE),IF($AL12=2017,VLOOKUP(Brut!EM20,Semaines!$E$2:$L$523,8,FALSE),IF($AL12=2018,VLOOKUP(Brut!EM20,Semaines!$F$2:$L$523,7,FALSE),IF($AL12=2019,VLOOKUP(Brut!EM20,Semaines!$G$2:$L$523,6,FALSE),IF($AL12=2020,VLOOKUP(Brut!EM20,Semaines!$H$2:$L$523,5,FALSE),IF($AL12=2021,VLOOKUP(Brut!EM20,Semaines!$I$2:$L$523,4,FALSE),IF($AL12=2022,VLOOKUP(Brut!EM20,Semaines!$J$2:$L$523,3,FALSE),""))))))))))),IF(EZ12="",IF($AL12=2013,VLOOKUP(Brut!EM20,Semaines!$A$2:$L$523,12,FALSE),IF($AL12=2014,VLOOKUP(Brut!EM20,Semaines!$B$2:$L$523,11,FALSE),IF($AL12=2015,VLOOKUP(Brut!EM20,Semaines!$C$2:$L$523,10,FALSE),IF($AL12=2016,VLOOKUP(Brut!EM20,Semaines!$D$2:$L$523,9,FALSE),IF($AL12=2017,VLOOKUP(Brut!EM20,Semaines!$E$2:$L$523,8,FALSE),IF($AL12=2018,VLOOKUP(Brut!EM20,Semaines!$F$2:$L$523,7,FALSE),IF($AL12=2019,VLOOKUP(Brut!EM20,Semaines!$G$2:$L$523,6,FALSE),IF($AL12=2020,VLOOKUP(Brut!EM20,Semaines!$H$2:$L$523,5,FALSE),IF($AL12=2021,VLOOKUP(Brut!EM20,Semaines!$I$2:$L$523,4,FALSE),IF($AL12=2022,VLOOKUP(Brut!EM20,Semaines!$J$2:$L$523,3,FALSE),"")))))))))),IF(EY12="","",IF($AL12=2013,VLOOKUP(Brut!EM20,Semaines!$A$2:$L$523,12,FALSE),IF($AL12=2014,VLOOKUP(Brut!EM20,Semaines!$B$2:$L$523,11,FALSE),IF($AL12=2015,VLOOKUP(Brut!EM20,Semaines!$C$2:$L$523,10,FALSE),IF($AL12=2016,VLOOKUP(Brut!EM20,Semaines!$D$2:$L$523,9,FALSE),IF($AL12=2017,VLOOKUP(Brut!EM20,Semaines!$E$2:$L$523,8,FALSE),IF($AL12=2018,VLOOKUP(Brut!EM20,Semaines!$F$2:$L$523,7,FALSE),IF($AL12=2019,VLOOKUP(Brut!EM20,Semaines!$G$2:$L$523,6,FALSE),IF($AL12=2020,VLOOKUP(Brut!EM20,Semaines!$H$2:$L$523,5,FALSE),IF($AL12=2021,VLOOKUP(Brut!EM20,Semaines!$I$2:$L$523,4,FALSE),IF($AL12=2022,VLOOKUP(Brut!EM20,Semaines!$J$2:$L$523,3,FALSE),""))))))))))))),IF(AND(MONTH(FB12)=12,_xlfn.ISOWEEKNUM(FB12)=1),YEAR(FB12)+1,YEAR(FB12)))</f>
        <v>2016</v>
      </c>
      <c r="FF12" s="198"/>
      <c r="FG12" s="199"/>
      <c r="FH12" s="182"/>
      <c r="FI12" s="185"/>
      <c r="FJ12" s="182"/>
      <c r="FK12" s="131">
        <f>IF($AL12=2013,VLOOKUP(Brut!ET20,Semaines!$A$2:$L$523,11,FALSE),IF($AL12=2014,VLOOKUP(Brut!ET20,Semaines!$B$2:$L$523,10,FALSE),IF($AL12=2015,VLOOKUP(Brut!ET20,Semaines!$C$2:$L$523,9,FALSE),IF($AL12=2016,VLOOKUP(Brut!ET20,Semaines!$D$2:$L$523,8,FALSE),IF($AL12=2017,VLOOKUP(Brut!ET20,Semaines!$E$2:$L$523,7,FALSE),IF($AL12=2018,VLOOKUP(Brut!ET20,Semaines!$F$2:$L$523,6,FALSE),IF($AL12=2019,VLOOKUP(Brut!ET20,Semaines!$G$2:$L$523,5,FALSE),IF($AL12=2020,VLOOKUP(Brut!ET20,Semaines!$H$2:$L$523,4,FALSE),IF($AL12=2021,VLOOKUP(Brut!ET20,Semaines!$I$2:$L$523,3,FALSE),IF($AL12=2022,VLOOKUP(Brut!ET20,Semaines!$J$2:$L$523,2,FALSE),""))))))))))</f>
        <v>34</v>
      </c>
      <c r="FL12" s="132">
        <f>IF($AL12=2013,VLOOKUP(Brut!ET20,Semaines!$A$2:$L$523,12,FALSE),IF($AL12=2014,VLOOKUP(Brut!ET20,Semaines!$B$2:$L$523,11,FALSE),IF($AL12=2015,VLOOKUP(Brut!ET20,Semaines!$C$2:$L$523,10,FALSE),IF($AL12=2016,VLOOKUP(Brut!ET20,Semaines!$D$2:$L$523,9,FALSE),IF($AL12=2017,VLOOKUP(Brut!ET20,Semaines!$E$2:$L$523,8,FALSE),IF($AL12=2018,VLOOKUP(Brut!ET20,Semaines!$F$2:$L$523,7,FALSE),IF($AL12=2019,VLOOKUP(Brut!ET20,Semaines!$G$2:$L$523,6,FALSE),IF($AL12=2020,VLOOKUP(Brut!ET20,Semaines!$H$2:$L$523,5,FALSE),IF($AL12=2021,VLOOKUP(Brut!ET20,Semaines!$I$2:$L$523,4,FALSE),IF($AL12=2022,VLOOKUP(Brut!ET20,Semaines!$J$2:$L$523,3,FALSE),""))))))))))</f>
        <v>2016</v>
      </c>
      <c r="FM12" s="193"/>
      <c r="FN12" s="187"/>
      <c r="FO12" s="192">
        <f>IF($AL12=2013,VLOOKUP(Brut!EX20,Semaines!$A$2:$L$523,11,FALSE),IF($AL12=2014,VLOOKUP(Brut!EX20,Semaines!$B$2:$L$523,10,FALSE),IF($AL12=2015,VLOOKUP(Brut!EX20,Semaines!$C$2:$L$523,9,FALSE),IF($AL12=2016,VLOOKUP(Brut!EX20,Semaines!$D$2:$L$523,8,FALSE),IF($AL12=2017,VLOOKUP(Brut!EX20,Semaines!$E$2:$L$523,7,FALSE),IF($AL12=2018,VLOOKUP(Brut!EX20,Semaines!$F$2:$L$523,6,FALSE),IF($AL12=2019,VLOOKUP(Brut!EX20,Semaines!$G$2:$L$523,5,FALSE),IF($AL12=2020,VLOOKUP(Brut!EX20,Semaines!$H$2:$L$523,4,FALSE),IF($AL12=2021,VLOOKUP(Brut!EX20,Semaines!$I$2:$L$523,3,FALSE),IF($AL12=2022,VLOOKUP(Brut!EX20,Semaines!$J$2:$L$523,2,FALSE),""))))))))))</f>
        <v>35</v>
      </c>
      <c r="FP12" s="132">
        <f>IF($AL12=2013,VLOOKUP(Brut!EX20,Semaines!$A$2:$L$523,12,FALSE),IF($AL12=2014,VLOOKUP(Brut!EX20,Semaines!$B$2:$L$523,11,FALSE),IF($AL12=2015,VLOOKUP(Brut!EX20,Semaines!$C$2:$L$523,10,FALSE),IF($AL12=2016,VLOOKUP(Brut!EX20,Semaines!$D$2:$L$523,9,FALSE),IF($AL12=2017,VLOOKUP(Brut!EX20,Semaines!$E$2:$L$523,8,FALSE),IF($AL12=2018,VLOOKUP(Brut!EX20,Semaines!$F$2:$L$523,7,FALSE),IF($AL12=2019,VLOOKUP(Brut!EX20,Semaines!$G$2:$L$523,6,FALSE),IF($AL12=2020,VLOOKUP(Brut!EX20,Semaines!$H$2:$L$523,5,FALSE),IF($AL12=2021,VLOOKUP(Brut!EX20,Semaines!$I$2:$L$523,4,FALSE),IF($AL12=2022,VLOOKUP(Brut!EX20,Semaines!$J$2:$L$523,3,FALSE),""))))))))))</f>
        <v>2016</v>
      </c>
      <c r="FQ12" s="193"/>
      <c r="FR12" s="187"/>
      <c r="FS12" s="182"/>
      <c r="FT12" s="131">
        <f>IF($AL12=2013,VLOOKUP(Brut!FC20,Semaines!$A$2:$L$523,11,FALSE),IF($AL12=2014,VLOOKUP(Brut!FC20,Semaines!$B$2:$L$523,10,FALSE),IF($AL12=2015,VLOOKUP(Brut!FC20,Semaines!$C$2:$L$523,9,FALSE),IF($AL12=2016,VLOOKUP(Brut!FC20,Semaines!$D$2:$L$523,8,FALSE),IF($AL12=2017,VLOOKUP(Brut!FC20,Semaines!$E$2:$L$523,7,FALSE),IF($AL12=2018,VLOOKUP(Brut!FC20,Semaines!$F$2:$L$523,6,FALSE),IF($AL12=2019,VLOOKUP(Brut!FC20,Semaines!$G$2:$L$523,5,FALSE),IF($AL12=2020,VLOOKUP(Brut!FC20,Semaines!$H$2:$L$523,4,FALSE),IF($AL12=2021,VLOOKUP(Brut!FC20,Semaines!$I$2:$L$523,3,FALSE),IF($AL12=2022,VLOOKUP(Brut!FC20,Semaines!$J$2:$L$523,2,FALSE),""))))))))))</f>
        <v>35</v>
      </c>
      <c r="FU12" s="132">
        <f>IF($AL12=2013,VLOOKUP(Brut!FC20,Semaines!$A$2:$L$523,12,FALSE),IF($AL12=2014,VLOOKUP(Brut!FC20,Semaines!$B$2:$L$523,11,FALSE),IF($AL12=2015,VLOOKUP(Brut!FC20,Semaines!$C$2:$L$523,10,FALSE),IF($AL12=2016,VLOOKUP(Brut!FC20,Semaines!$D$2:$L$523,9,FALSE),IF($AL12=2017,VLOOKUP(Brut!FC20,Semaines!$E$2:$L$523,8,FALSE),IF($AL12=2018,VLOOKUP(Brut!FC20,Semaines!$F$2:$L$523,7,FALSE),IF($AL12=2019,VLOOKUP(Brut!FC20,Semaines!$G$2:$L$523,6,FALSE),IF($AL12=2020,VLOOKUP(Brut!FC20,Semaines!$H$2:$L$523,5,FALSE),IF($AL12=2021,VLOOKUP(Brut!FC20,Semaines!$I$2:$L$523,4,FALSE),IF($AL12=2022,VLOOKUP(Brut!FC20,Semaines!$J$2:$L$523,3,FALSE),""))))))))))</f>
        <v>2016</v>
      </c>
      <c r="FV12" s="193"/>
      <c r="FW12" s="187"/>
      <c r="FX12" s="192">
        <f>IF($AL12=2013,VLOOKUP(Brut!FI20,Semaines!$A$2:$L$523,11,FALSE),IF($AL12=2014,VLOOKUP(Brut!FI20,Semaines!$B$2:$L$523,10,FALSE),IF($AL12=2015,VLOOKUP(Brut!FI20,Semaines!$C$2:$L$523,9,FALSE),IF($AL12=2016,VLOOKUP(Brut!FI20,Semaines!$D$2:$L$523,8,FALSE),IF($AL12=2017,VLOOKUP(Brut!FI20,Semaines!$E$2:$L$523,7,FALSE),IF($AL12=2018,VLOOKUP(Brut!FI20,Semaines!$F$2:$L$523,6,FALSE),IF($AL12=2019,VLOOKUP(Brut!FI20,Semaines!$G$2:$L$523,5,FALSE),IF($AL12=2020,VLOOKUP(Brut!FI20,Semaines!$H$2:$L$523,4,FALSE),IF($AL12=2021,VLOOKUP(Brut!FI20,Semaines!$I$2:$L$523,3,FALSE),IF($AL12=2022,VLOOKUP(Brut!FI20,Semaines!$J$2:$L$523,2,FALSE),""))))))))))</f>
        <v>36</v>
      </c>
      <c r="FY12" s="132">
        <f>IF($AL12=2013,VLOOKUP(Brut!FI20,Semaines!$A$2:$L$523,12,FALSE),IF($AL12=2014,VLOOKUP(Brut!FI20,Semaines!$B$2:$L$523,11,FALSE),IF($AL12=2015,VLOOKUP(Brut!FI20,Semaines!$C$2:$L$523,10,FALSE),IF($AL12=2016,VLOOKUP(Brut!FI20,Semaines!$D$2:$L$523,9,FALSE),IF($AL12=2017,VLOOKUP(Brut!FI20,Semaines!$E$2:$L$523,8,FALSE),IF($AL12=2018,VLOOKUP(Brut!FI20,Semaines!$F$2:$L$523,7,FALSE),IF($AL12=2019,VLOOKUP(Brut!FI20,Semaines!$G$2:$L$523,6,FALSE),IF($AL12=2020,VLOOKUP(Brut!FI20,Semaines!$H$2:$L$523,5,FALSE),IF($AL12=2021,VLOOKUP(Brut!FI20,Semaines!$I$2:$L$523,4,FALSE),IF($AL12=2022,VLOOKUP(Brut!FI20,Semaines!$J$2:$L$523,3,FALSE),""))))))))))</f>
        <v>2016</v>
      </c>
      <c r="FZ12" s="193"/>
      <c r="GA12" s="187"/>
      <c r="GB12" s="182"/>
      <c r="GC12" s="131">
        <f>IF($AL12=2013,VLOOKUP(Brut!FN20,Semaines!$A$2:$L$523,11,FALSE),IF($AL12=2014,VLOOKUP(Brut!FN20,Semaines!$B$2:$L$523,10,FALSE),IF($AL12=2015,VLOOKUP(Brut!FN20,Semaines!$C$2:$L$523,9,FALSE),IF($AL12=2016,VLOOKUP(Brut!FN20,Semaines!$D$2:$L$523,8,FALSE),IF($AL12=2017,VLOOKUP(Brut!FN20,Semaines!$E$2:$L$523,7,FALSE),IF($AL12=2018,VLOOKUP(Brut!FN20,Semaines!$F$2:$L$523,6,FALSE),IF($AL12=2019,VLOOKUP(Brut!FN20,Semaines!$G$2:$L$523,5,FALSE),IF($AL12=2020,VLOOKUP(Brut!FN20,Semaines!$H$2:$L$523,4,FALSE),IF($AL12=2021,VLOOKUP(Brut!FN20,Semaines!$I$2:$L$523,3,FALSE),IF($AL12=2022,VLOOKUP(Brut!FN20,Semaines!$J$2:$L$523,2,FALSE),""))))))))))</f>
        <v>36</v>
      </c>
      <c r="GD12" s="132">
        <f>IF($AL12=2013,VLOOKUP(Brut!FN20,Semaines!$A$2:$L$523,12,FALSE),IF($AL12=2014,VLOOKUP(Brut!FN20,Semaines!$B$2:$L$523,11,FALSE),IF($AL12=2015,VLOOKUP(Brut!FN20,Semaines!$C$2:$L$523,10,FALSE),IF($AL12=2016,VLOOKUP(Brut!FN20,Semaines!$D$2:$L$523,9,FALSE),IF($AL12=2017,VLOOKUP(Brut!FN20,Semaines!$E$2:$L$523,8,FALSE),IF($AL12=2018,VLOOKUP(Brut!FN20,Semaines!$F$2:$L$523,7,FALSE),IF($AL12=2019,VLOOKUP(Brut!FN20,Semaines!$G$2:$L$523,6,FALSE),IF($AL12=2020,VLOOKUP(Brut!FN20,Semaines!$H$2:$L$523,5,FALSE),IF($AL12=2021,VLOOKUP(Brut!FN20,Semaines!$I$2:$L$523,4,FALSE),IF($AL12=2022,VLOOKUP(Brut!FN20,Semaines!$J$2:$L$523,3,FALSE),""))))))))))</f>
        <v>2016</v>
      </c>
      <c r="GE12" s="193"/>
      <c r="GF12" s="187"/>
      <c r="GG12" s="192">
        <f>IF($AL12=2013,VLOOKUP(Brut!FR20,Semaines!$A$2:$L$523,11,FALSE),IF($AL12=2014,VLOOKUP(Brut!FR20,Semaines!$B$2:$L$523,10,FALSE),IF($AL12=2015,VLOOKUP(Brut!FR20,Semaines!$C$2:$L$523,9,FALSE),IF($AL12=2016,VLOOKUP(Brut!FR20,Semaines!$D$2:$L$523,8,FALSE),IF($AL12=2017,VLOOKUP(Brut!FR20,Semaines!$E$2:$L$523,7,FALSE),IF($AL12=2018,VLOOKUP(Brut!FR20,Semaines!$F$2:$L$523,6,FALSE),IF($AL12=2019,VLOOKUP(Brut!FR20,Semaines!$G$2:$L$523,5,FALSE),IF($AL12=2020,VLOOKUP(Brut!FR20,Semaines!$H$2:$L$523,4,FALSE),IF($AL12=2021,VLOOKUP(Brut!FR20,Semaines!$I$2:$L$523,3,FALSE),IF($AL12=2022,VLOOKUP(Brut!FR20,Semaines!$J$2:$L$523,2,FALSE),""))))))))))</f>
        <v>37</v>
      </c>
      <c r="GH12" s="132">
        <f>IF($AL12=2013,VLOOKUP(Brut!FR20,Semaines!$A$2:$L$523,12,FALSE),IF($AL12=2014,VLOOKUP(Brut!FR20,Semaines!$B$2:$L$523,11,FALSE),IF($AL12=2015,VLOOKUP(Brut!FR20,Semaines!$C$2:$L$523,10,FALSE),IF($AL12=2016,VLOOKUP(Brut!FR20,Semaines!$D$2:$L$523,9,FALSE),IF($AL12=2017,VLOOKUP(Brut!FR20,Semaines!$E$2:$L$523,8,FALSE),IF($AL12=2018,VLOOKUP(Brut!FR20,Semaines!$F$2:$L$523,7,FALSE),IF($AL12=2019,VLOOKUP(Brut!FR20,Semaines!$G$2:$L$523,6,FALSE),IF($AL12=2020,VLOOKUP(Brut!FR20,Semaines!$H$2:$L$523,5,FALSE),IF($AL12=2021,VLOOKUP(Brut!FR20,Semaines!$I$2:$L$523,4,FALSE),IF($AL12=2022,VLOOKUP(Brut!FR20,Semaines!$J$2:$L$523,3,FALSE),""))))))))))</f>
        <v>2016</v>
      </c>
      <c r="GI12" s="193"/>
      <c r="GJ12" s="187"/>
      <c r="GK12" s="182"/>
      <c r="GL12" s="185"/>
      <c r="GM12" s="192">
        <f>IF($AL12=2013,VLOOKUP(Brut!FX20,Semaines!$A$2:$L$523,11,FALSE),IF($AL12=2014,VLOOKUP(Brut!FX20,Semaines!$B$2:$L$523,10,FALSE),IF($AL12=2015,VLOOKUP(Brut!FX20,Semaines!$C$2:$L$523,9,FALSE),IF($AL12=2016,VLOOKUP(Brut!FX20,Semaines!$D$2:$L$523,8,FALSE),IF($AL12=2017,VLOOKUP(Brut!FX20,Semaines!$E$2:$L$523,7,FALSE),IF($AL12=2018,VLOOKUP(Brut!FX20,Semaines!$F$2:$L$523,6,FALSE),IF($AL12=2019,VLOOKUP(Brut!FX20,Semaines!$G$2:$L$523,5,FALSE),IF($AL12=2020,VLOOKUP(Brut!FX20,Semaines!$H$2:$L$523,4,FALSE),IF($AL12=2021,VLOOKUP(Brut!FX20,Semaines!$I$2:$L$523,3,FALSE),IF($AL12=2022,VLOOKUP(Brut!FX20,Semaines!$J$2:$L$523,2,FALSE),""))))))))))</f>
        <v>39</v>
      </c>
      <c r="GN12" s="132">
        <f>IF($AL12=2013,VLOOKUP(Brut!FX20,Semaines!$A$2:$L$523,12,FALSE),IF($AL12=2014,VLOOKUP(Brut!FX20,Semaines!$B$2:$L$523,11,FALSE),IF($AL12=2015,VLOOKUP(Brut!FX20,Semaines!$C$2:$L$523,10,FALSE),IF($AL12=2016,VLOOKUP(Brut!FX20,Semaines!$D$2:$L$523,9,FALSE),IF($AL12=2017,VLOOKUP(Brut!FX20,Semaines!$E$2:$L$523,8,FALSE),IF($AL12=2018,VLOOKUP(Brut!FX20,Semaines!$F$2:$L$523,7,FALSE),IF($AL12=2019,VLOOKUP(Brut!FX20,Semaines!$G$2:$L$523,6,FALSE),IF($AL12=2020,VLOOKUP(Brut!FX20,Semaines!$H$2:$L$523,5,FALSE),IF($AL12=2021,VLOOKUP(Brut!FX20,Semaines!$I$2:$L$523,4,FALSE),IF($AL12=2022,VLOOKUP(Brut!FX20,Semaines!$J$2:$L$523,3,FALSE),""))))))))))</f>
        <v>2016</v>
      </c>
      <c r="GO12" s="193"/>
      <c r="GP12" s="187"/>
      <c r="GQ12" s="192">
        <f>IF($AL12=2013,VLOOKUP(Brut!GB20,Semaines!$A$2:$L$523,11,FALSE),IF($AL12=2014,VLOOKUP(Brut!GB20,Semaines!$B$2:$L$523,10,FALSE),IF($AL12=2015,VLOOKUP(Brut!GB20,Semaines!$C$2:$L$523,9,FALSE),IF($AL12=2016,VLOOKUP(Brut!GB20,Semaines!$D$2:$L$523,8,FALSE),IF($AL12=2017,VLOOKUP(Brut!GB20,Semaines!$E$2:$L$523,7,FALSE),IF($AL12=2018,VLOOKUP(Brut!GB20,Semaines!$F$2:$L$523,6,FALSE),IF($AL12=2019,VLOOKUP(Brut!GB20,Semaines!$G$2:$L$523,5,FALSE),IF($AL12=2020,VLOOKUP(Brut!GB20,Semaines!$H$2:$L$523,4,FALSE),IF($AL12=2021,VLOOKUP(Brut!GB20,Semaines!$I$2:$L$523,3,FALSE),IF($AL12=2022,VLOOKUP(Brut!GB20,Semaines!$J$2:$L$523,2,FALSE),""))))))))))</f>
        <v>40</v>
      </c>
      <c r="GR12" s="132">
        <f>IF($AL12=2013,VLOOKUP(Brut!GB20,Semaines!$A$2:$L$523,12,FALSE),IF($AL12=2014,VLOOKUP(Brut!GB20,Semaines!$B$2:$L$523,11,FALSE),IF($AL12=2015,VLOOKUP(Brut!GB20,Semaines!$C$2:$L$523,10,FALSE),IF($AL12=2016,VLOOKUP(Brut!GB20,Semaines!$D$2:$L$523,9,FALSE),IF($AL12=2017,VLOOKUP(Brut!GB20,Semaines!$E$2:$L$523,8,FALSE),IF($AL12=2018,VLOOKUP(Brut!GB20,Semaines!$F$2:$L$523,7,FALSE),IF($AL12=2019,VLOOKUP(Brut!GB20,Semaines!$G$2:$L$523,6,FALSE),IF($AL12=2020,VLOOKUP(Brut!GB20,Semaines!$H$2:$L$523,5,FALSE),IF($AL12=2021,VLOOKUP(Brut!GB20,Semaines!$I$2:$L$523,4,FALSE),IF($AL12=2022,VLOOKUP(Brut!GB20,Semaines!$J$2:$L$523,3,FALSE),""))))))))))</f>
        <v>2016</v>
      </c>
      <c r="GS12" s="193"/>
      <c r="GT12" s="187"/>
      <c r="GU12" s="192">
        <f>IF($AL12=2013,VLOOKUP(Brut!GF20,Semaines!$A$2:$L$523,11,FALSE),IF($AL12=2014,VLOOKUP(Brut!GF20,Semaines!$B$2:$L$523,10,FALSE),IF($AL12=2015,VLOOKUP(Brut!GF20,Semaines!$C$2:$L$523,9,FALSE),IF($AL12=2016,VLOOKUP(Brut!GF20,Semaines!$D$2:$L$523,8,FALSE),IF($AL12=2017,VLOOKUP(Brut!GF20,Semaines!$E$2:$L$523,7,FALSE),IF($AL12=2018,VLOOKUP(Brut!GF20,Semaines!$F$2:$L$523,6,FALSE),IF($AL12=2019,VLOOKUP(Brut!GF20,Semaines!$G$2:$L$523,5,FALSE),IF($AL12=2020,VLOOKUP(Brut!GF20,Semaines!$H$2:$L$523,4,FALSE),IF($AL12=2021,VLOOKUP(Brut!GF20,Semaines!$I$2:$L$523,3,FALSE),IF($AL12=2022,VLOOKUP(Brut!GF20,Semaines!$J$2:$L$523,2,FALSE),""))))))))))</f>
        <v>40</v>
      </c>
      <c r="GV12" s="132">
        <f>IF($AL12=2013,VLOOKUP(Brut!GF20,Semaines!$A$2:$L$523,12,FALSE),IF($AL12=2014,VLOOKUP(Brut!GF20,Semaines!$B$2:$L$523,11,FALSE),IF($AL12=2015,VLOOKUP(Brut!GF20,Semaines!$C$2:$L$523,10,FALSE),IF($AL12=2016,VLOOKUP(Brut!GF20,Semaines!$D$2:$L$523,9,FALSE),IF($AL12=2017,VLOOKUP(Brut!GF20,Semaines!$E$2:$L$523,8,FALSE),IF($AL12=2018,VLOOKUP(Brut!GF20,Semaines!$F$2:$L$523,7,FALSE),IF($AL12=2019,VLOOKUP(Brut!GF20,Semaines!$G$2:$L$523,6,FALSE),IF($AL12=2020,VLOOKUP(Brut!GF20,Semaines!$H$2:$L$523,5,FALSE),IF($AL12=2021,VLOOKUP(Brut!GF20,Semaines!$I$2:$L$523,4,FALSE),IF($AL12=2022,VLOOKUP(Brut!GF20,Semaines!$J$2:$L$523,3,FALSE),""))))))))))</f>
        <v>2016</v>
      </c>
      <c r="GW12" s="193"/>
      <c r="GX12" s="187"/>
      <c r="GY12" s="182"/>
      <c r="GZ12" s="131">
        <f>IF($AL12=2013,VLOOKUP(Brut!GK20,Semaines!$A$2:$L$523,11,FALSE),IF($AL12=2014,VLOOKUP(Brut!GK20,Semaines!$B$2:$L$523,10,FALSE),IF($AL12=2015,VLOOKUP(Brut!GK20,Semaines!$C$2:$L$523,9,FALSE),IF($AL12=2016,VLOOKUP(Brut!GK20,Semaines!$D$2:$L$523,8,FALSE),IF($AL12=2017,VLOOKUP(Brut!GK20,Semaines!$E$2:$L$523,7,FALSE),IF($AL12=2018,VLOOKUP(Brut!GK20,Semaines!$F$2:$L$523,6,FALSE),IF($AL12=2019,VLOOKUP(Brut!GK20,Semaines!$G$2:$L$523,5,FALSE),IF($AL12=2020,VLOOKUP(Brut!GK20,Semaines!$H$2:$L$523,4,FALSE),IF($AL12=2021,VLOOKUP(Brut!GK20,Semaines!$I$2:$L$523,3,FALSE),IF($AL12=2022,VLOOKUP(Brut!GK20,Semaines!$J$2:$L$523,2,FALSE),""))))))))))</f>
        <v>41</v>
      </c>
      <c r="HA12" s="132">
        <f>IF($AL12=2013,VLOOKUP(Brut!GK20,Semaines!$A$2:$L$523,12,FALSE),IF($AL12=2014,VLOOKUP(Brut!GK20,Semaines!$B$2:$L$523,11,FALSE),IF($AL12=2015,VLOOKUP(Brut!GK20,Semaines!$C$2:$L$523,10,FALSE),IF($AL12=2016,VLOOKUP(Brut!GK20,Semaines!$D$2:$L$523,9,FALSE),IF($AL12=2017,VLOOKUP(Brut!GK20,Semaines!$E$2:$L$523,8,FALSE),IF($AL12=2018,VLOOKUP(Brut!GK20,Semaines!$F$2:$L$523,7,FALSE),IF($AL12=2019,VLOOKUP(Brut!GK20,Semaines!$G$2:$L$523,6,FALSE),IF($AL12=2020,VLOOKUP(Brut!GK20,Semaines!$H$2:$L$523,5,FALSE),IF($AL12=2021,VLOOKUP(Brut!GK20,Semaines!$I$2:$L$523,4,FALSE),IF($AL12=2022,VLOOKUP(Brut!GK20,Semaines!$J$2:$L$523,3,FALSE),""))))))))))</f>
        <v>2016</v>
      </c>
      <c r="HB12" s="193"/>
      <c r="HC12" s="187"/>
      <c r="HD12" s="192">
        <f>IF($AL12=2013,VLOOKUP(Brut!GO20,Semaines!$A$2:$L$523,11,FALSE),IF($AL12=2014,VLOOKUP(Brut!GO20,Semaines!$B$2:$L$523,10,FALSE),IF($AL12=2015,VLOOKUP(Brut!GO20,Semaines!$C$2:$L$523,9,FALSE),IF($AL12=2016,VLOOKUP(Brut!GO20,Semaines!$D$2:$L$523,8,FALSE),IF($AL12=2017,VLOOKUP(Brut!GO20,Semaines!$E$2:$L$523,7,FALSE),IF($AL12=2018,VLOOKUP(Brut!GO20,Semaines!$F$2:$L$523,6,FALSE),IF($AL12=2019,VLOOKUP(Brut!GO20,Semaines!$G$2:$L$523,5,FALSE),IF($AL12=2020,VLOOKUP(Brut!GO20,Semaines!$H$2:$L$523,4,FALSE),IF($AL12=2021,VLOOKUP(Brut!GO20,Semaines!$I$2:$L$523,3,FALSE),IF($AL12=2022,VLOOKUP(Brut!GO20,Semaines!$J$2:$L$523,2,FALSE),""))))))))))</f>
        <v>42</v>
      </c>
      <c r="HE12" s="132">
        <f>IF($AL12=2013,VLOOKUP(Brut!GO20,Semaines!$A$2:$L$523,12,FALSE),IF($AL12=2014,VLOOKUP(Brut!GO20,Semaines!$B$2:$L$523,11,FALSE),IF($AL12=2015,VLOOKUP(Brut!GO20,Semaines!$C$2:$L$523,10,FALSE),IF($AL12=2016,VLOOKUP(Brut!GO20,Semaines!$D$2:$L$523,9,FALSE),IF($AL12=2017,VLOOKUP(Brut!GO20,Semaines!$E$2:$L$523,8,FALSE),IF($AL12=2018,VLOOKUP(Brut!GO20,Semaines!$F$2:$L$523,7,FALSE),IF($AL12=2019,VLOOKUP(Brut!GO20,Semaines!$G$2:$L$523,6,FALSE),IF($AL12=2020,VLOOKUP(Brut!GO20,Semaines!$H$2:$L$523,5,FALSE),IF($AL12=2021,VLOOKUP(Brut!GO20,Semaines!$I$2:$L$523,4,FALSE),IF($AL12=2022,VLOOKUP(Brut!GO20,Semaines!$J$2:$L$523,3,FALSE),""))))))))))</f>
        <v>2016</v>
      </c>
      <c r="HF12" s="193"/>
      <c r="HG12" s="187"/>
      <c r="HH12" s="200"/>
      <c r="HI12" s="122"/>
      <c r="HJ12" s="184"/>
      <c r="HK12" s="185"/>
      <c r="HL12" s="182"/>
      <c r="HM12" s="185"/>
      <c r="HN12" s="192">
        <f>IF($AL12=2013,VLOOKUP(Brut!GY20,Semaines!$A$2:$L$523,11,FALSE),IF($AL12=2014,VLOOKUP(Brut!GY20,Semaines!$B$2:$L$523,10,FALSE),IF($AL12=2015,VLOOKUP(Brut!GY20,Semaines!$C$2:$L$523,9,FALSE),IF($AL12=2016,VLOOKUP(Brut!GY20,Semaines!$D$2:$L$523,8,FALSE),IF($AL12=2017,VLOOKUP(Brut!GY20,Semaines!$E$2:$L$523,7,FALSE),IF($AL12=2018,VLOOKUP(Brut!GY20,Semaines!$F$2:$L$523,6,FALSE),IF($AL12=2019,VLOOKUP(Brut!GY20,Semaines!$G$2:$L$523,5,FALSE),IF($AL12=2020,VLOOKUP(Brut!GY20,Semaines!$H$2:$L$523,4,FALSE),IF($AL12=2021,VLOOKUP(Brut!GY20,Semaines!$I$2:$L$523,3,FALSE),IF($AL12=2022,VLOOKUP(Brut!GY20,Semaines!$J$2:$L$523,2,FALSE),""))))))))))</f>
        <v>42</v>
      </c>
      <c r="HO12" s="132">
        <f>IF($AL12=2013,VLOOKUP(Brut!GY20,Semaines!$A$2:$L$523,12,FALSE),IF($AL12=2014,VLOOKUP(Brut!GY20,Semaines!$B$2:$L$523,11,FALSE),IF($AL12=2015,VLOOKUP(Brut!GY20,Semaines!$C$2:$L$523,10,FALSE),IF($AL12=2016,VLOOKUP(Brut!GY20,Semaines!$D$2:$L$523,9,FALSE),IF($AL12=2017,VLOOKUP(Brut!GY20,Semaines!$E$2:$L$523,8,FALSE),IF($AL12=2018,VLOOKUP(Brut!GY20,Semaines!$F$2:$L$523,7,FALSE),IF($AL12=2019,VLOOKUP(Brut!GY20,Semaines!$G$2:$L$523,6,FALSE),IF($AL12=2020,VLOOKUP(Brut!GY20,Semaines!$H$2:$L$523,5,FALSE),IF($AL12=2021,VLOOKUP(Brut!GY20,Semaines!$I$2:$L$523,4,FALSE),IF($AL12=2022,VLOOKUP(Brut!GY20,Semaines!$J$2:$L$523,3,FALSE),""))))))))))</f>
        <v>2016</v>
      </c>
      <c r="HP12" s="193"/>
      <c r="HQ12" s="187"/>
      <c r="HR12" s="182"/>
      <c r="HS12" s="131"/>
      <c r="HT12" s="132"/>
      <c r="HU12" s="201"/>
      <c r="HV12" s="185"/>
      <c r="HW12" s="182"/>
      <c r="HX12" s="131">
        <f>IF($AL12=2013,VLOOKUP(Brut!HI20,Semaines!$A$2:$L$523,11,FALSE),IF($AL12=2014,VLOOKUP(Brut!HI20,Semaines!$B$2:$L$523,10,FALSE),IF($AL12=2015,VLOOKUP(Brut!HI20,Semaines!$C$2:$L$523,9,FALSE),IF($AL12=2016,VLOOKUP(Brut!HI20,Semaines!$D$2:$L$523,8,FALSE),IF($AL12=2017,VLOOKUP(Brut!HI20,Semaines!$E$2:$L$523,7,FALSE),IF($AL12=2018,VLOOKUP(Brut!HI20,Semaines!$F$2:$L$523,6,FALSE),IF($AL12=2019,VLOOKUP(Brut!HI20,Semaines!$G$2:$L$523,5,FALSE),IF($AL12=2020,VLOOKUP(Brut!HI20,Semaines!$H$2:$L$523,4,FALSE),IF($AL12=2021,VLOOKUP(Brut!HI20,Semaines!$I$2:$L$523,3,FALSE),IF($AL12=2022,VLOOKUP(Brut!HI20,Semaines!$J$2:$L$523,2,FALSE),""))))))))))</f>
        <v>43</v>
      </c>
      <c r="HY12" s="132">
        <f>IF($AL12=2013,VLOOKUP(Brut!HI20,Semaines!$A$2:$L$523,12,FALSE),IF($AL12=2014,VLOOKUP(Brut!HI20,Semaines!$B$2:$L$523,11,FALSE),IF($AL12=2015,VLOOKUP(Brut!HI20,Semaines!$C$2:$L$523,10,FALSE),IF($AL12=2016,VLOOKUP(Brut!HI20,Semaines!$D$2:$L$523,9,FALSE),IF($AL12=2017,VLOOKUP(Brut!HI20,Semaines!$E$2:$L$523,8,FALSE),IF($AL12=2018,VLOOKUP(Brut!HI20,Semaines!$F$2:$L$523,7,FALSE),IF($AL12=2019,VLOOKUP(Brut!HI20,Semaines!$G$2:$L$523,6,FALSE),IF($AL12=2020,VLOOKUP(Brut!HI20,Semaines!$H$2:$L$523,5,FALSE),IF($AL12=2021,VLOOKUP(Brut!HI20,Semaines!$I$2:$L$523,4,FALSE),IF($AL12=2022,VLOOKUP(Brut!HI20,Semaines!$J$2:$L$523,3,FALSE),""))))))))))</f>
        <v>2016</v>
      </c>
      <c r="HZ12" s="193"/>
      <c r="IA12" s="187"/>
      <c r="IB12" s="182"/>
      <c r="IC12" s="185"/>
      <c r="ID12" s="192">
        <f>IF($AL12=2013,VLOOKUP(Brut!HO20,Semaines!$A$2:$L$523,11,FALSE),IF($AL12=2014,VLOOKUP(Brut!HO20,Semaines!$B$2:$L$523,10,FALSE),IF($AL12=2015,VLOOKUP(Brut!HO20,Semaines!$C$2:$L$523,9,FALSE),IF($AL12=2016,VLOOKUP(Brut!HO20,Semaines!$D$2:$L$523,8,FALSE),IF($AL12=2017,VLOOKUP(Brut!HO20,Semaines!$E$2:$L$523,7,FALSE),IF($AL12=2018,VLOOKUP(Brut!HO20,Semaines!$F$2:$L$523,6,FALSE),IF($AL12=2019,VLOOKUP(Brut!HO20,Semaines!$G$2:$L$523,5,FALSE),IF($AL12=2020,VLOOKUP(Brut!HO20,Semaines!$H$2:$L$523,4,FALSE),IF($AL12=2021,VLOOKUP(Brut!HO20,Semaines!$I$2:$L$523,3,FALSE),IF($AL12=2022,VLOOKUP(Brut!HO20,Semaines!$J$2:$L$523,2,FALSE),""))))))))))</f>
        <v>44</v>
      </c>
      <c r="IE12" s="132">
        <f>IF($AL12=2013,VLOOKUP(Brut!HO20,Semaines!$A$2:$L$523,12,FALSE),IF($AL12=2014,VLOOKUP(Brut!HO20,Semaines!$B$2:$L$523,11,FALSE),IF($AL12=2015,VLOOKUP(Brut!HO20,Semaines!$C$2:$L$523,10,FALSE),IF($AL12=2016,VLOOKUP(Brut!HO20,Semaines!$D$2:$L$523,9,FALSE),IF($AL12=2017,VLOOKUP(Brut!HO20,Semaines!$E$2:$L$523,8,FALSE),IF($AL12=2018,VLOOKUP(Brut!HO20,Semaines!$F$2:$L$523,7,FALSE),IF($AL12=2019,VLOOKUP(Brut!HO20,Semaines!$G$2:$L$523,6,FALSE),IF($AL12=2020,VLOOKUP(Brut!HO20,Semaines!$H$2:$L$523,5,FALSE),IF($AL12=2021,VLOOKUP(Brut!HO20,Semaines!$I$2:$L$523,4,FALSE),IF($AL12=2022,VLOOKUP(Brut!HO20,Semaines!$J$2:$L$523,3,FALSE),""))))))))))</f>
        <v>2016</v>
      </c>
      <c r="IF12" s="193"/>
      <c r="IG12" s="187"/>
      <c r="IH12" s="200"/>
      <c r="II12" s="122"/>
      <c r="IJ12" s="184"/>
      <c r="IK12" s="185"/>
      <c r="IL12" s="202"/>
      <c r="IM12" s="122"/>
      <c r="IN12" s="122"/>
      <c r="IO12" s="184"/>
      <c r="IP12" s="185"/>
      <c r="IQ12" s="192">
        <f>IF($AL12=2013,VLOOKUP(Brut!IB20,Semaines!$A$2:$L$523,11,FALSE),IF($AL12=2014,VLOOKUP(Brut!IB20,Semaines!$B$2:$L$523,10,FALSE),IF($AL12=2015,VLOOKUP(Brut!IB20,Semaines!$C$2:$L$523,9,FALSE),IF($AL12=2016,VLOOKUP(Brut!IB20,Semaines!$D$2:$L$523,8,FALSE),IF($AL12=2017,VLOOKUP(Brut!IB20,Semaines!$E$2:$L$523,7,FALSE),IF($AL12=2018,VLOOKUP(Brut!IB20,Semaines!$F$2:$L$523,6,FALSE),IF($AL12=2019,VLOOKUP(Brut!IB20,Semaines!$G$2:$L$523,5,FALSE),IF($AL12=2020,VLOOKUP(Brut!IB20,Semaines!$H$2:$L$523,4,FALSE),IF($AL12=2021,VLOOKUP(Brut!IB20,Semaines!$I$2:$L$523,3,FALSE),IF($AL12=2022,VLOOKUP(Brut!IB20,Semaines!$J$2:$L$523,2,FALSE),""))))))))))</f>
        <v>45</v>
      </c>
      <c r="IR12" s="132">
        <f>IF($AL12=2013,VLOOKUP(Brut!IB20,Semaines!$A$2:$L$523,12,FALSE),IF($AL12=2014,VLOOKUP(Brut!IB20,Semaines!$B$2:$L$523,11,FALSE),IF($AL12=2015,VLOOKUP(Brut!IB20,Semaines!$C$2:$L$523,10,FALSE),IF($AL12=2016,VLOOKUP(Brut!IB20,Semaines!$D$2:$L$523,9,FALSE),IF($AL12=2017,VLOOKUP(Brut!IB20,Semaines!$E$2:$L$523,8,FALSE),IF($AL12=2018,VLOOKUP(Brut!IB20,Semaines!$F$2:$L$523,7,FALSE),IF($AL12=2019,VLOOKUP(Brut!IB20,Semaines!$G$2:$L$523,6,FALSE),IF($AL12=2020,VLOOKUP(Brut!IB20,Semaines!$H$2:$L$523,5,FALSE),IF($AL12=2021,VLOOKUP(Brut!IB20,Semaines!$I$2:$L$523,4,FALSE),IF($AL12=2022,VLOOKUP(Brut!IB20,Semaines!$J$2:$L$523,3,FALSE),""))))))))))</f>
        <v>2016</v>
      </c>
      <c r="IS12" s="193"/>
      <c r="IT12" s="187"/>
      <c r="IU12" s="192">
        <f>IF($AL12=2013,VLOOKUP(Brut!IF20,Semaines!$A$2:$L$523,11,FALSE),IF($AL12=2014,VLOOKUP(Brut!IF20,Semaines!$B$2:$L$523,10,FALSE),IF($AL12=2015,VLOOKUP(Brut!IF20,Semaines!$C$2:$L$523,9,FALSE),IF($AL12=2016,VLOOKUP(Brut!IF20,Semaines!$D$2:$L$523,8,FALSE),IF($AL12=2017,VLOOKUP(Brut!IF20,Semaines!$E$2:$L$523,7,FALSE),IF($AL12=2018,VLOOKUP(Brut!IF20,Semaines!$F$2:$L$523,6,FALSE),IF($AL12=2019,VLOOKUP(Brut!IF20,Semaines!$G$2:$L$523,5,FALSE),IF($AL12=2020,VLOOKUP(Brut!IF20,Semaines!$H$2:$L$523,4,FALSE),IF($AL12=2021,VLOOKUP(Brut!IF20,Semaines!$I$2:$L$523,3,FALSE),IF($AL12=2022,VLOOKUP(Brut!IF20,Semaines!$J$2:$L$523,2,FALSE),""))))))))))</f>
        <v>45</v>
      </c>
      <c r="IV12" s="132">
        <f>IF($AL12=2013,VLOOKUP(Brut!IF20,Semaines!$A$2:$L$523,12,FALSE),IF($AL12=2014,VLOOKUP(Brut!IF20,Semaines!$B$2:$L$523,11,FALSE),IF($AL12=2015,VLOOKUP(Brut!IF20,Semaines!$C$2:$L$523,10,FALSE),IF($AL12=2016,VLOOKUP(Brut!IF20,Semaines!$D$2:$L$523,9,FALSE),IF($AL12=2017,VLOOKUP(Brut!IF20,Semaines!$E$2:$L$523,8,FALSE),IF($AL12=2018,VLOOKUP(Brut!IF20,Semaines!$F$2:$L$523,7,FALSE),IF($AL12=2019,VLOOKUP(Brut!IF20,Semaines!$G$2:$L$523,6,FALSE),IF($AL12=2020,VLOOKUP(Brut!IF20,Semaines!$H$2:$L$523,5,FALSE),IF($AL12=2021,VLOOKUP(Brut!IF20,Semaines!$I$2:$L$523,4,FALSE),IF($AL12=2022,VLOOKUP(Brut!IF20,Semaines!$J$2:$L$523,3,FALSE),""))))))))))</f>
        <v>2016</v>
      </c>
      <c r="IW12" s="193"/>
      <c r="IX12" s="187"/>
      <c r="IY12" s="188">
        <f>IF(Import!AY10=0,"",Import!AY10)</f>
        <v>42790</v>
      </c>
      <c r="IZ12" s="189">
        <f t="shared" si="13"/>
        <v>20000</v>
      </c>
      <c r="JA12" s="190">
        <f t="array" ref="JA12">IFERROR(IF(IY12="",IF(IW12="",IF(IU12="","",IF($AL12=2013,VLOOKUP(Brut!IF20+1,Semaines!$A$2:$L$523,11,FALSE),IF($AL12=2014,VLOOKUP(Brut!IF20+1,Semaines!$B$2:$L$523,10,FALSE),IF($AL12=2015,VLOOKUP(Brut!IF20+1,Semaines!$C$2:$L$523,9,FALSE),IF($AL12=2016,VLOOKUP(Brut!IF20+1,Semaines!$D$2:$L$523,8,FALSE),IF($AL12=2017,VLOOKUP(Brut!IF20+1,Semaines!$E$2:$L$523,7,FALSE),IF($AL12=2018,VLOOKUP(Brut!IF20+1,Semaines!$F$2:$L$523,6,FALSE),IF($AL12=2019,VLOOKUP(Brut!IF20+1,Semaines!$G$2:$L$523,5,FALSE),IF($AL12=2020,VLOOKUP(Brut!IF20+1,Semaines!$H$2:$L$523,4,FALSE),IF($AL12=2021,VLOOKUP(Brut!IF20+1,Semaines!$I$2:$L$523,3,FALSE),IF($AL12=2022,VLOOKUP(Brut!IF20+1,Semaines!$J$2:$L$523,2,FALSE),""))))))))))),IF(IX12="",IF($AL12=2013,VLOOKUP(Brut!IF20+1,Semaines!$A$2:$L$523,11,FALSE),IF($AL12=2014,VLOOKUP(Brut!IF20+1,Semaines!$B$2:$L$523,10,FALSE),IF($AL12=2015,VLOOKUP(Brut!IF20+1,Semaines!$C$2:$L$523,9,FALSE),IF($AL12=2016,VLOOKUP(Brut!IF20+1,Semaines!$D$2:$L$523,8,FALSE),IF($AL12=2017,VLOOKUP(Brut!IF20+1,Semaines!$E$2:$L$523,7,FALSE),IF($AL12=2018,VLOOKUP(Brut!IF20+1,Semaines!$F$2:$L$523,6,FALSE),IF($AL12=2019,VLOOKUP(Brut!IF20+1,Semaines!$G$2:$L$523,5,FALSE),IF($AL12=2020,VLOOKUP(Brut!IF20+1,Semaines!$H$2:$L$523,4,FALSE),IF($AL12=2021,VLOOKUP(Brut!IF20+1,Semaines!$I$2:$L$523,3,FALSE),IF($AL12=2022,VLOOKUP(Brut!IF20+1,Semaines!$J$2:$L$523,2,FALSE),"")))))))))),IF($AL12=2013,VLOOKUP(Brut!IH20+1,Semaines!$A$2:$L$523,11,FALSE),IF($AL12=2014,VLOOKUP(Brut!IH20+1,Semaines!$B$2:$L$523,10,FALSE),IF($AL12=2015,VLOOKUP(Brut!IH20+1,Semaines!$C$2:$L$523,9,FALSE),IF($AL12=2016,VLOOKUP(Brut!IH20+1,Semaines!$D$2:$L$523,8,FALSE),IF($AL12=2017,VLOOKUP(Brut!IH20+1,Semaines!$E$2:$L$523,7,FALSE),IF($AL12=2018,VLOOKUP(Brut!IH20+1,Semaines!$F$2:$L$523,6,FALSE),IF($AL12=2019,VLOOKUP(Brut!IH20+1,Semaines!$G$2:$L$523,5,FALSE),IF($AL12=2020,VLOOKUP(Brut!IH20+1,Semaines!$H$2:$L$523,4,FALSE),IF($AL12=2021,VLOOKUP(Brut!IH20+1,Semaines!$I$2:$L$523,3,FALSE),IF($AL12=2022,VLOOKUP(Brut!IH20+1,Semaines!$J$2:$L$523,2,FALSE),"")))))))))))),_xlfn.ISOWEEKNUM(IY12)),"")</f>
        <v>8</v>
      </c>
      <c r="JB12" s="191">
        <f>IF(IY12="",IF(IX12="",IF(IV12="","",IF($AL12=2013,VLOOKUP(Brut!IK20,Semaines!$A$2:$L$523,12,FALSE),IF($AL12=2014,VLOOKUP(Brut!IK20,Semaines!$B$2:$L$523,11,FALSE),IF($AL12=2015,VLOOKUP(Brut!IK20,Semaines!$C$2:$L$523,10,FALSE),IF($AL12=2016,VLOOKUP(Brut!IK20,Semaines!$D$2:$L$523,9,FALSE),IF($AL12=2017,VLOOKUP(Brut!IK20,Semaines!$E$2:$L$523,8,FALSE),IF($AL12=2018,VLOOKUP(Brut!IK20,Semaines!$F$2:$L$523,7,FALSE),IF($AL12=2019,VLOOKUP(Brut!IK20,Semaines!$G$2:$L$523,6,FALSE),IF($AL12=2020,VLOOKUP(Brut!IK20,Semaines!$H$2:$L$523,5,FALSE),IF($AL12=2021,VLOOKUP(Brut!IK20,Semaines!$I$2:$L$523,4,FALSE),IF($AL12=2022,VLOOKUP(Brut!IK20,Semaines!$J$2:$L$523,3,FALSE),""))))))))))),IF(IW12="",IF($AL12=2013,VLOOKUP(Brut!IK20,Semaines!$A$2:$L$523,12,FALSE),IF($AL12=2014,VLOOKUP(Brut!IK20,Semaines!$B$2:$L$523,11,FALSE),IF($AL12=2015,VLOOKUP(Brut!IK20,Semaines!$C$2:$L$523,10,FALSE),IF($AL12=2016,VLOOKUP(Brut!IK20,Semaines!$D$2:$L$523,9,FALSE),IF($AL12=2017,VLOOKUP(Brut!IK20,Semaines!$E$2:$L$523,8,FALSE),IF($AL12=2018,VLOOKUP(Brut!IK20,Semaines!$F$2:$L$523,7,FALSE),IF($AL12=2019,VLOOKUP(Brut!IK20,Semaines!$G$2:$L$523,6,FALSE),IF($AL12=2020,VLOOKUP(Brut!IK20,Semaines!$H$2:$L$523,5,FALSE),IF($AL12=2021,VLOOKUP(Brut!IK20,Semaines!$I$2:$L$523,4,FALSE),IF($AL12=2022,VLOOKUP(Brut!IK20,Semaines!$J$2:$L$523,3,FALSE),"")))))))))),IF(IV12="","",IF($AL12=2013,VLOOKUP(Brut!IK20,Semaines!$A$2:$L$523,12,FALSE),IF($AL12=2014,VLOOKUP(Brut!IK20,Semaines!$B$2:$L$523,11,FALSE),IF($AL12=2015,VLOOKUP(Brut!IK20,Semaines!$C$2:$L$523,10,FALSE),IF($AL12=2016,VLOOKUP(Brut!IK20,Semaines!$D$2:$L$523,9,FALSE),IF($AL12=2017,VLOOKUP(Brut!IK20,Semaines!$E$2:$L$523,8,FALSE),IF($AL12=2018,VLOOKUP(Brut!IK20,Semaines!$F$2:$L$523,7,FALSE),IF($AL12=2019,VLOOKUP(Brut!IK20,Semaines!$G$2:$L$523,6,FALSE),IF($AL12=2020,VLOOKUP(Brut!IK20,Semaines!$H$2:$L$523,5,FALSE),IF($AL12=2021,VLOOKUP(Brut!IK20,Semaines!$I$2:$L$523,4,FALSE),IF($AL12=2022,VLOOKUP(Brut!IK20,Semaines!$J$2:$L$523,3,FALSE),""))))))))))))),IF(AND(MONTH(IY12)=12,_xlfn.ISOWEEKNUM(IY12)=1),YEAR(IY12)+1,YEAR(IY12)))</f>
        <v>2017</v>
      </c>
      <c r="JC12" s="198"/>
      <c r="JD12" s="199"/>
      <c r="JE12" s="182"/>
      <c r="JF12" s="131">
        <f>IF($AL12=2013,VLOOKUP(Brut!IP20,Semaines!$A$2:$L$523,11,FALSE),IF($AL12=2014,VLOOKUP(Brut!IP20,Semaines!$B$2:$L$523,10,FALSE),IF($AL12=2015,VLOOKUP(Brut!IP20,Semaines!$C$2:$L$523,9,FALSE),IF($AL12=2016,VLOOKUP(Brut!IP20,Semaines!$D$2:$L$523,8,FALSE),IF($AL12=2017,VLOOKUP(Brut!IP20,Semaines!$E$2:$L$523,7,FALSE),IF($AL12=2018,VLOOKUP(Brut!IP20,Semaines!$F$2:$L$523,6,FALSE),IF($AL12=2019,VLOOKUP(Brut!IP20,Semaines!$G$2:$L$523,5,FALSE),IF($AL12=2020,VLOOKUP(Brut!IP20,Semaines!$H$2:$L$523,4,FALSE),IF($AL12=2021,VLOOKUP(Brut!IP20,Semaines!$I$2:$L$523,3,FALSE),IF($AL12=2022,VLOOKUP(Brut!IP20,Semaines!$J$2:$L$523,2,FALSE),""))))))))))</f>
        <v>46</v>
      </c>
      <c r="JG12" s="132">
        <f>IF($AL12=2013,VLOOKUP(Brut!IP20,Semaines!$A$2:$L$523,12,FALSE),IF($AL12=2014,VLOOKUP(Brut!IP20,Semaines!$B$2:$L$523,11,FALSE),IF($AL12=2015,VLOOKUP(Brut!IP20,Semaines!$C$2:$L$523,10,FALSE),IF($AL12=2016,VLOOKUP(Brut!IP20,Semaines!$D$2:$L$523,9,FALSE),IF($AL12=2017,VLOOKUP(Brut!IP20,Semaines!$E$2:$L$523,8,FALSE),IF($AL12=2018,VLOOKUP(Brut!IP20,Semaines!$F$2:$L$523,7,FALSE),IF($AL12=2019,VLOOKUP(Brut!IP20,Semaines!$G$2:$L$523,6,FALSE),IF($AL12=2020,VLOOKUP(Brut!IP20,Semaines!$H$2:$L$523,5,FALSE),IF($AL12=2021,VLOOKUP(Brut!IP20,Semaines!$I$2:$L$523,4,FALSE),IF($AL12=2022,VLOOKUP(Brut!IP20,Semaines!$J$2:$L$523,3,FALSE),""))))))))))</f>
        <v>2016</v>
      </c>
      <c r="JH12" s="193"/>
      <c r="JI12" s="187"/>
      <c r="JJ12" s="192">
        <f>IF($AL12=2013,VLOOKUP(Brut!IT20,Semaines!$A$2:$L$523,11,FALSE),IF($AL12=2014,VLOOKUP(Brut!IT20,Semaines!$B$2:$L$523,10,FALSE),IF($AL12=2015,VLOOKUP(Brut!IT20,Semaines!$C$2:$L$523,9,FALSE),IF($AL12=2016,VLOOKUP(Brut!IT20,Semaines!$D$2:$L$523,8,FALSE),IF($AL12=2017,VLOOKUP(Brut!IT20,Semaines!$E$2:$L$523,7,FALSE),IF($AL12=2018,VLOOKUP(Brut!IT20,Semaines!$F$2:$L$523,6,FALSE),IF($AL12=2019,VLOOKUP(Brut!IT20,Semaines!$G$2:$L$523,5,FALSE),IF($AL12=2020,VLOOKUP(Brut!IT20,Semaines!$H$2:$L$523,4,FALSE),IF($AL12=2021,VLOOKUP(Brut!IT20,Semaines!$I$2:$L$523,3,FALSE),IF($AL12=2022,VLOOKUP(Brut!IT20,Semaines!$J$2:$L$523,2,FALSE),""))))))))))</f>
        <v>47</v>
      </c>
      <c r="JK12" s="132">
        <f>IF($AL12=2013,VLOOKUP(Brut!IT20,Semaines!$A$2:$L$523,12,FALSE),IF($AL12=2014,VLOOKUP(Brut!IT20,Semaines!$B$2:$L$523,11,FALSE),IF($AL12=2015,VLOOKUP(Brut!IT20,Semaines!$C$2:$L$523,10,FALSE),IF($AL12=2016,VLOOKUP(Brut!IT20,Semaines!$D$2:$L$523,9,FALSE),IF($AL12=2017,VLOOKUP(Brut!IT20,Semaines!$E$2:$L$523,8,FALSE),IF($AL12=2018,VLOOKUP(Brut!IT20,Semaines!$F$2:$L$523,7,FALSE),IF($AL12=2019,VLOOKUP(Brut!IT20,Semaines!$G$2:$L$523,6,FALSE),IF($AL12=2020,VLOOKUP(Brut!IT20,Semaines!$H$2:$L$523,5,FALSE),IF($AL12=2021,VLOOKUP(Brut!IT20,Semaines!$I$2:$L$523,4,FALSE),IF($AL12=2022,VLOOKUP(Brut!IT20,Semaines!$J$2:$L$523,3,FALSE),""))))))))))</f>
        <v>2016</v>
      </c>
      <c r="JL12" s="193"/>
      <c r="JM12" s="187"/>
      <c r="JN12" s="200"/>
      <c r="JO12" s="123"/>
      <c r="JP12" s="183"/>
      <c r="JQ12" s="185"/>
      <c r="JR12" s="192">
        <f>IF($AL12=2013,VLOOKUP(Brut!JB20,Semaines!$A$2:$L$523,11,FALSE),IF($AL12=2014,VLOOKUP(Brut!JB20,Semaines!$B$2:$L$523,10,FALSE),IF($AL12=2015,VLOOKUP(Brut!JB20,Semaines!$C$2:$L$523,9,FALSE),IF($AL12=2016,VLOOKUP(Brut!JB20,Semaines!$D$2:$L$523,8,FALSE),IF($AL12=2017,VLOOKUP(Brut!JB20,Semaines!$E$2:$L$523,7,FALSE),IF($AL12=2018,VLOOKUP(Brut!JB20,Semaines!$F$2:$L$523,6,FALSE),IF($AL12=2019,VLOOKUP(Brut!JB20,Semaines!$G$2:$L$523,5,FALSE),IF($AL12=2020,VLOOKUP(Brut!JB20,Semaines!$H$2:$L$523,4,FALSE),IF($AL12=2021,VLOOKUP(Brut!JB20,Semaines!$I$2:$L$523,3,FALSE),IF($AL12=2022,VLOOKUP(Brut!JB20,Semaines!$J$2:$L$523,2,FALSE),""))))))))))</f>
        <v>47</v>
      </c>
      <c r="JS12" s="132">
        <f>IF($AL12=2013,VLOOKUP(Brut!JB20,Semaines!$A$2:$L$523,12,FALSE),IF($AL12=2014,VLOOKUP(Brut!JB20,Semaines!$B$2:$L$523,11,FALSE),IF($AL12=2015,VLOOKUP(Brut!JB20,Semaines!$C$2:$L$523,10,FALSE),IF($AL12=2016,VLOOKUP(Brut!JB20,Semaines!$D$2:$L$523,9,FALSE),IF($AL12=2017,VLOOKUP(Brut!JB20,Semaines!$E$2:$L$523,8,FALSE),IF($AL12=2018,VLOOKUP(Brut!JB20,Semaines!$F$2:$L$523,7,FALSE),IF($AL12=2019,VLOOKUP(Brut!JB20,Semaines!$G$2:$L$523,6,FALSE),IF($AL12=2020,VLOOKUP(Brut!JB20,Semaines!$H$2:$L$523,5,FALSE),IF($AL12=2021,VLOOKUP(Brut!JB20,Semaines!$I$2:$L$523,4,FALSE),IF($AL12=2022,VLOOKUP(Brut!JB20,Semaines!$J$2:$L$523,3,FALSE),""))))))))))</f>
        <v>2016</v>
      </c>
      <c r="JT12" s="193"/>
      <c r="JU12" s="187"/>
      <c r="JV12" s="200"/>
      <c r="JW12" s="123"/>
      <c r="JX12" s="184"/>
      <c r="JY12" s="185"/>
      <c r="JZ12" s="182"/>
      <c r="KA12" s="131">
        <f>IF($AL12=2013,VLOOKUP(Brut!JK20,Semaines!$A$2:$L$523,11,FALSE),IF($AL12=2014,VLOOKUP(Brut!JK20,Semaines!$B$2:$L$523,10,FALSE),IF($AL12=2015,VLOOKUP(Brut!JK20,Semaines!$C$2:$L$523,9,FALSE),IF($AL12=2016,VLOOKUP(Brut!JK20,Semaines!$D$2:$L$523,8,FALSE),IF($AL12=2017,VLOOKUP(Brut!JK20,Semaines!$E$2:$L$523,7,FALSE),IF($AL12=2018,VLOOKUP(Brut!JK20,Semaines!$F$2:$L$523,6,FALSE),IF($AL12=2019,VLOOKUP(Brut!JK20,Semaines!$G$2:$L$523,5,FALSE),IF($AL12=2020,VLOOKUP(Brut!JK20,Semaines!$H$2:$L$523,4,FALSE),IF($AL12=2021,VLOOKUP(Brut!JK20,Semaines!$I$2:$L$523,3,FALSE),IF($AL12=2022,VLOOKUP(Brut!JK20,Semaines!$J$2:$L$523,2,FALSE),""))))))))))</f>
        <v>48</v>
      </c>
      <c r="KB12" s="132">
        <f>IF($AL12=2013,VLOOKUP(Brut!JK20,Semaines!$A$2:$L$523,12,FALSE),IF($AL12=2014,VLOOKUP(Brut!JK20,Semaines!$B$2:$L$523,11,FALSE),IF($AL12=2015,VLOOKUP(Brut!JK20,Semaines!$C$2:$L$523,10,FALSE),IF($AL12=2016,VLOOKUP(Brut!JK20,Semaines!$D$2:$L$523,9,FALSE),IF($AL12=2017,VLOOKUP(Brut!JK20,Semaines!$E$2:$L$523,8,FALSE),IF($AL12=2018,VLOOKUP(Brut!JK20,Semaines!$F$2:$L$523,7,FALSE),IF($AL12=2019,VLOOKUP(Brut!JK20,Semaines!$G$2:$L$523,6,FALSE),IF($AL12=2020,VLOOKUP(Brut!JK20,Semaines!$H$2:$L$523,5,FALSE),IF($AL12=2021,VLOOKUP(Brut!JK20,Semaines!$I$2:$L$523,4,FALSE),IF($AL12=2022,VLOOKUP(Brut!JK20,Semaines!$J$2:$L$523,3,FALSE),""))))))))))</f>
        <v>2016</v>
      </c>
      <c r="KC12" s="193"/>
      <c r="KD12" s="187"/>
      <c r="KE12" s="192">
        <f>IF($AL12=2013,VLOOKUP(Brut!JO20,Semaines!$A$2:$L$523,11,FALSE),IF($AL12=2014,VLOOKUP(Brut!JO20,Semaines!$B$2:$L$523,10,FALSE),IF($AL12=2015,VLOOKUP(Brut!JO20,Semaines!$C$2:$L$523,9,FALSE),IF($AL12=2016,VLOOKUP(Brut!JO20,Semaines!$D$2:$L$523,8,FALSE),IF($AL12=2017,VLOOKUP(Brut!JO20,Semaines!$E$2:$L$523,7,FALSE),IF($AL12=2018,VLOOKUP(Brut!JO20,Semaines!$F$2:$L$523,6,FALSE),IF($AL12=2019,VLOOKUP(Brut!JO20,Semaines!$G$2:$L$523,5,FALSE),IF($AL12=2020,VLOOKUP(Brut!JO20,Semaines!$H$2:$L$523,4,FALSE),IF($AL12=2021,VLOOKUP(Brut!JO20,Semaines!$I$2:$L$523,3,FALSE),IF($AL12=2022,VLOOKUP(Brut!JO20,Semaines!$J$2:$L$523,2,FALSE),""))))))))))</f>
        <v>49</v>
      </c>
      <c r="KF12" s="132">
        <f>IF($AL12=2013,VLOOKUP(Brut!JO20,Semaines!$A$2:$L$523,12,FALSE),IF($AL12=2014,VLOOKUP(Brut!JO20,Semaines!$B$2:$L$523,11,FALSE),IF($AL12=2015,VLOOKUP(Brut!JO20,Semaines!$C$2:$L$523,10,FALSE),IF($AL12=2016,VLOOKUP(Brut!JO20,Semaines!$D$2:$L$523,9,FALSE),IF($AL12=2017,VLOOKUP(Brut!JO20,Semaines!$E$2:$L$523,8,FALSE),IF($AL12=2018,VLOOKUP(Brut!JO20,Semaines!$F$2:$L$523,7,FALSE),IF($AL12=2019,VLOOKUP(Brut!JO20,Semaines!$G$2:$L$523,6,FALSE),IF($AL12=2020,VLOOKUP(Brut!JO20,Semaines!$H$2:$L$523,5,FALSE),IF($AL12=2021,VLOOKUP(Brut!JO20,Semaines!$I$2:$L$523,4,FALSE),IF($AL12=2022,VLOOKUP(Brut!JO20,Semaines!$J$2:$L$523,3,FALSE),""))))))))))</f>
        <v>2016</v>
      </c>
      <c r="KG12" s="193"/>
      <c r="KH12" s="187"/>
      <c r="KI12" s="203">
        <f>IF(Import!BC10=0,"",Import!BC10)</f>
        <v>42817</v>
      </c>
      <c r="KJ12" s="189">
        <f t="shared" si="14"/>
        <v>5000</v>
      </c>
      <c r="KK12" s="190">
        <f t="array" ref="KK12">IFERROR(IF(KI12="",IF(KG12="",IF(KE12="","",IF($AL12=2013,VLOOKUP(Brut!JO20+1,Semaines!$A$2:$L$523,11,FALSE),IF($AL12=2014,VLOOKUP(Brut!JO20+1,Semaines!$B$2:$L$523,10,FALSE),IF($AL12=2015,VLOOKUP(Brut!JO20+1,Semaines!$C$2:$L$523,9,FALSE),IF($AL12=2016,VLOOKUP(Brut!JO20+1,Semaines!$D$2:$L$523,8,FALSE),IF($AL12=2017,VLOOKUP(Brut!JO20+1,Semaines!$E$2:$L$523,7,FALSE),IF($AL12=2018,VLOOKUP(Brut!JO20+1,Semaines!$F$2:$L$523,6,FALSE),IF($AL12=2019,VLOOKUP(Brut!JO20+1,Semaines!$G$2:$L$523,5,FALSE),IF($AL12=2020,VLOOKUP(Brut!JO20+1,Semaines!$H$2:$L$523,4,FALSE),IF($AL12=2021,VLOOKUP(Brut!JO20+1,Semaines!$I$2:$L$523,3,FALSE),IF($AL12=2022,VLOOKUP(Brut!JO20+1,Semaines!$J$2:$L$523,2,FALSE),""))))))))))),IF(KH12="",IF($AL12=2013,VLOOKUP(Brut!JO20+1,Semaines!$A$2:$L$523,11,FALSE),IF($AL12=2014,VLOOKUP(Brut!JO20+1,Semaines!$B$2:$L$523,10,FALSE),IF($AL12=2015,VLOOKUP(Brut!JO20+1,Semaines!$C$2:$L$523,9,FALSE),IF($AL12=2016,VLOOKUP(Brut!JO20+1,Semaines!$D$2:$L$523,8,FALSE),IF($AL12=2017,VLOOKUP(Brut!JO20+1,Semaines!$E$2:$L$523,7,FALSE),IF($AL12=2018,VLOOKUP(Brut!JO20+1,Semaines!$F$2:$L$523,6,FALSE),IF($AL12=2019,VLOOKUP(Brut!JO20+1,Semaines!$G$2:$L$523,5,FALSE),IF($AL12=2020,VLOOKUP(Brut!JO20+1,Semaines!$H$2:$L$523,4,FALSE),IF($AL12=2021,VLOOKUP(Brut!JO20+1,Semaines!$I$2:$L$523,3,FALSE),IF($AL12=2022,VLOOKUP(Brut!JO20+1,Semaines!$J$2:$L$523,2,FALSE),"")))))))))),IF($AL12=2013,VLOOKUP(Brut!JQ20+1,Semaines!$A$2:$L$523,11,FALSE),IF($AL12=2014,VLOOKUP(Brut!JQ20+1,Semaines!$B$2:$L$523,10,FALSE),IF($AL12=2015,VLOOKUP(Brut!JQ20+1,Semaines!$C$2:$L$523,9,FALSE),IF($AL12=2016,VLOOKUP(Brut!JQ20+1,Semaines!$D$2:$L$523,8,FALSE),IF($AL12=2017,VLOOKUP(Brut!JQ20+1,Semaines!$E$2:$L$523,7,FALSE),IF($AL12=2018,VLOOKUP(Brut!JQ20+1,Semaines!$F$2:$L$523,6,FALSE),IF($AL12=2019,VLOOKUP(Brut!JQ20+1,Semaines!$G$2:$L$523,5,FALSE),IF($AL12=2020,VLOOKUP(Brut!JQ20+1,Semaines!$H$2:$L$523,4,FALSE),IF($AL12=2021,VLOOKUP(Brut!JQ20+1,Semaines!$I$2:$L$523,3,FALSE),IF($AL12=2022,VLOOKUP(Brut!JQ20+1,Semaines!$J$2:$L$523,2,FALSE),"")))))))))))),_xlfn.ISOWEEKNUM(KI12)),"")</f>
        <v>12</v>
      </c>
      <c r="KL12" s="191">
        <f>IF(KI12="",IF(KH12="",IF(KF12="","",IF($AL12=2013,VLOOKUP(Brut!JT20,Semaines!$A$2:$L$523,12,FALSE),IF($AL12=2014,VLOOKUP(Brut!JT20,Semaines!$B$2:$L$523,11,FALSE),IF($AL12=2015,VLOOKUP(Brut!JT20,Semaines!$C$2:$L$523,10,FALSE),IF($AL12=2016,VLOOKUP(Brut!JT20,Semaines!$D$2:$L$523,9,FALSE),IF($AL12=2017,VLOOKUP(Brut!JT20,Semaines!$E$2:$L$523,8,FALSE),IF($AL12=2018,VLOOKUP(Brut!JT20,Semaines!$F$2:$L$523,7,FALSE),IF($AL12=2019,VLOOKUP(Brut!JT20,Semaines!$G$2:$L$523,6,FALSE),IF($AL12=2020,VLOOKUP(Brut!JT20,Semaines!$H$2:$L$523,5,FALSE),IF($AL12=2021,VLOOKUP(Brut!JT20,Semaines!$I$2:$L$523,4,FALSE),IF($AL12=2022,VLOOKUP(Brut!JT20,Semaines!$J$2:$L$523,3,FALSE),""))))))))))),IF(KG12="",IF($AL12=2013,VLOOKUP(Brut!JT20,Semaines!$A$2:$L$523,12,FALSE),IF($AL12=2014,VLOOKUP(Brut!JT20,Semaines!$B$2:$L$523,11,FALSE),IF($AL12=2015,VLOOKUP(Brut!JT20,Semaines!$C$2:$L$523,10,FALSE),IF($AL12=2016,VLOOKUP(Brut!JT20,Semaines!$D$2:$L$523,9,FALSE),IF($AL12=2017,VLOOKUP(Brut!JT20,Semaines!$E$2:$L$523,8,FALSE),IF($AL12=2018,VLOOKUP(Brut!JT20,Semaines!$F$2:$L$523,7,FALSE),IF($AL12=2019,VLOOKUP(Brut!JT20,Semaines!$G$2:$L$523,6,FALSE),IF($AL12=2020,VLOOKUP(Brut!JT20,Semaines!$H$2:$L$523,5,FALSE),IF($AL12=2021,VLOOKUP(Brut!JT20,Semaines!$I$2:$L$523,4,FALSE),IF($AL12=2022,VLOOKUP(Brut!JT20,Semaines!$J$2:$L$523,3,FALSE),"")))))))))),IF(KF12="","",IF($AL12=2013,VLOOKUP(Brut!JT20,Semaines!$A$2:$L$523,12,FALSE),IF($AL12=2014,VLOOKUP(Brut!JT20,Semaines!$B$2:$L$523,11,FALSE),IF($AL12=2015,VLOOKUP(Brut!JT20,Semaines!$C$2:$L$523,10,FALSE),IF($AL12=2016,VLOOKUP(Brut!JT20,Semaines!$D$2:$L$523,9,FALSE),IF($AL12=2017,VLOOKUP(Brut!JT20,Semaines!$E$2:$L$523,8,FALSE),IF($AL12=2018,VLOOKUP(Brut!JT20,Semaines!$F$2:$L$523,7,FALSE),IF($AL12=2019,VLOOKUP(Brut!JT20,Semaines!$G$2:$L$523,6,FALSE),IF($AL12=2020,VLOOKUP(Brut!JT20,Semaines!$H$2:$L$523,5,FALSE),IF($AL12=2021,VLOOKUP(Brut!JT20,Semaines!$I$2:$L$523,4,FALSE),IF($AL12=2022,VLOOKUP(Brut!JT20,Semaines!$J$2:$L$523,3,FALSE),""))))))))))))),IF(AND(MONTH(KI12)=12,_xlfn.ISOWEEKNUM(KI12)=1),YEAR(KI12)+1,YEAR(KI12)))</f>
        <v>2017</v>
      </c>
      <c r="KM12" s="204">
        <f>IFERROR(IF(KI12="",IF(AND(Brut!X20&lt;&gt;"Pas ouvert",Brut!X20&lt;&gt;"Annulé"),IF(Brut!JQ20="",SUM(Brut!JO20-Brut!AE20),SUM(Brut!JQ20-Brut!AE20)),IF(Brut!X20="Annulé","Annulé","Pas ouvert")),SUM(Brut!JV20-Brut!AE20)),"")</f>
        <v>45</v>
      </c>
      <c r="KN12" s="205">
        <f>IF(OR(KM12="Annulé",KM12=""),"",IF(KM12="Pas ouvert",IF(KK12="","",INT(SUM(Brut!JV20-Brut!AE20)/4)),INT(KM12/4)))</f>
        <v>11</v>
      </c>
      <c r="KO12" s="90" t="str">
        <f t="shared" si="7"/>
        <v>Mois</v>
      </c>
      <c r="KP12" s="206">
        <f>IF(OR(KM12="Annulé",KM12=""),"",IF(KM12="Pas ouvert",IF(KK12="","",SUM(Brut!JV20-Brut!AE20)-(KN12*4)),IF(KM12-(KN12*4)=0,"",KM12-(KN12*4))))</f>
        <v>1</v>
      </c>
      <c r="KQ12" s="207" t="str">
        <f t="shared" si="8"/>
        <v>Semaines</v>
      </c>
    </row>
  </sheetData>
  <sortState xmlns:xlrd2="http://schemas.microsoft.com/office/spreadsheetml/2017/richdata2" ref="A4:D10">
    <sortCondition ref="A4"/>
  </sortState>
  <conditionalFormatting sqref="IY4:JD12">
    <cfRule type="expression" dxfId="18" priority="12">
      <formula>AND($IY4="",$KI4&lt;&gt;"")</formula>
    </cfRule>
  </conditionalFormatting>
  <conditionalFormatting sqref="M4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BV4:CA12">
    <cfRule type="expression" dxfId="17" priority="29">
      <formula>AND($BV4="",OR($CP4&lt;&gt;"",$FB4&lt;&gt;"",$IY4&lt;&gt;"",$KI4&lt;&gt;""))</formula>
    </cfRule>
  </conditionalFormatting>
  <conditionalFormatting sqref="CP4:CU12">
    <cfRule type="expression" dxfId="16" priority="30">
      <formula>AND($CP4="",OR($FB4&lt;&gt;"",$IY4&lt;&gt;"",$KI4&lt;&gt;""))</formula>
    </cfRule>
  </conditionalFormatting>
  <conditionalFormatting sqref="FB4:FG12">
    <cfRule type="expression" dxfId="15" priority="31">
      <formula>AND($FB4="",OR($IY4&lt;&gt;"",$KI4&lt;&gt;""))</formula>
    </cfRule>
  </conditionalFormatting>
  <conditionalFormatting sqref="AK4:AN12">
    <cfRule type="expression" dxfId="14" priority="32">
      <formula>AND($AN4="",OR($BD4&lt;&gt;"",$BV4&lt;&gt;"",$CP4&lt;&gt;"",$FB4&lt;&gt;"",$IY4&lt;&gt;"",$KI4&lt;&gt;""))</formula>
    </cfRule>
  </conditionalFormatting>
  <conditionalFormatting sqref="BD4:BI12">
    <cfRule type="expression" dxfId="13" priority="33">
      <formula>AND($BD4="",OR($BV4&lt;&gt;"",$CP4&lt;&gt;"",$FB4&lt;&gt;"",$IY4&lt;&gt;"",$KI4&lt;&gt;""))</formula>
    </cfRule>
  </conditionalFormatting>
  <conditionalFormatting sqref="BX4:BY12">
    <cfRule type="expression" dxfId="12" priority="34">
      <formula>AND($BX4=#REF!,$BY4=#REF!,$BX4&lt;&gt;"")</formula>
    </cfRule>
  </conditionalFormatting>
  <conditionalFormatting sqref="CR4:CS12">
    <cfRule type="expression" dxfId="11" priority="35">
      <formula>AND($CR4=#REF!,$CS4=#REF!,$CR4&lt;&gt;"")</formula>
    </cfRule>
  </conditionalFormatting>
  <conditionalFormatting sqref="FD4:FE12">
    <cfRule type="expression" dxfId="10" priority="36">
      <formula>AND($FD4=#REF!,$FE4=#REF!,$FD4&lt;&gt;"")</formula>
    </cfRule>
  </conditionalFormatting>
  <conditionalFormatting sqref="Y4:Y12">
    <cfRule type="expression" dxfId="9" priority="37">
      <formula>IF($Y4&lt;&gt;"Annulé",IF($Y4="En attente",IF($X4="En attente","FAUX",IF(SUM(#REF!-$X4)&gt;90,"VRAI","FAUX")),"FAUX"),"FAUX")</formula>
    </cfRule>
  </conditionalFormatting>
  <conditionalFormatting sqref="Z4:Z12">
    <cfRule type="expression" dxfId="8" priority="38">
      <formula>IF($Y4&lt;&gt;"Annulé",IF($Z4="En attente",IF($X4="En attente","FAUX",IF(SUM(#REF!-$X4)&gt;90,"VRAI","FAUX")),"FAUX"),"FAUX")</formula>
    </cfRule>
  </conditionalFormatting>
  <conditionalFormatting sqref="AA4:AA12">
    <cfRule type="expression" dxfId="7" priority="39">
      <formula>IF($M4="Annulé","FAUX",IF(OR($Z4="En attente",$Y4="En attente"),"FAUX",IF($M4="Livré","FAUX",IF($M4="En cours","FAUX",IF($AA4="En attente",IF($Z4&gt;=$Y4,IF(SUM(#REF!-$Z4)&gt;30,"VRAI","FAUX"),IF(SUM(#REF!-$Y4)&gt;30,"VRAI","FAUX")),"FAUX")))))</formula>
    </cfRule>
  </conditionalFormatting>
  <conditionalFormatting sqref="AB4:AB12">
    <cfRule type="expression" dxfId="6" priority="40">
      <formula>IF($M4="Annulé","FAUX",IF(OR($Z4="En attente",$Y4="En attente"),"FAUX",IF($M4="Livré","FAUX",IF($M4="En cours",IF($AB4="En attente","VRAI","FAUX"),IF($AB4="En attente",IF($Z4&gt;=$Y4,IF(SUM(#REF!-$Z4)&gt;25,"VRAI","FAUX"),IF(SUM(#REF!-$Y4)&gt;25,"VRAI","FAUX")),"FAUX")))))</formula>
    </cfRule>
  </conditionalFormatting>
  <conditionalFormatting sqref="AC4:AC12">
    <cfRule type="expression" dxfId="5" priority="41">
      <formula>IF($M4&lt;&gt;"Annulé",IF($AC4="En attente",IF($AB4="En attente","FAUX",IF(SUM(#REF!-$AB4)&gt;30,"VRAI","FAUX")),"FAUX"),"FAUX")</formula>
    </cfRule>
  </conditionalFormatting>
  <conditionalFormatting sqref="AK4:AL12">
    <cfRule type="expression" dxfId="4" priority="42">
      <formula>AND($AK4=#REF!,$AL4=#REF!,$AK4&lt;&gt;"")</formula>
    </cfRule>
  </conditionalFormatting>
  <conditionalFormatting sqref="BF4:BG12">
    <cfRule type="expression" dxfId="3" priority="43">
      <formula>AND($BF4=#REF!,$BG4=#REF!,$BF4&lt;&gt;"")</formula>
    </cfRule>
  </conditionalFormatting>
  <conditionalFormatting sqref="JA4:JB12">
    <cfRule type="expression" dxfId="2" priority="44">
      <formula>AND($JA4=#REF!,$JB4=#REF!,$JA4&lt;&gt;"")</formula>
    </cfRule>
  </conditionalFormatting>
  <conditionalFormatting sqref="KK4:KL12">
    <cfRule type="expression" dxfId="1" priority="45">
      <formula>AND($KK4=#REF!,$KL4=#REF!,$KK4&lt;&gt;"")</formula>
    </cfRule>
  </conditionalFormatting>
  <conditionalFormatting sqref="X4:X12">
    <cfRule type="expression" dxfId="0" priority="46">
      <formula>IF(R4="Oui",FALSE,IF($X4&lt;&gt;"Annulé",IF($X4="En attente",IF($Q4="En attente","FAUX",IF(SUM(#REF!-$Q4)&gt;30,"VRAI","FAUX")),"FAUX"),"FAUX"))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6E914E-28FD-4859-BE8D-B0EE199BE01C}">
  <sheetPr codeName="Feuil3"/>
  <dimension ref="A1:JW20"/>
  <sheetViews>
    <sheetView topLeftCell="A10" workbookViewId="0">
      <selection activeCell="AC13" sqref="AC13"/>
    </sheetView>
  </sheetViews>
  <sheetFormatPr baseColWidth="10" defaultRowHeight="14.4" x14ac:dyDescent="0.3"/>
  <cols>
    <col min="1" max="1" width="7.77734375" customWidth="1"/>
    <col min="2" max="2" width="27.77734375" customWidth="1"/>
    <col min="3" max="3" width="34.109375" customWidth="1"/>
    <col min="4" max="4" width="4.77734375" customWidth="1"/>
    <col min="6" max="6" width="12.77734375" customWidth="1"/>
    <col min="7" max="7" width="14.44140625" customWidth="1"/>
    <col min="8" max="8" width="3.5546875" customWidth="1"/>
    <col min="9" max="9" width="5.5546875" customWidth="1"/>
    <col min="10" max="10" width="19.33203125" customWidth="1"/>
    <col min="12" max="12" width="8.88671875" customWidth="1"/>
    <col min="13" max="13" width="9" customWidth="1"/>
    <col min="14" max="15" width="9.109375" customWidth="1"/>
    <col min="16" max="16" width="8.77734375" customWidth="1"/>
    <col min="17" max="17" width="8.5546875" customWidth="1"/>
    <col min="18" max="19" width="9.88671875" customWidth="1"/>
    <col min="20" max="20" width="9.33203125" customWidth="1"/>
    <col min="21" max="21" width="9.109375" customWidth="1"/>
    <col min="22" max="22" width="9.44140625" customWidth="1"/>
    <col min="23" max="23" width="12.21875" customWidth="1"/>
    <col min="24" max="24" width="9.109375" customWidth="1"/>
    <col min="25" max="25" width="8.88671875" customWidth="1"/>
    <col min="26" max="26" width="8.6640625" customWidth="1"/>
    <col min="27" max="27" width="9.44140625" customWidth="1"/>
    <col min="28" max="28" width="8.5546875" customWidth="1"/>
    <col min="29" max="29" width="2.77734375" customWidth="1"/>
    <col min="30" max="30" width="14.6640625" customWidth="1"/>
    <col min="31" max="31" width="2.88671875" customWidth="1"/>
    <col min="32" max="32" width="2.77734375" customWidth="1"/>
    <col min="33" max="33" width="8.5546875" customWidth="1"/>
    <col min="34" max="34" width="2.88671875" customWidth="1"/>
    <col min="35" max="35" width="2.77734375" customWidth="1"/>
    <col min="36" max="36" width="16.44140625" customWidth="1"/>
    <col min="37" max="37" width="2.88671875" customWidth="1"/>
    <col min="38" max="38" width="2.77734375" customWidth="1"/>
    <col min="39" max="39" width="2.88671875" customWidth="1"/>
    <col min="40" max="40" width="2.77734375" customWidth="1"/>
    <col min="41" max="41" width="8.33203125" customWidth="1"/>
    <col min="42" max="42" width="2.88671875" customWidth="1"/>
    <col min="43" max="43" width="2.77734375" customWidth="1"/>
    <col min="44" max="44" width="2.88671875" customWidth="1"/>
    <col min="45" max="45" width="2.77734375" customWidth="1"/>
    <col min="46" max="46" width="2.88671875" customWidth="1"/>
    <col min="47" max="47" width="2.77734375" customWidth="1"/>
    <col min="48" max="48" width="2.88671875" customWidth="1"/>
    <col min="49" max="49" width="2.77734375" customWidth="1"/>
    <col min="50" max="50" width="2.88671875" customWidth="1"/>
    <col min="51" max="51" width="2.77734375" customWidth="1"/>
    <col min="52" max="52" width="2.88671875" customWidth="1"/>
    <col min="53" max="53" width="2.77734375" customWidth="1"/>
    <col min="54" max="54" width="2.88671875" customWidth="1"/>
    <col min="55" max="55" width="2.77734375" customWidth="1"/>
    <col min="56" max="56" width="2.88671875" customWidth="1"/>
    <col min="57" max="57" width="2.77734375" customWidth="1"/>
    <col min="58" max="58" width="2.88671875" customWidth="1"/>
    <col min="59" max="59" width="2.77734375" customWidth="1"/>
    <col min="60" max="60" width="2.88671875" customWidth="1"/>
    <col min="61" max="61" width="2.77734375" customWidth="1"/>
    <col min="62" max="62" width="8.88671875" customWidth="1"/>
    <col min="63" max="63" width="2.88671875" customWidth="1"/>
    <col min="64" max="64" width="2.77734375" customWidth="1"/>
    <col min="65" max="65" width="2.88671875" customWidth="1"/>
    <col min="66" max="66" width="2.77734375" customWidth="1"/>
    <col min="67" max="67" width="2.88671875" customWidth="1"/>
    <col min="68" max="68" width="2.77734375" customWidth="1"/>
    <col min="69" max="69" width="2.88671875" customWidth="1"/>
    <col min="70" max="70" width="2.77734375" customWidth="1"/>
    <col min="72" max="72" width="2.88671875" customWidth="1"/>
    <col min="73" max="73" width="2.77734375" customWidth="1"/>
    <col min="74" max="74" width="2.88671875" customWidth="1"/>
    <col min="75" max="75" width="2.77734375" customWidth="1"/>
    <col min="77" max="77" width="2.88671875" customWidth="1"/>
    <col min="78" max="78" width="2.77734375" customWidth="1"/>
    <col min="79" max="79" width="2.88671875" customWidth="1"/>
    <col min="80" max="80" width="2.77734375" customWidth="1"/>
    <col min="81" max="81" width="8.88671875" customWidth="1"/>
    <col min="82" max="82" width="2.88671875" customWidth="1"/>
    <col min="83" max="83" width="2.77734375" customWidth="1"/>
    <col min="84" max="84" width="2.88671875" customWidth="1"/>
    <col min="85" max="85" width="2.77734375" customWidth="1"/>
    <col min="86" max="86" width="2.88671875" customWidth="1"/>
    <col min="87" max="87" width="2.77734375" customWidth="1"/>
    <col min="88" max="88" width="2.88671875" customWidth="1"/>
    <col min="89" max="89" width="2.77734375" customWidth="1"/>
    <col min="91" max="91" width="2.88671875" customWidth="1"/>
    <col min="92" max="92" width="2.77734375" customWidth="1"/>
    <col min="93" max="93" width="2.88671875" customWidth="1"/>
    <col min="94" max="94" width="2.77734375" customWidth="1"/>
    <col min="95" max="95" width="2.88671875" customWidth="1"/>
    <col min="96" max="96" width="2.77734375" customWidth="1"/>
    <col min="97" max="97" width="2.88671875" customWidth="1"/>
    <col min="98" max="98" width="2.77734375" customWidth="1"/>
    <col min="100" max="101" width="2.88671875" customWidth="1"/>
    <col min="102" max="102" width="2.77734375" customWidth="1"/>
    <col min="103" max="103" width="2.88671875" customWidth="1"/>
    <col min="104" max="104" width="2.77734375" customWidth="1"/>
    <col min="106" max="107" width="2.88671875" customWidth="1"/>
    <col min="108" max="108" width="2.77734375" customWidth="1"/>
    <col min="109" max="109" width="2.88671875" customWidth="1"/>
    <col min="110" max="110" width="2.77734375" customWidth="1"/>
    <col min="111" max="111" width="2.88671875" customWidth="1"/>
    <col min="112" max="112" width="2.77734375" customWidth="1"/>
    <col min="114" max="114" width="2.88671875" customWidth="1"/>
    <col min="115" max="115" width="2.77734375" customWidth="1"/>
    <col min="116" max="116" width="2.88671875" customWidth="1"/>
    <col min="117" max="117" width="2.77734375" customWidth="1"/>
    <col min="119" max="119" width="2.88671875" customWidth="1"/>
    <col min="120" max="120" width="2.77734375" customWidth="1"/>
    <col min="121" max="121" width="2.88671875" customWidth="1"/>
    <col min="122" max="122" width="2.77734375" customWidth="1"/>
    <col min="123" max="123" width="2.88671875" customWidth="1"/>
    <col min="124" max="124" width="2.77734375" customWidth="1"/>
    <col min="126" max="126" width="2.88671875" customWidth="1"/>
    <col min="127" max="127" width="2.77734375" customWidth="1"/>
    <col min="128" max="128" width="2.88671875" customWidth="1"/>
    <col min="129" max="129" width="2.77734375" customWidth="1"/>
    <col min="130" max="130" width="2.88671875" customWidth="1"/>
    <col min="131" max="131" width="2.77734375" customWidth="1"/>
    <col min="132" max="132" width="2.88671875" customWidth="1"/>
    <col min="133" max="133" width="2.77734375" customWidth="1"/>
    <col min="134" max="134" width="2.88671875" customWidth="1"/>
    <col min="135" max="135" width="2.77734375" customWidth="1"/>
    <col min="136" max="136" width="2.88671875" customWidth="1"/>
    <col min="137" max="137" width="2.77734375" customWidth="1"/>
    <col min="138" max="138" width="2.88671875" customWidth="1"/>
    <col min="139" max="139" width="2.77734375" customWidth="1"/>
    <col min="140" max="140" width="2.88671875" customWidth="1"/>
    <col min="141" max="141" width="2.77734375" customWidth="1"/>
    <col min="142" max="142" width="8.5546875" customWidth="1"/>
    <col min="143" max="143" width="2.88671875" customWidth="1"/>
    <col min="144" max="144" width="2.77734375" customWidth="1"/>
    <col min="145" max="145" width="2.88671875" customWidth="1"/>
    <col min="146" max="146" width="2.77734375" customWidth="1"/>
    <col min="147" max="147" width="2.88671875" customWidth="1"/>
    <col min="148" max="148" width="2.77734375" customWidth="1"/>
    <col min="150" max="150" width="2.88671875" customWidth="1"/>
    <col min="151" max="151" width="2.77734375" customWidth="1"/>
    <col min="152" max="152" width="2.88671875" customWidth="1"/>
    <col min="153" max="153" width="2.77734375" customWidth="1"/>
    <col min="154" max="154" width="2.88671875" customWidth="1"/>
    <col min="155" max="155" width="2.77734375" customWidth="1"/>
    <col min="156" max="156" width="2.88671875" customWidth="1"/>
    <col min="157" max="157" width="2.77734375" customWidth="1"/>
    <col min="159" max="159" width="2.88671875" customWidth="1"/>
    <col min="160" max="160" width="2.77734375" customWidth="1"/>
    <col min="161" max="161" width="2.88671875" customWidth="1"/>
    <col min="162" max="162" width="2.77734375" customWidth="1"/>
    <col min="163" max="163" width="2.88671875" customWidth="1"/>
    <col min="164" max="164" width="2.77734375" customWidth="1"/>
    <col min="165" max="165" width="2.88671875" customWidth="1"/>
    <col min="166" max="166" width="2.77734375" customWidth="1"/>
    <col min="167" max="167" width="2.88671875" customWidth="1"/>
    <col min="168" max="168" width="2.77734375" customWidth="1"/>
    <col min="170" max="170" width="2.88671875" customWidth="1"/>
    <col min="171" max="171" width="2.77734375" customWidth="1"/>
    <col min="172" max="172" width="2.88671875" customWidth="1"/>
    <col min="173" max="173" width="2.77734375" customWidth="1"/>
    <col min="174" max="174" width="2.88671875" customWidth="1"/>
    <col min="175" max="175" width="2.77734375" customWidth="1"/>
    <col min="176" max="176" width="2.88671875" customWidth="1"/>
    <col min="177" max="177" width="2.77734375" customWidth="1"/>
    <col min="178" max="178" width="2.88671875" customWidth="1"/>
    <col min="179" max="179" width="2.77734375" customWidth="1"/>
    <col min="180" max="180" width="2.88671875" customWidth="1"/>
    <col min="181" max="181" width="2.77734375" customWidth="1"/>
    <col min="182" max="182" width="2.88671875" customWidth="1"/>
    <col min="183" max="183" width="2.77734375" customWidth="1"/>
    <col min="184" max="184" width="2.88671875" customWidth="1"/>
    <col min="185" max="185" width="2.77734375" customWidth="1"/>
    <col min="186" max="186" width="2.88671875" customWidth="1"/>
    <col min="187" max="187" width="2.77734375" customWidth="1"/>
    <col min="188" max="188" width="2.88671875" customWidth="1"/>
    <col min="189" max="189" width="2.77734375" customWidth="1"/>
    <col min="190" max="190" width="2.88671875" customWidth="1"/>
    <col min="191" max="191" width="2.77734375" customWidth="1"/>
    <col min="193" max="193" width="2.88671875" customWidth="1"/>
    <col min="194" max="194" width="2.77734375" customWidth="1"/>
    <col min="195" max="195" width="2.88671875" customWidth="1"/>
    <col min="196" max="196" width="2.77734375" customWidth="1"/>
    <col min="197" max="197" width="2.88671875" customWidth="1"/>
    <col min="198" max="198" width="2.77734375" customWidth="1"/>
    <col min="199" max="199" width="2.88671875" customWidth="1"/>
    <col min="200" max="200" width="2.77734375" customWidth="1"/>
    <col min="201" max="201" width="2.88671875" customWidth="1"/>
    <col min="202" max="202" width="2.77734375" customWidth="1"/>
    <col min="203" max="203" width="2.88671875" customWidth="1"/>
    <col min="204" max="204" width="2.77734375" customWidth="1"/>
    <col min="205" max="205" width="2.88671875" customWidth="1"/>
    <col min="206" max="206" width="2.77734375" customWidth="1"/>
    <col min="207" max="207" width="2.88671875" customWidth="1"/>
    <col min="208" max="208" width="2.77734375" customWidth="1"/>
    <col min="209" max="209" width="2.88671875" customWidth="1"/>
    <col min="210" max="210" width="2.77734375" customWidth="1"/>
    <col min="212" max="212" width="2.88671875" customWidth="1"/>
    <col min="213" max="213" width="2.77734375" customWidth="1"/>
    <col min="214" max="214" width="2.88671875" customWidth="1"/>
    <col min="215" max="215" width="2.77734375" customWidth="1"/>
    <col min="217" max="217" width="2.88671875" customWidth="1"/>
    <col min="218" max="218" width="2.77734375" customWidth="1"/>
    <col min="219" max="219" width="2.88671875" customWidth="1"/>
    <col min="220" max="220" width="2.77734375" customWidth="1"/>
    <col min="221" max="221" width="2.88671875" customWidth="1"/>
    <col min="222" max="222" width="2.77734375" customWidth="1"/>
    <col min="223" max="223" width="2.88671875" customWidth="1"/>
    <col min="224" max="224" width="2.77734375" customWidth="1"/>
    <col min="225" max="225" width="2.88671875" customWidth="1"/>
    <col min="226" max="226" width="2.77734375" customWidth="1"/>
    <col min="227" max="227" width="2.88671875" customWidth="1"/>
    <col min="228" max="228" width="2.77734375" customWidth="1"/>
    <col min="229" max="229" width="2.88671875" customWidth="1"/>
    <col min="230" max="230" width="2.77734375" customWidth="1"/>
    <col min="232" max="232" width="2.88671875" customWidth="1"/>
    <col min="233" max="233" width="2.77734375" customWidth="1"/>
    <col min="234" max="234" width="2.88671875" customWidth="1"/>
    <col min="235" max="235" width="2.77734375" customWidth="1"/>
    <col min="236" max="236" width="2.88671875" customWidth="1"/>
    <col min="237" max="237" width="2.77734375" customWidth="1"/>
    <col min="238" max="238" width="2.88671875" customWidth="1"/>
    <col min="239" max="239" width="2.77734375" customWidth="1"/>
    <col min="240" max="240" width="2.88671875" customWidth="1"/>
    <col min="241" max="241" width="2.77734375" customWidth="1"/>
    <col min="242" max="242" width="2.88671875" customWidth="1"/>
    <col min="243" max="243" width="2.77734375" customWidth="1"/>
    <col min="244" max="244" width="8.5546875" customWidth="1"/>
    <col min="245" max="246" width="2.88671875" customWidth="1"/>
    <col min="247" max="248" width="2.77734375" customWidth="1"/>
    <col min="250" max="250" width="2.88671875" customWidth="1"/>
    <col min="251" max="251" width="2.77734375" customWidth="1"/>
    <col min="252" max="252" width="2.88671875" customWidth="1"/>
    <col min="253" max="253" width="2.77734375" customWidth="1"/>
    <col min="254" max="254" width="2.88671875" customWidth="1"/>
    <col min="255" max="255" width="2.77734375" customWidth="1"/>
    <col min="256" max="256" width="2.88671875" customWidth="1"/>
    <col min="257" max="257" width="2.77734375" customWidth="1"/>
    <col min="258" max="258" width="2.88671875" customWidth="1"/>
    <col min="259" max="259" width="2.77734375" customWidth="1"/>
    <col min="260" max="260" width="2.88671875" customWidth="1"/>
    <col min="261" max="261" width="2.77734375" customWidth="1"/>
    <col min="262" max="262" width="2.88671875" customWidth="1"/>
    <col min="263" max="263" width="2.77734375" customWidth="1"/>
    <col min="264" max="264" width="2.88671875" customWidth="1"/>
    <col min="265" max="265" width="2.77734375" customWidth="1"/>
    <col min="266" max="266" width="2.88671875" customWidth="1"/>
    <col min="267" max="267" width="2.77734375" customWidth="1"/>
    <col min="268" max="268" width="2.88671875" customWidth="1"/>
    <col min="269" max="269" width="2.77734375" customWidth="1"/>
    <col min="271" max="271" width="2.88671875" customWidth="1"/>
    <col min="272" max="272" width="2.77734375" customWidth="1"/>
    <col min="273" max="273" width="2.88671875" customWidth="1"/>
    <col min="274" max="274" width="2.77734375" customWidth="1"/>
    <col min="275" max="275" width="2.88671875" customWidth="1"/>
    <col min="276" max="276" width="2.77734375" customWidth="1"/>
    <col min="277" max="277" width="2.88671875" customWidth="1"/>
    <col min="278" max="278" width="2.77734375" customWidth="1"/>
    <col min="279" max="279" width="8.21875" customWidth="1"/>
    <col min="280" max="280" width="2.88671875" customWidth="1"/>
    <col min="281" max="281" width="2.77734375" customWidth="1"/>
    <col min="282" max="282" width="2.88671875" customWidth="1"/>
    <col min="283" max="283" width="2.77734375" customWidth="1"/>
  </cols>
  <sheetData>
    <row r="1" spans="1:283" ht="15" thickBot="1" x14ac:dyDescent="0.35">
      <c r="A1" s="53"/>
      <c r="B1" s="54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55"/>
      <c r="Z1" s="55"/>
      <c r="AA1" s="55"/>
      <c r="AB1" s="56"/>
      <c r="AC1" s="53"/>
      <c r="AD1" s="53"/>
      <c r="AE1" s="53"/>
      <c r="AF1" s="53"/>
      <c r="AG1" s="57"/>
      <c r="AH1" s="53"/>
      <c r="AI1" s="53"/>
      <c r="AJ1" s="53"/>
      <c r="AK1" s="53"/>
      <c r="AL1" s="53"/>
      <c r="AM1" s="53"/>
      <c r="AN1" s="53"/>
      <c r="AO1" s="57"/>
      <c r="AP1" s="57"/>
      <c r="AQ1" s="57"/>
      <c r="AR1" s="57"/>
      <c r="AS1" s="57"/>
      <c r="AT1" s="53"/>
      <c r="AU1" s="53"/>
      <c r="AV1" s="53"/>
      <c r="AW1" s="53"/>
      <c r="AX1" s="53"/>
      <c r="AY1" s="53"/>
      <c r="AZ1" s="53"/>
      <c r="BA1" s="53"/>
      <c r="BB1" s="53"/>
      <c r="BC1" s="53"/>
      <c r="BD1" s="53"/>
      <c r="BE1" s="53"/>
      <c r="BF1" s="53"/>
      <c r="BG1" s="53"/>
      <c r="BH1" s="53"/>
      <c r="BI1" s="53"/>
      <c r="BJ1" s="57"/>
      <c r="BK1" s="57"/>
      <c r="BL1" s="57"/>
      <c r="BM1" s="57"/>
      <c r="BN1" s="57"/>
      <c r="BO1" s="53"/>
      <c r="BP1" s="53"/>
      <c r="BQ1" s="53"/>
      <c r="BR1" s="53"/>
      <c r="BS1" s="53"/>
      <c r="BT1" s="53"/>
      <c r="BU1" s="53"/>
      <c r="BV1" s="53"/>
      <c r="BW1" s="53"/>
      <c r="BX1" s="53"/>
      <c r="BY1" s="53"/>
      <c r="BZ1" s="53"/>
      <c r="CA1" s="53"/>
      <c r="CB1" s="53"/>
      <c r="CC1" s="53"/>
      <c r="CD1" s="53"/>
      <c r="CE1" s="53"/>
      <c r="CF1" s="53"/>
      <c r="CG1" s="53"/>
      <c r="CH1" s="53"/>
      <c r="CI1" s="53"/>
      <c r="CJ1" s="53"/>
      <c r="CK1" s="53"/>
      <c r="CL1" s="53"/>
      <c r="CM1" s="53"/>
      <c r="CN1" s="53"/>
      <c r="CO1" s="53"/>
      <c r="CP1" s="53"/>
      <c r="CQ1" s="53"/>
      <c r="CR1" s="53"/>
      <c r="CS1" s="53"/>
      <c r="CT1" s="53"/>
      <c r="CU1" s="53"/>
      <c r="CV1" s="53"/>
      <c r="CW1" s="53"/>
      <c r="CX1" s="53"/>
      <c r="CY1" s="53"/>
      <c r="CZ1" s="53"/>
      <c r="DA1" s="53"/>
      <c r="DB1" s="53"/>
      <c r="DC1" s="53"/>
      <c r="DD1" s="53"/>
      <c r="DE1" s="53"/>
      <c r="DF1" s="53"/>
      <c r="DG1" s="53"/>
      <c r="DH1" s="53"/>
      <c r="DI1" s="53"/>
      <c r="DJ1" s="53"/>
      <c r="DK1" s="53"/>
      <c r="DL1" s="53"/>
      <c r="DM1" s="53"/>
      <c r="DN1" s="53"/>
      <c r="DO1" s="53"/>
      <c r="DP1" s="53"/>
      <c r="DQ1" s="53"/>
      <c r="DR1" s="53"/>
      <c r="DS1" s="53"/>
      <c r="DT1" s="53"/>
      <c r="DU1" s="53"/>
      <c r="DV1" s="53"/>
      <c r="DW1" s="53"/>
      <c r="DX1" s="53"/>
      <c r="DY1" s="53"/>
      <c r="DZ1" s="53"/>
      <c r="EA1" s="53"/>
      <c r="EB1" s="53"/>
      <c r="EC1" s="53"/>
      <c r="ED1" s="53"/>
      <c r="EE1" s="53"/>
      <c r="EF1" s="53"/>
      <c r="EG1" s="53"/>
      <c r="EH1" s="53"/>
      <c r="EI1" s="53"/>
      <c r="EJ1" s="53"/>
      <c r="EK1" s="53"/>
      <c r="EL1" s="57"/>
      <c r="EM1" s="57"/>
      <c r="EN1" s="57"/>
      <c r="EO1" s="57"/>
      <c r="EP1" s="57"/>
      <c r="EQ1" s="53"/>
      <c r="ER1" s="53"/>
      <c r="ES1" s="53"/>
      <c r="ET1" s="53"/>
      <c r="EU1" s="53"/>
      <c r="EV1" s="53"/>
      <c r="EW1" s="53"/>
      <c r="EX1" s="53"/>
      <c r="EY1" s="53"/>
      <c r="EZ1" s="53"/>
      <c r="FA1" s="53"/>
      <c r="FB1" s="53"/>
      <c r="FC1" s="53"/>
      <c r="FD1" s="53"/>
      <c r="FE1" s="53"/>
      <c r="FF1" s="53"/>
      <c r="FG1" s="53"/>
      <c r="FH1" s="53"/>
      <c r="FI1" s="53"/>
      <c r="FJ1" s="53"/>
      <c r="FK1" s="53"/>
      <c r="FL1" s="53"/>
      <c r="FM1" s="53"/>
      <c r="FN1" s="53"/>
      <c r="FO1" s="53"/>
      <c r="FP1" s="53"/>
      <c r="FQ1" s="53"/>
      <c r="FR1" s="53"/>
      <c r="FS1" s="53"/>
      <c r="FT1" s="53"/>
      <c r="FU1" s="53"/>
      <c r="FV1" s="53"/>
      <c r="FW1" s="53"/>
      <c r="FX1" s="53"/>
      <c r="FY1" s="53"/>
      <c r="FZ1" s="53"/>
      <c r="GA1" s="53"/>
      <c r="GB1" s="53"/>
      <c r="GC1" s="53"/>
      <c r="GD1" s="53"/>
      <c r="GE1" s="53"/>
      <c r="GF1" s="53"/>
      <c r="GG1" s="53"/>
      <c r="GH1" s="53"/>
      <c r="GI1" s="53"/>
      <c r="GJ1" s="53"/>
      <c r="GK1" s="53"/>
      <c r="GL1" s="53"/>
      <c r="GM1" s="53"/>
      <c r="GN1" s="53"/>
      <c r="GO1" s="53"/>
      <c r="GP1" s="53"/>
      <c r="GQ1" s="53"/>
      <c r="GR1" s="53"/>
      <c r="GS1" s="53"/>
      <c r="GT1" s="53"/>
      <c r="GU1" s="53"/>
      <c r="GV1" s="53"/>
      <c r="GW1" s="53"/>
      <c r="GX1" s="53"/>
      <c r="GY1" s="53"/>
      <c r="GZ1" s="53"/>
      <c r="HA1" s="53"/>
      <c r="HB1" s="53"/>
      <c r="HC1" s="53"/>
      <c r="HD1" s="53"/>
      <c r="HE1" s="53"/>
      <c r="HF1" s="53"/>
      <c r="HG1" s="53"/>
      <c r="HH1" s="53"/>
      <c r="HI1" s="53"/>
      <c r="HJ1" s="53"/>
      <c r="HK1" s="53"/>
      <c r="HL1" s="53"/>
      <c r="HM1" s="53"/>
      <c r="HN1" s="53"/>
      <c r="HO1" s="53"/>
      <c r="HP1" s="53"/>
      <c r="HQ1" s="53"/>
      <c r="HR1" s="53"/>
      <c r="HS1" s="53"/>
      <c r="HT1" s="53"/>
      <c r="HU1" s="53"/>
      <c r="HV1" s="53"/>
      <c r="HW1" s="53"/>
      <c r="HX1" s="53"/>
      <c r="HY1" s="53"/>
      <c r="HZ1" s="53"/>
      <c r="IA1" s="53"/>
      <c r="IB1" s="53"/>
      <c r="IC1" s="53"/>
      <c r="ID1" s="53"/>
      <c r="IE1" s="53"/>
      <c r="IF1" s="53"/>
      <c r="IG1" s="53"/>
      <c r="IH1" s="53"/>
      <c r="II1" s="53"/>
      <c r="IJ1" s="53"/>
      <c r="IK1" s="53"/>
      <c r="IL1" s="53"/>
      <c r="IM1" s="53"/>
      <c r="IN1" s="53"/>
      <c r="IO1" s="53"/>
      <c r="IP1" s="53"/>
      <c r="IQ1" s="53"/>
      <c r="IR1" s="53"/>
      <c r="IS1" s="53"/>
      <c r="IT1" s="53"/>
      <c r="IU1" s="53"/>
      <c r="IV1" s="53"/>
      <c r="IW1" s="53"/>
      <c r="IX1" s="53"/>
      <c r="IY1" s="53"/>
      <c r="IZ1" s="53"/>
      <c r="JA1" s="53"/>
      <c r="JB1" s="53"/>
      <c r="JC1" s="53"/>
      <c r="JD1" s="53"/>
      <c r="JE1" s="53"/>
      <c r="JF1" s="53"/>
      <c r="JG1" s="53"/>
      <c r="JH1" s="53"/>
      <c r="JI1" s="53"/>
      <c r="JJ1" s="53"/>
      <c r="JK1" s="53"/>
      <c r="JL1" s="53"/>
      <c r="JM1" s="53"/>
      <c r="JN1" s="53"/>
      <c r="JO1" s="53"/>
      <c r="JP1" s="53"/>
      <c r="JQ1" s="53"/>
      <c r="JR1" s="53"/>
      <c r="JS1" s="53"/>
      <c r="JT1" s="53"/>
      <c r="JU1" s="53"/>
    </row>
    <row r="2" spans="1:283" ht="21" x14ac:dyDescent="0.3">
      <c r="A2" s="53"/>
      <c r="B2" s="58"/>
      <c r="C2" s="55"/>
      <c r="D2" s="55"/>
      <c r="E2" s="55"/>
      <c r="F2" s="55"/>
      <c r="G2" s="400"/>
      <c r="H2" s="400"/>
      <c r="I2" s="400"/>
      <c r="J2" s="400"/>
      <c r="K2" s="400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59"/>
      <c r="AA2" s="59"/>
      <c r="AB2" s="60"/>
      <c r="AC2" s="61"/>
      <c r="AD2" s="62">
        <f ca="1">TODAY()</f>
        <v>43977</v>
      </c>
      <c r="AE2" s="399" t="s">
        <v>91</v>
      </c>
      <c r="AF2" s="399"/>
      <c r="AG2" s="401" t="s">
        <v>92</v>
      </c>
      <c r="AH2" s="402" t="s">
        <v>93</v>
      </c>
      <c r="AI2" s="403"/>
      <c r="AJ2" s="404"/>
      <c r="AK2" s="399" t="s">
        <v>94</v>
      </c>
      <c r="AL2" s="399"/>
      <c r="AM2" s="399"/>
      <c r="AN2" s="399"/>
      <c r="AO2" s="401" t="s">
        <v>95</v>
      </c>
      <c r="AP2" s="401" t="s">
        <v>96</v>
      </c>
      <c r="AQ2" s="401"/>
      <c r="AR2" s="401"/>
      <c r="AS2" s="401"/>
      <c r="AT2" s="402" t="s">
        <v>97</v>
      </c>
      <c r="AU2" s="402"/>
      <c r="AV2" s="402" t="s">
        <v>98</v>
      </c>
      <c r="AW2" s="402"/>
      <c r="AX2" s="405" t="s">
        <v>99</v>
      </c>
      <c r="AY2" s="405"/>
      <c r="AZ2" s="405"/>
      <c r="BA2" s="405"/>
      <c r="BB2" s="399" t="s">
        <v>100</v>
      </c>
      <c r="BC2" s="399"/>
      <c r="BD2" s="399"/>
      <c r="BE2" s="399"/>
      <c r="BF2" s="399" t="s">
        <v>101</v>
      </c>
      <c r="BG2" s="399"/>
      <c r="BH2" s="399"/>
      <c r="BI2" s="399"/>
      <c r="BJ2" s="401" t="s">
        <v>102</v>
      </c>
      <c r="BK2" s="401" t="s">
        <v>103</v>
      </c>
      <c r="BL2" s="401"/>
      <c r="BM2" s="401"/>
      <c r="BN2" s="401"/>
      <c r="BO2" s="406" t="s">
        <v>104</v>
      </c>
      <c r="BP2" s="406"/>
      <c r="BQ2" s="406"/>
      <c r="BR2" s="406"/>
      <c r="BS2" s="407"/>
      <c r="BT2" s="399" t="s">
        <v>105</v>
      </c>
      <c r="BU2" s="399"/>
      <c r="BV2" s="399"/>
      <c r="BW2" s="399"/>
      <c r="BX2" s="407"/>
      <c r="BY2" s="399" t="s">
        <v>106</v>
      </c>
      <c r="BZ2" s="399"/>
      <c r="CA2" s="399"/>
      <c r="CB2" s="399"/>
      <c r="CC2" s="401" t="s">
        <v>107</v>
      </c>
      <c r="CD2" s="401" t="s">
        <v>108</v>
      </c>
      <c r="CE2" s="401"/>
      <c r="CF2" s="401"/>
      <c r="CG2" s="401"/>
      <c r="CH2" s="408" t="s">
        <v>109</v>
      </c>
      <c r="CI2" s="408"/>
      <c r="CJ2" s="408"/>
      <c r="CK2" s="408"/>
      <c r="CL2" s="407"/>
      <c r="CM2" s="399" t="s">
        <v>110</v>
      </c>
      <c r="CN2" s="399"/>
      <c r="CO2" s="399"/>
      <c r="CP2" s="399"/>
      <c r="CQ2" s="408" t="s">
        <v>111</v>
      </c>
      <c r="CR2" s="408"/>
      <c r="CS2" s="408"/>
      <c r="CT2" s="408"/>
      <c r="CU2" s="407"/>
      <c r="CV2" s="409" t="s">
        <v>112</v>
      </c>
      <c r="CW2" s="399" t="s">
        <v>113</v>
      </c>
      <c r="CX2" s="399"/>
      <c r="CY2" s="399"/>
      <c r="CZ2" s="399"/>
      <c r="DA2" s="407"/>
      <c r="DB2" s="409" t="s">
        <v>114</v>
      </c>
      <c r="DC2" s="399" t="s">
        <v>115</v>
      </c>
      <c r="DD2" s="399"/>
      <c r="DE2" s="399"/>
      <c r="DF2" s="399"/>
      <c r="DG2" s="399" t="s">
        <v>116</v>
      </c>
      <c r="DH2" s="399"/>
      <c r="DI2" s="407"/>
      <c r="DJ2" s="399" t="s">
        <v>117</v>
      </c>
      <c r="DK2" s="399"/>
      <c r="DL2" s="399"/>
      <c r="DM2" s="399"/>
      <c r="DN2" s="407"/>
      <c r="DO2" s="399" t="s">
        <v>118</v>
      </c>
      <c r="DP2" s="399"/>
      <c r="DQ2" s="399"/>
      <c r="DR2" s="399"/>
      <c r="DS2" s="399" t="s">
        <v>119</v>
      </c>
      <c r="DT2" s="399"/>
      <c r="DU2" s="407"/>
      <c r="DV2" s="399" t="s">
        <v>120</v>
      </c>
      <c r="DW2" s="399"/>
      <c r="DX2" s="399"/>
      <c r="DY2" s="399"/>
      <c r="DZ2" s="399" t="s">
        <v>121</v>
      </c>
      <c r="EA2" s="399"/>
      <c r="EB2" s="399"/>
      <c r="EC2" s="399"/>
      <c r="ED2" s="399" t="s">
        <v>122</v>
      </c>
      <c r="EE2" s="399"/>
      <c r="EF2" s="399"/>
      <c r="EG2" s="399"/>
      <c r="EH2" s="399" t="s">
        <v>123</v>
      </c>
      <c r="EI2" s="399"/>
      <c r="EJ2" s="399"/>
      <c r="EK2" s="399"/>
      <c r="EL2" s="401" t="s">
        <v>124</v>
      </c>
      <c r="EM2" s="401" t="s">
        <v>125</v>
      </c>
      <c r="EN2" s="401"/>
      <c r="EO2" s="401"/>
      <c r="EP2" s="401"/>
      <c r="EQ2" s="399" t="s">
        <v>126</v>
      </c>
      <c r="ER2" s="399"/>
      <c r="ES2" s="407"/>
      <c r="ET2" s="399" t="s">
        <v>127</v>
      </c>
      <c r="EU2" s="399"/>
      <c r="EV2" s="399"/>
      <c r="EW2" s="399"/>
      <c r="EX2" s="411" t="s">
        <v>128</v>
      </c>
      <c r="EY2" s="411"/>
      <c r="EZ2" s="411"/>
      <c r="FA2" s="411"/>
      <c r="FB2" s="407"/>
      <c r="FC2" s="399" t="s">
        <v>129</v>
      </c>
      <c r="FD2" s="399"/>
      <c r="FE2" s="399"/>
      <c r="FF2" s="399"/>
      <c r="FG2" s="402" t="s">
        <v>130</v>
      </c>
      <c r="FH2" s="402"/>
      <c r="FI2" s="411" t="s">
        <v>131</v>
      </c>
      <c r="FJ2" s="411"/>
      <c r="FK2" s="411"/>
      <c r="FL2" s="411"/>
      <c r="FM2" s="407"/>
      <c r="FN2" s="399" t="s">
        <v>132</v>
      </c>
      <c r="FO2" s="399"/>
      <c r="FP2" s="399"/>
      <c r="FQ2" s="399"/>
      <c r="FR2" s="399" t="s">
        <v>133</v>
      </c>
      <c r="FS2" s="399"/>
      <c r="FT2" s="399"/>
      <c r="FU2" s="399"/>
      <c r="FV2" s="399" t="s">
        <v>134</v>
      </c>
      <c r="FW2" s="399"/>
      <c r="FX2" s="399" t="s">
        <v>135</v>
      </c>
      <c r="FY2" s="399"/>
      <c r="FZ2" s="399"/>
      <c r="GA2" s="399"/>
      <c r="GB2" s="408" t="s">
        <v>136</v>
      </c>
      <c r="GC2" s="408"/>
      <c r="GD2" s="408"/>
      <c r="GE2" s="408"/>
      <c r="GF2" s="399" t="s">
        <v>137</v>
      </c>
      <c r="GG2" s="399"/>
      <c r="GH2" s="399"/>
      <c r="GI2" s="399"/>
      <c r="GJ2" s="407"/>
      <c r="GK2" s="399" t="s">
        <v>138</v>
      </c>
      <c r="GL2" s="399"/>
      <c r="GM2" s="399"/>
      <c r="GN2" s="399"/>
      <c r="GO2" s="408" t="s">
        <v>139</v>
      </c>
      <c r="GP2" s="408"/>
      <c r="GQ2" s="408"/>
      <c r="GR2" s="408"/>
      <c r="GS2" s="399" t="s">
        <v>140</v>
      </c>
      <c r="GT2" s="399"/>
      <c r="GU2" s="399"/>
      <c r="GV2" s="399"/>
      <c r="GW2" s="408" t="s">
        <v>141</v>
      </c>
      <c r="GX2" s="408"/>
      <c r="GY2" s="399" t="s">
        <v>142</v>
      </c>
      <c r="GZ2" s="399"/>
      <c r="HA2" s="399"/>
      <c r="HB2" s="399"/>
      <c r="HC2" s="407"/>
      <c r="HD2" s="402" t="s">
        <v>143</v>
      </c>
      <c r="HE2" s="402"/>
      <c r="HF2" s="402"/>
      <c r="HG2" s="402"/>
      <c r="HH2" s="407"/>
      <c r="HI2" s="399" t="s">
        <v>144</v>
      </c>
      <c r="HJ2" s="399"/>
      <c r="HK2" s="399"/>
      <c r="HL2" s="399"/>
      <c r="HM2" s="399" t="s">
        <v>145</v>
      </c>
      <c r="HN2" s="399"/>
      <c r="HO2" s="399" t="s">
        <v>146</v>
      </c>
      <c r="HP2" s="399"/>
      <c r="HQ2" s="399"/>
      <c r="HR2" s="399"/>
      <c r="HS2" s="399" t="s">
        <v>147</v>
      </c>
      <c r="HT2" s="399"/>
      <c r="HU2" s="399"/>
      <c r="HV2" s="399"/>
      <c r="HW2" s="407"/>
      <c r="HX2" s="411" t="s">
        <v>148</v>
      </c>
      <c r="HY2" s="411"/>
      <c r="HZ2" s="411"/>
      <c r="IA2" s="411"/>
      <c r="IB2" s="399" t="s">
        <v>149</v>
      </c>
      <c r="IC2" s="399"/>
      <c r="ID2" s="399"/>
      <c r="IE2" s="399"/>
      <c r="IF2" s="399" t="s">
        <v>150</v>
      </c>
      <c r="IG2" s="399"/>
      <c r="IH2" s="399"/>
      <c r="II2" s="399"/>
      <c r="IJ2" s="401" t="s">
        <v>151</v>
      </c>
      <c r="IK2" s="412" t="s">
        <v>152</v>
      </c>
      <c r="IL2" s="401"/>
      <c r="IM2" s="401"/>
      <c r="IN2" s="401"/>
      <c r="IO2" s="407"/>
      <c r="IP2" s="399" t="s">
        <v>153</v>
      </c>
      <c r="IQ2" s="399"/>
      <c r="IR2" s="399"/>
      <c r="IS2" s="399"/>
      <c r="IT2" s="399" t="s">
        <v>154</v>
      </c>
      <c r="IU2" s="399"/>
      <c r="IV2" s="399"/>
      <c r="IW2" s="399"/>
      <c r="IX2" s="399" t="s">
        <v>155</v>
      </c>
      <c r="IY2" s="399"/>
      <c r="IZ2" s="399"/>
      <c r="JA2" s="399"/>
      <c r="JB2" s="399" t="s">
        <v>156</v>
      </c>
      <c r="JC2" s="399"/>
      <c r="JD2" s="399"/>
      <c r="JE2" s="399"/>
      <c r="JF2" s="399" t="s">
        <v>157</v>
      </c>
      <c r="JG2" s="399"/>
      <c r="JH2" s="399"/>
      <c r="JI2" s="399"/>
      <c r="JJ2" s="407"/>
      <c r="JK2" s="399" t="s">
        <v>158</v>
      </c>
      <c r="JL2" s="399"/>
      <c r="JM2" s="399"/>
      <c r="JN2" s="399"/>
      <c r="JO2" s="399" t="s">
        <v>159</v>
      </c>
      <c r="JP2" s="399"/>
      <c r="JQ2" s="399"/>
      <c r="JR2" s="399"/>
      <c r="JS2" s="401" t="s">
        <v>160</v>
      </c>
      <c r="JT2" s="410" t="s">
        <v>161</v>
      </c>
      <c r="JU2" s="410"/>
    </row>
    <row r="3" spans="1:283" x14ac:dyDescent="0.3">
      <c r="A3" s="53"/>
      <c r="B3" s="413" t="s">
        <v>162</v>
      </c>
      <c r="C3" s="53"/>
      <c r="D3" s="53"/>
      <c r="E3" s="53"/>
      <c r="F3" s="53"/>
      <c r="G3" s="414"/>
      <c r="H3" s="414"/>
      <c r="I3" s="414"/>
      <c r="J3" s="414"/>
      <c r="K3" s="414"/>
      <c r="L3" s="63"/>
      <c r="M3" s="63"/>
      <c r="N3" s="63"/>
      <c r="O3" s="63"/>
      <c r="P3" s="63"/>
      <c r="Q3" s="63"/>
      <c r="R3" s="63"/>
      <c r="S3" s="63"/>
      <c r="T3" s="63"/>
      <c r="U3" s="63"/>
      <c r="V3" s="63"/>
      <c r="W3" s="63"/>
      <c r="X3" s="63"/>
      <c r="Y3" s="63"/>
      <c r="Z3" s="63"/>
      <c r="AA3" s="63"/>
      <c r="AB3" s="64"/>
      <c r="AC3" s="53"/>
      <c r="AD3" s="65">
        <f ca="1">YEAR(AD2)</f>
        <v>2020</v>
      </c>
      <c r="AE3" s="399"/>
      <c r="AF3" s="399"/>
      <c r="AG3" s="401"/>
      <c r="AH3" s="402"/>
      <c r="AI3" s="403"/>
      <c r="AJ3" s="404"/>
      <c r="AK3" s="399"/>
      <c r="AL3" s="399"/>
      <c r="AM3" s="399"/>
      <c r="AN3" s="399"/>
      <c r="AO3" s="401"/>
      <c r="AP3" s="401"/>
      <c r="AQ3" s="401"/>
      <c r="AR3" s="401"/>
      <c r="AS3" s="401"/>
      <c r="AT3" s="402"/>
      <c r="AU3" s="402"/>
      <c r="AV3" s="402"/>
      <c r="AW3" s="402"/>
      <c r="AX3" s="405"/>
      <c r="AY3" s="405"/>
      <c r="AZ3" s="405"/>
      <c r="BA3" s="405"/>
      <c r="BB3" s="399"/>
      <c r="BC3" s="399"/>
      <c r="BD3" s="399"/>
      <c r="BE3" s="399"/>
      <c r="BF3" s="399"/>
      <c r="BG3" s="399"/>
      <c r="BH3" s="399"/>
      <c r="BI3" s="399"/>
      <c r="BJ3" s="401"/>
      <c r="BK3" s="401"/>
      <c r="BL3" s="401"/>
      <c r="BM3" s="401"/>
      <c r="BN3" s="401"/>
      <c r="BO3" s="406"/>
      <c r="BP3" s="406"/>
      <c r="BQ3" s="406"/>
      <c r="BR3" s="406"/>
      <c r="BS3" s="407"/>
      <c r="BT3" s="399"/>
      <c r="BU3" s="399"/>
      <c r="BV3" s="399"/>
      <c r="BW3" s="399"/>
      <c r="BX3" s="407"/>
      <c r="BY3" s="399"/>
      <c r="BZ3" s="399"/>
      <c r="CA3" s="399"/>
      <c r="CB3" s="399"/>
      <c r="CC3" s="401"/>
      <c r="CD3" s="401"/>
      <c r="CE3" s="401"/>
      <c r="CF3" s="401"/>
      <c r="CG3" s="401"/>
      <c r="CH3" s="408"/>
      <c r="CI3" s="408"/>
      <c r="CJ3" s="408"/>
      <c r="CK3" s="408"/>
      <c r="CL3" s="407"/>
      <c r="CM3" s="399"/>
      <c r="CN3" s="399"/>
      <c r="CO3" s="399"/>
      <c r="CP3" s="399"/>
      <c r="CQ3" s="408"/>
      <c r="CR3" s="408"/>
      <c r="CS3" s="408"/>
      <c r="CT3" s="408"/>
      <c r="CU3" s="407"/>
      <c r="CV3" s="409"/>
      <c r="CW3" s="399"/>
      <c r="CX3" s="399"/>
      <c r="CY3" s="399"/>
      <c r="CZ3" s="399"/>
      <c r="DA3" s="407"/>
      <c r="DB3" s="409"/>
      <c r="DC3" s="399"/>
      <c r="DD3" s="399"/>
      <c r="DE3" s="399"/>
      <c r="DF3" s="399"/>
      <c r="DG3" s="399"/>
      <c r="DH3" s="399"/>
      <c r="DI3" s="407"/>
      <c r="DJ3" s="399"/>
      <c r="DK3" s="399"/>
      <c r="DL3" s="399"/>
      <c r="DM3" s="399"/>
      <c r="DN3" s="407"/>
      <c r="DO3" s="399"/>
      <c r="DP3" s="399"/>
      <c r="DQ3" s="399"/>
      <c r="DR3" s="399"/>
      <c r="DS3" s="399"/>
      <c r="DT3" s="399"/>
      <c r="DU3" s="407"/>
      <c r="DV3" s="399"/>
      <c r="DW3" s="399"/>
      <c r="DX3" s="399"/>
      <c r="DY3" s="399"/>
      <c r="DZ3" s="399"/>
      <c r="EA3" s="399"/>
      <c r="EB3" s="399"/>
      <c r="EC3" s="399"/>
      <c r="ED3" s="399"/>
      <c r="EE3" s="399"/>
      <c r="EF3" s="399"/>
      <c r="EG3" s="399"/>
      <c r="EH3" s="399"/>
      <c r="EI3" s="399"/>
      <c r="EJ3" s="399"/>
      <c r="EK3" s="399"/>
      <c r="EL3" s="410"/>
      <c r="EM3" s="401"/>
      <c r="EN3" s="401"/>
      <c r="EO3" s="401"/>
      <c r="EP3" s="401"/>
      <c r="EQ3" s="399"/>
      <c r="ER3" s="399"/>
      <c r="ES3" s="407"/>
      <c r="ET3" s="399"/>
      <c r="EU3" s="399"/>
      <c r="EV3" s="399"/>
      <c r="EW3" s="399"/>
      <c r="EX3" s="411"/>
      <c r="EY3" s="411"/>
      <c r="EZ3" s="411"/>
      <c r="FA3" s="411"/>
      <c r="FB3" s="407"/>
      <c r="FC3" s="399"/>
      <c r="FD3" s="399"/>
      <c r="FE3" s="399"/>
      <c r="FF3" s="399"/>
      <c r="FG3" s="402"/>
      <c r="FH3" s="402"/>
      <c r="FI3" s="411"/>
      <c r="FJ3" s="411"/>
      <c r="FK3" s="411"/>
      <c r="FL3" s="411"/>
      <c r="FM3" s="407"/>
      <c r="FN3" s="399"/>
      <c r="FO3" s="399"/>
      <c r="FP3" s="399"/>
      <c r="FQ3" s="399"/>
      <c r="FR3" s="399"/>
      <c r="FS3" s="399"/>
      <c r="FT3" s="399"/>
      <c r="FU3" s="399"/>
      <c r="FV3" s="399"/>
      <c r="FW3" s="399"/>
      <c r="FX3" s="399"/>
      <c r="FY3" s="399"/>
      <c r="FZ3" s="399"/>
      <c r="GA3" s="399"/>
      <c r="GB3" s="408"/>
      <c r="GC3" s="408"/>
      <c r="GD3" s="408"/>
      <c r="GE3" s="408"/>
      <c r="GF3" s="399"/>
      <c r="GG3" s="399"/>
      <c r="GH3" s="399"/>
      <c r="GI3" s="399"/>
      <c r="GJ3" s="407"/>
      <c r="GK3" s="399"/>
      <c r="GL3" s="399"/>
      <c r="GM3" s="399"/>
      <c r="GN3" s="399"/>
      <c r="GO3" s="408"/>
      <c r="GP3" s="408"/>
      <c r="GQ3" s="408"/>
      <c r="GR3" s="408"/>
      <c r="GS3" s="399"/>
      <c r="GT3" s="399"/>
      <c r="GU3" s="399"/>
      <c r="GV3" s="399"/>
      <c r="GW3" s="408"/>
      <c r="GX3" s="408"/>
      <c r="GY3" s="399"/>
      <c r="GZ3" s="399"/>
      <c r="HA3" s="399"/>
      <c r="HB3" s="399"/>
      <c r="HC3" s="407"/>
      <c r="HD3" s="402"/>
      <c r="HE3" s="402"/>
      <c r="HF3" s="402"/>
      <c r="HG3" s="402"/>
      <c r="HH3" s="407"/>
      <c r="HI3" s="399"/>
      <c r="HJ3" s="399"/>
      <c r="HK3" s="399"/>
      <c r="HL3" s="399"/>
      <c r="HM3" s="399"/>
      <c r="HN3" s="399"/>
      <c r="HO3" s="399"/>
      <c r="HP3" s="399"/>
      <c r="HQ3" s="399"/>
      <c r="HR3" s="399"/>
      <c r="HS3" s="399"/>
      <c r="HT3" s="399"/>
      <c r="HU3" s="399"/>
      <c r="HV3" s="399"/>
      <c r="HW3" s="407"/>
      <c r="HX3" s="411"/>
      <c r="HY3" s="411"/>
      <c r="HZ3" s="411"/>
      <c r="IA3" s="411"/>
      <c r="IB3" s="399"/>
      <c r="IC3" s="399"/>
      <c r="ID3" s="399"/>
      <c r="IE3" s="399"/>
      <c r="IF3" s="399"/>
      <c r="IG3" s="399"/>
      <c r="IH3" s="399"/>
      <c r="II3" s="399"/>
      <c r="IJ3" s="401"/>
      <c r="IK3" s="401"/>
      <c r="IL3" s="401"/>
      <c r="IM3" s="401"/>
      <c r="IN3" s="401"/>
      <c r="IO3" s="407"/>
      <c r="IP3" s="399"/>
      <c r="IQ3" s="399"/>
      <c r="IR3" s="399"/>
      <c r="IS3" s="399"/>
      <c r="IT3" s="399"/>
      <c r="IU3" s="399"/>
      <c r="IV3" s="399"/>
      <c r="IW3" s="399"/>
      <c r="IX3" s="399"/>
      <c r="IY3" s="399"/>
      <c r="IZ3" s="399"/>
      <c r="JA3" s="399"/>
      <c r="JB3" s="399"/>
      <c r="JC3" s="399"/>
      <c r="JD3" s="399"/>
      <c r="JE3" s="399"/>
      <c r="JF3" s="399"/>
      <c r="JG3" s="399"/>
      <c r="JH3" s="399"/>
      <c r="JI3" s="399"/>
      <c r="JJ3" s="407"/>
      <c r="JK3" s="399"/>
      <c r="JL3" s="399"/>
      <c r="JM3" s="399"/>
      <c r="JN3" s="399"/>
      <c r="JO3" s="399"/>
      <c r="JP3" s="399"/>
      <c r="JQ3" s="399"/>
      <c r="JR3" s="399"/>
      <c r="JS3" s="401"/>
      <c r="JT3" s="410"/>
      <c r="JU3" s="410"/>
    </row>
    <row r="4" spans="1:283" x14ac:dyDescent="0.3">
      <c r="A4" s="53"/>
      <c r="B4" s="413"/>
      <c r="C4" s="53"/>
      <c r="D4" s="53"/>
      <c r="E4" s="53"/>
      <c r="F4" s="53"/>
      <c r="G4" s="414"/>
      <c r="H4" s="414"/>
      <c r="I4" s="414"/>
      <c r="J4" s="414"/>
      <c r="K4" s="414"/>
      <c r="L4" s="63"/>
      <c r="M4" s="63"/>
      <c r="N4" s="63"/>
      <c r="O4" s="63"/>
      <c r="P4" s="63"/>
      <c r="Q4" s="63"/>
      <c r="R4" s="63"/>
      <c r="S4" s="63"/>
      <c r="T4" s="63"/>
      <c r="U4" s="63"/>
      <c r="V4" s="63"/>
      <c r="W4" s="63"/>
      <c r="X4" s="63"/>
      <c r="Y4" s="63"/>
      <c r="Z4" s="63"/>
      <c r="AA4" s="63"/>
      <c r="AB4" s="66"/>
      <c r="AC4" s="66"/>
      <c r="AD4" s="415">
        <f ca="1">_xlfn.ISOWEEKNUM(AD2)</f>
        <v>22</v>
      </c>
      <c r="AE4" s="399"/>
      <c r="AF4" s="399"/>
      <c r="AG4" s="401"/>
      <c r="AH4" s="402"/>
      <c r="AI4" s="403"/>
      <c r="AJ4" s="404"/>
      <c r="AK4" s="399"/>
      <c r="AL4" s="399"/>
      <c r="AM4" s="399"/>
      <c r="AN4" s="399"/>
      <c r="AO4" s="401"/>
      <c r="AP4" s="401"/>
      <c r="AQ4" s="401"/>
      <c r="AR4" s="401"/>
      <c r="AS4" s="401"/>
      <c r="AT4" s="402"/>
      <c r="AU4" s="402"/>
      <c r="AV4" s="402"/>
      <c r="AW4" s="402"/>
      <c r="AX4" s="405"/>
      <c r="AY4" s="405"/>
      <c r="AZ4" s="405"/>
      <c r="BA4" s="405"/>
      <c r="BB4" s="399"/>
      <c r="BC4" s="399"/>
      <c r="BD4" s="399"/>
      <c r="BE4" s="399"/>
      <c r="BF4" s="399"/>
      <c r="BG4" s="399"/>
      <c r="BH4" s="399"/>
      <c r="BI4" s="399"/>
      <c r="BJ4" s="401"/>
      <c r="BK4" s="401"/>
      <c r="BL4" s="401"/>
      <c r="BM4" s="401"/>
      <c r="BN4" s="401"/>
      <c r="BO4" s="406"/>
      <c r="BP4" s="406"/>
      <c r="BQ4" s="406"/>
      <c r="BR4" s="406"/>
      <c r="BS4" s="407"/>
      <c r="BT4" s="399"/>
      <c r="BU4" s="399"/>
      <c r="BV4" s="399"/>
      <c r="BW4" s="399"/>
      <c r="BX4" s="407"/>
      <c r="BY4" s="399"/>
      <c r="BZ4" s="399"/>
      <c r="CA4" s="399"/>
      <c r="CB4" s="399"/>
      <c r="CC4" s="401"/>
      <c r="CD4" s="401"/>
      <c r="CE4" s="401"/>
      <c r="CF4" s="401"/>
      <c r="CG4" s="401"/>
      <c r="CH4" s="408"/>
      <c r="CI4" s="408"/>
      <c r="CJ4" s="408"/>
      <c r="CK4" s="408"/>
      <c r="CL4" s="407"/>
      <c r="CM4" s="399"/>
      <c r="CN4" s="399"/>
      <c r="CO4" s="399"/>
      <c r="CP4" s="399"/>
      <c r="CQ4" s="408"/>
      <c r="CR4" s="408"/>
      <c r="CS4" s="408"/>
      <c r="CT4" s="408"/>
      <c r="CU4" s="407"/>
      <c r="CV4" s="409"/>
      <c r="CW4" s="399"/>
      <c r="CX4" s="399"/>
      <c r="CY4" s="399"/>
      <c r="CZ4" s="399"/>
      <c r="DA4" s="407"/>
      <c r="DB4" s="409"/>
      <c r="DC4" s="399"/>
      <c r="DD4" s="399"/>
      <c r="DE4" s="399"/>
      <c r="DF4" s="399"/>
      <c r="DG4" s="399"/>
      <c r="DH4" s="399"/>
      <c r="DI4" s="407"/>
      <c r="DJ4" s="399"/>
      <c r="DK4" s="399"/>
      <c r="DL4" s="399"/>
      <c r="DM4" s="399"/>
      <c r="DN4" s="407"/>
      <c r="DO4" s="399"/>
      <c r="DP4" s="399"/>
      <c r="DQ4" s="399"/>
      <c r="DR4" s="399"/>
      <c r="DS4" s="399"/>
      <c r="DT4" s="399"/>
      <c r="DU4" s="407"/>
      <c r="DV4" s="399"/>
      <c r="DW4" s="399"/>
      <c r="DX4" s="399"/>
      <c r="DY4" s="399"/>
      <c r="DZ4" s="399"/>
      <c r="EA4" s="399"/>
      <c r="EB4" s="399"/>
      <c r="EC4" s="399"/>
      <c r="ED4" s="399"/>
      <c r="EE4" s="399"/>
      <c r="EF4" s="399"/>
      <c r="EG4" s="399"/>
      <c r="EH4" s="399"/>
      <c r="EI4" s="399"/>
      <c r="EJ4" s="399"/>
      <c r="EK4" s="399"/>
      <c r="EL4" s="410"/>
      <c r="EM4" s="401"/>
      <c r="EN4" s="401"/>
      <c r="EO4" s="401"/>
      <c r="EP4" s="401"/>
      <c r="EQ4" s="399"/>
      <c r="ER4" s="399"/>
      <c r="ES4" s="407"/>
      <c r="ET4" s="399"/>
      <c r="EU4" s="399"/>
      <c r="EV4" s="399"/>
      <c r="EW4" s="399"/>
      <c r="EX4" s="411"/>
      <c r="EY4" s="411"/>
      <c r="EZ4" s="411"/>
      <c r="FA4" s="411"/>
      <c r="FB4" s="407"/>
      <c r="FC4" s="399"/>
      <c r="FD4" s="399"/>
      <c r="FE4" s="399"/>
      <c r="FF4" s="399"/>
      <c r="FG4" s="402"/>
      <c r="FH4" s="402"/>
      <c r="FI4" s="411"/>
      <c r="FJ4" s="411"/>
      <c r="FK4" s="411"/>
      <c r="FL4" s="411"/>
      <c r="FM4" s="407"/>
      <c r="FN4" s="399"/>
      <c r="FO4" s="399"/>
      <c r="FP4" s="399"/>
      <c r="FQ4" s="399"/>
      <c r="FR4" s="399"/>
      <c r="FS4" s="399"/>
      <c r="FT4" s="399"/>
      <c r="FU4" s="399"/>
      <c r="FV4" s="399"/>
      <c r="FW4" s="399"/>
      <c r="FX4" s="399"/>
      <c r="FY4" s="399"/>
      <c r="FZ4" s="399"/>
      <c r="GA4" s="399"/>
      <c r="GB4" s="408"/>
      <c r="GC4" s="408"/>
      <c r="GD4" s="408"/>
      <c r="GE4" s="408"/>
      <c r="GF4" s="399"/>
      <c r="GG4" s="399"/>
      <c r="GH4" s="399"/>
      <c r="GI4" s="399"/>
      <c r="GJ4" s="407"/>
      <c r="GK4" s="399"/>
      <c r="GL4" s="399"/>
      <c r="GM4" s="399"/>
      <c r="GN4" s="399"/>
      <c r="GO4" s="408"/>
      <c r="GP4" s="408"/>
      <c r="GQ4" s="408"/>
      <c r="GR4" s="408"/>
      <c r="GS4" s="399"/>
      <c r="GT4" s="399"/>
      <c r="GU4" s="399"/>
      <c r="GV4" s="399"/>
      <c r="GW4" s="408"/>
      <c r="GX4" s="408"/>
      <c r="GY4" s="399"/>
      <c r="GZ4" s="399"/>
      <c r="HA4" s="399"/>
      <c r="HB4" s="399"/>
      <c r="HC4" s="407"/>
      <c r="HD4" s="402"/>
      <c r="HE4" s="402"/>
      <c r="HF4" s="402"/>
      <c r="HG4" s="402"/>
      <c r="HH4" s="407"/>
      <c r="HI4" s="399"/>
      <c r="HJ4" s="399"/>
      <c r="HK4" s="399"/>
      <c r="HL4" s="399"/>
      <c r="HM4" s="399"/>
      <c r="HN4" s="399"/>
      <c r="HO4" s="399"/>
      <c r="HP4" s="399"/>
      <c r="HQ4" s="399"/>
      <c r="HR4" s="399"/>
      <c r="HS4" s="399"/>
      <c r="HT4" s="399"/>
      <c r="HU4" s="399"/>
      <c r="HV4" s="399"/>
      <c r="HW4" s="407"/>
      <c r="HX4" s="411"/>
      <c r="HY4" s="411"/>
      <c r="HZ4" s="411"/>
      <c r="IA4" s="411"/>
      <c r="IB4" s="399"/>
      <c r="IC4" s="399"/>
      <c r="ID4" s="399"/>
      <c r="IE4" s="399"/>
      <c r="IF4" s="399"/>
      <c r="IG4" s="399"/>
      <c r="IH4" s="399"/>
      <c r="II4" s="399"/>
      <c r="IJ4" s="401"/>
      <c r="IK4" s="401"/>
      <c r="IL4" s="401"/>
      <c r="IM4" s="401"/>
      <c r="IN4" s="401"/>
      <c r="IO4" s="407"/>
      <c r="IP4" s="399"/>
      <c r="IQ4" s="399"/>
      <c r="IR4" s="399"/>
      <c r="IS4" s="399"/>
      <c r="IT4" s="399"/>
      <c r="IU4" s="399"/>
      <c r="IV4" s="399"/>
      <c r="IW4" s="399"/>
      <c r="IX4" s="399"/>
      <c r="IY4" s="399"/>
      <c r="IZ4" s="399"/>
      <c r="JA4" s="399"/>
      <c r="JB4" s="399"/>
      <c r="JC4" s="399"/>
      <c r="JD4" s="399"/>
      <c r="JE4" s="399"/>
      <c r="JF4" s="399"/>
      <c r="JG4" s="399"/>
      <c r="JH4" s="399"/>
      <c r="JI4" s="399"/>
      <c r="JJ4" s="407"/>
      <c r="JK4" s="399"/>
      <c r="JL4" s="399"/>
      <c r="JM4" s="399"/>
      <c r="JN4" s="399"/>
      <c r="JO4" s="399"/>
      <c r="JP4" s="399"/>
      <c r="JQ4" s="399"/>
      <c r="JR4" s="399"/>
      <c r="JS4" s="401"/>
      <c r="JT4" s="410"/>
      <c r="JU4" s="410"/>
    </row>
    <row r="5" spans="1:283" x14ac:dyDescent="0.3">
      <c r="A5" s="53"/>
      <c r="B5" s="413"/>
      <c r="C5" s="53"/>
      <c r="D5" s="53"/>
      <c r="E5" s="53"/>
      <c r="F5" s="53"/>
      <c r="G5" s="414"/>
      <c r="H5" s="414"/>
      <c r="I5" s="414"/>
      <c r="J5" s="414"/>
      <c r="K5" s="414"/>
      <c r="L5" s="63"/>
      <c r="M5" s="63"/>
      <c r="N5" s="63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  <c r="AB5" s="64"/>
      <c r="AC5" s="64"/>
      <c r="AD5" s="415"/>
      <c r="AE5" s="399"/>
      <c r="AF5" s="399"/>
      <c r="AG5" s="401"/>
      <c r="AH5" s="402"/>
      <c r="AI5" s="403"/>
      <c r="AJ5" s="404"/>
      <c r="AK5" s="399"/>
      <c r="AL5" s="399"/>
      <c r="AM5" s="399"/>
      <c r="AN5" s="399"/>
      <c r="AO5" s="401"/>
      <c r="AP5" s="401"/>
      <c r="AQ5" s="401"/>
      <c r="AR5" s="401"/>
      <c r="AS5" s="401"/>
      <c r="AT5" s="402"/>
      <c r="AU5" s="402"/>
      <c r="AV5" s="402"/>
      <c r="AW5" s="402"/>
      <c r="AX5" s="405"/>
      <c r="AY5" s="405"/>
      <c r="AZ5" s="405"/>
      <c r="BA5" s="405"/>
      <c r="BB5" s="399"/>
      <c r="BC5" s="399"/>
      <c r="BD5" s="399"/>
      <c r="BE5" s="399"/>
      <c r="BF5" s="399"/>
      <c r="BG5" s="399"/>
      <c r="BH5" s="399"/>
      <c r="BI5" s="399"/>
      <c r="BJ5" s="401"/>
      <c r="BK5" s="401"/>
      <c r="BL5" s="401"/>
      <c r="BM5" s="401"/>
      <c r="BN5" s="401"/>
      <c r="BO5" s="406"/>
      <c r="BP5" s="406"/>
      <c r="BQ5" s="406"/>
      <c r="BR5" s="406"/>
      <c r="BS5" s="407"/>
      <c r="BT5" s="399"/>
      <c r="BU5" s="399"/>
      <c r="BV5" s="399"/>
      <c r="BW5" s="399"/>
      <c r="BX5" s="407"/>
      <c r="BY5" s="399"/>
      <c r="BZ5" s="399"/>
      <c r="CA5" s="399"/>
      <c r="CB5" s="399"/>
      <c r="CC5" s="401"/>
      <c r="CD5" s="401"/>
      <c r="CE5" s="401"/>
      <c r="CF5" s="401"/>
      <c r="CG5" s="401"/>
      <c r="CH5" s="408"/>
      <c r="CI5" s="408"/>
      <c r="CJ5" s="408"/>
      <c r="CK5" s="408"/>
      <c r="CL5" s="407"/>
      <c r="CM5" s="399"/>
      <c r="CN5" s="399"/>
      <c r="CO5" s="399"/>
      <c r="CP5" s="399"/>
      <c r="CQ5" s="408"/>
      <c r="CR5" s="408"/>
      <c r="CS5" s="408"/>
      <c r="CT5" s="408"/>
      <c r="CU5" s="407"/>
      <c r="CV5" s="409"/>
      <c r="CW5" s="399"/>
      <c r="CX5" s="399"/>
      <c r="CY5" s="399"/>
      <c r="CZ5" s="399"/>
      <c r="DA5" s="407"/>
      <c r="DB5" s="409"/>
      <c r="DC5" s="399"/>
      <c r="DD5" s="399"/>
      <c r="DE5" s="399"/>
      <c r="DF5" s="399"/>
      <c r="DG5" s="399"/>
      <c r="DH5" s="399"/>
      <c r="DI5" s="407"/>
      <c r="DJ5" s="399"/>
      <c r="DK5" s="399"/>
      <c r="DL5" s="399"/>
      <c r="DM5" s="399"/>
      <c r="DN5" s="407"/>
      <c r="DO5" s="399"/>
      <c r="DP5" s="399"/>
      <c r="DQ5" s="399"/>
      <c r="DR5" s="399"/>
      <c r="DS5" s="399"/>
      <c r="DT5" s="399"/>
      <c r="DU5" s="407"/>
      <c r="DV5" s="399"/>
      <c r="DW5" s="399"/>
      <c r="DX5" s="399"/>
      <c r="DY5" s="399"/>
      <c r="DZ5" s="399"/>
      <c r="EA5" s="399"/>
      <c r="EB5" s="399"/>
      <c r="EC5" s="399"/>
      <c r="ED5" s="399"/>
      <c r="EE5" s="399"/>
      <c r="EF5" s="399"/>
      <c r="EG5" s="399"/>
      <c r="EH5" s="399"/>
      <c r="EI5" s="399"/>
      <c r="EJ5" s="399"/>
      <c r="EK5" s="399"/>
      <c r="EL5" s="410"/>
      <c r="EM5" s="401"/>
      <c r="EN5" s="401"/>
      <c r="EO5" s="401"/>
      <c r="EP5" s="401"/>
      <c r="EQ5" s="399"/>
      <c r="ER5" s="399"/>
      <c r="ES5" s="407"/>
      <c r="ET5" s="399"/>
      <c r="EU5" s="399"/>
      <c r="EV5" s="399"/>
      <c r="EW5" s="399"/>
      <c r="EX5" s="411"/>
      <c r="EY5" s="411"/>
      <c r="EZ5" s="411"/>
      <c r="FA5" s="411"/>
      <c r="FB5" s="407"/>
      <c r="FC5" s="399"/>
      <c r="FD5" s="399"/>
      <c r="FE5" s="399"/>
      <c r="FF5" s="399"/>
      <c r="FG5" s="402"/>
      <c r="FH5" s="402"/>
      <c r="FI5" s="411"/>
      <c r="FJ5" s="411"/>
      <c r="FK5" s="411"/>
      <c r="FL5" s="411"/>
      <c r="FM5" s="407"/>
      <c r="FN5" s="399"/>
      <c r="FO5" s="399"/>
      <c r="FP5" s="399"/>
      <c r="FQ5" s="399"/>
      <c r="FR5" s="399"/>
      <c r="FS5" s="399"/>
      <c r="FT5" s="399"/>
      <c r="FU5" s="399"/>
      <c r="FV5" s="399"/>
      <c r="FW5" s="399"/>
      <c r="FX5" s="399"/>
      <c r="FY5" s="399"/>
      <c r="FZ5" s="399"/>
      <c r="GA5" s="399"/>
      <c r="GB5" s="408"/>
      <c r="GC5" s="408"/>
      <c r="GD5" s="408"/>
      <c r="GE5" s="408"/>
      <c r="GF5" s="399"/>
      <c r="GG5" s="399"/>
      <c r="GH5" s="399"/>
      <c r="GI5" s="399"/>
      <c r="GJ5" s="407"/>
      <c r="GK5" s="399"/>
      <c r="GL5" s="399"/>
      <c r="GM5" s="399"/>
      <c r="GN5" s="399"/>
      <c r="GO5" s="408"/>
      <c r="GP5" s="408"/>
      <c r="GQ5" s="408"/>
      <c r="GR5" s="408"/>
      <c r="GS5" s="399"/>
      <c r="GT5" s="399"/>
      <c r="GU5" s="399"/>
      <c r="GV5" s="399"/>
      <c r="GW5" s="408"/>
      <c r="GX5" s="408"/>
      <c r="GY5" s="399"/>
      <c r="GZ5" s="399"/>
      <c r="HA5" s="399"/>
      <c r="HB5" s="399"/>
      <c r="HC5" s="407"/>
      <c r="HD5" s="402"/>
      <c r="HE5" s="402"/>
      <c r="HF5" s="402"/>
      <c r="HG5" s="402"/>
      <c r="HH5" s="407"/>
      <c r="HI5" s="399"/>
      <c r="HJ5" s="399"/>
      <c r="HK5" s="399"/>
      <c r="HL5" s="399"/>
      <c r="HM5" s="399"/>
      <c r="HN5" s="399"/>
      <c r="HO5" s="399"/>
      <c r="HP5" s="399"/>
      <c r="HQ5" s="399"/>
      <c r="HR5" s="399"/>
      <c r="HS5" s="399"/>
      <c r="HT5" s="399"/>
      <c r="HU5" s="399"/>
      <c r="HV5" s="399"/>
      <c r="HW5" s="407"/>
      <c r="HX5" s="411"/>
      <c r="HY5" s="411"/>
      <c r="HZ5" s="411"/>
      <c r="IA5" s="411"/>
      <c r="IB5" s="399"/>
      <c r="IC5" s="399"/>
      <c r="ID5" s="399"/>
      <c r="IE5" s="399"/>
      <c r="IF5" s="399"/>
      <c r="IG5" s="399"/>
      <c r="IH5" s="399"/>
      <c r="II5" s="399"/>
      <c r="IJ5" s="401"/>
      <c r="IK5" s="401"/>
      <c r="IL5" s="401"/>
      <c r="IM5" s="401"/>
      <c r="IN5" s="401"/>
      <c r="IO5" s="407"/>
      <c r="IP5" s="399"/>
      <c r="IQ5" s="399"/>
      <c r="IR5" s="399"/>
      <c r="IS5" s="399"/>
      <c r="IT5" s="399"/>
      <c r="IU5" s="399"/>
      <c r="IV5" s="399"/>
      <c r="IW5" s="399"/>
      <c r="IX5" s="399"/>
      <c r="IY5" s="399"/>
      <c r="IZ5" s="399"/>
      <c r="JA5" s="399"/>
      <c r="JB5" s="399"/>
      <c r="JC5" s="399"/>
      <c r="JD5" s="399"/>
      <c r="JE5" s="399"/>
      <c r="JF5" s="399"/>
      <c r="JG5" s="399"/>
      <c r="JH5" s="399"/>
      <c r="JI5" s="399"/>
      <c r="JJ5" s="407"/>
      <c r="JK5" s="399"/>
      <c r="JL5" s="399"/>
      <c r="JM5" s="399"/>
      <c r="JN5" s="399"/>
      <c r="JO5" s="399"/>
      <c r="JP5" s="399"/>
      <c r="JQ5" s="399"/>
      <c r="JR5" s="399"/>
      <c r="JS5" s="401"/>
      <c r="JT5" s="410"/>
      <c r="JU5" s="410"/>
    </row>
    <row r="6" spans="1:283" x14ac:dyDescent="0.3">
      <c r="A6" s="53"/>
      <c r="B6" s="67"/>
      <c r="C6" s="53"/>
      <c r="D6" s="53"/>
      <c r="E6" s="53"/>
      <c r="F6" s="53"/>
      <c r="G6" s="414"/>
      <c r="H6" s="414"/>
      <c r="I6" s="414"/>
      <c r="J6" s="414"/>
      <c r="K6" s="414"/>
      <c r="L6" s="63"/>
      <c r="M6" s="63"/>
      <c r="N6" s="63"/>
      <c r="O6" s="63"/>
      <c r="P6" s="63"/>
      <c r="Q6" s="63"/>
      <c r="R6" s="63"/>
      <c r="S6" s="63"/>
      <c r="T6" s="63"/>
      <c r="U6" s="63"/>
      <c r="V6" s="63"/>
      <c r="W6" s="63"/>
      <c r="X6" s="63"/>
      <c r="Y6" s="63"/>
      <c r="Z6" s="63"/>
      <c r="AA6" s="63"/>
      <c r="AB6" s="64"/>
      <c r="AC6" s="64"/>
      <c r="AD6" s="415"/>
      <c r="AE6" s="399"/>
      <c r="AF6" s="399"/>
      <c r="AG6" s="401"/>
      <c r="AH6" s="402"/>
      <c r="AI6" s="403"/>
      <c r="AJ6" s="404"/>
      <c r="AK6" s="399"/>
      <c r="AL6" s="399"/>
      <c r="AM6" s="399"/>
      <c r="AN6" s="399"/>
      <c r="AO6" s="401"/>
      <c r="AP6" s="401"/>
      <c r="AQ6" s="401"/>
      <c r="AR6" s="401"/>
      <c r="AS6" s="401"/>
      <c r="AT6" s="402"/>
      <c r="AU6" s="402"/>
      <c r="AV6" s="402"/>
      <c r="AW6" s="402"/>
      <c r="AX6" s="405"/>
      <c r="AY6" s="405"/>
      <c r="AZ6" s="405"/>
      <c r="BA6" s="405"/>
      <c r="BB6" s="399"/>
      <c r="BC6" s="399"/>
      <c r="BD6" s="399"/>
      <c r="BE6" s="399"/>
      <c r="BF6" s="399"/>
      <c r="BG6" s="399"/>
      <c r="BH6" s="399"/>
      <c r="BI6" s="399"/>
      <c r="BJ6" s="401"/>
      <c r="BK6" s="401"/>
      <c r="BL6" s="401"/>
      <c r="BM6" s="401"/>
      <c r="BN6" s="401"/>
      <c r="BO6" s="406"/>
      <c r="BP6" s="406"/>
      <c r="BQ6" s="406"/>
      <c r="BR6" s="406"/>
      <c r="BS6" s="407"/>
      <c r="BT6" s="399"/>
      <c r="BU6" s="399"/>
      <c r="BV6" s="399"/>
      <c r="BW6" s="399"/>
      <c r="BX6" s="407"/>
      <c r="BY6" s="399"/>
      <c r="BZ6" s="399"/>
      <c r="CA6" s="399"/>
      <c r="CB6" s="399"/>
      <c r="CC6" s="401"/>
      <c r="CD6" s="401"/>
      <c r="CE6" s="401"/>
      <c r="CF6" s="401"/>
      <c r="CG6" s="401"/>
      <c r="CH6" s="408"/>
      <c r="CI6" s="408"/>
      <c r="CJ6" s="408"/>
      <c r="CK6" s="408"/>
      <c r="CL6" s="407"/>
      <c r="CM6" s="399"/>
      <c r="CN6" s="399"/>
      <c r="CO6" s="399"/>
      <c r="CP6" s="399"/>
      <c r="CQ6" s="408"/>
      <c r="CR6" s="408"/>
      <c r="CS6" s="408"/>
      <c r="CT6" s="408"/>
      <c r="CU6" s="407"/>
      <c r="CV6" s="409"/>
      <c r="CW6" s="399"/>
      <c r="CX6" s="399"/>
      <c r="CY6" s="399"/>
      <c r="CZ6" s="399"/>
      <c r="DA6" s="407"/>
      <c r="DB6" s="409"/>
      <c r="DC6" s="399"/>
      <c r="DD6" s="399"/>
      <c r="DE6" s="399"/>
      <c r="DF6" s="399"/>
      <c r="DG6" s="399"/>
      <c r="DH6" s="399"/>
      <c r="DI6" s="407"/>
      <c r="DJ6" s="399"/>
      <c r="DK6" s="399"/>
      <c r="DL6" s="399"/>
      <c r="DM6" s="399"/>
      <c r="DN6" s="407"/>
      <c r="DO6" s="399"/>
      <c r="DP6" s="399"/>
      <c r="DQ6" s="399"/>
      <c r="DR6" s="399"/>
      <c r="DS6" s="399"/>
      <c r="DT6" s="399"/>
      <c r="DU6" s="407"/>
      <c r="DV6" s="399"/>
      <c r="DW6" s="399"/>
      <c r="DX6" s="399"/>
      <c r="DY6" s="399"/>
      <c r="DZ6" s="399"/>
      <c r="EA6" s="399"/>
      <c r="EB6" s="399"/>
      <c r="EC6" s="399"/>
      <c r="ED6" s="399"/>
      <c r="EE6" s="399"/>
      <c r="EF6" s="399"/>
      <c r="EG6" s="399"/>
      <c r="EH6" s="399"/>
      <c r="EI6" s="399"/>
      <c r="EJ6" s="399"/>
      <c r="EK6" s="399"/>
      <c r="EL6" s="410"/>
      <c r="EM6" s="401"/>
      <c r="EN6" s="401"/>
      <c r="EO6" s="401"/>
      <c r="EP6" s="401"/>
      <c r="EQ6" s="399"/>
      <c r="ER6" s="399"/>
      <c r="ES6" s="407"/>
      <c r="ET6" s="399"/>
      <c r="EU6" s="399"/>
      <c r="EV6" s="399"/>
      <c r="EW6" s="399"/>
      <c r="EX6" s="411"/>
      <c r="EY6" s="411"/>
      <c r="EZ6" s="411"/>
      <c r="FA6" s="411"/>
      <c r="FB6" s="407"/>
      <c r="FC6" s="399"/>
      <c r="FD6" s="399"/>
      <c r="FE6" s="399"/>
      <c r="FF6" s="399"/>
      <c r="FG6" s="402"/>
      <c r="FH6" s="402"/>
      <c r="FI6" s="411"/>
      <c r="FJ6" s="411"/>
      <c r="FK6" s="411"/>
      <c r="FL6" s="411"/>
      <c r="FM6" s="407"/>
      <c r="FN6" s="399"/>
      <c r="FO6" s="399"/>
      <c r="FP6" s="399"/>
      <c r="FQ6" s="399"/>
      <c r="FR6" s="399"/>
      <c r="FS6" s="399"/>
      <c r="FT6" s="399"/>
      <c r="FU6" s="399"/>
      <c r="FV6" s="399"/>
      <c r="FW6" s="399"/>
      <c r="FX6" s="399"/>
      <c r="FY6" s="399"/>
      <c r="FZ6" s="399"/>
      <c r="GA6" s="399"/>
      <c r="GB6" s="408"/>
      <c r="GC6" s="408"/>
      <c r="GD6" s="408"/>
      <c r="GE6" s="408"/>
      <c r="GF6" s="399"/>
      <c r="GG6" s="399"/>
      <c r="GH6" s="399"/>
      <c r="GI6" s="399"/>
      <c r="GJ6" s="407"/>
      <c r="GK6" s="399"/>
      <c r="GL6" s="399"/>
      <c r="GM6" s="399"/>
      <c r="GN6" s="399"/>
      <c r="GO6" s="408"/>
      <c r="GP6" s="408"/>
      <c r="GQ6" s="408"/>
      <c r="GR6" s="408"/>
      <c r="GS6" s="399"/>
      <c r="GT6" s="399"/>
      <c r="GU6" s="399"/>
      <c r="GV6" s="399"/>
      <c r="GW6" s="408"/>
      <c r="GX6" s="408"/>
      <c r="GY6" s="399"/>
      <c r="GZ6" s="399"/>
      <c r="HA6" s="399"/>
      <c r="HB6" s="399"/>
      <c r="HC6" s="407"/>
      <c r="HD6" s="402"/>
      <c r="HE6" s="402"/>
      <c r="HF6" s="402"/>
      <c r="HG6" s="402"/>
      <c r="HH6" s="407"/>
      <c r="HI6" s="399"/>
      <c r="HJ6" s="399"/>
      <c r="HK6" s="399"/>
      <c r="HL6" s="399"/>
      <c r="HM6" s="399"/>
      <c r="HN6" s="399"/>
      <c r="HO6" s="399"/>
      <c r="HP6" s="399"/>
      <c r="HQ6" s="399"/>
      <c r="HR6" s="399"/>
      <c r="HS6" s="399"/>
      <c r="HT6" s="399"/>
      <c r="HU6" s="399"/>
      <c r="HV6" s="399"/>
      <c r="HW6" s="407"/>
      <c r="HX6" s="411"/>
      <c r="HY6" s="411"/>
      <c r="HZ6" s="411"/>
      <c r="IA6" s="411"/>
      <c r="IB6" s="399"/>
      <c r="IC6" s="399"/>
      <c r="ID6" s="399"/>
      <c r="IE6" s="399"/>
      <c r="IF6" s="399"/>
      <c r="IG6" s="399"/>
      <c r="IH6" s="399"/>
      <c r="II6" s="399"/>
      <c r="IJ6" s="401"/>
      <c r="IK6" s="401"/>
      <c r="IL6" s="401"/>
      <c r="IM6" s="401"/>
      <c r="IN6" s="401"/>
      <c r="IO6" s="407"/>
      <c r="IP6" s="399"/>
      <c r="IQ6" s="399"/>
      <c r="IR6" s="399"/>
      <c r="IS6" s="399"/>
      <c r="IT6" s="399"/>
      <c r="IU6" s="399"/>
      <c r="IV6" s="399"/>
      <c r="IW6" s="399"/>
      <c r="IX6" s="399"/>
      <c r="IY6" s="399"/>
      <c r="IZ6" s="399"/>
      <c r="JA6" s="399"/>
      <c r="JB6" s="399"/>
      <c r="JC6" s="399"/>
      <c r="JD6" s="399"/>
      <c r="JE6" s="399"/>
      <c r="JF6" s="399"/>
      <c r="JG6" s="399"/>
      <c r="JH6" s="399"/>
      <c r="JI6" s="399"/>
      <c r="JJ6" s="407"/>
      <c r="JK6" s="399"/>
      <c r="JL6" s="399"/>
      <c r="JM6" s="399"/>
      <c r="JN6" s="399"/>
      <c r="JO6" s="399"/>
      <c r="JP6" s="399"/>
      <c r="JQ6" s="399"/>
      <c r="JR6" s="399"/>
      <c r="JS6" s="401"/>
      <c r="JT6" s="410"/>
      <c r="JU6" s="410"/>
    </row>
    <row r="7" spans="1:283" x14ac:dyDescent="0.3">
      <c r="A7" s="53"/>
      <c r="B7" s="67"/>
      <c r="C7" s="53"/>
      <c r="D7" s="53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3"/>
      <c r="Y7" s="53"/>
      <c r="Z7" s="53"/>
      <c r="AA7" s="53"/>
      <c r="AB7" s="64"/>
      <c r="AC7" s="53"/>
      <c r="AD7" s="53"/>
      <c r="AE7" s="399"/>
      <c r="AF7" s="399"/>
      <c r="AG7" s="401"/>
      <c r="AH7" s="402"/>
      <c r="AI7" s="403"/>
      <c r="AJ7" s="404"/>
      <c r="AK7" s="399"/>
      <c r="AL7" s="399"/>
      <c r="AM7" s="399"/>
      <c r="AN7" s="399"/>
      <c r="AO7" s="401"/>
      <c r="AP7" s="401"/>
      <c r="AQ7" s="401"/>
      <c r="AR7" s="401"/>
      <c r="AS7" s="401"/>
      <c r="AT7" s="402"/>
      <c r="AU7" s="402"/>
      <c r="AV7" s="402"/>
      <c r="AW7" s="402"/>
      <c r="AX7" s="405"/>
      <c r="AY7" s="405"/>
      <c r="AZ7" s="405"/>
      <c r="BA7" s="405"/>
      <c r="BB7" s="399"/>
      <c r="BC7" s="399"/>
      <c r="BD7" s="399"/>
      <c r="BE7" s="399"/>
      <c r="BF7" s="399"/>
      <c r="BG7" s="399"/>
      <c r="BH7" s="399"/>
      <c r="BI7" s="399"/>
      <c r="BJ7" s="401"/>
      <c r="BK7" s="401"/>
      <c r="BL7" s="401"/>
      <c r="BM7" s="401"/>
      <c r="BN7" s="401"/>
      <c r="BO7" s="406"/>
      <c r="BP7" s="406"/>
      <c r="BQ7" s="406"/>
      <c r="BR7" s="406"/>
      <c r="BS7" s="407"/>
      <c r="BT7" s="399"/>
      <c r="BU7" s="399"/>
      <c r="BV7" s="399"/>
      <c r="BW7" s="399"/>
      <c r="BX7" s="407"/>
      <c r="BY7" s="399"/>
      <c r="BZ7" s="399"/>
      <c r="CA7" s="399"/>
      <c r="CB7" s="399"/>
      <c r="CC7" s="401"/>
      <c r="CD7" s="401"/>
      <c r="CE7" s="401"/>
      <c r="CF7" s="401"/>
      <c r="CG7" s="401"/>
      <c r="CH7" s="408"/>
      <c r="CI7" s="408"/>
      <c r="CJ7" s="408"/>
      <c r="CK7" s="408"/>
      <c r="CL7" s="407"/>
      <c r="CM7" s="399"/>
      <c r="CN7" s="399"/>
      <c r="CO7" s="399"/>
      <c r="CP7" s="399"/>
      <c r="CQ7" s="408"/>
      <c r="CR7" s="408"/>
      <c r="CS7" s="408"/>
      <c r="CT7" s="408"/>
      <c r="CU7" s="407"/>
      <c r="CV7" s="409"/>
      <c r="CW7" s="399"/>
      <c r="CX7" s="399"/>
      <c r="CY7" s="399"/>
      <c r="CZ7" s="399"/>
      <c r="DA7" s="407"/>
      <c r="DB7" s="409"/>
      <c r="DC7" s="399"/>
      <c r="DD7" s="399"/>
      <c r="DE7" s="399"/>
      <c r="DF7" s="399"/>
      <c r="DG7" s="399"/>
      <c r="DH7" s="399"/>
      <c r="DI7" s="407"/>
      <c r="DJ7" s="399"/>
      <c r="DK7" s="399"/>
      <c r="DL7" s="399"/>
      <c r="DM7" s="399"/>
      <c r="DN7" s="407"/>
      <c r="DO7" s="399"/>
      <c r="DP7" s="399"/>
      <c r="DQ7" s="399"/>
      <c r="DR7" s="399"/>
      <c r="DS7" s="399"/>
      <c r="DT7" s="399"/>
      <c r="DU7" s="407"/>
      <c r="DV7" s="399"/>
      <c r="DW7" s="399"/>
      <c r="DX7" s="399"/>
      <c r="DY7" s="399"/>
      <c r="DZ7" s="399"/>
      <c r="EA7" s="399"/>
      <c r="EB7" s="399"/>
      <c r="EC7" s="399"/>
      <c r="ED7" s="399"/>
      <c r="EE7" s="399"/>
      <c r="EF7" s="399"/>
      <c r="EG7" s="399"/>
      <c r="EH7" s="399"/>
      <c r="EI7" s="399"/>
      <c r="EJ7" s="399"/>
      <c r="EK7" s="399"/>
      <c r="EL7" s="410"/>
      <c r="EM7" s="401"/>
      <c r="EN7" s="401"/>
      <c r="EO7" s="401"/>
      <c r="EP7" s="401"/>
      <c r="EQ7" s="399"/>
      <c r="ER7" s="399"/>
      <c r="ES7" s="407"/>
      <c r="ET7" s="399"/>
      <c r="EU7" s="399"/>
      <c r="EV7" s="399"/>
      <c r="EW7" s="399"/>
      <c r="EX7" s="411"/>
      <c r="EY7" s="411"/>
      <c r="EZ7" s="411"/>
      <c r="FA7" s="411"/>
      <c r="FB7" s="407"/>
      <c r="FC7" s="399"/>
      <c r="FD7" s="399"/>
      <c r="FE7" s="399"/>
      <c r="FF7" s="399"/>
      <c r="FG7" s="402"/>
      <c r="FH7" s="402"/>
      <c r="FI7" s="411"/>
      <c r="FJ7" s="411"/>
      <c r="FK7" s="411"/>
      <c r="FL7" s="411"/>
      <c r="FM7" s="407"/>
      <c r="FN7" s="399"/>
      <c r="FO7" s="399"/>
      <c r="FP7" s="399"/>
      <c r="FQ7" s="399"/>
      <c r="FR7" s="399"/>
      <c r="FS7" s="399"/>
      <c r="FT7" s="399"/>
      <c r="FU7" s="399"/>
      <c r="FV7" s="399"/>
      <c r="FW7" s="399"/>
      <c r="FX7" s="399"/>
      <c r="FY7" s="399"/>
      <c r="FZ7" s="399"/>
      <c r="GA7" s="399"/>
      <c r="GB7" s="408"/>
      <c r="GC7" s="408"/>
      <c r="GD7" s="408"/>
      <c r="GE7" s="408"/>
      <c r="GF7" s="399"/>
      <c r="GG7" s="399"/>
      <c r="GH7" s="399"/>
      <c r="GI7" s="399"/>
      <c r="GJ7" s="407"/>
      <c r="GK7" s="399"/>
      <c r="GL7" s="399"/>
      <c r="GM7" s="399"/>
      <c r="GN7" s="399"/>
      <c r="GO7" s="408"/>
      <c r="GP7" s="408"/>
      <c r="GQ7" s="408"/>
      <c r="GR7" s="408"/>
      <c r="GS7" s="399"/>
      <c r="GT7" s="399"/>
      <c r="GU7" s="399"/>
      <c r="GV7" s="399"/>
      <c r="GW7" s="408"/>
      <c r="GX7" s="408"/>
      <c r="GY7" s="399"/>
      <c r="GZ7" s="399"/>
      <c r="HA7" s="399"/>
      <c r="HB7" s="399"/>
      <c r="HC7" s="407"/>
      <c r="HD7" s="402"/>
      <c r="HE7" s="402"/>
      <c r="HF7" s="402"/>
      <c r="HG7" s="402"/>
      <c r="HH7" s="407"/>
      <c r="HI7" s="399"/>
      <c r="HJ7" s="399"/>
      <c r="HK7" s="399"/>
      <c r="HL7" s="399"/>
      <c r="HM7" s="399"/>
      <c r="HN7" s="399"/>
      <c r="HO7" s="399"/>
      <c r="HP7" s="399"/>
      <c r="HQ7" s="399"/>
      <c r="HR7" s="399"/>
      <c r="HS7" s="399"/>
      <c r="HT7" s="399"/>
      <c r="HU7" s="399"/>
      <c r="HV7" s="399"/>
      <c r="HW7" s="407"/>
      <c r="HX7" s="411"/>
      <c r="HY7" s="411"/>
      <c r="HZ7" s="411"/>
      <c r="IA7" s="411"/>
      <c r="IB7" s="399"/>
      <c r="IC7" s="399"/>
      <c r="ID7" s="399"/>
      <c r="IE7" s="399"/>
      <c r="IF7" s="399"/>
      <c r="IG7" s="399"/>
      <c r="IH7" s="399"/>
      <c r="II7" s="399"/>
      <c r="IJ7" s="401"/>
      <c r="IK7" s="401"/>
      <c r="IL7" s="401"/>
      <c r="IM7" s="401"/>
      <c r="IN7" s="401"/>
      <c r="IO7" s="407"/>
      <c r="IP7" s="399"/>
      <c r="IQ7" s="399"/>
      <c r="IR7" s="399"/>
      <c r="IS7" s="399"/>
      <c r="IT7" s="399"/>
      <c r="IU7" s="399"/>
      <c r="IV7" s="399"/>
      <c r="IW7" s="399"/>
      <c r="IX7" s="399"/>
      <c r="IY7" s="399"/>
      <c r="IZ7" s="399"/>
      <c r="JA7" s="399"/>
      <c r="JB7" s="399"/>
      <c r="JC7" s="399"/>
      <c r="JD7" s="399"/>
      <c r="JE7" s="399"/>
      <c r="JF7" s="399"/>
      <c r="JG7" s="399"/>
      <c r="JH7" s="399"/>
      <c r="JI7" s="399"/>
      <c r="JJ7" s="407"/>
      <c r="JK7" s="399"/>
      <c r="JL7" s="399"/>
      <c r="JM7" s="399"/>
      <c r="JN7" s="399"/>
      <c r="JO7" s="399"/>
      <c r="JP7" s="399"/>
      <c r="JQ7" s="399"/>
      <c r="JR7" s="399"/>
      <c r="JS7" s="401"/>
      <c r="JT7" s="410"/>
      <c r="JU7" s="410"/>
    </row>
    <row r="8" spans="1:283" x14ac:dyDescent="0.3">
      <c r="A8" s="53"/>
      <c r="B8" s="68"/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64"/>
      <c r="AC8" s="53"/>
      <c r="AD8" s="53"/>
      <c r="AE8" s="399"/>
      <c r="AF8" s="399"/>
      <c r="AG8" s="401"/>
      <c r="AH8" s="402"/>
      <c r="AI8" s="403"/>
      <c r="AJ8" s="404"/>
      <c r="AK8" s="399"/>
      <c r="AL8" s="399"/>
      <c r="AM8" s="399"/>
      <c r="AN8" s="399"/>
      <c r="AO8" s="401"/>
      <c r="AP8" s="401"/>
      <c r="AQ8" s="401"/>
      <c r="AR8" s="401"/>
      <c r="AS8" s="401"/>
      <c r="AT8" s="402"/>
      <c r="AU8" s="402"/>
      <c r="AV8" s="402"/>
      <c r="AW8" s="402"/>
      <c r="AX8" s="405"/>
      <c r="AY8" s="405"/>
      <c r="AZ8" s="405"/>
      <c r="BA8" s="405"/>
      <c r="BB8" s="399"/>
      <c r="BC8" s="399"/>
      <c r="BD8" s="399"/>
      <c r="BE8" s="399"/>
      <c r="BF8" s="399"/>
      <c r="BG8" s="399"/>
      <c r="BH8" s="399"/>
      <c r="BI8" s="399"/>
      <c r="BJ8" s="401"/>
      <c r="BK8" s="401"/>
      <c r="BL8" s="401"/>
      <c r="BM8" s="401"/>
      <c r="BN8" s="401"/>
      <c r="BO8" s="406"/>
      <c r="BP8" s="406"/>
      <c r="BQ8" s="406"/>
      <c r="BR8" s="406"/>
      <c r="BS8" s="407"/>
      <c r="BT8" s="399"/>
      <c r="BU8" s="399"/>
      <c r="BV8" s="399"/>
      <c r="BW8" s="399"/>
      <c r="BX8" s="407"/>
      <c r="BY8" s="399"/>
      <c r="BZ8" s="399"/>
      <c r="CA8" s="399"/>
      <c r="CB8" s="399"/>
      <c r="CC8" s="401"/>
      <c r="CD8" s="401"/>
      <c r="CE8" s="401"/>
      <c r="CF8" s="401"/>
      <c r="CG8" s="401"/>
      <c r="CH8" s="408"/>
      <c r="CI8" s="408"/>
      <c r="CJ8" s="408"/>
      <c r="CK8" s="408"/>
      <c r="CL8" s="407"/>
      <c r="CM8" s="399"/>
      <c r="CN8" s="399"/>
      <c r="CO8" s="399"/>
      <c r="CP8" s="399"/>
      <c r="CQ8" s="408"/>
      <c r="CR8" s="408"/>
      <c r="CS8" s="408"/>
      <c r="CT8" s="408"/>
      <c r="CU8" s="407"/>
      <c r="CV8" s="409"/>
      <c r="CW8" s="399"/>
      <c r="CX8" s="399"/>
      <c r="CY8" s="399"/>
      <c r="CZ8" s="399"/>
      <c r="DA8" s="407"/>
      <c r="DB8" s="409"/>
      <c r="DC8" s="399"/>
      <c r="DD8" s="399"/>
      <c r="DE8" s="399"/>
      <c r="DF8" s="399"/>
      <c r="DG8" s="399"/>
      <c r="DH8" s="399"/>
      <c r="DI8" s="407"/>
      <c r="DJ8" s="399"/>
      <c r="DK8" s="399"/>
      <c r="DL8" s="399"/>
      <c r="DM8" s="399"/>
      <c r="DN8" s="407"/>
      <c r="DO8" s="399"/>
      <c r="DP8" s="399"/>
      <c r="DQ8" s="399"/>
      <c r="DR8" s="399"/>
      <c r="DS8" s="399"/>
      <c r="DT8" s="399"/>
      <c r="DU8" s="407"/>
      <c r="DV8" s="399"/>
      <c r="DW8" s="399"/>
      <c r="DX8" s="399"/>
      <c r="DY8" s="399"/>
      <c r="DZ8" s="399"/>
      <c r="EA8" s="399"/>
      <c r="EB8" s="399"/>
      <c r="EC8" s="399"/>
      <c r="ED8" s="399"/>
      <c r="EE8" s="399"/>
      <c r="EF8" s="399"/>
      <c r="EG8" s="399"/>
      <c r="EH8" s="399"/>
      <c r="EI8" s="399"/>
      <c r="EJ8" s="399"/>
      <c r="EK8" s="399"/>
      <c r="EL8" s="410"/>
      <c r="EM8" s="401"/>
      <c r="EN8" s="401"/>
      <c r="EO8" s="401"/>
      <c r="EP8" s="401"/>
      <c r="EQ8" s="399"/>
      <c r="ER8" s="399"/>
      <c r="ES8" s="407"/>
      <c r="ET8" s="399"/>
      <c r="EU8" s="399"/>
      <c r="EV8" s="399"/>
      <c r="EW8" s="399"/>
      <c r="EX8" s="411"/>
      <c r="EY8" s="411"/>
      <c r="EZ8" s="411"/>
      <c r="FA8" s="411"/>
      <c r="FB8" s="407"/>
      <c r="FC8" s="399"/>
      <c r="FD8" s="399"/>
      <c r="FE8" s="399"/>
      <c r="FF8" s="399"/>
      <c r="FG8" s="402"/>
      <c r="FH8" s="402"/>
      <c r="FI8" s="411"/>
      <c r="FJ8" s="411"/>
      <c r="FK8" s="411"/>
      <c r="FL8" s="411"/>
      <c r="FM8" s="407"/>
      <c r="FN8" s="399"/>
      <c r="FO8" s="399"/>
      <c r="FP8" s="399"/>
      <c r="FQ8" s="399"/>
      <c r="FR8" s="399"/>
      <c r="FS8" s="399"/>
      <c r="FT8" s="399"/>
      <c r="FU8" s="399"/>
      <c r="FV8" s="399"/>
      <c r="FW8" s="399"/>
      <c r="FX8" s="399"/>
      <c r="FY8" s="399"/>
      <c r="FZ8" s="399"/>
      <c r="GA8" s="399"/>
      <c r="GB8" s="408"/>
      <c r="GC8" s="408"/>
      <c r="GD8" s="408"/>
      <c r="GE8" s="408"/>
      <c r="GF8" s="399"/>
      <c r="GG8" s="399"/>
      <c r="GH8" s="399"/>
      <c r="GI8" s="399"/>
      <c r="GJ8" s="407"/>
      <c r="GK8" s="399"/>
      <c r="GL8" s="399"/>
      <c r="GM8" s="399"/>
      <c r="GN8" s="399"/>
      <c r="GO8" s="408"/>
      <c r="GP8" s="408"/>
      <c r="GQ8" s="408"/>
      <c r="GR8" s="408"/>
      <c r="GS8" s="399"/>
      <c r="GT8" s="399"/>
      <c r="GU8" s="399"/>
      <c r="GV8" s="399"/>
      <c r="GW8" s="408"/>
      <c r="GX8" s="408"/>
      <c r="GY8" s="399"/>
      <c r="GZ8" s="399"/>
      <c r="HA8" s="399"/>
      <c r="HB8" s="399"/>
      <c r="HC8" s="407"/>
      <c r="HD8" s="402"/>
      <c r="HE8" s="402"/>
      <c r="HF8" s="402"/>
      <c r="HG8" s="402"/>
      <c r="HH8" s="407"/>
      <c r="HI8" s="399"/>
      <c r="HJ8" s="399"/>
      <c r="HK8" s="399"/>
      <c r="HL8" s="399"/>
      <c r="HM8" s="399"/>
      <c r="HN8" s="399"/>
      <c r="HO8" s="399"/>
      <c r="HP8" s="399"/>
      <c r="HQ8" s="399"/>
      <c r="HR8" s="399"/>
      <c r="HS8" s="399"/>
      <c r="HT8" s="399"/>
      <c r="HU8" s="399"/>
      <c r="HV8" s="399"/>
      <c r="HW8" s="407"/>
      <c r="HX8" s="411"/>
      <c r="HY8" s="411"/>
      <c r="HZ8" s="411"/>
      <c r="IA8" s="411"/>
      <c r="IB8" s="399"/>
      <c r="IC8" s="399"/>
      <c r="ID8" s="399"/>
      <c r="IE8" s="399"/>
      <c r="IF8" s="399"/>
      <c r="IG8" s="399"/>
      <c r="IH8" s="399"/>
      <c r="II8" s="399"/>
      <c r="IJ8" s="401"/>
      <c r="IK8" s="401"/>
      <c r="IL8" s="401"/>
      <c r="IM8" s="401"/>
      <c r="IN8" s="401"/>
      <c r="IO8" s="407"/>
      <c r="IP8" s="399"/>
      <c r="IQ8" s="399"/>
      <c r="IR8" s="399"/>
      <c r="IS8" s="399"/>
      <c r="IT8" s="399"/>
      <c r="IU8" s="399"/>
      <c r="IV8" s="399"/>
      <c r="IW8" s="399"/>
      <c r="IX8" s="399"/>
      <c r="IY8" s="399"/>
      <c r="IZ8" s="399"/>
      <c r="JA8" s="399"/>
      <c r="JB8" s="399"/>
      <c r="JC8" s="399"/>
      <c r="JD8" s="399"/>
      <c r="JE8" s="399"/>
      <c r="JF8" s="399"/>
      <c r="JG8" s="399"/>
      <c r="JH8" s="399"/>
      <c r="JI8" s="399"/>
      <c r="JJ8" s="407"/>
      <c r="JK8" s="399"/>
      <c r="JL8" s="399"/>
      <c r="JM8" s="399"/>
      <c r="JN8" s="399"/>
      <c r="JO8" s="399"/>
      <c r="JP8" s="399"/>
      <c r="JQ8" s="399"/>
      <c r="JR8" s="399"/>
      <c r="JS8" s="401"/>
      <c r="JT8" s="410"/>
      <c r="JU8" s="410"/>
    </row>
    <row r="9" spans="1:283" ht="30.6" x14ac:dyDescent="0.3">
      <c r="A9" s="69" t="s">
        <v>0</v>
      </c>
      <c r="B9" s="69" t="s">
        <v>1</v>
      </c>
      <c r="C9" s="69" t="s">
        <v>2</v>
      </c>
      <c r="D9" s="69" t="s">
        <v>163</v>
      </c>
      <c r="E9" s="69" t="s">
        <v>9</v>
      </c>
      <c r="F9" s="69" t="s">
        <v>10</v>
      </c>
      <c r="G9" s="70" t="s">
        <v>6</v>
      </c>
      <c r="H9" s="70"/>
      <c r="I9" s="70" t="s">
        <v>164</v>
      </c>
      <c r="J9" s="70" t="s">
        <v>24</v>
      </c>
      <c r="K9" s="70" t="s">
        <v>25</v>
      </c>
      <c r="L9" s="70" t="s">
        <v>26</v>
      </c>
      <c r="M9" s="70" t="s">
        <v>28</v>
      </c>
      <c r="N9" s="71" t="s">
        <v>30</v>
      </c>
      <c r="O9" s="72" t="s">
        <v>31</v>
      </c>
      <c r="P9" s="73" t="s">
        <v>32</v>
      </c>
      <c r="Q9" s="71" t="s">
        <v>33</v>
      </c>
      <c r="R9" s="71" t="s">
        <v>34</v>
      </c>
      <c r="S9" s="71" t="s">
        <v>35</v>
      </c>
      <c r="T9" s="73" t="s">
        <v>63</v>
      </c>
      <c r="U9" s="73" t="s">
        <v>37</v>
      </c>
      <c r="V9" s="73" t="s">
        <v>38</v>
      </c>
      <c r="W9" s="74" t="s">
        <v>39</v>
      </c>
      <c r="X9" s="74" t="s">
        <v>40</v>
      </c>
      <c r="Y9" s="74" t="s">
        <v>29</v>
      </c>
      <c r="Z9" s="70" t="s">
        <v>41</v>
      </c>
      <c r="AA9" s="73" t="s">
        <v>42</v>
      </c>
      <c r="AB9" s="69" t="s">
        <v>43</v>
      </c>
      <c r="AC9" s="75"/>
      <c r="AD9" s="70" t="s">
        <v>165</v>
      </c>
      <c r="AE9" s="76"/>
      <c r="AF9" s="76"/>
      <c r="AG9" s="77"/>
      <c r="AH9" s="78"/>
      <c r="AI9" s="78"/>
      <c r="AJ9" s="79" t="s">
        <v>166</v>
      </c>
      <c r="AK9" s="76"/>
      <c r="AL9" s="76"/>
      <c r="AM9" s="76"/>
      <c r="AN9" s="76"/>
      <c r="AO9" s="77"/>
      <c r="AP9" s="77"/>
      <c r="AQ9" s="77"/>
      <c r="AR9" s="77"/>
      <c r="AS9" s="77"/>
      <c r="AT9" s="78"/>
      <c r="AU9" s="78"/>
      <c r="AV9" s="78"/>
      <c r="AW9" s="78"/>
      <c r="AX9" s="76"/>
      <c r="AY9" s="76"/>
      <c r="AZ9" s="76"/>
      <c r="BA9" s="76"/>
      <c r="BB9" s="76"/>
      <c r="BC9" s="76"/>
      <c r="BD9" s="76"/>
      <c r="BE9" s="76"/>
      <c r="BF9" s="76"/>
      <c r="BG9" s="76"/>
      <c r="BH9" s="76"/>
      <c r="BI9" s="76"/>
      <c r="BJ9" s="77"/>
      <c r="BK9" s="77"/>
      <c r="BL9" s="77"/>
      <c r="BM9" s="77"/>
      <c r="BN9" s="77"/>
      <c r="BO9" s="80"/>
      <c r="BP9" s="80"/>
      <c r="BQ9" s="80"/>
      <c r="BR9" s="80"/>
      <c r="BS9" s="81" t="s">
        <v>167</v>
      </c>
      <c r="BT9" s="76"/>
      <c r="BU9" s="76"/>
      <c r="BV9" s="76"/>
      <c r="BW9" s="76"/>
      <c r="BX9" s="81" t="s">
        <v>168</v>
      </c>
      <c r="BY9" s="76"/>
      <c r="BZ9" s="76"/>
      <c r="CA9" s="76"/>
      <c r="CB9" s="76"/>
      <c r="CC9" s="82"/>
      <c r="CD9" s="82"/>
      <c r="CE9" s="82"/>
      <c r="CF9" s="82"/>
      <c r="CG9" s="82"/>
      <c r="CH9" s="80"/>
      <c r="CI9" s="80"/>
      <c r="CJ9" s="80"/>
      <c r="CK9" s="80"/>
      <c r="CL9" s="81" t="s">
        <v>169</v>
      </c>
      <c r="CM9" s="76"/>
      <c r="CN9" s="76"/>
      <c r="CO9" s="76"/>
      <c r="CP9" s="76"/>
      <c r="CQ9" s="80"/>
      <c r="CR9" s="80"/>
      <c r="CS9" s="80"/>
      <c r="CT9" s="80"/>
      <c r="CU9" s="81" t="s">
        <v>170</v>
      </c>
      <c r="CV9" s="81"/>
      <c r="CW9" s="76"/>
      <c r="CX9" s="76"/>
      <c r="CY9" s="76"/>
      <c r="CZ9" s="76"/>
      <c r="DA9" s="81" t="s">
        <v>171</v>
      </c>
      <c r="DB9" s="81"/>
      <c r="DC9" s="76"/>
      <c r="DD9" s="76"/>
      <c r="DE9" s="76"/>
      <c r="DF9" s="76"/>
      <c r="DG9" s="76"/>
      <c r="DH9" s="76"/>
      <c r="DI9" s="81" t="s">
        <v>172</v>
      </c>
      <c r="DJ9" s="76"/>
      <c r="DK9" s="76"/>
      <c r="DL9" s="76"/>
      <c r="DM9" s="76"/>
      <c r="DN9" s="81" t="s">
        <v>173</v>
      </c>
      <c r="DO9" s="76"/>
      <c r="DP9" s="76"/>
      <c r="DQ9" s="76"/>
      <c r="DR9" s="76"/>
      <c r="DS9" s="76"/>
      <c r="DT9" s="76"/>
      <c r="DU9" s="81" t="s">
        <v>174</v>
      </c>
      <c r="DV9" s="76"/>
      <c r="DW9" s="76"/>
      <c r="DX9" s="76"/>
      <c r="DY9" s="76"/>
      <c r="DZ9" s="76"/>
      <c r="EA9" s="76"/>
      <c r="EB9" s="76"/>
      <c r="EC9" s="76"/>
      <c r="ED9" s="76"/>
      <c r="EE9" s="76"/>
      <c r="EF9" s="76"/>
      <c r="EG9" s="76"/>
      <c r="EH9" s="76"/>
      <c r="EI9" s="76"/>
      <c r="EJ9" s="76"/>
      <c r="EK9" s="76"/>
      <c r="EL9" s="77"/>
      <c r="EM9" s="77"/>
      <c r="EN9" s="77"/>
      <c r="EO9" s="77"/>
      <c r="EP9" s="77"/>
      <c r="EQ9" s="76"/>
      <c r="ER9" s="76"/>
      <c r="ES9" s="81" t="s">
        <v>175</v>
      </c>
      <c r="ET9" s="76"/>
      <c r="EU9" s="76"/>
      <c r="EV9" s="76"/>
      <c r="EW9" s="76"/>
      <c r="EX9" s="83"/>
      <c r="EY9" s="83"/>
      <c r="EZ9" s="83"/>
      <c r="FA9" s="83"/>
      <c r="FB9" s="81" t="s">
        <v>176</v>
      </c>
      <c r="FC9" s="76"/>
      <c r="FD9" s="76"/>
      <c r="FE9" s="76"/>
      <c r="FF9" s="76"/>
      <c r="FG9" s="78"/>
      <c r="FH9" s="78"/>
      <c r="FI9" s="83"/>
      <c r="FJ9" s="83"/>
      <c r="FK9" s="83"/>
      <c r="FL9" s="83"/>
      <c r="FM9" s="81" t="s">
        <v>177</v>
      </c>
      <c r="FN9" s="76"/>
      <c r="FO9" s="76"/>
      <c r="FP9" s="76"/>
      <c r="FQ9" s="76"/>
      <c r="FR9" s="76"/>
      <c r="FS9" s="76"/>
      <c r="FT9" s="76"/>
      <c r="FU9" s="76"/>
      <c r="FV9" s="76"/>
      <c r="FW9" s="76"/>
      <c r="FX9" s="76"/>
      <c r="FY9" s="76"/>
      <c r="FZ9" s="76"/>
      <c r="GA9" s="76"/>
      <c r="GB9" s="80"/>
      <c r="GC9" s="80"/>
      <c r="GD9" s="80"/>
      <c r="GE9" s="80"/>
      <c r="GF9" s="76"/>
      <c r="GG9" s="76"/>
      <c r="GH9" s="76"/>
      <c r="GI9" s="76"/>
      <c r="GJ9" s="81" t="s">
        <v>178</v>
      </c>
      <c r="GK9" s="76"/>
      <c r="GL9" s="76"/>
      <c r="GM9" s="76"/>
      <c r="GN9" s="76"/>
      <c r="GO9" s="80"/>
      <c r="GP9" s="80"/>
      <c r="GQ9" s="80"/>
      <c r="GR9" s="80"/>
      <c r="GS9" s="76"/>
      <c r="GT9" s="76"/>
      <c r="GU9" s="76"/>
      <c r="GV9" s="76"/>
      <c r="GW9" s="80"/>
      <c r="GX9" s="80"/>
      <c r="GY9" s="76"/>
      <c r="GZ9" s="76"/>
      <c r="HA9" s="76"/>
      <c r="HB9" s="76"/>
      <c r="HC9" s="81"/>
      <c r="HD9" s="78"/>
      <c r="HE9" s="78"/>
      <c r="HF9" s="78"/>
      <c r="HG9" s="78"/>
      <c r="HH9" s="81" t="s">
        <v>165</v>
      </c>
      <c r="HI9" s="76"/>
      <c r="HJ9" s="76"/>
      <c r="HK9" s="76"/>
      <c r="HL9" s="76"/>
      <c r="HM9" s="76"/>
      <c r="HN9" s="76"/>
      <c r="HO9" s="76"/>
      <c r="HP9" s="76"/>
      <c r="HQ9" s="76"/>
      <c r="HR9" s="76"/>
      <c r="HS9" s="76"/>
      <c r="HT9" s="76"/>
      <c r="HU9" s="76"/>
      <c r="HV9" s="76"/>
      <c r="HW9" s="81" t="s">
        <v>179</v>
      </c>
      <c r="HX9" s="83"/>
      <c r="HY9" s="83"/>
      <c r="HZ9" s="83"/>
      <c r="IA9" s="83"/>
      <c r="IB9" s="76"/>
      <c r="IC9" s="76"/>
      <c r="ID9" s="76"/>
      <c r="IE9" s="76"/>
      <c r="IF9" s="76"/>
      <c r="IG9" s="76"/>
      <c r="IH9" s="76"/>
      <c r="II9" s="76"/>
      <c r="IJ9" s="82"/>
      <c r="IK9" s="82"/>
      <c r="IL9" s="82"/>
      <c r="IM9" s="82"/>
      <c r="IN9" s="82"/>
      <c r="IO9" s="81" t="s">
        <v>180</v>
      </c>
      <c r="IP9" s="76"/>
      <c r="IQ9" s="76"/>
      <c r="IR9" s="76"/>
      <c r="IS9" s="76"/>
      <c r="IT9" s="76"/>
      <c r="IU9" s="76"/>
      <c r="IV9" s="76"/>
      <c r="IW9" s="76"/>
      <c r="IX9" s="76"/>
      <c r="IY9" s="76"/>
      <c r="IZ9" s="76"/>
      <c r="JA9" s="76"/>
      <c r="JB9" s="76"/>
      <c r="JC9" s="76"/>
      <c r="JD9" s="76"/>
      <c r="JE9" s="76"/>
      <c r="JF9" s="76"/>
      <c r="JG9" s="76"/>
      <c r="JH9" s="76"/>
      <c r="JI9" s="76"/>
      <c r="JJ9" s="81" t="s">
        <v>181</v>
      </c>
      <c r="JK9" s="76"/>
      <c r="JL9" s="76"/>
      <c r="JM9" s="76"/>
      <c r="JN9" s="76"/>
      <c r="JO9" s="76"/>
      <c r="JP9" s="76"/>
      <c r="JQ9" s="76"/>
      <c r="JR9" s="76"/>
      <c r="JS9" s="82"/>
      <c r="JT9" s="84"/>
      <c r="JU9" s="84"/>
    </row>
    <row r="10" spans="1:283" x14ac:dyDescent="0.3">
      <c r="A10" s="85"/>
      <c r="B10" s="86"/>
      <c r="C10" s="85"/>
      <c r="D10" s="87"/>
      <c r="E10" s="87"/>
      <c r="F10" s="87"/>
      <c r="G10" s="87"/>
      <c r="H10" s="87"/>
      <c r="I10" s="87"/>
      <c r="J10" s="87"/>
      <c r="K10" s="87"/>
      <c r="L10" s="85"/>
      <c r="M10" s="85"/>
      <c r="N10" s="85"/>
      <c r="O10" s="85"/>
      <c r="P10" s="85"/>
      <c r="Q10" s="85"/>
      <c r="R10" s="85"/>
      <c r="S10" s="85"/>
      <c r="T10" s="85"/>
      <c r="U10" s="85"/>
      <c r="V10" s="85"/>
      <c r="W10" s="85"/>
      <c r="X10" s="85"/>
      <c r="Y10" s="85"/>
      <c r="Z10" s="85"/>
      <c r="AA10" s="85"/>
      <c r="AB10" s="88"/>
      <c r="AC10" s="85"/>
      <c r="AD10" s="89"/>
      <c r="AE10" s="90"/>
      <c r="AF10" s="90"/>
      <c r="AG10" s="91"/>
      <c r="AH10" s="92"/>
      <c r="AI10" s="92"/>
      <c r="AJ10" s="93"/>
      <c r="AK10" s="90"/>
      <c r="AL10" s="90"/>
      <c r="AM10" s="90"/>
      <c r="AN10" s="90"/>
      <c r="AO10" s="91"/>
      <c r="AP10" s="91"/>
      <c r="AQ10" s="91"/>
      <c r="AR10" s="91"/>
      <c r="AS10" s="91"/>
      <c r="AT10" s="92"/>
      <c r="AU10" s="92"/>
      <c r="AV10" s="92"/>
      <c r="AW10" s="92"/>
      <c r="AX10" s="90"/>
      <c r="AY10" s="90"/>
      <c r="AZ10" s="90"/>
      <c r="BA10" s="90"/>
      <c r="BB10" s="90"/>
      <c r="BC10" s="90"/>
      <c r="BD10" s="90"/>
      <c r="BE10" s="90"/>
      <c r="BF10" s="90"/>
      <c r="BG10" s="90"/>
      <c r="BH10" s="90"/>
      <c r="BI10" s="90"/>
      <c r="BJ10" s="91"/>
      <c r="BK10" s="91"/>
      <c r="BL10" s="91"/>
      <c r="BM10" s="91"/>
      <c r="BN10" s="91"/>
      <c r="BO10" s="94"/>
      <c r="BP10" s="94"/>
      <c r="BQ10" s="94"/>
      <c r="BR10" s="94"/>
      <c r="BS10" s="95"/>
      <c r="BT10" s="90"/>
      <c r="BU10" s="90"/>
      <c r="BV10" s="90"/>
      <c r="BW10" s="90"/>
      <c r="BX10" s="95"/>
      <c r="BY10" s="90"/>
      <c r="BZ10" s="90"/>
      <c r="CA10" s="90"/>
      <c r="CB10" s="90"/>
      <c r="CC10" s="96"/>
      <c r="CD10" s="96"/>
      <c r="CE10" s="96"/>
      <c r="CF10" s="96"/>
      <c r="CG10" s="96"/>
      <c r="CH10" s="94"/>
      <c r="CI10" s="94"/>
      <c r="CJ10" s="94"/>
      <c r="CK10" s="94"/>
      <c r="CL10" s="95"/>
      <c r="CM10" s="90"/>
      <c r="CN10" s="90"/>
      <c r="CO10" s="90"/>
      <c r="CP10" s="90"/>
      <c r="CQ10" s="94"/>
      <c r="CR10" s="94"/>
      <c r="CS10" s="94"/>
      <c r="CT10" s="94"/>
      <c r="CU10" s="95"/>
      <c r="CV10" s="95"/>
      <c r="CW10" s="90"/>
      <c r="CX10" s="90"/>
      <c r="CY10" s="90"/>
      <c r="CZ10" s="90"/>
      <c r="DA10" s="95"/>
      <c r="DB10" s="95"/>
      <c r="DC10" s="90"/>
      <c r="DD10" s="90"/>
      <c r="DE10" s="90"/>
      <c r="DF10" s="90"/>
      <c r="DG10" s="90"/>
      <c r="DH10" s="90"/>
      <c r="DI10" s="95"/>
      <c r="DJ10" s="90"/>
      <c r="DK10" s="90"/>
      <c r="DL10" s="90"/>
      <c r="DM10" s="90"/>
      <c r="DN10" s="95"/>
      <c r="DO10" s="90"/>
      <c r="DP10" s="90"/>
      <c r="DQ10" s="90"/>
      <c r="DR10" s="90"/>
      <c r="DS10" s="90"/>
      <c r="DT10" s="90"/>
      <c r="DU10" s="95"/>
      <c r="DV10" s="90"/>
      <c r="DW10" s="90"/>
      <c r="DX10" s="90"/>
      <c r="DY10" s="90"/>
      <c r="DZ10" s="90"/>
      <c r="EA10" s="90"/>
      <c r="EB10" s="90"/>
      <c r="EC10" s="90"/>
      <c r="ED10" s="90"/>
      <c r="EE10" s="90"/>
      <c r="EF10" s="90"/>
      <c r="EG10" s="90"/>
      <c r="EH10" s="90"/>
      <c r="EI10" s="90"/>
      <c r="EJ10" s="90"/>
      <c r="EK10" s="90"/>
      <c r="EL10" s="91"/>
      <c r="EM10" s="91"/>
      <c r="EN10" s="91"/>
      <c r="EO10" s="91"/>
      <c r="EP10" s="91"/>
      <c r="EQ10" s="90"/>
      <c r="ER10" s="90"/>
      <c r="ES10" s="95"/>
      <c r="ET10" s="90"/>
      <c r="EU10" s="90"/>
      <c r="EV10" s="90"/>
      <c r="EW10" s="90"/>
      <c r="EX10" s="97"/>
      <c r="EY10" s="97"/>
      <c r="EZ10" s="97"/>
      <c r="FA10" s="97"/>
      <c r="FB10" s="95"/>
      <c r="FC10" s="90"/>
      <c r="FD10" s="90"/>
      <c r="FE10" s="90"/>
      <c r="FF10" s="90"/>
      <c r="FG10" s="92"/>
      <c r="FH10" s="92"/>
      <c r="FI10" s="97"/>
      <c r="FJ10" s="97"/>
      <c r="FK10" s="97"/>
      <c r="FL10" s="97"/>
      <c r="FM10" s="95"/>
      <c r="FN10" s="90"/>
      <c r="FO10" s="90"/>
      <c r="FP10" s="90"/>
      <c r="FQ10" s="90"/>
      <c r="FR10" s="90"/>
      <c r="FS10" s="90"/>
      <c r="FT10" s="90"/>
      <c r="FU10" s="90"/>
      <c r="FV10" s="90"/>
      <c r="FW10" s="90"/>
      <c r="FX10" s="90"/>
      <c r="FY10" s="90"/>
      <c r="FZ10" s="90"/>
      <c r="GA10" s="90"/>
      <c r="GB10" s="94"/>
      <c r="GC10" s="94"/>
      <c r="GD10" s="94"/>
      <c r="GE10" s="94"/>
      <c r="GF10" s="90"/>
      <c r="GG10" s="90"/>
      <c r="GH10" s="90"/>
      <c r="GI10" s="90"/>
      <c r="GJ10" s="95"/>
      <c r="GK10" s="90"/>
      <c r="GL10" s="90"/>
      <c r="GM10" s="90"/>
      <c r="GN10" s="90"/>
      <c r="GO10" s="94"/>
      <c r="GP10" s="94"/>
      <c r="GQ10" s="94"/>
      <c r="GR10" s="94"/>
      <c r="GS10" s="90"/>
      <c r="GT10" s="90"/>
      <c r="GU10" s="90"/>
      <c r="GV10" s="90"/>
      <c r="GW10" s="94"/>
      <c r="GX10" s="94"/>
      <c r="GY10" s="90"/>
      <c r="GZ10" s="90"/>
      <c r="HA10" s="90"/>
      <c r="HB10" s="90"/>
      <c r="HC10" s="95"/>
      <c r="HD10" s="92"/>
      <c r="HE10" s="92"/>
      <c r="HF10" s="92"/>
      <c r="HG10" s="92"/>
      <c r="HH10" s="95"/>
      <c r="HI10" s="90"/>
      <c r="HJ10" s="90"/>
      <c r="HK10" s="90"/>
      <c r="HL10" s="90"/>
      <c r="HM10" s="90"/>
      <c r="HN10" s="90"/>
      <c r="HO10" s="90"/>
      <c r="HP10" s="90"/>
      <c r="HQ10" s="90"/>
      <c r="HR10" s="90"/>
      <c r="HS10" s="90"/>
      <c r="HT10" s="90"/>
      <c r="HU10" s="90"/>
      <c r="HV10" s="90"/>
      <c r="HW10" s="95"/>
      <c r="HX10" s="97"/>
      <c r="HY10" s="97"/>
      <c r="HZ10" s="97"/>
      <c r="IA10" s="97"/>
      <c r="IB10" s="90"/>
      <c r="IC10" s="90"/>
      <c r="ID10" s="90"/>
      <c r="IE10" s="90"/>
      <c r="IF10" s="90"/>
      <c r="IG10" s="90"/>
      <c r="IH10" s="90"/>
      <c r="II10" s="90"/>
      <c r="IJ10" s="96"/>
      <c r="IK10" s="96"/>
      <c r="IL10" s="96"/>
      <c r="IM10" s="96"/>
      <c r="IN10" s="96"/>
      <c r="IO10" s="95"/>
      <c r="IP10" s="90"/>
      <c r="IQ10" s="90"/>
      <c r="IR10" s="90"/>
      <c r="IS10" s="90"/>
      <c r="IT10" s="90"/>
      <c r="IU10" s="90"/>
      <c r="IV10" s="90"/>
      <c r="IW10" s="90"/>
      <c r="IX10" s="90"/>
      <c r="IY10" s="90"/>
      <c r="IZ10" s="90"/>
      <c r="JA10" s="90"/>
      <c r="JB10" s="90"/>
      <c r="JC10" s="90"/>
      <c r="JD10" s="90"/>
      <c r="JE10" s="90"/>
      <c r="JF10" s="90"/>
      <c r="JG10" s="90"/>
      <c r="JH10" s="90"/>
      <c r="JI10" s="90"/>
      <c r="JJ10" s="95"/>
      <c r="JK10" s="90"/>
      <c r="JL10" s="90"/>
      <c r="JM10" s="90"/>
      <c r="JN10" s="90"/>
      <c r="JO10" s="90"/>
      <c r="JP10" s="90"/>
      <c r="JQ10" s="90"/>
      <c r="JR10" s="90"/>
      <c r="JS10" s="96"/>
      <c r="JT10" s="84"/>
      <c r="JU10" s="84"/>
    </row>
    <row r="11" spans="1:283" ht="36" x14ac:dyDescent="0.3">
      <c r="A11" s="98" t="s">
        <v>0</v>
      </c>
      <c r="B11" s="98" t="s">
        <v>1</v>
      </c>
      <c r="C11" s="98" t="s">
        <v>2</v>
      </c>
      <c r="D11" s="98" t="s">
        <v>8</v>
      </c>
      <c r="E11" s="98" t="s">
        <v>9</v>
      </c>
      <c r="F11" s="98" t="s">
        <v>10</v>
      </c>
      <c r="G11" s="99" t="s">
        <v>6</v>
      </c>
      <c r="H11" s="99"/>
      <c r="I11" s="99" t="s">
        <v>8</v>
      </c>
      <c r="J11" s="99" t="s">
        <v>24</v>
      </c>
      <c r="K11" s="99" t="s">
        <v>25</v>
      </c>
      <c r="L11" s="99" t="s">
        <v>26</v>
      </c>
      <c r="M11" s="99" t="s">
        <v>28</v>
      </c>
      <c r="N11" s="100" t="s">
        <v>30</v>
      </c>
      <c r="O11" s="101" t="s">
        <v>31</v>
      </c>
      <c r="P11" s="102" t="s">
        <v>32</v>
      </c>
      <c r="Q11" s="100" t="s">
        <v>33</v>
      </c>
      <c r="R11" s="100" t="s">
        <v>34</v>
      </c>
      <c r="S11" s="100" t="s">
        <v>35</v>
      </c>
      <c r="T11" s="102" t="s">
        <v>63</v>
      </c>
      <c r="U11" s="102" t="s">
        <v>37</v>
      </c>
      <c r="V11" s="102" t="s">
        <v>38</v>
      </c>
      <c r="W11" s="103" t="s">
        <v>39</v>
      </c>
      <c r="X11" s="103" t="s">
        <v>40</v>
      </c>
      <c r="Y11" s="103" t="s">
        <v>29</v>
      </c>
      <c r="Z11" s="104" t="s">
        <v>41</v>
      </c>
      <c r="AA11" s="102" t="s">
        <v>42</v>
      </c>
      <c r="AB11" s="98" t="s">
        <v>43</v>
      </c>
      <c r="AC11" s="105"/>
      <c r="AD11" s="99" t="s">
        <v>165</v>
      </c>
      <c r="AE11" s="106"/>
      <c r="AF11" s="106"/>
      <c r="AG11" s="107"/>
      <c r="AH11" s="108"/>
      <c r="AI11" s="108"/>
      <c r="AJ11" s="109" t="s">
        <v>166</v>
      </c>
      <c r="AK11" s="110"/>
      <c r="AL11" s="111"/>
      <c r="AM11" s="111"/>
      <c r="AN11" s="111"/>
      <c r="AO11" s="112"/>
      <c r="AP11" s="112"/>
      <c r="AQ11" s="112"/>
      <c r="AR11" s="112"/>
      <c r="AS11" s="112"/>
      <c r="AT11" s="113"/>
      <c r="AU11" s="113"/>
      <c r="AV11" s="113"/>
      <c r="AW11" s="113"/>
      <c r="AX11" s="111"/>
      <c r="AY11" s="111"/>
      <c r="AZ11" s="111"/>
      <c r="BA11" s="111"/>
      <c r="BB11" s="111"/>
      <c r="BC11" s="111"/>
      <c r="BD11" s="111"/>
      <c r="BE11" s="111"/>
      <c r="BF11" s="111"/>
      <c r="BG11" s="111"/>
      <c r="BH11" s="111"/>
      <c r="BI11" s="111"/>
      <c r="BJ11" s="112"/>
      <c r="BK11" s="112"/>
      <c r="BL11" s="112"/>
      <c r="BM11" s="112"/>
      <c r="BN11" s="112"/>
      <c r="BO11" s="114"/>
      <c r="BP11" s="114"/>
      <c r="BQ11" s="114"/>
      <c r="BR11" s="114"/>
      <c r="BS11" s="115" t="s">
        <v>167</v>
      </c>
      <c r="BT11" s="111"/>
      <c r="BU11" s="111"/>
      <c r="BV11" s="111"/>
      <c r="BW11" s="111"/>
      <c r="BX11" s="115" t="s">
        <v>168</v>
      </c>
      <c r="BY11" s="111"/>
      <c r="BZ11" s="111"/>
      <c r="CA11" s="111"/>
      <c r="CB11" s="111"/>
      <c r="CC11" s="112"/>
      <c r="CD11" s="112"/>
      <c r="CE11" s="112"/>
      <c r="CF11" s="112"/>
      <c r="CG11" s="112"/>
      <c r="CH11" s="114"/>
      <c r="CI11" s="114"/>
      <c r="CJ11" s="114"/>
      <c r="CK11" s="114"/>
      <c r="CL11" s="115" t="s">
        <v>169</v>
      </c>
      <c r="CM11" s="111"/>
      <c r="CN11" s="111"/>
      <c r="CO11" s="111"/>
      <c r="CP11" s="111"/>
      <c r="CQ11" s="114"/>
      <c r="CR11" s="114"/>
      <c r="CS11" s="114"/>
      <c r="CT11" s="114"/>
      <c r="CU11" s="115" t="s">
        <v>170</v>
      </c>
      <c r="CV11" s="115"/>
      <c r="CW11" s="111"/>
      <c r="CX11" s="111"/>
      <c r="CY11" s="111"/>
      <c r="CZ11" s="111"/>
      <c r="DA11" s="115" t="s">
        <v>171</v>
      </c>
      <c r="DB11" s="115"/>
      <c r="DC11" s="111"/>
      <c r="DD11" s="111"/>
      <c r="DE11" s="111"/>
      <c r="DF11" s="111"/>
      <c r="DG11" s="111"/>
      <c r="DH11" s="111"/>
      <c r="DI11" s="115" t="s">
        <v>172</v>
      </c>
      <c r="DJ11" s="111"/>
      <c r="DK11" s="111"/>
      <c r="DL11" s="111"/>
      <c r="DM11" s="111"/>
      <c r="DN11" s="115" t="s">
        <v>173</v>
      </c>
      <c r="DO11" s="111"/>
      <c r="DP11" s="111"/>
      <c r="DQ11" s="111"/>
      <c r="DR11" s="111"/>
      <c r="DS11" s="111"/>
      <c r="DT11" s="111"/>
      <c r="DU11" s="115" t="s">
        <v>174</v>
      </c>
      <c r="DV11" s="111"/>
      <c r="DW11" s="111"/>
      <c r="DX11" s="111"/>
      <c r="DY11" s="111"/>
      <c r="DZ11" s="111"/>
      <c r="EA11" s="111"/>
      <c r="EB11" s="111"/>
      <c r="EC11" s="111"/>
      <c r="ED11" s="111"/>
      <c r="EE11" s="111"/>
      <c r="EF11" s="111"/>
      <c r="EG11" s="111"/>
      <c r="EH11" s="111"/>
      <c r="EI11" s="111"/>
      <c r="EJ11" s="111"/>
      <c r="EK11" s="111"/>
      <c r="EL11" s="112"/>
      <c r="EM11" s="112"/>
      <c r="EN11" s="112"/>
      <c r="EO11" s="112"/>
      <c r="EP11" s="112"/>
      <c r="EQ11" s="111"/>
      <c r="ER11" s="111"/>
      <c r="ES11" s="115" t="s">
        <v>175</v>
      </c>
      <c r="ET11" s="111"/>
      <c r="EU11" s="111"/>
      <c r="EV11" s="111"/>
      <c r="EW11" s="111"/>
      <c r="EX11" s="116"/>
      <c r="EY11" s="116"/>
      <c r="EZ11" s="116"/>
      <c r="FA11" s="116"/>
      <c r="FB11" s="115" t="s">
        <v>129</v>
      </c>
      <c r="FC11" s="111"/>
      <c r="FD11" s="111"/>
      <c r="FE11" s="111"/>
      <c r="FF11" s="111"/>
      <c r="FG11" s="113"/>
      <c r="FH11" s="113"/>
      <c r="FI11" s="116"/>
      <c r="FJ11" s="116"/>
      <c r="FK11" s="116"/>
      <c r="FL11" s="116"/>
      <c r="FM11" s="115" t="s">
        <v>177</v>
      </c>
      <c r="FN11" s="111"/>
      <c r="FO11" s="111"/>
      <c r="FP11" s="111"/>
      <c r="FQ11" s="111"/>
      <c r="FR11" s="111"/>
      <c r="FS11" s="111"/>
      <c r="FT11" s="111"/>
      <c r="FU11" s="111"/>
      <c r="FV11" s="111"/>
      <c r="FW11" s="111"/>
      <c r="FX11" s="111"/>
      <c r="FY11" s="111"/>
      <c r="FZ11" s="111"/>
      <c r="GA11" s="111"/>
      <c r="GB11" s="114"/>
      <c r="GC11" s="114"/>
      <c r="GD11" s="114"/>
      <c r="GE11" s="114"/>
      <c r="GF11" s="111"/>
      <c r="GG11" s="111"/>
      <c r="GH11" s="111"/>
      <c r="GI11" s="111"/>
      <c r="GJ11" s="115" t="s">
        <v>178</v>
      </c>
      <c r="GK11" s="111"/>
      <c r="GL11" s="111"/>
      <c r="GM11" s="111"/>
      <c r="GN11" s="111"/>
      <c r="GO11" s="114"/>
      <c r="GP11" s="114"/>
      <c r="GQ11" s="114"/>
      <c r="GR11" s="114"/>
      <c r="GS11" s="111"/>
      <c r="GT11" s="111"/>
      <c r="GU11" s="111"/>
      <c r="GV11" s="111"/>
      <c r="GW11" s="114"/>
      <c r="GX11" s="114"/>
      <c r="GY11" s="111"/>
      <c r="GZ11" s="111"/>
      <c r="HA11" s="111"/>
      <c r="HB11" s="111"/>
      <c r="HC11" s="115" t="s">
        <v>182</v>
      </c>
      <c r="HD11" s="113"/>
      <c r="HE11" s="113"/>
      <c r="HF11" s="113"/>
      <c r="HG11" s="113"/>
      <c r="HH11" s="115" t="s">
        <v>183</v>
      </c>
      <c r="HI11" s="111"/>
      <c r="HJ11" s="111"/>
      <c r="HK11" s="111"/>
      <c r="HL11" s="111"/>
      <c r="HM11" s="111"/>
      <c r="HN11" s="111"/>
      <c r="HO11" s="111"/>
      <c r="HP11" s="111"/>
      <c r="HQ11" s="111"/>
      <c r="HR11" s="111"/>
      <c r="HS11" s="111"/>
      <c r="HT11" s="111"/>
      <c r="HU11" s="111"/>
      <c r="HV11" s="111"/>
      <c r="HW11" s="115" t="s">
        <v>179</v>
      </c>
      <c r="HX11" s="116"/>
      <c r="HY11" s="116"/>
      <c r="HZ11" s="116"/>
      <c r="IA11" s="116"/>
      <c r="IB11" s="111"/>
      <c r="IC11" s="111"/>
      <c r="ID11" s="111"/>
      <c r="IE11" s="111"/>
      <c r="IF11" s="111"/>
      <c r="IG11" s="111"/>
      <c r="IH11" s="111"/>
      <c r="II11" s="111"/>
      <c r="IJ11" s="112"/>
      <c r="IK11" s="112"/>
      <c r="IL11" s="112"/>
      <c r="IM11" s="112"/>
      <c r="IN11" s="112"/>
      <c r="IO11" s="115" t="s">
        <v>184</v>
      </c>
      <c r="IP11" s="111"/>
      <c r="IQ11" s="111"/>
      <c r="IR11" s="111"/>
      <c r="IS11" s="111"/>
      <c r="IT11" s="111"/>
      <c r="IU11" s="111"/>
      <c r="IV11" s="111"/>
      <c r="IW11" s="111"/>
      <c r="IX11" s="111"/>
      <c r="IY11" s="111"/>
      <c r="IZ11" s="111"/>
      <c r="JA11" s="111"/>
      <c r="JB11" s="111"/>
      <c r="JC11" s="111"/>
      <c r="JD11" s="111"/>
      <c r="JE11" s="111"/>
      <c r="JF11" s="111"/>
      <c r="JG11" s="111"/>
      <c r="JH11" s="111"/>
      <c r="JI11" s="111"/>
      <c r="JJ11" s="115" t="s">
        <v>181</v>
      </c>
      <c r="JK11" s="111"/>
      <c r="JL11" s="111"/>
      <c r="JM11" s="111"/>
      <c r="JN11" s="111"/>
      <c r="JO11" s="111"/>
      <c r="JP11" s="111"/>
      <c r="JQ11" s="111"/>
      <c r="JR11" s="111"/>
      <c r="JS11" s="112"/>
      <c r="JT11" s="84"/>
      <c r="JU11" s="84"/>
    </row>
    <row r="12" spans="1:283" x14ac:dyDescent="0.3">
      <c r="A12" s="4" t="str">
        <f>IF(Import!A2=0,"",Import!A2)</f>
        <v>0591SA</v>
      </c>
      <c r="B12" s="2" t="str">
        <f>IF(Import!D2=0,"",Import!D2)</f>
        <v>1</v>
      </c>
      <c r="C12" s="2"/>
      <c r="D12" s="4" t="str">
        <f t="shared" ref="D12:D20" si="0">IF(OR(E12="Saintes",E12="Périgny",E12="Rochefort",E12="Royan - Saint-G. de Didonne"),"17",IF(OR(E12="La Roche sur Yon",E12="Challans"),"85",IF(E12="Niort","79","")))</f>
        <v/>
      </c>
      <c r="E12" s="2" t="str">
        <f>IF(Import!I2=0,"",Import!I2)</f>
        <v/>
      </c>
      <c r="F12" s="2" t="str">
        <f>IF(Import!J2="","",Import!J2)</f>
        <v/>
      </c>
      <c r="G12" s="2" t="str">
        <f>IF(Import!K2="","",Import!K2)</f>
        <v/>
      </c>
      <c r="H12" s="2"/>
      <c r="I12" s="10" t="str">
        <f>IF(Import!L2=0,"",Import!L2)</f>
        <v>17</v>
      </c>
      <c r="J12" s="2" t="str">
        <f>IF(Import!N2=0,"",Import!N2)</f>
        <v/>
      </c>
      <c r="K12" s="2"/>
      <c r="L12" s="11">
        <f>IF(Import!O2=0,"",Import!O2)</f>
        <v>42541</v>
      </c>
      <c r="M12" s="11">
        <f>IF(Import!P2=0,"",Import!P2)</f>
        <v>42761</v>
      </c>
      <c r="N12" s="12" t="str">
        <f>IF(M12&lt;&gt;"","Annulé",IF(Import!R2=0,"",Import!R2))</f>
        <v>Annulé</v>
      </c>
      <c r="O12" s="12" t="str">
        <f>IF(M12&lt;&gt;"","Annulé",IF(Import!S2=0,"",Import!S2))</f>
        <v>Annulé</v>
      </c>
      <c r="P12" s="12" t="str">
        <f>IF(O12="Annulé","Annulé",IF(Import!T2=0,"",Import!T2))</f>
        <v>Annulé</v>
      </c>
      <c r="Q12" s="11">
        <f>IF(Import!U2=0,IF($M12&lt;&gt;"","Annulé",IF($L12="","","En attente")),Import!U2)</f>
        <v>42626</v>
      </c>
      <c r="R12" s="11" t="str">
        <f>IF(Import!V2=0,IF($M12&lt;&gt;"","Annulé",IF($L12="","","En attente")),Import!V2)</f>
        <v>Annulé</v>
      </c>
      <c r="S12" s="11" t="str">
        <f>IF(Import!W2=0,IF($M12&lt;&gt;"","Annulé",IF($L12="","","En attente")),Import!W2)</f>
        <v>Annulé</v>
      </c>
      <c r="T12" s="11" t="str">
        <f>IF(Import!X2=0,IF($M12&lt;&gt;"","Annulé",IF($L12="","","En attente")),Import!X2)</f>
        <v>Annulé</v>
      </c>
      <c r="U12" s="11" t="str">
        <f>IF(Import!Y2=0,IF($M12&lt;&gt;"","Annulé",IF($L12="","","En attente")),Import!Y2)</f>
        <v>Annulé</v>
      </c>
      <c r="V12" s="11" t="str">
        <f>IF(Import!Z2=0,IF($M12&lt;&gt;"","Annulé",IF($L12="","","En attente")),Import!Z2)</f>
        <v>Annulé</v>
      </c>
      <c r="W12" s="135">
        <f>IF(Tableau!AD4="","",Tableau!AD4)</f>
        <v>0</v>
      </c>
      <c r="X12" s="11" t="str">
        <f>IF($M12&lt;&gt;"","Annulé",IF(Import!AA2=0,IF(L12="","","Pas ouvert"),Import!AA2))</f>
        <v>Annulé</v>
      </c>
      <c r="Y12" s="11" t="str">
        <f>IF($M12&lt;&gt;"","Annulé",IF(Import!AB2=0,IF($X12&lt;&gt;"",IF(X12="Pas ouvert","Pas ouvert","En cours"),""),Import!AB2))</f>
        <v>Annulé</v>
      </c>
      <c r="Z12" s="12" t="str">
        <f>IF($M12&lt;&gt;"","Annulé",IF(Import!AC2=0,"",Import!AC2))</f>
        <v>Annulé</v>
      </c>
      <c r="AA12" s="12" t="str">
        <f>IF($M12&lt;&gt;"","Annulé",IF(Import!AD2=0,"",Import!AD2))</f>
        <v>Annulé</v>
      </c>
      <c r="AB12" s="118" t="str">
        <f t="shared" ref="AB12:AB20" si="1">IFERROR(IF($X12="Annulé","Annulé",IF($X12="Pas ouvert",IF($W12="",IF($L12="","","Stock"),_xlfn.ISOWEEKNUM(W12)),_xlfn.ISOWEEKNUM(X12))),"")</f>
        <v>Annulé</v>
      </c>
      <c r="AC12" s="208" t="str">
        <f>Tableau!AI4</f>
        <v/>
      </c>
      <c r="AD12" s="213"/>
      <c r="AE12" s="119" t="str">
        <f t="shared" ref="AE12:AE20" si="2">IF(OR(AB12="Annulé",AB12="Stock"),"",AB12)</f>
        <v/>
      </c>
      <c r="AF12" s="120" t="str">
        <f t="shared" ref="AF12:AF20" si="3">AC12</f>
        <v/>
      </c>
      <c r="AG12" s="121" t="str">
        <f>IF(Import!AE2=0,"",Import!AE2)</f>
        <v/>
      </c>
      <c r="AH12" s="122"/>
      <c r="AI12" s="123"/>
      <c r="AJ12" s="211"/>
      <c r="AK12" s="124" t="str">
        <f t="shared" ref="AK12:AK20" si="4">IF(AE12="","",AE12+1)</f>
        <v/>
      </c>
      <c r="AL12" s="125" t="str">
        <f t="shared" ref="AL12:AL20" si="5">AF12</f>
        <v/>
      </c>
      <c r="AM12" s="126" t="str">
        <f t="array" ref="AM12">IF(AB12="Stock","",IF(OR(Tableau!BB4="",Tableau!BC4=""),"",IF($AF12=2013,INDEX(Semaines!$M$2:$M$523,MATCH(Tableau!BB4&amp;Tableau!BC4,Semaines!$K$2:$K$523&amp;Semaines!$L$2:$L$523,0)),IF($AF12=2014,INDEX(Semaines!$N$2:$N$523,MATCH(Tableau!BB4&amp;Tableau!BC4,Semaines!$K$2:$K$523&amp;Semaines!$L$2:$L$523,0)),IF($AF12=2015,INDEX(Semaines!$O$2:$O$523,MATCH(Tableau!BB4&amp;Tableau!BC4,Semaines!$K$2:$K$523&amp;Semaines!$L$2:$L$523,0)),IF($AF12=2016,INDEX(Semaines!$P$2:$P$523,MATCH(Tableau!BB4&amp;Tableau!BC4,Semaines!$K$2:$K$523&amp;Semaines!$L$2:$L$523,0)),IF($AF12=2017,INDEX(Semaines!$Q$2:$Q$523,MATCH(Tableau!BB4&amp;Tableau!BC4,Semaines!$K$2:$K$523&amp;Semaines!$L$2:$L$523,0)),IF($AF12=2018,INDEX(Semaines!$R$2:$R$523,MATCH(Tableau!BB4&amp;Tableau!BC4,Semaines!$K$2:$K$523&amp;Semaines!$L$2:$L$523,0)),IF($AF12=2019,INDEX(Semaines!$S$2:$S$523,MATCH(Tableau!BB4&amp;Tableau!BC4,Semaines!$K$2:$K$523&amp;Semaines!$L$2:$L$523,0)),IF($AF12=2020,INDEX(Semaines!$T$2:$T$523,MATCH(Tableau!BB4&amp;Tableau!BC4,Semaines!$K$2:$K$523&amp;Semaines!$L$2:$L$523,0)),IF($AF12=2021,INDEX(Semaines!$U$2:$U$523,MATCH(Tableau!BB4&amp;Tableau!BC4,Semaines!$K$2:$K$523&amp;Semaines!$L$2:$L$523,0)),IF($AF12=2022,INDEX(Semaines!$V$2:$V$523,MATCH(Tableau!BB4&amp;Tableau!BC4,Semaines!$K$2:$K$523&amp;Semaines!$L$2:$L$523,0))))))))))))))</f>
        <v/>
      </c>
      <c r="AN12" s="127" t="str">
        <f>IF(Tableau!$AL4="","",IF(Tableau!BC4="","",Tableau!$AL4))</f>
        <v/>
      </c>
      <c r="AO12" s="128" t="str">
        <f>IF(Import!AI2=0,"",Import!AI2)</f>
        <v/>
      </c>
      <c r="AP12" s="124" t="str">
        <f t="shared" ref="AP12:AP20" si="6">IF(AO12="",IF(AM12="",IF(AK12="","",AK12+1),AM12+1),_xlfn.ISOWEEKNUM(AO12))</f>
        <v/>
      </c>
      <c r="AQ12" s="125" t="str">
        <f t="shared" ref="AQ12:AQ20" si="7">IF(AO12="",IF(AN12="",IF(AL12="","",AL12),AN12),(IF(AND(MONTH(AO12)=12,_xlfn.ISOWEEKNUM(AO12)=1),YEAR(AO12)+1,YEAR(AO12))))</f>
        <v/>
      </c>
      <c r="AR12" s="126" t="str">
        <f>IF(Tableau!BH4="","",Tableau!BH4)</f>
        <v/>
      </c>
      <c r="AS12" s="127" t="str">
        <f>IF(Tableau!BI4="","",Tableau!BI4)</f>
        <v/>
      </c>
      <c r="AT12" s="129"/>
      <c r="AU12" s="123"/>
      <c r="AV12" s="122"/>
      <c r="AW12" s="122"/>
      <c r="AX12" s="124" t="str">
        <f t="shared" ref="AX12:AX20" si="8">IF(AM12="",IF(AK12="","",AK12+1),AM12+1)</f>
        <v/>
      </c>
      <c r="AY12" s="125" t="str">
        <f t="shared" ref="AY12:AY20" si="9">$AF12</f>
        <v/>
      </c>
      <c r="AZ12" s="126" t="str">
        <f t="array" ref="AZ12">IF(AB12="Stock","",IF(OR(Tableau!BL4="",Tableau!BM4=""),"",IF($AF12=2013,INDEX(Semaines!$M$2:$M$523,MATCH(Tableau!BL4&amp;Tableau!BM4,Semaines!$K$2:$K$523&amp;Semaines!$L$2:$L$523,0)),IF($AF12=2014,INDEX(Semaines!$N$2:$N$523,MATCH(Tableau!BL4&amp;Tableau!BM4,Semaines!$K$2:$K$523&amp;Semaines!$L$2:$L$523,0)),IF($AF12=2015,INDEX(Semaines!$O$2:$O$523,MATCH(Tableau!BL4&amp;Tableau!BM4,Semaines!$K$2:$K$523&amp;Semaines!$L$2:$L$523,0)),IF($AF12=2016,INDEX(Semaines!$P$2:$P$523,MATCH(Tableau!BL4&amp;Tableau!BM4,Semaines!$K$2:$K$523&amp;Semaines!$L$2:$L$523,0)),IF($AF12=2017,INDEX(Semaines!$Q$2:$Q$523,MATCH(Tableau!BL4&amp;Tableau!BM4,Semaines!$K$2:$K$523&amp;Semaines!$L$2:$L$523,0)),IF($AF12=2018,INDEX(Semaines!$R$2:$R$523,MATCH(Tableau!BL4&amp;Tableau!BM4,Semaines!$K$2:$K$523&amp;Semaines!$L$2:$L$523,0)),IF($AF12=2019,INDEX(Semaines!$S$2:$S$523,MATCH(Tableau!BL4&amp;Tableau!BM4,Semaines!$K$2:$K$523&amp;Semaines!$L$2:$L$523,0)),IF($AF12=2020,INDEX(Semaines!$T$2:$T$523,MATCH(Tableau!BL4&amp;Tableau!BM4,Semaines!$K$2:$K$523&amp;Semaines!$L$2:$L$523,0)),IF($AF12=2021,INDEX(Semaines!$U$2:$U$523,MATCH(Tableau!BL4&amp;Tableau!BM4,Semaines!$K$2:$K$523&amp;Semaines!$L$2:$L$523,0)),IF($AF12=2022,INDEX(Semaines!$V$2:$V$523,MATCH(Tableau!BL4&amp;Tableau!BM4,Semaines!$K$2:$K$523&amp;Semaines!$L$2:$L$523,0))))))))))))))</f>
        <v/>
      </c>
      <c r="BA12" s="127" t="str">
        <f>IF(Tableau!$AL4="","",IF(Tableau!BM4="","",Tableau!$AL4))</f>
        <v/>
      </c>
      <c r="BB12" s="124" t="str">
        <f t="shared" ref="BB12:BB20" si="10">IF(AZ12="",IF(AX12="","",AX12+2),AZ12+2)</f>
        <v/>
      </c>
      <c r="BC12" s="125" t="str">
        <f t="shared" ref="BC12:BC20" si="11">$AF12</f>
        <v/>
      </c>
      <c r="BD12" s="126" t="str">
        <f t="array" ref="BD12">IF(AB12="Stock","",IF(OR(Tableau!BP4="",Tableau!BQ4=""),"",IF($AF12=2013,INDEX(Semaines!$M$2:$M$523,MATCH(Tableau!BP4&amp;Tableau!BQ4,Semaines!$K$2:$K$523&amp;Semaines!$L$2:$L$523,0)),IF($AF12=2014,INDEX(Semaines!$N$2:$N$523,MATCH(Tableau!BP4&amp;Tableau!BQ4,Semaines!$K$2:$K$523&amp;Semaines!$L$2:$L$523,0)),IF($AF12=2015,INDEX(Semaines!$O$2:$O$523,MATCH(Tableau!BP4&amp;Tableau!BQ4,Semaines!$K$2:$K$523&amp;Semaines!$L$2:$L$523,0)),IF($AF12=2016,INDEX(Semaines!$P$2:$P$523,MATCH(Tableau!BP4&amp;Tableau!BQ4,Semaines!$K$2:$K$523&amp;Semaines!$L$2:$L$523,0)),IF($AF12=2017,INDEX(Semaines!$Q$2:$Q$523,MATCH(Tableau!BP4&amp;Tableau!BQ4,Semaines!$K$2:$K$523&amp;Semaines!$L$2:$L$523,0)),IF($AF12=2018,INDEX(Semaines!$R$2:$R$523,MATCH(Tableau!BP4&amp;Tableau!BQ4,Semaines!$K$2:$K$523&amp;Semaines!$L$2:$L$523,0)),IF($AF12=2019,INDEX(Semaines!$S$2:$S$523,MATCH(Tableau!BP4&amp;Tableau!BQ4,Semaines!$K$2:$K$523&amp;Semaines!$L$2:$L$523,0)),IF($AF12=2020,INDEX(Semaines!$T$2:$T$523,MATCH(Tableau!BP4&amp;Tableau!BQ4,Semaines!$K$2:$K$523&amp;Semaines!$L$2:$L$523,0)),IF($AF12=2021,INDEX(Semaines!$U$2:$U$523,MATCH(Tableau!BP4&amp;Tableau!BQ4,Semaines!$K$2:$K$523&amp;Semaines!$L$2:$L$523,0)),IF($AF12=2022,INDEX(Semaines!$V$2:$V$523,MATCH(Tableau!BP4&amp;Tableau!BQ4,Semaines!$K$2:$K$523&amp;Semaines!$L$2:$L$523,0))))))))))))))</f>
        <v/>
      </c>
      <c r="BE12" s="127" t="str">
        <f>IF(Tableau!$AL4="","",IF(Tableau!BQ4="","",Tableau!$AL4))</f>
        <v/>
      </c>
      <c r="BF12" s="124" t="str">
        <f t="shared" ref="BF12:BF20" si="12">IF(BD12="",IF(BB12="","",BB12+1),BD12+1)</f>
        <v/>
      </c>
      <c r="BG12" s="125" t="str">
        <f t="shared" ref="BG12:BG20" si="13">$AF12</f>
        <v/>
      </c>
      <c r="BH12" s="126" t="str">
        <f t="array" ref="BH12">IF(AB12="Stock","",IF(OR(Tableau!BT4="",Tableau!BU4=""),"",IF($AF12=2013,INDEX(Semaines!$M$2:$M$523,MATCH(Tableau!BT4&amp;Tableau!BU4,Semaines!$K$2:$K$523&amp;Semaines!$L$2:$L$523,0)),IF($AF12=2014,INDEX(Semaines!$N$2:$N$523,MATCH(Tableau!BT4&amp;Tableau!BU4,Semaines!$K$2:$K$523&amp;Semaines!$L$2:$L$523,0)),IF($AF12=2015,INDEX(Semaines!$O$2:$O$523,MATCH(Tableau!BT4&amp;Tableau!BU4,Semaines!$K$2:$K$523&amp;Semaines!$L$2:$L$523,0)),IF($AF12=2016,INDEX(Semaines!$P$2:$P$523,MATCH(Tableau!BT4&amp;Tableau!BU4,Semaines!$K$2:$K$523&amp;Semaines!$L$2:$L$523,0)),IF($AF12=2017,INDEX(Semaines!$Q$2:$Q$523,MATCH(Tableau!BT4&amp;Tableau!BU4,Semaines!$K$2:$K$523&amp;Semaines!$L$2:$L$523,0)),IF($AF12=2018,INDEX(Semaines!$R$2:$R$523,MATCH(Tableau!BT4&amp;Tableau!BU4,Semaines!$K$2:$K$523&amp;Semaines!$L$2:$L$523,0)),IF($AF12=2019,INDEX(Semaines!$S$2:$S$523,MATCH(Tableau!BT4&amp;Tableau!BU4,Semaines!$K$2:$K$523&amp;Semaines!$L$2:$L$523,0)),IF($AF12=2020,INDEX(Semaines!$T$2:$T$523,MATCH(Tableau!BT4&amp;Tableau!BU4,Semaines!$K$2:$K$523&amp;Semaines!$L$2:$L$523,0)),IF($AF12=2021,INDEX(Semaines!$U$2:$U$523,MATCH(Tableau!BT4&amp;Tableau!BU4,Semaines!$K$2:$K$523&amp;Semaines!$L$2:$L$523,0)),IF($AF12=2022,INDEX(Semaines!$V$2:$V$523,MATCH(Tableau!BT4&amp;Tableau!BU4,Semaines!$K$2:$K$523&amp;Semaines!$L$2:$L$523,0))))))))))))))</f>
        <v/>
      </c>
      <c r="BI12" s="127" t="str">
        <f>IF(Tableau!$AL4="","",IF(Tableau!BU4="","",Tableau!$AL4))</f>
        <v/>
      </c>
      <c r="BJ12" s="117" t="str">
        <f>IF(Import!AM2=0,"",Import!AM2)</f>
        <v/>
      </c>
      <c r="BK12" s="124" t="str">
        <f t="shared" ref="BK12:BK20" si="14">IF(BJ12="",IF(BH12="",IF(BF12="","",BF12+1),BH12+1),_xlfn.ISOWEEKNUM(BJ12))</f>
        <v/>
      </c>
      <c r="BL12" s="125" t="str">
        <f t="shared" ref="BL12:BL20" si="15">IF(BJ12="",IF(BI12="",IF(BG12="","",BG12),BI12),(IF(AND(MONTH(BJ12)=12,_xlfn.ISOWEEKNUM(BJ12)=1),YEAR(BJ12)+1,YEAR(BJ12))))</f>
        <v/>
      </c>
      <c r="BM12" s="126" t="str">
        <f>IF(Tableau!BZ4="","",Tableau!BZ4)</f>
        <v/>
      </c>
      <c r="BN12" s="127" t="str">
        <f>IF(Tableau!CA4="","",Tableau!CA4)</f>
        <v/>
      </c>
      <c r="BO12" s="124" t="str">
        <f t="shared" ref="BO12:BO20" si="16">IF(BH12="",IF(BF12="","",BF12+1),BH12+1)</f>
        <v/>
      </c>
      <c r="BP12" s="125" t="str">
        <f t="shared" ref="BP12:BP20" si="17">$AF12</f>
        <v/>
      </c>
      <c r="BQ12" s="126" t="str">
        <f t="array" ref="BQ12">IF(AB12="Stock","",IF(OR(Tableau!CD4="",Tableau!CE4=""),"",IF($AF12=2013,INDEX(Semaines!$M$2:$M$523,MATCH(Tableau!CD4&amp;Tableau!CE4,Semaines!$K$2:$K$523&amp;Semaines!$L$2:$L$523,0)),IF($AF12=2014,INDEX(Semaines!$N$2:$N$523,MATCH(Tableau!CD4&amp;Tableau!CE4,Semaines!$K$2:$K$523&amp;Semaines!$L$2:$L$523,0)),IF($AF12=2015,INDEX(Semaines!$O$2:$O$523,MATCH(Tableau!CD4&amp;Tableau!CE4,Semaines!$K$2:$K$523&amp;Semaines!$L$2:$L$523,0)),IF($AF12=2016,INDEX(Semaines!$P$2:$P$523,MATCH(Tableau!CD4&amp;Tableau!CE4,Semaines!$K$2:$K$523&amp;Semaines!$L$2:$L$523,0)),IF($AF12=2017,INDEX(Semaines!$Q$2:$Q$523,MATCH(Tableau!CD4&amp;Tableau!CE4,Semaines!$K$2:$K$523&amp;Semaines!$L$2:$L$523,0)),IF($AF12=2018,INDEX(Semaines!$R$2:$R$523,MATCH(Tableau!CD4&amp;Tableau!CE4,Semaines!$K$2:$K$523&amp;Semaines!$L$2:$L$523,0)),IF($AF12=2019,INDEX(Semaines!$S$2:$S$523,MATCH(Tableau!CD4&amp;Tableau!CE4,Semaines!$K$2:$K$523&amp;Semaines!$L$2:$L$523,0)),IF($AF12=2020,INDEX(Semaines!$T$2:$T$523,MATCH(Tableau!CD4&amp;Tableau!CE4,Semaines!$K$2:$K$523&amp;Semaines!$L$2:$L$523,0)),IF($AF12=2021,INDEX(Semaines!$U$2:$U$523,MATCH(Tableau!CD4&amp;Tableau!CE4,Semaines!$K$2:$K$523&amp;Semaines!$L$2:$L$523,0)),IF($AF12=2022,INDEX(Semaines!$V$2:$V$523,MATCH(Tableau!CD4&amp;Tableau!CE4,Semaines!$K$2:$K$523&amp;Semaines!$L$2:$L$523,0))))))))))))))</f>
        <v/>
      </c>
      <c r="BR12" s="127" t="str">
        <f>IF(Tableau!$AL4="","",IF(Tableau!CE4="","",Tableau!$AL4))</f>
        <v/>
      </c>
      <c r="BS12" s="211"/>
      <c r="BT12" s="124" t="str">
        <f t="shared" ref="BT12:BT20" si="18">IF(BQ12="",IF(BO12="","",BO12+2),BQ12+2)</f>
        <v/>
      </c>
      <c r="BU12" s="125" t="str">
        <f t="shared" ref="BU12:BU20" si="19">$AF12</f>
        <v/>
      </c>
      <c r="BV12" s="126" t="str">
        <f t="array" ref="BV12">IF(AB12="Stock","",IF(OR(Tableau!CI4="",Tableau!CJ4=""),"",IF($AF12=2013,INDEX(Semaines!$M$2:$M$523,MATCH(Tableau!CI4&amp;Tableau!CJ4,Semaines!$K$2:$K$523&amp;Semaines!$L$2:$L$523,0)),IF($AF12=2014,INDEX(Semaines!$N$2:$N$523,MATCH(Tableau!CI4&amp;Tableau!CJ4,Semaines!$K$2:$K$523&amp;Semaines!$L$2:$L$523,0)),IF($AF12=2015,INDEX(Semaines!$O$2:$O$523,MATCH(Tableau!CI4&amp;Tableau!CJ4,Semaines!$K$2:$K$523&amp;Semaines!$L$2:$L$523,0)),IF($AF12=2016,INDEX(Semaines!$P$2:$P$523,MATCH(Tableau!CI4&amp;Tableau!CJ4,Semaines!$K$2:$K$523&amp;Semaines!$L$2:$L$523,0)),IF($AF12=2017,INDEX(Semaines!$Q$2:$Q$523,MATCH(Tableau!CI4&amp;Tableau!CJ4,Semaines!$K$2:$K$523&amp;Semaines!$L$2:$L$523,0)),IF($AF12=2018,INDEX(Semaines!$R$2:$R$523,MATCH(Tableau!CI4&amp;Tableau!CJ4,Semaines!$K$2:$K$523&amp;Semaines!$L$2:$L$523,0)),IF($AF12=2019,INDEX(Semaines!$S$2:$S$523,MATCH(Tableau!CI4&amp;Tableau!CJ4,Semaines!$K$2:$K$523&amp;Semaines!$L$2:$L$523,0)),IF($AF12=2020,INDEX(Semaines!$T$2:$T$523,MATCH(Tableau!CI4&amp;Tableau!CJ4,Semaines!$K$2:$K$523&amp;Semaines!$L$2:$L$523,0)),IF($AF12=2021,INDEX(Semaines!$U$2:$U$523,MATCH(Tableau!CI4&amp;Tableau!CJ4,Semaines!$K$2:$K$523&amp;Semaines!$L$2:$L$523,0)),IF($AF12=2022,INDEX(Semaines!$V$2:$V$523,MATCH(Tableau!CI4&amp;Tableau!CJ4,Semaines!$K$2:$K$523&amp;Semaines!$L$2:$L$523,0))))))))))))))</f>
        <v/>
      </c>
      <c r="BW12" s="127" t="str">
        <f>IF(Tableau!$AL4="","",IF(Tableau!CJ4="","",Tableau!$AL4))</f>
        <v/>
      </c>
      <c r="BX12" s="211"/>
      <c r="BY12" s="124" t="str">
        <f t="shared" ref="BY12:BY20" si="20">IF(BV12="",IF(BT12="","",BT12+1),BV12+1)</f>
        <v/>
      </c>
      <c r="BZ12" s="125" t="str">
        <f t="shared" ref="BZ12:BZ20" si="21">$AF12</f>
        <v/>
      </c>
      <c r="CA12" s="126" t="str">
        <f t="array" ref="CA12">IF(AB12="Stock","",IF(OR(Tableau!CN4="",Tableau!CO4=""),"",IF($AF12=2013,INDEX(Semaines!$M$2:$M$523,MATCH(Tableau!CN4&amp;Tableau!CO4,Semaines!$K$2:$K$523&amp;Semaines!$L$2:$L$523,0)),IF($AF12=2014,INDEX(Semaines!$N$2:$N$523,MATCH(Tableau!CN4&amp;Tableau!CO4,Semaines!$K$2:$K$523&amp;Semaines!$L$2:$L$523,0)),IF($AF12=2015,INDEX(Semaines!$O$2:$O$523,MATCH(Tableau!CN4&amp;Tableau!CO4,Semaines!$K$2:$K$523&amp;Semaines!$L$2:$L$523,0)),IF($AF12=2016,INDEX(Semaines!$P$2:$P$523,MATCH(Tableau!CN4&amp;Tableau!CO4,Semaines!$K$2:$K$523&amp;Semaines!$L$2:$L$523,0)),IF($AF12=2017,INDEX(Semaines!$Q$2:$Q$523,MATCH(Tableau!CN4&amp;Tableau!CO4,Semaines!$K$2:$K$523&amp;Semaines!$L$2:$L$523,0)),IF($AF12=2018,INDEX(Semaines!$R$2:$R$523,MATCH(Tableau!CN4&amp;Tableau!CO4,Semaines!$K$2:$K$523&amp;Semaines!$L$2:$L$523,0)),IF($AF12=2019,INDEX(Semaines!$S$2:$S$523,MATCH(Tableau!CN4&amp;Tableau!CO4,Semaines!$K$2:$K$523&amp;Semaines!$L$2:$L$523,0)),IF($AF12=2020,INDEX(Semaines!$T$2:$T$523,MATCH(Tableau!CN4&amp;Tableau!CO4,Semaines!$K$2:$K$523&amp;Semaines!$L$2:$L$523,0)),IF($AF12=2021,INDEX(Semaines!$U$2:$U$523,MATCH(Tableau!CN4&amp;Tableau!CO4,Semaines!$K$2:$K$523&amp;Semaines!$L$2:$L$523,0)),IF($AF12=2022,INDEX(Semaines!$V$2:$V$523,MATCH(Tableau!CN4&amp;Tableau!CO4,Semaines!$K$2:$K$523&amp;Semaines!$L$2:$L$523,0))))))))))))))</f>
        <v/>
      </c>
      <c r="CB12" s="127" t="str">
        <f>IF(Tableau!$AL4="","",IF(Tableau!CO4="","",Tableau!$AL4))</f>
        <v/>
      </c>
      <c r="CC12" s="117" t="str">
        <f>IF(Import!AQ2=0,"",Import!AQ2)</f>
        <v/>
      </c>
      <c r="CD12" s="124" t="str">
        <f t="shared" ref="CD12:CD20" si="22">IF(CC12="",IF(CA12="",IF(BY12="","",BY12+1),CA12+1),_xlfn.ISOWEEKNUM(CC12))</f>
        <v/>
      </c>
      <c r="CE12" s="125" t="str">
        <f t="shared" ref="CE12:CE20" si="23">IF(CC12="",IF(CB12="",IF(BZ12="","",BZ12),CB12),(IF(AND(MONTH(CC12)=12,_xlfn.ISOWEEKNUM(CC12)=1),YEAR(CC12)+1,YEAR(CC12))))</f>
        <v/>
      </c>
      <c r="CF12" s="126" t="str">
        <f>IF(Tableau!CT4="","",Tableau!CT4)</f>
        <v/>
      </c>
      <c r="CG12" s="127" t="str">
        <f>IF(Tableau!CU4="","",Tableau!CU4)</f>
        <v/>
      </c>
      <c r="CH12" s="124" t="str">
        <f t="shared" ref="CH12:CH20" si="24">IF(CA12="",IF(BY12="","",BY12+1),CA12+1)</f>
        <v/>
      </c>
      <c r="CI12" s="125" t="str">
        <f t="shared" ref="CI12:CI20" si="25">$AF12</f>
        <v/>
      </c>
      <c r="CJ12" s="126" t="str">
        <f t="array" ref="CJ12">IF(AB12="Stock","",IF(OR(Tableau!CX4="",Tableau!CY4=""),"",IF($AF12=2013,INDEX(Semaines!$M$2:$M$523,MATCH(Tableau!CX4&amp;Tableau!CY4,Semaines!$K$2:$K$523&amp;Semaines!$L$2:$L$523,0)),IF($AF12=2014,INDEX(Semaines!$N$2:$N$523,MATCH(Tableau!CX4&amp;Tableau!CY4,Semaines!$K$2:$K$523&amp;Semaines!$L$2:$L$523,0)),IF($AF12=2015,INDEX(Semaines!$O$2:$O$523,MATCH(Tableau!CX4&amp;Tableau!CY4,Semaines!$K$2:$K$523&amp;Semaines!$L$2:$L$523,0)),IF($AF12=2016,INDEX(Semaines!$P$2:$P$523,MATCH(Tableau!CX4&amp;Tableau!CY4,Semaines!$K$2:$K$523&amp;Semaines!$L$2:$L$523,0)),IF($AF12=2017,INDEX(Semaines!$Q$2:$Q$523,MATCH(Tableau!CX4&amp;Tableau!CY4,Semaines!$K$2:$K$523&amp;Semaines!$L$2:$L$523,0)),IF($AF12=2018,INDEX(Semaines!$R$2:$R$523,MATCH(Tableau!CX4&amp;Tableau!CY4,Semaines!$K$2:$K$523&amp;Semaines!$L$2:$L$523,0)),IF($AF12=2019,INDEX(Semaines!$S$2:$S$523,MATCH(Tableau!CX4&amp;Tableau!CY4,Semaines!$K$2:$K$523&amp;Semaines!$L$2:$L$523,0)),IF($AF12=2020,INDEX(Semaines!$T$2:$T$523,MATCH(Tableau!CX4&amp;Tableau!CY4,Semaines!$K$2:$K$523&amp;Semaines!$L$2:$L$523,0)),IF($AF12=2021,INDEX(Semaines!$U$2:$U$523,MATCH(Tableau!CX4&amp;Tableau!CY4,Semaines!$K$2:$K$523&amp;Semaines!$L$2:$L$523,0)),IF($AF12=2022,INDEX(Semaines!$V$2:$V$523,MATCH(Tableau!CX4&amp;Tableau!CY4,Semaines!$K$2:$K$523&amp;Semaines!$L$2:$L$523,0))))))))))))))</f>
        <v/>
      </c>
      <c r="CK12" s="127" t="str">
        <f>IF(Tableau!$AL4="","",IF(Tableau!CY4="","",Tableau!$AL4))</f>
        <v/>
      </c>
      <c r="CL12" s="211"/>
      <c r="CM12" s="124" t="str">
        <f t="shared" ref="CM12:CM20" si="26">IF(CJ12="",IF(CH12="","",CH12+1),CJ12+1)</f>
        <v/>
      </c>
      <c r="CN12" s="125" t="str">
        <f t="shared" ref="CN12:CN20" si="27">$AF12</f>
        <v/>
      </c>
      <c r="CO12" s="126" t="str">
        <f t="array" ref="CO12">IF(AB12="Stock","",IF(OR(Tableau!DC4="",Tableau!DD4=""),"",IF($AF12=2013,INDEX(Semaines!$M$2:$M$523,MATCH(Tableau!DC4&amp;Tableau!DD4,Semaines!$K$2:$K$523&amp;Semaines!$L$2:$L$523,0)),IF($AF12=2014,INDEX(Semaines!$N$2:$N$523,MATCH(Tableau!DC4&amp;Tableau!DD4,Semaines!$K$2:$K$523&amp;Semaines!$L$2:$L$523,0)),IF($AF12=2015,INDEX(Semaines!$O$2:$O$523,MATCH(Tableau!DC4&amp;Tableau!DD4,Semaines!$K$2:$K$523&amp;Semaines!$L$2:$L$523,0)),IF($AF12=2016,INDEX(Semaines!$P$2:$P$523,MATCH(Tableau!DC4&amp;Tableau!DD4,Semaines!$K$2:$K$523&amp;Semaines!$L$2:$L$523,0)),IF($AF12=2017,INDEX(Semaines!$Q$2:$Q$523,MATCH(Tableau!DC4&amp;Tableau!DD4,Semaines!$K$2:$K$523&amp;Semaines!$L$2:$L$523,0)),IF($AF12=2018,INDEX(Semaines!$R$2:$R$523,MATCH(Tableau!DC4&amp;Tableau!DD4,Semaines!$K$2:$K$523&amp;Semaines!$L$2:$L$523,0)),IF($AF12=2019,INDEX(Semaines!$S$2:$S$523,MATCH(Tableau!DC4&amp;Tableau!DD4,Semaines!$K$2:$K$523&amp;Semaines!$L$2:$L$523,0)),IF($AF12=2020,INDEX(Semaines!$T$2:$T$523,MATCH(Tableau!DC4&amp;Tableau!DD4,Semaines!$K$2:$K$523&amp;Semaines!$L$2:$L$523,0)),IF($AF12=2021,INDEX(Semaines!$U$2:$U$523,MATCH(Tableau!DC4&amp;Tableau!DD4,Semaines!$K$2:$K$523&amp;Semaines!$L$2:$L$523,0)),IF($AF12=2022,INDEX(Semaines!$V$2:$V$523,MATCH(Tableau!DC4&amp;Tableau!DD4,Semaines!$K$2:$K$523&amp;Semaines!$L$2:$L$523,0))))))))))))))</f>
        <v/>
      </c>
      <c r="CP12" s="127" t="str">
        <f>IF(Tableau!$AL4="","",IF(Tableau!DD4="","",Tableau!$AL4))</f>
        <v/>
      </c>
      <c r="CQ12" s="124" t="str">
        <f t="shared" ref="CQ12:CQ20" si="28">IF(CO12="",IF(CM12="","",CM12),CO12)</f>
        <v/>
      </c>
      <c r="CR12" s="125" t="str">
        <f t="shared" ref="CR12:CR20" si="29">$AF12</f>
        <v/>
      </c>
      <c r="CS12" s="126" t="str">
        <f t="array" ref="CS12">IF(AB12="Stock","",IF(OR(Tableau!DG4="",Tableau!DH4=""),"",IF($AF12=2013,INDEX(Semaines!$M$2:$M$523,MATCH(Tableau!DG4&amp;Tableau!DH4,Semaines!$K$2:$K$523&amp;Semaines!$L$2:$L$523,0)),IF($AF12=2014,INDEX(Semaines!$N$2:$N$523,MATCH(Tableau!DG4&amp;Tableau!DH4,Semaines!$K$2:$K$523&amp;Semaines!$L$2:$L$523,0)),IF($AF12=2015,INDEX(Semaines!$O$2:$O$523,MATCH(Tableau!DG4&amp;Tableau!DH4,Semaines!$K$2:$K$523&amp;Semaines!$L$2:$L$523,0)),IF($AF12=2016,INDEX(Semaines!$P$2:$P$523,MATCH(Tableau!DG4&amp;Tableau!DH4,Semaines!$K$2:$K$523&amp;Semaines!$L$2:$L$523,0)),IF($AF12=2017,INDEX(Semaines!$Q$2:$Q$523,MATCH(Tableau!DG4&amp;Tableau!DH4,Semaines!$K$2:$K$523&amp;Semaines!$L$2:$L$523,0)),IF($AF12=2018,INDEX(Semaines!$R$2:$R$523,MATCH(Tableau!DG4&amp;Tableau!DH4,Semaines!$K$2:$K$523&amp;Semaines!$L$2:$L$523,0)),IF($AF12=2019,INDEX(Semaines!$S$2:$S$523,MATCH(Tableau!DG4&amp;Tableau!DH4,Semaines!$K$2:$K$523&amp;Semaines!$L$2:$L$523,0)),IF($AF12=2020,INDEX(Semaines!$T$2:$T$523,MATCH(Tableau!DG4&amp;Tableau!DH4,Semaines!$K$2:$K$523&amp;Semaines!$L$2:$L$523,0)),IF($AF12=2021,INDEX(Semaines!$U$2:$U$523,MATCH(Tableau!DG4&amp;Tableau!DH4,Semaines!$K$2:$K$523&amp;Semaines!$L$2:$L$523,0)),IF($AF12=2022,INDEX(Semaines!$V$2:$V$523,MATCH(Tableau!DG4&amp;Tableau!DH4,Semaines!$K$2:$K$523&amp;Semaines!$L$2:$L$523,0))))))))))))))</f>
        <v/>
      </c>
      <c r="CT12" s="127"/>
      <c r="CU12" s="211"/>
      <c r="CV12" s="130" t="str">
        <f t="shared" ref="CV12:CV20" si="30">IF(DL12="",IF(DJ12="","",(IF(CY12="",IF(DJ12&gt;CW12,DJ12+1,CW12+1),IF(DJ12&gt;CY12,DJ12+1,CY12+1)))),IF(DJ12="","",(IF(CY12="",IF(DL12&gt;CW12,DL12+1,CW12+1),IF(DL12&gt;CY12,DL12+1,CY12+1)))))</f>
        <v/>
      </c>
      <c r="CW12" s="124" t="str">
        <f t="shared" ref="CW12:CW20" si="31">IF(CS12="",IF(CQ12="","",CQ12),CS12)</f>
        <v/>
      </c>
      <c r="CX12" s="125" t="str">
        <f t="shared" ref="CX12:CX20" si="32">$AF12</f>
        <v/>
      </c>
      <c r="CY12" s="126" t="str">
        <f t="array" ref="CY12">IF(AB12="Stock","",IF(OR(Tableau!DL4="",Tableau!DM4=""),"",IF($AF12=2013,INDEX(Semaines!$M$2:$M$523,MATCH(Tableau!DL4&amp;Tableau!DM4,Semaines!$K$2:$K$523&amp;Semaines!$L$2:$L$523,0)),IF($AF12=2014,INDEX(Semaines!$N$2:$N$523,MATCH(Tableau!DL4&amp;Tableau!DM4,Semaines!$K$2:$K$523&amp;Semaines!$L$2:$L$523,0)),IF($AF12=2015,INDEX(Semaines!$O$2:$O$523,MATCH(Tableau!DL4&amp;Tableau!DM4,Semaines!$K$2:$K$523&amp;Semaines!$L$2:$L$523,0)),IF($AF12=2016,INDEX(Semaines!$P$2:$P$523,MATCH(Tableau!DL4&amp;Tableau!DM4,Semaines!$K$2:$K$523&amp;Semaines!$L$2:$L$523,0)),IF($AF12=2017,INDEX(Semaines!$Q$2:$Q$523,MATCH(Tableau!DL4&amp;Tableau!DM4,Semaines!$K$2:$K$523&amp;Semaines!$L$2:$L$523,0)),IF($AF12=2018,INDEX(Semaines!$R$2:$R$523,MATCH(Tableau!DL4&amp;Tableau!DM4,Semaines!$K$2:$K$523&amp;Semaines!$L$2:$L$523,0)),IF($AF12=2019,INDEX(Semaines!$S$2:$S$523,MATCH(Tableau!DL4&amp;Tableau!DM4,Semaines!$K$2:$K$523&amp;Semaines!$L$2:$L$523,0)),IF($AF12=2020,INDEX(Semaines!$T$2:$T$523,MATCH(Tableau!DL4&amp;Tableau!DM4,Semaines!$K$2:$K$523&amp;Semaines!$L$2:$L$523,0)),IF($AF12=2021,INDEX(Semaines!$U$2:$U$523,MATCH(Tableau!DL4&amp;Tableau!DM4,Semaines!$K$2:$K$523&amp;Semaines!$L$2:$L$523,0)),IF($AF12=2022,INDEX(Semaines!$V$2:$V$523,MATCH(Tableau!DL4&amp;Tableau!DM4,Semaines!$K$2:$K$523&amp;Semaines!$L$2:$L$523,0))))))))))))))</f>
        <v/>
      </c>
      <c r="CZ12" s="127" t="str">
        <f>IF(Tableau!$AL4="","",IF(Tableau!DM4="","",Tableau!$AL4))</f>
        <v/>
      </c>
      <c r="DA12" s="211"/>
      <c r="DB12" s="130" t="str">
        <f t="shared" ref="DB12:DB20" si="33">IF(DL12="",IF(DJ12="","",(IF(DE12="",IF(DJ12&gt;DC12,DJ12+1,DC12+1),IF(DJ12&gt;DE12,DJ12+1,DE12+1)))),IF(DJ12="","",(IF(DE12="",IF(DL12&gt;DC12,DL12+1,DC12+1),IF(DL12&gt;DE12,DL12+1,DE12+1)))))</f>
        <v/>
      </c>
      <c r="DC12" s="124" t="str">
        <f t="shared" ref="DC12:DC20" si="34">IF(CS12="",IF(CQ12="","",CQ12),CS12)</f>
        <v/>
      </c>
      <c r="DD12" s="125" t="str">
        <f t="shared" ref="DD12:DD20" si="35">$AF12</f>
        <v/>
      </c>
      <c r="DE12" s="126" t="str">
        <f t="array" ref="DE12">IF(AB12="Stock","",IF(OR(Tableau!DQ4="",Tableau!DR4=""),"",IF($AF12=2013,INDEX(Semaines!$M$2:$M$523,MATCH(Tableau!DQ4&amp;Tableau!DR4,Semaines!$K$2:$K$523&amp;Semaines!$L$2:$L$523,0)),IF($AF12=2014,INDEX(Semaines!$N$2:$N$523,MATCH(Tableau!DQ4&amp;Tableau!DR4,Semaines!$K$2:$K$523&amp;Semaines!$L$2:$L$523,0)),IF($AF12=2015,INDEX(Semaines!$O$2:$O$523,MATCH(Tableau!DQ4&amp;Tableau!DR4,Semaines!$K$2:$K$523&amp;Semaines!$L$2:$L$523,0)),IF($AF12=2016,INDEX(Semaines!$P$2:$P$523,MATCH(Tableau!DQ4&amp;Tableau!DR4,Semaines!$K$2:$K$523&amp;Semaines!$L$2:$L$523,0)),IF($AF12=2017,INDEX(Semaines!$Q$2:$Q$523,MATCH(Tableau!DQ4&amp;Tableau!DR4,Semaines!$K$2:$K$523&amp;Semaines!$L$2:$L$523,0)),IF($AF12=2018,INDEX(Semaines!$R$2:$R$523,MATCH(Tableau!DQ4&amp;Tableau!DR4,Semaines!$K$2:$K$523&amp;Semaines!$L$2:$L$523,0)),IF($AF12=2019,INDEX(Semaines!$S$2:$S$523,MATCH(Tableau!DQ4&amp;Tableau!DR4,Semaines!$K$2:$K$523&amp;Semaines!$L$2:$L$523,0)),IF($AF12=2020,INDEX(Semaines!$T$2:$T$523,MATCH(Tableau!DQ4&amp;Tableau!DR4,Semaines!$K$2:$K$523&amp;Semaines!$L$2:$L$523,0)),IF($AF12=2021,INDEX(Semaines!$U$2:$U$523,MATCH(Tableau!DQ4&amp;Tableau!DR4,Semaines!$K$2:$K$523&amp;Semaines!$L$2:$L$523,0)),IF($AF12=2022,INDEX(Semaines!$V$2:$V$523,MATCH(Tableau!DQ4&amp;Tableau!DR4,Semaines!$K$2:$K$523&amp;Semaines!$L$2:$L$523,0))))))))))))))</f>
        <v/>
      </c>
      <c r="DF12" s="127" t="str">
        <f>IF(Tableau!$AL4="","",IF(Tableau!DR4="","",Tableau!$AL4))</f>
        <v/>
      </c>
      <c r="DG12" s="129"/>
      <c r="DH12" s="123"/>
      <c r="DI12" s="211"/>
      <c r="DJ12" s="124" t="str">
        <f t="shared" ref="DJ12:DJ20" si="36">IF(CO12="",IF(CM12="","",CM12+1),CO12+1)</f>
        <v/>
      </c>
      <c r="DK12" s="125" t="str">
        <f t="shared" ref="DK12:DK20" si="37">$AF12</f>
        <v/>
      </c>
      <c r="DL12" s="126" t="str">
        <f t="array" ref="DL12">IF(AB12="Stock","",IF(OR(Tableau!DX4="",Tableau!DY4=""),"",IF($AF12=2013,INDEX(Semaines!$M$2:$M$523,MATCH(Tableau!DX4&amp;Tableau!DY4,Semaines!$K$2:$K$523&amp;Semaines!$L$2:$L$523,0)),IF($AF12=2014,INDEX(Semaines!$N$2:$N$523,MATCH(Tableau!DX4&amp;Tableau!DY4,Semaines!$K$2:$K$523&amp;Semaines!$L$2:$L$523,0)),IF($AF12=2015,INDEX(Semaines!$O$2:$O$523,MATCH(Tableau!DX4&amp;Tableau!DY4,Semaines!$K$2:$K$523&amp;Semaines!$L$2:$L$523,0)),IF($AF12=2016,INDEX(Semaines!$P$2:$P$523,MATCH(Tableau!DX4&amp;Tableau!DY4,Semaines!$K$2:$K$523&amp;Semaines!$L$2:$L$523,0)),IF($AF12=2017,INDEX(Semaines!$Q$2:$Q$523,MATCH(Tableau!DX4&amp;Tableau!DY4,Semaines!$K$2:$K$523&amp;Semaines!$L$2:$L$523,0)),IF($AF12=2018,INDEX(Semaines!$R$2:$R$523,MATCH(Tableau!DX4&amp;Tableau!DY4,Semaines!$K$2:$K$523&amp;Semaines!$L$2:$L$523,0)),IF($AF12=2019,INDEX(Semaines!$S$2:$S$523,MATCH(Tableau!DX4&amp;Tableau!DY4,Semaines!$K$2:$K$523&amp;Semaines!$L$2:$L$523,0)),IF($AF12=2020,INDEX(Semaines!$T$2:$T$523,MATCH(Tableau!DX4&amp;Tableau!DY4,Semaines!$K$2:$K$523&amp;Semaines!$L$2:$L$523,0)),IF($AF12=2021,INDEX(Semaines!$U$2:$U$523,MATCH(Tableau!DX4&amp;Tableau!DY4,Semaines!$K$2:$K$523&amp;Semaines!$L$2:$L$523,0)),IF($AF12=2022,INDEX(Semaines!$V$2:$V$523,MATCH(Tableau!DX4&amp;Tableau!DY4,Semaines!$K$2:$K$523&amp;Semaines!$L$2:$L$523,0))))))))))))))</f>
        <v/>
      </c>
      <c r="DM12" s="127" t="str">
        <f>IF(Tableau!$AL4="","",IF(Tableau!DY4="","",Tableau!$AL4))</f>
        <v/>
      </c>
      <c r="DN12" s="211"/>
      <c r="DO12" s="124" t="str">
        <f t="shared" ref="DO12:DO20" si="38">IF(DL12="",IF(DJ12="","",DJ12+1),DL12+1)</f>
        <v/>
      </c>
      <c r="DP12" s="125" t="str">
        <f t="shared" ref="DP12:DP20" si="39">$AF12</f>
        <v/>
      </c>
      <c r="DQ12" s="126" t="str">
        <f t="array" ref="DQ12">IF(AB12="Stock","",IF(OR(Tableau!EC4="",Tableau!ED4=""),"",IF($AF12=2013,INDEX(Semaines!$M$2:$M$523,MATCH(Tableau!EC4&amp;Tableau!ED4,Semaines!$K$2:$K$523&amp;Semaines!$L$2:$L$523,0)),IF($AF12=2014,INDEX(Semaines!$N$2:$N$523,MATCH(Tableau!EC4&amp;Tableau!ED4,Semaines!$K$2:$K$523&amp;Semaines!$L$2:$L$523,0)),IF($AF12=2015,INDEX(Semaines!$O$2:$O$523,MATCH(Tableau!EC4&amp;Tableau!ED4,Semaines!$K$2:$K$523&amp;Semaines!$L$2:$L$523,0)),IF($AF12=2016,INDEX(Semaines!$P$2:$P$523,MATCH(Tableau!EC4&amp;Tableau!ED4,Semaines!$K$2:$K$523&amp;Semaines!$L$2:$L$523,0)),IF($AF12=2017,INDEX(Semaines!$Q$2:$Q$523,MATCH(Tableau!EC4&amp;Tableau!ED4,Semaines!$K$2:$K$523&amp;Semaines!$L$2:$L$523,0)),IF($AF12=2018,INDEX(Semaines!$R$2:$R$523,MATCH(Tableau!EC4&amp;Tableau!ED4,Semaines!$K$2:$K$523&amp;Semaines!$L$2:$L$523,0)),IF($AF12=2019,INDEX(Semaines!$S$2:$S$523,MATCH(Tableau!EC4&amp;Tableau!ED4,Semaines!$K$2:$K$523&amp;Semaines!$L$2:$L$523,0)),IF($AF12=2020,INDEX(Semaines!$T$2:$T$523,MATCH(Tableau!EC4&amp;Tableau!ED4,Semaines!$K$2:$K$523&amp;Semaines!$L$2:$L$523,0)),IF($AF12=2021,INDEX(Semaines!$U$2:$U$523,MATCH(Tableau!EC4&amp;Tableau!ED4,Semaines!$K$2:$K$523&amp;Semaines!$L$2:$L$523,0)),IF($AF12=2022,INDEX(Semaines!$V$2:$V$523,MATCH(Tableau!EC4&amp;Tableau!ED4,Semaines!$K$2:$K$523&amp;Semaines!$L$2:$L$523,0))))))))))))))</f>
        <v/>
      </c>
      <c r="DR12" s="127" t="str">
        <f>IF(Tableau!$AL4="","",IF(Tableau!ED4="","",Tableau!$AL4))</f>
        <v/>
      </c>
      <c r="DS12" s="122"/>
      <c r="DT12" s="123"/>
      <c r="DU12" s="211"/>
      <c r="DV12" s="124" t="str">
        <f t="shared" ref="DV12:DV20" si="40">IF(DB12&gt;CV12,DB12,CV12)</f>
        <v/>
      </c>
      <c r="DW12" s="125" t="str">
        <f t="shared" ref="DW12:DW20" si="41">$AF12</f>
        <v/>
      </c>
      <c r="DX12" s="126" t="str">
        <f t="array" ref="DX12">IF(AB12="Stock","",IF(OR(Tableau!EN4="",Tableau!EO4=""),"",IF($AF12=2013,INDEX(Semaines!$M$2:$M$523,MATCH(Tableau!EN4&amp;Tableau!EO4,Semaines!$K$2:$K$523&amp;Semaines!$L$2:$L$523,0)),IF($AF12=2014,INDEX(Semaines!$N$2:$N$523,MATCH(Tableau!EN4&amp;Tableau!EO4,Semaines!$K$2:$K$523&amp;Semaines!$L$2:$L$523,0)),IF($AF12=2015,INDEX(Semaines!$O$2:$O$523,MATCH(Tableau!EN4&amp;Tableau!EO4,Semaines!$K$2:$K$523&amp;Semaines!$L$2:$L$523,0)),IF($AF12=2016,INDEX(Semaines!$P$2:$P$523,MATCH(Tableau!EN4&amp;Tableau!EO4,Semaines!$K$2:$K$523&amp;Semaines!$L$2:$L$523,0)),IF($AF12=2017,INDEX(Semaines!$Q$2:$Q$523,MATCH(Tableau!EN4&amp;Tableau!EO4,Semaines!$K$2:$K$523&amp;Semaines!$L$2:$L$523,0)),IF($AF12=2018,INDEX(Semaines!$R$2:$R$523,MATCH(Tableau!EN4&amp;Tableau!EO4,Semaines!$K$2:$K$523&amp;Semaines!$L$2:$L$523,0)),IF($AF12=2019,INDEX(Semaines!$S$2:$S$523,MATCH(Tableau!EN4&amp;Tableau!EO4,Semaines!$K$2:$K$523&amp;Semaines!$L$2:$L$523,0)),IF($AF12=2020,INDEX(Semaines!$T$2:$T$523,MATCH(Tableau!EN4&amp;Tableau!EO4,Semaines!$K$2:$K$523&amp;Semaines!$L$2:$L$523,0)),IF($AF12=2021,INDEX(Semaines!$U$2:$U$523,MATCH(Tableau!EN4&amp;Tableau!EO4,Semaines!$K$2:$K$523&amp;Semaines!$L$2:$L$523,0)),IF($AF12=2022,INDEX(Semaines!$V$2:$V$523,MATCH(Tableau!EN4&amp;Tableau!EO4,Semaines!$K$2:$K$523&amp;Semaines!$L$2:$L$523,0))))))))))))))</f>
        <v/>
      </c>
      <c r="DY12" s="127" t="str">
        <f>IF(Tableau!$AL4="","",IF(Tableau!EO4="","",Tableau!$AL4))</f>
        <v/>
      </c>
      <c r="DZ12" s="124" t="str">
        <f t="shared" ref="DZ12:DZ20" si="42">IF(DX12="",IF(DV12="","",DV12+1),DX12+1)</f>
        <v/>
      </c>
      <c r="EA12" s="125" t="str">
        <f t="shared" ref="EA12:EA20" si="43">$AF12</f>
        <v/>
      </c>
      <c r="EB12" s="126" t="str">
        <f t="array" ref="EB12">IF(AB12="Stock","",IF(OR(Tableau!ER4="",Tableau!ES4=""),"",IF($AF12=2013,INDEX(Semaines!$M$2:$M$523,MATCH(Tableau!ER4&amp;Tableau!ES4,Semaines!$K$2:$K$523&amp;Semaines!$L$2:$L$523,0)),IF($AF12=2014,INDEX(Semaines!$N$2:$N$523,MATCH(Tableau!ER4&amp;Tableau!ES4,Semaines!$K$2:$K$523&amp;Semaines!$L$2:$L$523,0)),IF($AF12=2015,INDEX(Semaines!$O$2:$O$523,MATCH(Tableau!ER4&amp;Tableau!ES4,Semaines!$K$2:$K$523&amp;Semaines!$L$2:$L$523,0)),IF($AF12=2016,INDEX(Semaines!$P$2:$P$523,MATCH(Tableau!ER4&amp;Tableau!ES4,Semaines!$K$2:$K$523&amp;Semaines!$L$2:$L$523,0)),IF($AF12=2017,INDEX(Semaines!$Q$2:$Q$523,MATCH(Tableau!ER4&amp;Tableau!ES4,Semaines!$K$2:$K$523&amp;Semaines!$L$2:$L$523,0)),IF($AF12=2018,INDEX(Semaines!$R$2:$R$523,MATCH(Tableau!ER4&amp;Tableau!ES4,Semaines!$K$2:$K$523&amp;Semaines!$L$2:$L$523,0)),IF($AF12=2019,INDEX(Semaines!$S$2:$S$523,MATCH(Tableau!ER4&amp;Tableau!ES4,Semaines!$K$2:$K$523&amp;Semaines!$L$2:$L$523,0)),IF($AF12=2020,INDEX(Semaines!$T$2:$T$523,MATCH(Tableau!ER4&amp;Tableau!ES4,Semaines!$K$2:$K$523&amp;Semaines!$L$2:$L$523,0)),IF($AF12=2021,INDEX(Semaines!$U$2:$U$523,MATCH(Tableau!ER4&amp;Tableau!ES4,Semaines!$K$2:$K$523&amp;Semaines!$L$2:$L$523,0)),IF($AF12=2022,INDEX(Semaines!$V$2:$V$523,MATCH(Tableau!ER4&amp;Tableau!ES4,Semaines!$K$2:$K$523&amp;Semaines!$L$2:$L$523,0))))))))))))))</f>
        <v/>
      </c>
      <c r="EC12" s="127" t="str">
        <f>IF(Tableau!$AL4="","",IF(Tableau!ES4="","",Tableau!$AL4))</f>
        <v/>
      </c>
      <c r="ED12" s="124" t="str">
        <f t="shared" ref="ED12:ED20" si="44">IF(DX12="",IF(DV12="","",DV12+1),DX12+1)</f>
        <v/>
      </c>
      <c r="EE12" s="125" t="str">
        <f t="shared" ref="EE12:EE20" si="45">$AF12</f>
        <v/>
      </c>
      <c r="EF12" s="126" t="str">
        <f t="array" ref="EF12">IF(AB12="Stock","",IF(OR(Tableau!EV4="",Tableau!EW4=""),"",IF($AF12=2013,INDEX(Semaines!$M$2:$M$523,MATCH(Tableau!EV4&amp;Tableau!EW4,Semaines!$K$2:$K$523&amp;Semaines!$L$2:$L$523,0)),IF($AF12=2014,INDEX(Semaines!$N$2:$N$523,MATCH(Tableau!EV4&amp;Tableau!EW4,Semaines!$K$2:$K$523&amp;Semaines!$L$2:$L$523,0)),IF($AF12=2015,INDEX(Semaines!$O$2:$O$523,MATCH(Tableau!EV4&amp;Tableau!EW4,Semaines!$K$2:$K$523&amp;Semaines!$L$2:$L$523,0)),IF($AF12=2016,INDEX(Semaines!$P$2:$P$523,MATCH(Tableau!EV4&amp;Tableau!EW4,Semaines!$K$2:$K$523&amp;Semaines!$L$2:$L$523,0)),IF($AF12=2017,INDEX(Semaines!$Q$2:$Q$523,MATCH(Tableau!EV4&amp;Tableau!EW4,Semaines!$K$2:$K$523&amp;Semaines!$L$2:$L$523,0)),IF($AF12=2018,INDEX(Semaines!$R$2:$R$523,MATCH(Tableau!EV4&amp;Tableau!EW4,Semaines!$K$2:$K$523&amp;Semaines!$L$2:$L$523,0)),IF($AF12=2019,INDEX(Semaines!$S$2:$S$523,MATCH(Tableau!EV4&amp;Tableau!EW4,Semaines!$K$2:$K$523&amp;Semaines!$L$2:$L$523,0)),IF($AF12=2020,INDEX(Semaines!$T$2:$T$523,MATCH(Tableau!EV4&amp;Tableau!EW4,Semaines!$K$2:$K$523&amp;Semaines!$L$2:$L$523,0)),IF($AF12=2021,INDEX(Semaines!$U$2:$U$523,MATCH(Tableau!EV4&amp;Tableau!EW4,Semaines!$K$2:$K$523&amp;Semaines!$L$2:$L$523,0)),IF($AF12=2022,INDEX(Semaines!$V$2:$V$523,MATCH(Tableau!EV4&amp;Tableau!EW4,Semaines!$K$2:$K$523&amp;Semaines!$L$2:$L$523,0))))))))))))))</f>
        <v/>
      </c>
      <c r="EG12" s="127" t="str">
        <f>IF(Tableau!$AL4="","",IF(Tableau!EW4="","",Tableau!$AL4))</f>
        <v/>
      </c>
      <c r="EH12" s="124" t="str">
        <f t="shared" ref="EH12:EH20" si="46">IF(DX12="",IF(DV12="","",DV12+1),DX12+1)</f>
        <v/>
      </c>
      <c r="EI12" s="125" t="str">
        <f t="shared" ref="EI12:EI20" si="47">$AF12</f>
        <v/>
      </c>
      <c r="EJ12" s="126" t="str">
        <f t="array" ref="EJ12">IF(AB12="Stock","",IF(OR(Tableau!EZ4="",Tableau!FA4=""),"",IF($AF12=2013,INDEX(Semaines!$M$2:$M$523,MATCH(Tableau!EZ4&amp;Tableau!FA4,Semaines!$K$2:$K$523&amp;Semaines!$L$2:$L$523,0)),IF($AF12=2014,INDEX(Semaines!$N$2:$N$523,MATCH(Tableau!EZ4&amp;Tableau!FA4,Semaines!$K$2:$K$523&amp;Semaines!$L$2:$L$523,0)),IF($AF12=2015,INDEX(Semaines!$O$2:$O$523,MATCH(Tableau!EZ4&amp;Tableau!FA4,Semaines!$K$2:$K$523&amp;Semaines!$L$2:$L$523,0)),IF($AF12=2016,INDEX(Semaines!$P$2:$P$523,MATCH(Tableau!EZ4&amp;Tableau!FA4,Semaines!$K$2:$K$523&amp;Semaines!$L$2:$L$523,0)),IF($AF12=2017,INDEX(Semaines!$Q$2:$Q$523,MATCH(Tableau!EZ4&amp;Tableau!FA4,Semaines!$K$2:$K$523&amp;Semaines!$L$2:$L$523,0)),IF($AF12=2018,INDEX(Semaines!$R$2:$R$523,MATCH(Tableau!EZ4&amp;Tableau!FA4,Semaines!$K$2:$K$523&amp;Semaines!$L$2:$L$523,0)),IF($AF12=2019,INDEX(Semaines!$S$2:$S$523,MATCH(Tableau!EZ4&amp;Tableau!FA4,Semaines!$K$2:$K$523&amp;Semaines!$L$2:$L$523,0)),IF($AF12=2020,INDEX(Semaines!$T$2:$T$523,MATCH(Tableau!EZ4&amp;Tableau!FA4,Semaines!$K$2:$K$523&amp;Semaines!$L$2:$L$523,0)),IF($AF12=2021,INDEX(Semaines!$U$2:$U$523,MATCH(Tableau!EZ4&amp;Tableau!FA4,Semaines!$K$2:$K$523&amp;Semaines!$L$2:$L$523,0)),IF($AF12=2022,INDEX(Semaines!$V$2:$V$523,MATCH(Tableau!EZ4&amp;Tableau!FA4,Semaines!$K$2:$K$523&amp;Semaines!$L$2:$L$523,0))))))))))))))</f>
        <v/>
      </c>
      <c r="EK12" s="127" t="str">
        <f>IF(Tableau!$AL4="","",IF(Tableau!FA4="","",Tableau!$AL4))</f>
        <v/>
      </c>
      <c r="EL12" s="117" t="str">
        <f>IF(Import!AU2=0,"",Import!AU2)</f>
        <v/>
      </c>
      <c r="EM12" s="124" t="str">
        <f t="shared" ref="EM12:EM20" si="48">IF(EL12="",IF(EJ12="",IF(EH12="","",EH12+1),EJ12+1),_xlfn.ISOWEEKNUM(EL12))</f>
        <v/>
      </c>
      <c r="EN12" s="125" t="str">
        <f t="shared" ref="EN12:EN20" si="49">IF(EL12="",IF(EK12="",IF(EI12="","",EI12),EK12),(IF(AND(MONTH(EL12)=12,_xlfn.ISOWEEKNUM(EL12)=1),YEAR(EL12)+1,YEAR(EL12))))</f>
        <v/>
      </c>
      <c r="EO12" s="126" t="str">
        <f>IF(Tableau!FF4="","",Tableau!FF4)</f>
        <v/>
      </c>
      <c r="EP12" s="127" t="str">
        <f>IF(Tableau!FG4="","",Tableau!FG4)</f>
        <v/>
      </c>
      <c r="EQ12" s="129"/>
      <c r="ER12" s="123"/>
      <c r="ES12" s="211"/>
      <c r="ET12" s="124" t="str">
        <f t="shared" ref="ET12:ET20" si="50">IF(EJ12="",IF(EH12="","",EH12+1),EJ12+1)</f>
        <v/>
      </c>
      <c r="EU12" s="125" t="str">
        <f t="shared" ref="EU12:EU20" si="51">$AF12</f>
        <v/>
      </c>
      <c r="EV12" s="126" t="str">
        <f t="array" ref="EV12">IF(AB12="Stock","",IF(OR(Tableau!FM4="",Tableau!FN4=""),"",IF($AF12=2013,INDEX(Semaines!$M$2:$M$523,MATCH(Tableau!FM4&amp;Tableau!FN4,Semaines!$K$2:$K$523&amp;Semaines!$L$2:$L$523,0)),IF($AF12=2014,INDEX(Semaines!$N$2:$N$523,MATCH(Tableau!FM4&amp;Tableau!FN4,Semaines!$K$2:$K$523&amp;Semaines!$L$2:$L$523,0)),IF($AF12=2015,INDEX(Semaines!$O$2:$O$523,MATCH(Tableau!FM4&amp;Tableau!FN4,Semaines!$K$2:$K$523&amp;Semaines!$L$2:$L$523,0)),IF($AF12=2016,INDEX(Semaines!$P$2:$P$523,MATCH(Tableau!FM4&amp;Tableau!FN4,Semaines!$K$2:$K$523&amp;Semaines!$L$2:$L$523,0)),IF($AF12=2017,INDEX(Semaines!$Q$2:$Q$523,MATCH(Tableau!FM4&amp;Tableau!FN4,Semaines!$K$2:$K$523&amp;Semaines!$L$2:$L$523,0)),IF($AF12=2018,INDEX(Semaines!$R$2:$R$523,MATCH(Tableau!FM4&amp;Tableau!FN4,Semaines!$K$2:$K$523&amp;Semaines!$L$2:$L$523,0)),IF($AF12=2019,INDEX(Semaines!$S$2:$S$523,MATCH(Tableau!FM4&amp;Tableau!FN4,Semaines!$K$2:$K$523&amp;Semaines!$L$2:$L$523,0)),IF($AF12=2020,INDEX(Semaines!$T$2:$T$523,MATCH(Tableau!FM4&amp;Tableau!FN4,Semaines!$K$2:$K$523&amp;Semaines!$L$2:$L$523,0)),IF($AF12=2021,INDEX(Semaines!$U$2:$U$523,MATCH(Tableau!FM4&amp;Tableau!FN4,Semaines!$K$2:$K$523&amp;Semaines!$L$2:$L$523,0)),IF($AF12=2022,INDEX(Semaines!$V$2:$V$523,MATCH(Tableau!FM4&amp;Tableau!FN4,Semaines!$K$2:$K$523&amp;Semaines!$L$2:$L$523,0))))))))))))))</f>
        <v/>
      </c>
      <c r="EW12" s="127" t="str">
        <f>IF(Tableau!$AL4="","",IF(Tableau!FN4="","",Tableau!$AL4))</f>
        <v/>
      </c>
      <c r="EX12" s="124" t="str">
        <f t="shared" ref="EX12:EX20" si="52">IF(FE12="",IF(FC12="","",FC12),FE12)</f>
        <v/>
      </c>
      <c r="EY12" s="125" t="str">
        <f t="shared" ref="EY12:EY20" si="53">$AF12</f>
        <v/>
      </c>
      <c r="EZ12" s="126" t="str">
        <f t="array" ref="EZ12">IF(AB12="Stock","",IF(OR(Tableau!FQ4="",Tableau!FR4=""),"",IF($AF12=2013,INDEX(Semaines!$M$2:$M$523,MATCH(Tableau!FQ4&amp;Tableau!FR4,Semaines!$K$2:$K$523&amp;Semaines!$L$2:$L$523,0)),IF($AF12=2014,INDEX(Semaines!$N$2:$N$523,MATCH(Tableau!FQ4&amp;Tableau!FR4,Semaines!$K$2:$K$523&amp;Semaines!$L$2:$L$523,0)),IF($AF12=2015,INDEX(Semaines!$O$2:$O$523,MATCH(Tableau!FQ4&amp;Tableau!FR4,Semaines!$K$2:$K$523&amp;Semaines!$L$2:$L$523,0)),IF($AF12=2016,INDEX(Semaines!$P$2:$P$523,MATCH(Tableau!FQ4&amp;Tableau!FR4,Semaines!$K$2:$K$523&amp;Semaines!$L$2:$L$523,0)),IF($AF12=2017,INDEX(Semaines!$Q$2:$Q$523,MATCH(Tableau!FQ4&amp;Tableau!FR4,Semaines!$K$2:$K$523&amp;Semaines!$L$2:$L$523,0)),IF($AF12=2018,INDEX(Semaines!$R$2:$R$523,MATCH(Tableau!FQ4&amp;Tableau!FR4,Semaines!$K$2:$K$523&amp;Semaines!$L$2:$L$523,0)),IF($AF12=2019,INDEX(Semaines!$S$2:$S$523,MATCH(Tableau!FQ4&amp;Tableau!FR4,Semaines!$K$2:$K$523&amp;Semaines!$L$2:$L$523,0)),IF($AF12=2020,INDEX(Semaines!$T$2:$T$523,MATCH(Tableau!FQ4&amp;Tableau!FR4,Semaines!$K$2:$K$523&amp;Semaines!$L$2:$L$523,0)),IF($AF12=2021,INDEX(Semaines!$U$2:$U$523,MATCH(Tableau!FQ4&amp;Tableau!FR4,Semaines!$K$2:$K$523&amp;Semaines!$L$2:$L$523,0)),IF($AF12=2022,INDEX(Semaines!$V$2:$V$523,MATCH(Tableau!FQ4&amp;Tableau!FR4,Semaines!$K$2:$K$523&amp;Semaines!$L$2:$L$523,0))))))))))))))</f>
        <v/>
      </c>
      <c r="FA12" s="127" t="str">
        <f>IF(Tableau!$AL4="","",IF(Tableau!FR4="","",Tableau!$AL4))</f>
        <v/>
      </c>
      <c r="FB12" s="211"/>
      <c r="FC12" s="124" t="str">
        <f t="shared" ref="FC12:FC20" si="54">IF(EV12="",IF(ET12="","",ET12+1),EV12+1)</f>
        <v/>
      </c>
      <c r="FD12" s="125" t="str">
        <f t="shared" ref="FD12:FD20" si="55">$AF12</f>
        <v/>
      </c>
      <c r="FE12" s="126" t="str">
        <f t="array" ref="FE12">IF(AB12="Stock","",IF(OR(Tableau!FV4="",Tableau!FW4=""),"",IF($AF12=2013,INDEX(Semaines!$M$2:$M$523,MATCH(Tableau!FV4&amp;Tableau!FW4,Semaines!$K$2:$K$523&amp;Semaines!$L$2:$L$523,0)),IF($AF12=2014,INDEX(Semaines!$N$2:$N$523,MATCH(Tableau!FV4&amp;Tableau!FW4,Semaines!$K$2:$K$523&amp;Semaines!$L$2:$L$523,0)),IF($AF12=2015,INDEX(Semaines!$O$2:$O$523,MATCH(Tableau!FV4&amp;Tableau!FW4,Semaines!$K$2:$K$523&amp;Semaines!$L$2:$L$523,0)),IF($AF12=2016,INDEX(Semaines!$P$2:$P$523,MATCH(Tableau!FV4&amp;Tableau!FW4,Semaines!$K$2:$K$523&amp;Semaines!$L$2:$L$523,0)),IF($AF12=2017,INDEX(Semaines!$Q$2:$Q$523,MATCH(Tableau!FV4&amp;Tableau!FW4,Semaines!$K$2:$K$523&amp;Semaines!$L$2:$L$523,0)),IF($AF12=2018,INDEX(Semaines!$R$2:$R$523,MATCH(Tableau!FV4&amp;Tableau!FW4,Semaines!$K$2:$K$523&amp;Semaines!$L$2:$L$523,0)),IF($AF12=2019,INDEX(Semaines!$S$2:$S$523,MATCH(Tableau!FV4&amp;Tableau!FW4,Semaines!$K$2:$K$523&amp;Semaines!$L$2:$L$523,0)),IF($AF12=2020,INDEX(Semaines!$T$2:$T$523,MATCH(Tableau!FV4&amp;Tableau!FW4,Semaines!$K$2:$K$523&amp;Semaines!$L$2:$L$523,0)),IF($AF12=2021,INDEX(Semaines!$U$2:$U$523,MATCH(Tableau!FV4&amp;Tableau!FW4,Semaines!$K$2:$K$523&amp;Semaines!$L$2:$L$523,0)),IF($AF12=2022,INDEX(Semaines!$V$2:$V$523,MATCH(Tableau!FV4&amp;Tableau!FW4,Semaines!$K$2:$K$523&amp;Semaines!$L$2:$L$523,0))))))))))))))</f>
        <v/>
      </c>
      <c r="FF12" s="127" t="str">
        <f>IF(Tableau!$AL4="","",IF(Tableau!FW4="","",Tableau!$AL4))</f>
        <v/>
      </c>
      <c r="FG12" s="129"/>
      <c r="FH12" s="123"/>
      <c r="FI12" s="124" t="str">
        <f t="shared" ref="FI12:FI20" si="56">IF(FE12="",IF(FC12="","",FC12+1),FE12+1)</f>
        <v/>
      </c>
      <c r="FJ12" s="125" t="str">
        <f t="shared" ref="FJ12:FJ20" si="57">$AF12</f>
        <v/>
      </c>
      <c r="FK12" s="126" t="str">
        <f t="array" ref="FK12">IF(AB12="Stock","",IF(OR(Tableau!FZ4="",Tableau!GA4=""),"",IF($AF12=2013,INDEX(Semaines!$M$2:$M$523,MATCH(Tableau!FZ4&amp;Tableau!GA4,Semaines!$K$2:$K$523&amp;Semaines!$L$2:$L$523,0)),IF($AF12=2014,INDEX(Semaines!$N$2:$N$523,MATCH(Tableau!FZ4&amp;Tableau!GA4,Semaines!$K$2:$K$523&amp;Semaines!$L$2:$L$523,0)),IF($AF12=2015,INDEX(Semaines!$O$2:$O$523,MATCH(Tableau!FZ4&amp;Tableau!GA4,Semaines!$K$2:$K$523&amp;Semaines!$L$2:$L$523,0)),IF($AF12=2016,INDEX(Semaines!$P$2:$P$523,MATCH(Tableau!FZ4&amp;Tableau!GA4,Semaines!$K$2:$K$523&amp;Semaines!$L$2:$L$523,0)),IF($AF12=2017,INDEX(Semaines!$Q$2:$Q$523,MATCH(Tableau!FZ4&amp;Tableau!GA4,Semaines!$K$2:$K$523&amp;Semaines!$L$2:$L$523,0)),IF($AF12=2018,INDEX(Semaines!$R$2:$R$523,MATCH(Tableau!FZ4&amp;Tableau!GA4,Semaines!$K$2:$K$523&amp;Semaines!$L$2:$L$523,0)),IF($AF12=2019,INDEX(Semaines!$S$2:$S$523,MATCH(Tableau!FZ4&amp;Tableau!GA4,Semaines!$K$2:$K$523&amp;Semaines!$L$2:$L$523,0)),IF($AF12=2020,INDEX(Semaines!$T$2:$T$523,MATCH(Tableau!FZ4&amp;Tableau!GA4,Semaines!$K$2:$K$523&amp;Semaines!$L$2:$L$523,0)),IF($AF12=2021,INDEX(Semaines!$U$2:$U$523,MATCH(Tableau!FZ4&amp;Tableau!GA4,Semaines!$K$2:$K$523&amp;Semaines!$L$2:$L$523,0)),IF($AF12=2022,INDEX(Semaines!$V$2:$V$523,MATCH(Tableau!FZ4&amp;Tableau!GA4,Semaines!$K$2:$K$523&amp;Semaines!$L$2:$L$523,0))))))))))))))</f>
        <v/>
      </c>
      <c r="FL12" s="127" t="str">
        <f>IF(Tableau!$AL4="","",IF(Tableau!GA4="","",Tableau!$AL4))</f>
        <v/>
      </c>
      <c r="FM12" s="211"/>
      <c r="FN12" s="124" t="str">
        <f t="shared" ref="FN12:FN20" si="58">IF(FE12="",IF(FC12="","",FC12+1),FE12+1)</f>
        <v/>
      </c>
      <c r="FO12" s="125" t="str">
        <f t="shared" ref="FO12:FO20" si="59">$AF12</f>
        <v/>
      </c>
      <c r="FP12" s="126" t="str">
        <f t="array" ref="FP12">IF(AB12="Stock","",IF(OR(Tableau!GE4="",Tableau!GF4=""),"",IF($AF12=2013,INDEX(Semaines!$M$2:$M$523,MATCH(Tableau!GE4&amp;Tableau!GF4,Semaines!$K$2:$K$523&amp;Semaines!$L$2:$L$523,0)),IF($AF12=2014,INDEX(Semaines!$N$2:$N$523,MATCH(Tableau!GE4&amp;Tableau!GF4,Semaines!$K$2:$K$523&amp;Semaines!$L$2:$L$523,0)),IF($AF12=2015,INDEX(Semaines!$O$2:$O$523,MATCH(Tableau!GE4&amp;Tableau!GF4,Semaines!$K$2:$K$523&amp;Semaines!$L$2:$L$523,0)),IF($AF12=2016,INDEX(Semaines!$P$2:$P$523,MATCH(Tableau!GE4&amp;Tableau!GF4,Semaines!$K$2:$K$523&amp;Semaines!$L$2:$L$523,0)),IF($AF12=2017,INDEX(Semaines!$Q$2:$Q$523,MATCH(Tableau!GE4&amp;Tableau!GF4,Semaines!$K$2:$K$523&amp;Semaines!$L$2:$L$523,0)),IF($AF12=2018,INDEX(Semaines!$R$2:$R$523,MATCH(Tableau!GE4&amp;Tableau!GF4,Semaines!$K$2:$K$523&amp;Semaines!$L$2:$L$523,0)),IF($AF12=2019,INDEX(Semaines!$S$2:$S$523,MATCH(Tableau!GE4&amp;Tableau!GF4,Semaines!$K$2:$K$523&amp;Semaines!$L$2:$L$523,0)),IF($AF12=2020,INDEX(Semaines!$T$2:$T$523,MATCH(Tableau!GE4&amp;Tableau!GF4,Semaines!$K$2:$K$523&amp;Semaines!$L$2:$L$523,0)),IF($AF12=2021,INDEX(Semaines!$U$2:$U$523,MATCH(Tableau!GE4&amp;Tableau!GF4,Semaines!$K$2:$K$523&amp;Semaines!$L$2:$L$523,0)),IF($AF12=2022,INDEX(Semaines!$V$2:$V$523,MATCH(Tableau!GE4&amp;Tableau!GF4,Semaines!$K$2:$K$523&amp;Semaines!$L$2:$L$523,0))))))))))))))</f>
        <v/>
      </c>
      <c r="FQ12" s="127" t="str">
        <f>IF(Tableau!$AL4="","",IF(Tableau!GF4="","",Tableau!$AL4))</f>
        <v/>
      </c>
      <c r="FR12" s="124" t="str">
        <f t="shared" ref="FR12:FR20" si="60">IF(FP12="",IF(FN12="","",FN12+1),FP12+1)</f>
        <v/>
      </c>
      <c r="FS12" s="125" t="str">
        <f t="shared" ref="FS12:FS20" si="61">$AF12</f>
        <v/>
      </c>
      <c r="FT12" s="126" t="str">
        <f t="array" ref="FT12">IF(AB12="Stock","",IF(OR(Tableau!GI4="",Tableau!GJ4=""),"",IF($AF12=2013,INDEX(Semaines!$M$2:$M$523,MATCH(Tableau!GI4&amp;Tableau!GJ4,Semaines!$K$2:$K$523&amp;Semaines!$L$2:$L$523,0)),IF($AF12=2014,INDEX(Semaines!$N$2:$N$523,MATCH(Tableau!GI4&amp;Tableau!GJ4,Semaines!$K$2:$K$523&amp;Semaines!$L$2:$L$523,0)),IF($AF12=2015,INDEX(Semaines!$O$2:$O$523,MATCH(Tableau!GI4&amp;Tableau!GJ4,Semaines!$K$2:$K$523&amp;Semaines!$L$2:$L$523,0)),IF($AF12=2016,INDEX(Semaines!$P$2:$P$523,MATCH(Tableau!GI4&amp;Tableau!GJ4,Semaines!$K$2:$K$523&amp;Semaines!$L$2:$L$523,0)),IF($AF12=2017,INDEX(Semaines!$Q$2:$Q$523,MATCH(Tableau!GI4&amp;Tableau!GJ4,Semaines!$K$2:$K$523&amp;Semaines!$L$2:$L$523,0)),IF($AF12=2018,INDEX(Semaines!$R$2:$R$523,MATCH(Tableau!GI4&amp;Tableau!GJ4,Semaines!$K$2:$K$523&amp;Semaines!$L$2:$L$523,0)),IF($AF12=2019,INDEX(Semaines!$S$2:$S$523,MATCH(Tableau!GI4&amp;Tableau!GJ4,Semaines!$K$2:$K$523&amp;Semaines!$L$2:$L$523,0)),IF($AF12=2020,INDEX(Semaines!$T$2:$T$523,MATCH(Tableau!GI4&amp;Tableau!GJ4,Semaines!$K$2:$K$523&amp;Semaines!$L$2:$L$523,0)),IF($AF12=2021,INDEX(Semaines!$U$2:$U$523,MATCH(Tableau!GI4&amp;Tableau!GJ4,Semaines!$K$2:$K$523&amp;Semaines!$L$2:$L$523,0)),IF($AF12=2022,INDEX(Semaines!$V$2:$V$523,MATCH(Tableau!GI4&amp;Tableau!GJ4,Semaines!$K$2:$K$523&amp;Semaines!$L$2:$L$523,0))))))))))))))</f>
        <v/>
      </c>
      <c r="FU12" s="127" t="str">
        <f>IF(Tableau!$AL4="","",IF(Tableau!GJ4="","",Tableau!$AL4))</f>
        <v/>
      </c>
      <c r="FV12" s="126" t="str">
        <f t="array" ref="FV12">IF(AB12="Stock","",IF(OR(Tableau!GK4="",Tableau!GL4=""),"",IF($AF12=2013,INDEX(Semaines!$M$2:$M$523,MATCH(Tableau!GK4&amp;Tableau!GL4,Semaines!$K$2:$K$523&amp;Semaines!$L$2:$L$523,0)),IF($AF12=2014,INDEX(Semaines!$N$2:$N$523,MATCH(Tableau!GK4&amp;Tableau!GL4,Semaines!$K$2:$K$523&amp;Semaines!$L$2:$L$523,0)),IF($AF12=2015,INDEX(Semaines!$O$2:$O$523,MATCH(Tableau!GK4&amp;Tableau!GL4,Semaines!$K$2:$K$523&amp;Semaines!$L$2:$L$523,0)),IF($AF12=2016,INDEX(Semaines!$P$2:$P$523,MATCH(Tableau!GK4&amp;Tableau!GL4,Semaines!$K$2:$K$523&amp;Semaines!$L$2:$L$523,0)),IF($AF12=2017,INDEX(Semaines!$Q$2:$Q$523,MATCH(Tableau!GK4&amp;Tableau!GL4,Semaines!$K$2:$K$523&amp;Semaines!$L$2:$L$523,0)),IF($AF12=2018,INDEX(Semaines!$R$2:$R$523,MATCH(Tableau!GK4&amp;Tableau!GL4,Semaines!$K$2:$K$523&amp;Semaines!$L$2:$L$523,0)),IF($AF12=2019,INDEX(Semaines!$S$2:$S$523,MATCH(Tableau!GK4&amp;Tableau!GL4,Semaines!$K$2:$K$523&amp;Semaines!$L$2:$L$523,0)),IF($AF12=2020,INDEX(Semaines!$T$2:$T$523,MATCH(Tableau!GK4&amp;Tableau!GL4,Semaines!$K$2:$K$523&amp;Semaines!$L$2:$L$523,0)),IF($AF12=2021,INDEX(Semaines!$U$2:$U$523,MATCH(Tableau!GK4&amp;Tableau!GL4,Semaines!$K$2:$K$523&amp;Semaines!$L$2:$L$523,0)),IF($AF12=2022,INDEX(Semaines!$V$2:$V$523,MATCH(Tableau!GK4&amp;Tableau!GL4,Semaines!$K$2:$K$523&amp;Semaines!$L$2:$L$523,0))))))))))))))</f>
        <v/>
      </c>
      <c r="FW12" s="127" t="str">
        <f>IF(Tableau!$AL4="","",IF(Tableau!GL4="","",Tableau!$AL4))</f>
        <v/>
      </c>
      <c r="FX12" s="124" t="str">
        <f t="shared" ref="FX12:FX20" si="62">IF(FP12="",IF(FN12="","",FN12+3),FP12+3)</f>
        <v/>
      </c>
      <c r="FY12" s="125" t="str">
        <f t="shared" ref="FY12:FY20" si="63">$AF12</f>
        <v/>
      </c>
      <c r="FZ12" s="126" t="str">
        <f t="array" ref="FZ12">IF(AB12="Stock","",IF(OR(Tableau!GO4="",Tableau!GP4=""),"",IF($AF12=2013,INDEX(Semaines!$M$2:$M$523,MATCH(Tableau!GO4&amp;Tableau!GP4,Semaines!$K$2:$K$523&amp;Semaines!$L$2:$L$523,0)),IF($AF12=2014,INDEX(Semaines!$N$2:$N$523,MATCH(Tableau!GO4&amp;Tableau!GP4,Semaines!$K$2:$K$523&amp;Semaines!$L$2:$L$523,0)),IF($AF12=2015,INDEX(Semaines!$O$2:$O$523,MATCH(Tableau!GO4&amp;Tableau!GP4,Semaines!$K$2:$K$523&amp;Semaines!$L$2:$L$523,0)),IF($AF12=2016,INDEX(Semaines!$P$2:$P$523,MATCH(Tableau!GO4&amp;Tableau!GP4,Semaines!$K$2:$K$523&amp;Semaines!$L$2:$L$523,0)),IF($AF12=2017,INDEX(Semaines!$Q$2:$Q$523,MATCH(Tableau!GO4&amp;Tableau!GP4,Semaines!$K$2:$K$523&amp;Semaines!$L$2:$L$523,0)),IF($AF12=2018,INDEX(Semaines!$R$2:$R$523,MATCH(Tableau!GO4&amp;Tableau!GP4,Semaines!$K$2:$K$523&amp;Semaines!$L$2:$L$523,0)),IF($AF12=2019,INDEX(Semaines!$S$2:$S$523,MATCH(Tableau!GO4&amp;Tableau!GP4,Semaines!$K$2:$K$523&amp;Semaines!$L$2:$L$523,0)),IF($AF12=2020,INDEX(Semaines!$T$2:$T$523,MATCH(Tableau!GO4&amp;Tableau!GP4,Semaines!$K$2:$K$523&amp;Semaines!$L$2:$L$523,0)),IF($AF12=2021,INDEX(Semaines!$U$2:$U$523,MATCH(Tableau!GO4&amp;Tableau!GP4,Semaines!$K$2:$K$523&amp;Semaines!$L$2:$L$523,0)),IF($AF12=2022,INDEX(Semaines!$V$2:$V$523,MATCH(Tableau!GO4&amp;Tableau!GP4,Semaines!$K$2:$K$523&amp;Semaines!$L$2:$L$523,0))))))))))))))</f>
        <v/>
      </c>
      <c r="GA12" s="127" t="str">
        <f>IF(Tableau!$AL4="","",IF(Tableau!GP4="","",Tableau!$AL4))</f>
        <v/>
      </c>
      <c r="GB12" s="124" t="str">
        <f t="shared" ref="GB12:GB20" si="64">IF(FZ12="",IF(FX12="","",FX12+1),FZ12+1)</f>
        <v/>
      </c>
      <c r="GC12" s="125" t="str">
        <f t="shared" ref="GC12:GC20" si="65">$AF12</f>
        <v/>
      </c>
      <c r="GD12" s="126" t="str">
        <f t="array" ref="GD12">IF(AB12="Stock","",IF(OR(Tableau!GS4="",Tableau!GT4=""),"",IF($AF12=2013,INDEX(Semaines!$M$2:$M$523,MATCH(Tableau!GS4&amp;Tableau!GT4,Semaines!$K$2:$K$523&amp;Semaines!$L$2:$L$523,0)),IF($AF12=2014,INDEX(Semaines!$N$2:$N$523,MATCH(Tableau!GS4&amp;Tableau!GT4,Semaines!$K$2:$K$523&amp;Semaines!$L$2:$L$523,0)),IF($AF12=2015,INDEX(Semaines!$O$2:$O$523,MATCH(Tableau!GS4&amp;Tableau!GT4,Semaines!$K$2:$K$523&amp;Semaines!$L$2:$L$523,0)),IF($AF12=2016,INDEX(Semaines!$P$2:$P$523,MATCH(Tableau!GS4&amp;Tableau!GT4,Semaines!$K$2:$K$523&amp;Semaines!$L$2:$L$523,0)),IF($AF12=2017,INDEX(Semaines!$Q$2:$Q$523,MATCH(Tableau!GS4&amp;Tableau!GT4,Semaines!$K$2:$K$523&amp;Semaines!$L$2:$L$523,0)),IF($AF12=2018,INDEX(Semaines!$R$2:$R$523,MATCH(Tableau!GS4&amp;Tableau!GT4,Semaines!$K$2:$K$523&amp;Semaines!$L$2:$L$523,0)),IF($AF12=2019,INDEX(Semaines!$S$2:$S$523,MATCH(Tableau!GS4&amp;Tableau!GT4,Semaines!$K$2:$K$523&amp;Semaines!$L$2:$L$523,0)),IF($AF12=2020,INDEX(Semaines!$T$2:$T$523,MATCH(Tableau!GS4&amp;Tableau!GT4,Semaines!$K$2:$K$523&amp;Semaines!$L$2:$L$523,0)),IF($AF12=2021,INDEX(Semaines!$U$2:$U$523,MATCH(Tableau!GS4&amp;Tableau!GT4,Semaines!$K$2:$K$523&amp;Semaines!$L$2:$L$523,0)),IF($AF12=2022,INDEX(Semaines!$V$2:$V$523,MATCH(Tableau!GS4&amp;Tableau!GT4,Semaines!$K$2:$K$523&amp;Semaines!$L$2:$L$523,0))))))))))))))</f>
        <v/>
      </c>
      <c r="GE12" s="127" t="str">
        <f>IF(Tableau!$AL4="","",IF(Tableau!GT4="","",Tableau!$AL4))</f>
        <v/>
      </c>
      <c r="GF12" s="124" t="str">
        <f t="shared" ref="GF12:GF20" si="66">IF(GD12="",IF(GB12="","",GB12),GD12)</f>
        <v/>
      </c>
      <c r="GG12" s="125" t="str">
        <f t="shared" ref="GG12:GG20" si="67">$AF12</f>
        <v/>
      </c>
      <c r="GH12" s="126" t="str">
        <f t="array" ref="GH12">IF(AB12="Stock","",IF(OR(Tableau!GW4="",Tableau!GX4=""),"",IF($AF12=2013,INDEX(Semaines!$M$2:$M$523,MATCH(Tableau!GW4&amp;Tableau!GX4,Semaines!$K$2:$K$523&amp;Semaines!$L$2:$L$523,0)),IF($AF12=2014,INDEX(Semaines!$N$2:$N$523,MATCH(Tableau!GW4&amp;Tableau!GX4,Semaines!$K$2:$K$523&amp;Semaines!$L$2:$L$523,0)),IF($AF12=2015,INDEX(Semaines!$O$2:$O$523,MATCH(Tableau!GW4&amp;Tableau!GX4,Semaines!$K$2:$K$523&amp;Semaines!$L$2:$L$523,0)),IF($AF12=2016,INDEX(Semaines!$P$2:$P$523,MATCH(Tableau!GW4&amp;Tableau!GX4,Semaines!$K$2:$K$523&amp;Semaines!$L$2:$L$523,0)),IF($AF12=2017,INDEX(Semaines!$Q$2:$Q$523,MATCH(Tableau!GW4&amp;Tableau!GX4,Semaines!$K$2:$K$523&amp;Semaines!$L$2:$L$523,0)),IF($AF12=2018,INDEX(Semaines!$R$2:$R$523,MATCH(Tableau!GW4&amp;Tableau!GX4,Semaines!$K$2:$K$523&amp;Semaines!$L$2:$L$523,0)),IF($AF12=2019,INDEX(Semaines!$S$2:$S$523,MATCH(Tableau!GW4&amp;Tableau!GX4,Semaines!$K$2:$K$523&amp;Semaines!$L$2:$L$523,0)),IF($AF12=2020,INDEX(Semaines!$T$2:$T$523,MATCH(Tableau!GW4&amp;Tableau!GX4,Semaines!$K$2:$K$523&amp;Semaines!$L$2:$L$523,0)),IF($AF12=2021,INDEX(Semaines!$U$2:$U$523,MATCH(Tableau!GW4&amp;Tableau!GX4,Semaines!$K$2:$K$523&amp;Semaines!$L$2:$L$523,0)),IF($AF12=2022,INDEX(Semaines!$V$2:$V$523,MATCH(Tableau!GW4&amp;Tableau!GX4,Semaines!$K$2:$K$523&amp;Semaines!$L$2:$L$523,0))))))))))))))</f>
        <v/>
      </c>
      <c r="GI12" s="127" t="str">
        <f>IF(Tableau!$AL4="","",IF(Tableau!GX4="","",Tableau!$AL4))</f>
        <v/>
      </c>
      <c r="GJ12" s="211"/>
      <c r="GK12" s="124" t="str">
        <f t="shared" ref="GK12:GK20" si="68">IF(GD12="",IF(GB12="","",GB12+1),GD12+1)</f>
        <v/>
      </c>
      <c r="GL12" s="125" t="str">
        <f t="shared" ref="GL12:GL20" si="69">$AF12</f>
        <v/>
      </c>
      <c r="GM12" s="126" t="str">
        <f t="array" ref="GM12">IF(AB12="Stock","",IF(OR(Tableau!HB4="",Tableau!HC4=""),"",IF($AF12=2013,INDEX(Semaines!$M$2:$M$523,MATCH(Tableau!HB4&amp;Tableau!HC4,Semaines!$K$2:$K$523&amp;Semaines!$L$2:$L$523,0)),IF($AF12=2014,INDEX(Semaines!$N$2:$N$523,MATCH(Tableau!HB4&amp;Tableau!HC4,Semaines!$K$2:$K$523&amp;Semaines!$L$2:$L$523,0)),IF($AF12=2015,INDEX(Semaines!$O$2:$O$523,MATCH(Tableau!HB4&amp;Tableau!HC4,Semaines!$K$2:$K$523&amp;Semaines!$L$2:$L$523,0)),IF($AF12=2016,INDEX(Semaines!$P$2:$P$523,MATCH(Tableau!HB4&amp;Tableau!HC4,Semaines!$K$2:$K$523&amp;Semaines!$L$2:$L$523,0)),IF($AF12=2017,INDEX(Semaines!$Q$2:$Q$523,MATCH(Tableau!HB4&amp;Tableau!HC4,Semaines!$K$2:$K$523&amp;Semaines!$L$2:$L$523,0)),IF($AF12=2018,INDEX(Semaines!$R$2:$R$523,MATCH(Tableau!HB4&amp;Tableau!HC4,Semaines!$K$2:$K$523&amp;Semaines!$L$2:$L$523,0)),IF($AF12=2019,INDEX(Semaines!$S$2:$S$523,MATCH(Tableau!HB4&amp;Tableau!HC4,Semaines!$K$2:$K$523&amp;Semaines!$L$2:$L$523,0)),IF($AF12=2020,INDEX(Semaines!$T$2:$T$523,MATCH(Tableau!HB4&amp;Tableau!HC4,Semaines!$K$2:$K$523&amp;Semaines!$L$2:$L$523,0)),IF($AF12=2021,INDEX(Semaines!$U$2:$U$523,MATCH(Tableau!HB4&amp;Tableau!HC4,Semaines!$K$2:$K$523&amp;Semaines!$L$2:$L$523,0)),IF($AF12=2022,INDEX(Semaines!$V$2:$V$523,MATCH(Tableau!HB4&amp;Tableau!HC4,Semaines!$K$2:$K$523&amp;Semaines!$L$2:$L$523,0))))))))))))))</f>
        <v/>
      </c>
      <c r="GN12" s="127" t="str">
        <f>IF(Tableau!$AL4="","",IF(Tableau!HC4="","",Tableau!$AL4))</f>
        <v/>
      </c>
      <c r="GO12" s="124" t="str">
        <f t="shared" ref="GO12:GO20" si="70">IF(GM12="",IF(GK12="","",GK12+1),GM12+1)</f>
        <v/>
      </c>
      <c r="GP12" s="125" t="str">
        <f t="shared" ref="GP12:GP20" si="71">$AF12</f>
        <v/>
      </c>
      <c r="GQ12" s="126" t="str">
        <f t="array" ref="GQ12">IF(AB12="Stock","",IF(OR(Tableau!HF4="",Tableau!HG4=""),"",IF($AF12=2013,INDEX(Semaines!$M$2:$M$523,MATCH(Tableau!HF4&amp;Tableau!HG4,Semaines!$K$2:$K$523&amp;Semaines!$L$2:$L$523,0)),IF($AF12=2014,INDEX(Semaines!$N$2:$N$523,MATCH(Tableau!HF4&amp;Tableau!HG4,Semaines!$K$2:$K$523&amp;Semaines!$L$2:$L$523,0)),IF($AF12=2015,INDEX(Semaines!$O$2:$O$523,MATCH(Tableau!HF4&amp;Tableau!HG4,Semaines!$K$2:$K$523&amp;Semaines!$L$2:$L$523,0)),IF($AF12=2016,INDEX(Semaines!$P$2:$P$523,MATCH(Tableau!HF4&amp;Tableau!HG4,Semaines!$K$2:$K$523&amp;Semaines!$L$2:$L$523,0)),IF($AF12=2017,INDEX(Semaines!$Q$2:$Q$523,MATCH(Tableau!HF4&amp;Tableau!HG4,Semaines!$K$2:$K$523&amp;Semaines!$L$2:$L$523,0)),IF($AF12=2018,INDEX(Semaines!$R$2:$R$523,MATCH(Tableau!HF4&amp;Tableau!HG4,Semaines!$K$2:$K$523&amp;Semaines!$L$2:$L$523,0)),IF($AF12=2019,INDEX(Semaines!$S$2:$S$523,MATCH(Tableau!HF4&amp;Tableau!HG4,Semaines!$K$2:$K$523&amp;Semaines!$L$2:$L$523,0)),IF($AF12=2020,INDEX(Semaines!$T$2:$T$523,MATCH(Tableau!HF4&amp;Tableau!HG4,Semaines!$K$2:$K$523&amp;Semaines!$L$2:$L$523,0)),IF($AF12=2021,INDEX(Semaines!$U$2:$U$523,MATCH(Tableau!HF4&amp;Tableau!HG4,Semaines!$K$2:$K$523&amp;Semaines!$L$2:$L$523,0)),IF($AF12=2022,INDEX(Semaines!$V$2:$V$523,MATCH(Tableau!HF4&amp;Tableau!HG4,Semaines!$K$2:$K$523&amp;Semaines!$L$2:$L$523,0))))))))))))))</f>
        <v/>
      </c>
      <c r="GR12" s="127" t="str">
        <f>IF(Tableau!$AL4="","",IF(Tableau!HG4="","",Tableau!$AL4))</f>
        <v/>
      </c>
      <c r="GS12" s="129"/>
      <c r="GT12" s="122"/>
      <c r="GU12" s="209"/>
      <c r="GV12" s="210"/>
      <c r="GW12" s="122"/>
      <c r="GX12" s="123"/>
      <c r="GY12" s="124" t="str">
        <f t="shared" ref="GY12:GY20" si="72">IF(GM12="",IF(GK12="","",GK12+1),GM12+1)</f>
        <v/>
      </c>
      <c r="GZ12" s="125" t="str">
        <f t="shared" ref="GZ12:GZ20" si="73">$AF12</f>
        <v/>
      </c>
      <c r="HA12" s="126" t="str">
        <f t="array" ref="HA12">IF(AB12="Stock","",IF(OR(Tableau!HP4="",Tableau!HQ4=""),"",IF($AF12=2013,INDEX(Semaines!$M$2:$M$523,MATCH(Tableau!HP4&amp;Tableau!HQ4,Semaines!$K$2:$K$523&amp;Semaines!$L$2:$L$523,0)),IF($AF12=2014,INDEX(Semaines!$N$2:$N$523,MATCH(Tableau!HP4&amp;Tableau!HQ4,Semaines!$K$2:$K$523&amp;Semaines!$L$2:$L$523,0)),IF($AF12=2015,INDEX(Semaines!$O$2:$O$523,MATCH(Tableau!HP4&amp;Tableau!HQ4,Semaines!$K$2:$K$523&amp;Semaines!$L$2:$L$523,0)),IF($AF12=2016,INDEX(Semaines!$P$2:$P$523,MATCH(Tableau!HP4&amp;Tableau!HQ4,Semaines!$K$2:$K$523&amp;Semaines!$L$2:$L$523,0)),IF($AF12=2017,INDEX(Semaines!$Q$2:$Q$523,MATCH(Tableau!HP4&amp;Tableau!HQ4,Semaines!$K$2:$K$523&amp;Semaines!$L$2:$L$523,0)),IF($AF12=2018,INDEX(Semaines!$R$2:$R$523,MATCH(Tableau!HP4&amp;Tableau!HQ4,Semaines!$K$2:$K$523&amp;Semaines!$L$2:$L$523,0)),IF($AF12=2019,INDEX(Semaines!$S$2:$S$523,MATCH(Tableau!HP4&amp;Tableau!HQ4,Semaines!$K$2:$K$523&amp;Semaines!$L$2:$L$523,0)),IF($AF12=2020,INDEX(Semaines!$T$2:$T$523,MATCH(Tableau!HP4&amp;Tableau!HQ4,Semaines!$K$2:$K$523&amp;Semaines!$L$2:$L$523,0)),IF($AF12=2021,INDEX(Semaines!$U$2:$U$523,MATCH(Tableau!HP4&amp;Tableau!HQ4,Semaines!$K$2:$K$523&amp;Semaines!$L$2:$L$523,0)),IF($AF12=2022,INDEX(Semaines!$V$2:$V$523,MATCH(Tableau!HP4&amp;Tableau!HQ4,Semaines!$K$2:$K$523&amp;Semaines!$L$2:$L$523,0))))))))))))))</f>
        <v/>
      </c>
      <c r="HB12" s="127" t="str">
        <f>IF(Tableau!$AL4="","",IF(Tableau!HQ4="","",Tableau!$AL4))</f>
        <v/>
      </c>
      <c r="HC12" s="211"/>
      <c r="HD12" s="131"/>
      <c r="HE12" s="132"/>
      <c r="HF12" s="133"/>
      <c r="HG12" s="123"/>
      <c r="HH12" s="211"/>
      <c r="HI12" s="124" t="str">
        <f t="shared" ref="HI12:HI20" si="74">IF(GM12="",IF(GK12="","",GK12+2),GM12+2)</f>
        <v/>
      </c>
      <c r="HJ12" s="125" t="str">
        <f t="shared" ref="HJ12:HJ20" si="75">$AF12</f>
        <v/>
      </c>
      <c r="HK12" s="126" t="str">
        <f t="array" ref="HK12">IF(AB12="Stock","",IF(OR(Tableau!HZ4="",Tableau!IA4=""),"",IF($AF12=2013,INDEX(Semaines!$M$2:$M$523,MATCH(Tableau!HZ4&amp;Tableau!IA4,Semaines!$K$2:$K$523&amp;Semaines!$L$2:$L$523,0)),IF($AF12=2014,INDEX(Semaines!$N$2:$N$523,MATCH(Tableau!HZ4&amp;Tableau!IA4,Semaines!$K$2:$K$523&amp;Semaines!$L$2:$L$523,0)),IF($AF12=2015,INDEX(Semaines!$O$2:$O$523,MATCH(Tableau!HZ4&amp;Tableau!IA4,Semaines!$K$2:$K$523&amp;Semaines!$L$2:$L$523,0)),IF($AF12=2016,INDEX(Semaines!$P$2:$P$523,MATCH(Tableau!HZ4&amp;Tableau!IA4,Semaines!$K$2:$K$523&amp;Semaines!$L$2:$L$523,0)),IF($AF12=2017,INDEX(Semaines!$Q$2:$Q$523,MATCH(Tableau!HZ4&amp;Tableau!IA4,Semaines!$K$2:$K$523&amp;Semaines!$L$2:$L$523,0)),IF($AF12=2018,INDEX(Semaines!$R$2:$R$523,MATCH(Tableau!HZ4&amp;Tableau!IA4,Semaines!$K$2:$K$523&amp;Semaines!$L$2:$L$523,0)),IF($AF12=2019,INDEX(Semaines!$S$2:$S$523,MATCH(Tableau!HZ4&amp;Tableau!IA4,Semaines!$K$2:$K$523&amp;Semaines!$L$2:$L$523,0)),IF($AF12=2020,INDEX(Semaines!$T$2:$T$523,MATCH(Tableau!HZ4&amp;Tableau!IA4,Semaines!$K$2:$K$523&amp;Semaines!$L$2:$L$523,0)),IF($AF12=2021,INDEX(Semaines!$U$2:$U$523,MATCH(Tableau!HZ4&amp;Tableau!IA4,Semaines!$K$2:$K$523&amp;Semaines!$L$2:$L$523,0)),IF($AF12=2022,INDEX(Semaines!$V$2:$V$523,MATCH(Tableau!HZ4&amp;Tableau!IA4,Semaines!$K$2:$K$523&amp;Semaines!$L$2:$L$523,0))))))))))))))</f>
        <v/>
      </c>
      <c r="HL12" s="127" t="str">
        <f>IF(Tableau!$AL4="","",IF(Tableau!IA4="","",Tableau!$AL4))</f>
        <v/>
      </c>
      <c r="HM12" s="126" t="str">
        <f t="array" ref="HM12">IF(AB12="Stock","",IF(OR(Tableau!IB4="",Tableau!IC4=""),"",IF($AF12=2013,INDEX(Semaines!$M$2:$M$523,MATCH(Tableau!IB4&amp;Tableau!IC4,Semaines!$K$2:$K$523&amp;Semaines!$L$2:$L$523,0)),IF($AF12=2014,INDEX(Semaines!$N$2:$N$523,MATCH(Tableau!IB4&amp;Tableau!IC4,Semaines!$K$2:$K$523&amp;Semaines!$L$2:$L$523,0)),IF($AF12=2015,INDEX(Semaines!$O$2:$O$523,MATCH(Tableau!IB4&amp;Tableau!IC4,Semaines!$K$2:$K$523&amp;Semaines!$L$2:$L$523,0)),IF($AF12=2016,INDEX(Semaines!$P$2:$P$523,MATCH(Tableau!IB4&amp;Tableau!IC4,Semaines!$K$2:$K$523&amp;Semaines!$L$2:$L$523,0)),IF($AF12=2017,INDEX(Semaines!$Q$2:$Q$523,MATCH(Tableau!IB4&amp;Tableau!IC4,Semaines!$K$2:$K$523&amp;Semaines!$L$2:$L$523,0)),IF($AF12=2018,INDEX(Semaines!$R$2:$R$523,MATCH(Tableau!IB4&amp;Tableau!IC4,Semaines!$K$2:$K$523&amp;Semaines!$L$2:$L$523,0)),IF($AF12=2019,INDEX(Semaines!$S$2:$S$523,MATCH(Tableau!IB4&amp;Tableau!IC4,Semaines!$K$2:$K$523&amp;Semaines!$L$2:$L$523,0)),IF($AF12=2020,INDEX(Semaines!$T$2:$T$523,MATCH(Tableau!IB4&amp;Tableau!IC4,Semaines!$K$2:$K$523&amp;Semaines!$L$2:$L$523,0)),IF($AF12=2021,INDEX(Semaines!$U$2:$U$523,MATCH(Tableau!IB4&amp;Tableau!IC4,Semaines!$K$2:$K$523&amp;Semaines!$L$2:$L$523,0)),IF($AF12=2022,INDEX(Semaines!$V$2:$V$523,MATCH(Tableau!IB4&amp;Tableau!IC4,Semaines!$K$2:$K$523&amp;Semaines!$L$2:$L$523,0))))))))))))))</f>
        <v/>
      </c>
      <c r="HN12" s="127" t="str">
        <f>IF(Tableau!$AL4="","",IF(Tableau!IC4="","",Tableau!$AL4))</f>
        <v/>
      </c>
      <c r="HO12" s="124" t="str">
        <f t="shared" ref="HO12:HO20" si="76">IF(HK12="",IF(HI12="","",HI12+1),HK12+1)</f>
        <v/>
      </c>
      <c r="HP12" s="125" t="str">
        <f t="shared" ref="HP12:HP20" si="77">$AF12</f>
        <v/>
      </c>
      <c r="HQ12" s="126" t="str">
        <f t="array" ref="HQ12">IF(AB12="Stock","",IF(OR(Tableau!IF4="",Tableau!IG4=""),"",IF($AF12=2013,INDEX(Semaines!$M$2:$M$523,MATCH(Tableau!IF4&amp;Tableau!IG4,Semaines!$K$2:$K$523&amp;Semaines!$L$2:$L$523,0)),IF($AF12=2014,INDEX(Semaines!$N$2:$N$523,MATCH(Tableau!IF4&amp;Tableau!IG4,Semaines!$K$2:$K$523&amp;Semaines!$L$2:$L$523,0)),IF($AF12=2015,INDEX(Semaines!$O$2:$O$523,MATCH(Tableau!IF4&amp;Tableau!IG4,Semaines!$K$2:$K$523&amp;Semaines!$L$2:$L$523,0)),IF($AF12=2016,INDEX(Semaines!$P$2:$P$523,MATCH(Tableau!IF4&amp;Tableau!IG4,Semaines!$K$2:$K$523&amp;Semaines!$L$2:$L$523,0)),IF($AF12=2017,INDEX(Semaines!$Q$2:$Q$523,MATCH(Tableau!IF4&amp;Tableau!IG4,Semaines!$K$2:$K$523&amp;Semaines!$L$2:$L$523,0)),IF($AF12=2018,INDEX(Semaines!$R$2:$R$523,MATCH(Tableau!IF4&amp;Tableau!IG4,Semaines!$K$2:$K$523&amp;Semaines!$L$2:$L$523,0)),IF($AF12=2019,INDEX(Semaines!$S$2:$S$523,MATCH(Tableau!IF4&amp;Tableau!IG4,Semaines!$K$2:$K$523&amp;Semaines!$L$2:$L$523,0)),IF($AF12=2020,INDEX(Semaines!$T$2:$T$523,MATCH(Tableau!IF4&amp;Tableau!IG4,Semaines!$K$2:$K$523&amp;Semaines!$L$2:$L$523,0)),IF($AF12=2021,INDEX(Semaines!$U$2:$U$523,MATCH(Tableau!IF4&amp;Tableau!IG4,Semaines!$K$2:$K$523&amp;Semaines!$L$2:$L$523,0)),IF($AF12=2022,INDEX(Semaines!$V$2:$V$523,MATCH(Tableau!IF4&amp;Tableau!IG4,Semaines!$K$2:$K$523&amp;Semaines!$L$2:$L$523,0))))))))))))))</f>
        <v/>
      </c>
      <c r="HR12" s="127" t="str">
        <f>IF(Tableau!$AL4="","",IF(Tableau!IG4="","",Tableau!$AL4))</f>
        <v/>
      </c>
      <c r="HS12" s="129"/>
      <c r="HT12" s="122"/>
      <c r="HU12" s="209"/>
      <c r="HV12" s="210"/>
      <c r="HW12" s="212"/>
      <c r="HX12" s="122"/>
      <c r="HY12" s="122"/>
      <c r="HZ12" s="209"/>
      <c r="IA12" s="210"/>
      <c r="IB12" s="124" t="str">
        <f t="shared" ref="IB12:IB20" si="78">IF(HQ12="",IF(HO12="","",HO12+1),HQ12+1)</f>
        <v/>
      </c>
      <c r="IC12" s="125" t="str">
        <f t="shared" ref="IC12:IC20" si="79">$AF12</f>
        <v/>
      </c>
      <c r="ID12" s="126" t="str">
        <f t="array" ref="ID12">IF(AB12="Stock","",IF(OR(Tableau!IS4="",Tableau!IT4=""),"",IF($AF12=2013,INDEX(Semaines!$M$2:$M$523,MATCH(Tableau!IS4&amp;Tableau!IT4,Semaines!$K$2:$K$523&amp;Semaines!$L$2:$L$523,0)),IF($AF12=2014,INDEX(Semaines!$N$2:$N$523,MATCH(Tableau!IS4&amp;Tableau!IT4,Semaines!$K$2:$K$523&amp;Semaines!$L$2:$L$523,0)),IF($AF12=2015,INDEX(Semaines!$O$2:$O$523,MATCH(Tableau!IS4&amp;Tableau!IT4,Semaines!$K$2:$K$523&amp;Semaines!$L$2:$L$523,0)),IF($AF12=2016,INDEX(Semaines!$P$2:$P$523,MATCH(Tableau!IS4&amp;Tableau!IT4,Semaines!$K$2:$K$523&amp;Semaines!$L$2:$L$523,0)),IF($AF12=2017,INDEX(Semaines!$Q$2:$Q$523,MATCH(Tableau!IS4&amp;Tableau!IT4,Semaines!$K$2:$K$523&amp;Semaines!$L$2:$L$523,0)),IF($AF12=2018,INDEX(Semaines!$R$2:$R$523,MATCH(Tableau!IS4&amp;Tableau!IT4,Semaines!$K$2:$K$523&amp;Semaines!$L$2:$L$523,0)),IF($AF12=2019,INDEX(Semaines!$S$2:$S$523,MATCH(Tableau!IS4&amp;Tableau!IT4,Semaines!$K$2:$K$523&amp;Semaines!$L$2:$L$523,0)),IF($AF12=2020,INDEX(Semaines!$T$2:$T$523,MATCH(Tableau!IS4&amp;Tableau!IT4,Semaines!$K$2:$K$523&amp;Semaines!$L$2:$L$523,0)),IF($AF12=2021,INDEX(Semaines!$U$2:$U$523,MATCH(Tableau!IS4&amp;Tableau!IT4,Semaines!$K$2:$K$523&amp;Semaines!$L$2:$L$523,0)),IF($AF12=2022,INDEX(Semaines!$V$2:$V$523,MATCH(Tableau!IS4&amp;Tableau!IT4,Semaines!$K$2:$K$523&amp;Semaines!$L$2:$L$523,0))))))))))))))</f>
        <v/>
      </c>
      <c r="IE12" s="127" t="str">
        <f>IF(Tableau!$AL4="","",IF(Tableau!IT4="","",Tableau!$AL4))</f>
        <v/>
      </c>
      <c r="IF12" s="124" t="str">
        <f t="shared" ref="IF12:IF20" si="80">IF(HQ12="",IF(HO12="","",HO12+1),HQ12+1)</f>
        <v/>
      </c>
      <c r="IG12" s="125" t="str">
        <f t="shared" ref="IG12:IG20" si="81">$AF12</f>
        <v/>
      </c>
      <c r="IH12" s="126" t="str">
        <f t="array" ref="IH12">IF(AB12="Stock","",IF(OR(Tableau!IW4="",Tableau!IX4=""),"",IF($AF12=2013,INDEX(Semaines!$M$2:$M$523,MATCH(Tableau!IW4&amp;Tableau!IX4,Semaines!$K$2:$K$523&amp;Semaines!$L$2:$L$523,0)),IF($AF12=2014,INDEX(Semaines!$N$2:$N$523,MATCH(Tableau!IW4&amp;Tableau!IX4,Semaines!$K$2:$K$523&amp;Semaines!$L$2:$L$523,0)),IF($AF12=2015,INDEX(Semaines!$O$2:$O$523,MATCH(Tableau!IW4&amp;Tableau!IX4,Semaines!$K$2:$K$523&amp;Semaines!$L$2:$L$523,0)),IF($AF12=2016,INDEX(Semaines!$P$2:$P$523,MATCH(Tableau!IW4&amp;Tableau!IX4,Semaines!$K$2:$K$523&amp;Semaines!$L$2:$L$523,0)),IF($AF12=2017,INDEX(Semaines!$Q$2:$Q$523,MATCH(Tableau!IW4&amp;Tableau!IX4,Semaines!$K$2:$K$523&amp;Semaines!$L$2:$L$523,0)),IF($AF12=2018,INDEX(Semaines!$R$2:$R$523,MATCH(Tableau!IW4&amp;Tableau!IX4,Semaines!$K$2:$K$523&amp;Semaines!$L$2:$L$523,0)),IF($AF12=2019,INDEX(Semaines!$S$2:$S$523,MATCH(Tableau!IW4&amp;Tableau!IX4,Semaines!$K$2:$K$523&amp;Semaines!$L$2:$L$523,0)),IF($AF12=2020,INDEX(Semaines!$T$2:$T$523,MATCH(Tableau!IW4&amp;Tableau!IX4,Semaines!$K$2:$K$523&amp;Semaines!$L$2:$L$523,0)),IF($AF12=2021,INDEX(Semaines!$U$2:$U$523,MATCH(Tableau!IW4&amp;Tableau!IX4,Semaines!$K$2:$K$523&amp;Semaines!$L$2:$L$523,0)),IF($AF12=2022,INDEX(Semaines!$V$2:$V$523,MATCH(Tableau!IW4&amp;Tableau!IX4,Semaines!$K$2:$K$523&amp;Semaines!$L$2:$L$523,0))))))))))))))</f>
        <v/>
      </c>
      <c r="II12" s="127" t="str">
        <f>IF(Tableau!$AL4="","",IF(Tableau!IX4="","",Tableau!$AL4))</f>
        <v/>
      </c>
      <c r="IJ12" s="117" t="str">
        <f>IF(Import!AY2=0,"",Import!AY2)</f>
        <v/>
      </c>
      <c r="IK12" s="124" t="str">
        <f t="shared" ref="IK12:IK20" si="82">IF(IJ12="",IF(IH12="",IF(IF12="","",IF12+1),IH12+1),_xlfn.ISOWEEKNUM(IJ12))</f>
        <v/>
      </c>
      <c r="IL12" s="125" t="str">
        <f t="shared" ref="IL12:IL20" si="83">IF(IJ12="",IF(II12="",IF(IG12="","",IG12),II12),(IF(AND(MONTH(IJ12)=12,_xlfn.ISOWEEKNUM(IJ12)=1),YEAR(IJ12)+1,YEAR(IJ12))))</f>
        <v/>
      </c>
      <c r="IM12" s="126" t="str">
        <f>IF(Tableau!JC4="","",Tableau!JC4)</f>
        <v/>
      </c>
      <c r="IN12" s="127" t="str">
        <f>IF(Tableau!JD4="","",Tableau!JD4)</f>
        <v/>
      </c>
      <c r="IO12" s="211"/>
      <c r="IP12" s="124" t="str">
        <f t="shared" ref="IP12:IP20" si="84">IF(IH12="",IF(IF12="","",IF12+1),IH12+1)</f>
        <v/>
      </c>
      <c r="IQ12" s="125" t="str">
        <f t="shared" ref="IQ12:IQ20" si="85">$AF12</f>
        <v/>
      </c>
      <c r="IR12" s="126" t="str">
        <f t="array" ref="IR12">IF(AB12="Stock","",IF(OR(Tableau!JH4="",Tableau!JI4=""),"",IF($AF12=2013,INDEX(Semaines!$M$2:$M$523,MATCH(Tableau!JH4&amp;Tableau!JI4,Semaines!$K$2:$K$523&amp;Semaines!$L$2:$L$523,0)),IF($AF12=2014,INDEX(Semaines!$N$2:$N$523,MATCH(Tableau!JH4&amp;Tableau!JI4,Semaines!$K$2:$K$523&amp;Semaines!$L$2:$L$523,0)),IF($AF12=2015,INDEX(Semaines!$O$2:$O$523,MATCH(Tableau!JH4&amp;Tableau!JI4,Semaines!$K$2:$K$523&amp;Semaines!$L$2:$L$523,0)),IF($AF12=2016,INDEX(Semaines!$P$2:$P$523,MATCH(Tableau!JH4&amp;Tableau!JI4,Semaines!$K$2:$K$523&amp;Semaines!$L$2:$L$523,0)),IF($AF12=2017,INDEX(Semaines!$Q$2:$Q$523,MATCH(Tableau!JH4&amp;Tableau!JI4,Semaines!$K$2:$K$523&amp;Semaines!$L$2:$L$523,0)),IF($AF12=2018,INDEX(Semaines!$R$2:$R$523,MATCH(Tableau!JH4&amp;Tableau!JI4,Semaines!$K$2:$K$523&amp;Semaines!$L$2:$L$523,0)),IF($AF12=2019,INDEX(Semaines!$S$2:$S$523,MATCH(Tableau!JH4&amp;Tableau!JI4,Semaines!$K$2:$K$523&amp;Semaines!$L$2:$L$523,0)),IF($AF12=2020,INDEX(Semaines!$T$2:$T$523,MATCH(Tableau!JH4&amp;Tableau!JI4,Semaines!$K$2:$K$523&amp;Semaines!$L$2:$L$523,0)),IF($AF12=2021,INDEX(Semaines!$U$2:$U$523,MATCH(Tableau!JH4&amp;Tableau!JI4,Semaines!$K$2:$K$523&amp;Semaines!$L$2:$L$523,0)),IF($AF12=2022,INDEX(Semaines!$V$2:$V$523,MATCH(Tableau!JH4&amp;Tableau!JI4,Semaines!$K$2:$K$523&amp;Semaines!$L$2:$L$523,0))))))))))))))</f>
        <v/>
      </c>
      <c r="IS12" s="127" t="str">
        <f>IF(Tableau!$AL4="","",IF(Tableau!JI4="","",Tableau!$AL4))</f>
        <v/>
      </c>
      <c r="IT12" s="124" t="str">
        <f t="shared" ref="IT12:IT20" si="86">IF(IR12="",IF(IP12="","",IP12+1),IR12+1)</f>
        <v/>
      </c>
      <c r="IU12" s="125" t="str">
        <f t="shared" ref="IU12:IU20" si="87">$AF12</f>
        <v/>
      </c>
      <c r="IV12" s="126" t="str">
        <f t="array" ref="IV12">IF(AB12="Stock","",IF(OR(Tableau!JL4="",Tableau!JM4=""),"",IF($AF12=2013,INDEX(Semaines!$M$2:$M$523,MATCH(Tableau!JL4&amp;Tableau!JM4,Semaines!$K$2:$K$523&amp;Semaines!$L$2:$L$523,0)),IF($AF12=2014,INDEX(Semaines!$N$2:$N$523,MATCH(Tableau!JL4&amp;Tableau!JM4,Semaines!$K$2:$K$523&amp;Semaines!$L$2:$L$523,0)),IF($AF12=2015,INDEX(Semaines!$O$2:$O$523,MATCH(Tableau!JL4&amp;Tableau!JM4,Semaines!$K$2:$K$523&amp;Semaines!$L$2:$L$523,0)),IF($AF12=2016,INDEX(Semaines!$P$2:$P$523,MATCH(Tableau!JL4&amp;Tableau!JM4,Semaines!$K$2:$K$523&amp;Semaines!$L$2:$L$523,0)),IF($AF12=2017,INDEX(Semaines!$Q$2:$Q$523,MATCH(Tableau!JL4&amp;Tableau!JM4,Semaines!$K$2:$K$523&amp;Semaines!$L$2:$L$523,0)),IF($AF12=2018,INDEX(Semaines!$R$2:$R$523,MATCH(Tableau!JL4&amp;Tableau!JM4,Semaines!$K$2:$K$523&amp;Semaines!$L$2:$L$523,0)),IF($AF12=2019,INDEX(Semaines!$S$2:$S$523,MATCH(Tableau!JL4&amp;Tableau!JM4,Semaines!$K$2:$K$523&amp;Semaines!$L$2:$L$523,0)),IF($AF12=2020,INDEX(Semaines!$T$2:$T$523,MATCH(Tableau!JL4&amp;Tableau!JM4,Semaines!$K$2:$K$523&amp;Semaines!$L$2:$L$523,0)),IF($AF12=2021,INDEX(Semaines!$U$2:$U$523,MATCH(Tableau!JL4&amp;Tableau!JM4,Semaines!$K$2:$K$523&amp;Semaines!$L$2:$L$523,0)),IF($AF12=2022,INDEX(Semaines!$V$2:$V$523,MATCH(Tableau!JL4&amp;Tableau!JM4,Semaines!$K$2:$K$523&amp;Semaines!$L$2:$L$523,0))))))))))))))</f>
        <v/>
      </c>
      <c r="IW12" s="127" t="str">
        <f>IF(Tableau!$AL4="","",IF(Tableau!JM4="","",Tableau!$AL4))</f>
        <v/>
      </c>
      <c r="IX12" s="122"/>
      <c r="IY12" s="122"/>
      <c r="IZ12" s="209"/>
      <c r="JA12" s="210"/>
      <c r="JB12" s="124" t="str">
        <f t="shared" ref="JB12:JB20" si="88">IF(IH12="",IF(IF12="","",IF12+2),IH12+2)</f>
        <v/>
      </c>
      <c r="JC12" s="125" t="str">
        <f t="shared" ref="JC12:JC20" si="89">$AF12</f>
        <v/>
      </c>
      <c r="JD12" s="126" t="str">
        <f t="array" ref="JD12">IF(AB12="Stock","",IF(OR(Tableau!JT4="",Tableau!JU4=""),"",IF($AF12=2013,INDEX(Semaines!$M$2:$M$523,MATCH(Tableau!JT4&amp;Tableau!JU4,Semaines!$K$2:$K$523&amp;Semaines!$L$2:$L$523,0)),IF($AF12=2014,INDEX(Semaines!$N$2:$N$523,MATCH(Tableau!JT4&amp;Tableau!JU4,Semaines!$K$2:$K$523&amp;Semaines!$L$2:$L$523,0)),IF($AF12=2015,INDEX(Semaines!$O$2:$O$523,MATCH(Tableau!JT4&amp;Tableau!JU4,Semaines!$K$2:$K$523&amp;Semaines!$L$2:$L$523,0)),IF($AF12=2016,INDEX(Semaines!$P$2:$P$523,MATCH(Tableau!JT4&amp;Tableau!JU4,Semaines!$K$2:$K$523&amp;Semaines!$L$2:$L$523,0)),IF($AF12=2017,INDEX(Semaines!$Q$2:$Q$523,MATCH(Tableau!JT4&amp;Tableau!JU4,Semaines!$K$2:$K$523&amp;Semaines!$L$2:$L$523,0)),IF($AF12=2018,INDEX(Semaines!$R$2:$R$523,MATCH(Tableau!JT4&amp;Tableau!JU4,Semaines!$K$2:$K$523&amp;Semaines!$L$2:$L$523,0)),IF($AF12=2019,INDEX(Semaines!$S$2:$S$523,MATCH(Tableau!JT4&amp;Tableau!JU4,Semaines!$K$2:$K$523&amp;Semaines!$L$2:$L$523,0)),IF($AF12=2020,INDEX(Semaines!$T$2:$T$523,MATCH(Tableau!JT4&amp;Tableau!JU4,Semaines!$K$2:$K$523&amp;Semaines!$L$2:$L$523,0)),IF($AF12=2021,INDEX(Semaines!$U$2:$U$523,MATCH(Tableau!JT4&amp;Tableau!JU4,Semaines!$K$2:$K$523&amp;Semaines!$L$2:$L$523,0)),IF($AF12=2022,INDEX(Semaines!$V$2:$V$523,MATCH(Tableau!JT4&amp;Tableau!JU4,Semaines!$K$2:$K$523&amp;Semaines!$L$2:$L$523,0))))))))))))))</f>
        <v/>
      </c>
      <c r="JE12" s="127" t="str">
        <f>IF(Tableau!$AL4="","",IF(Tableau!JU4="","",Tableau!$AL4))</f>
        <v/>
      </c>
      <c r="JF12" s="129"/>
      <c r="JG12" s="122"/>
      <c r="JH12" s="209"/>
      <c r="JI12" s="210"/>
      <c r="JJ12" s="211"/>
      <c r="JK12" s="124" t="str">
        <f t="shared" ref="JK12:JK20" si="90">IF(JQ12="",IF(JO12="","",JO12-1),JQ12-1)</f>
        <v/>
      </c>
      <c r="JL12" s="125" t="str">
        <f t="shared" ref="JL12:JL20" si="91">$AF12</f>
        <v/>
      </c>
      <c r="JM12" s="126" t="str">
        <f t="array" ref="JM12">IF(AB12="Stock","",IF(OR(Tableau!KC4="",Tableau!KD4=""),"",IF($AF12=2013,INDEX(Semaines!$M$2:$M$523,MATCH(Tableau!KC4&amp;Tableau!KD4,Semaines!$K$2:$K$523&amp;Semaines!$L$2:$L$523,0)),IF($AF12=2014,INDEX(Semaines!$N$2:$N$523,MATCH(Tableau!KC4&amp;Tableau!KD4,Semaines!$K$2:$K$523&amp;Semaines!$L$2:$L$523,0)),IF($AF12=2015,INDEX(Semaines!$O$2:$O$523,MATCH(Tableau!KC4&amp;Tableau!KD4,Semaines!$K$2:$K$523&amp;Semaines!$L$2:$L$523,0)),IF($AF12=2016,INDEX(Semaines!$P$2:$P$523,MATCH(Tableau!KC4&amp;Tableau!KD4,Semaines!$K$2:$K$523&amp;Semaines!$L$2:$L$523,0)),IF($AF12=2017,INDEX(Semaines!$Q$2:$Q$523,MATCH(Tableau!KC4&amp;Tableau!KD4,Semaines!$K$2:$K$523&amp;Semaines!$L$2:$L$523,0)),IF($AF12=2018,INDEX(Semaines!$R$2:$R$523,MATCH(Tableau!KC4&amp;Tableau!KD4,Semaines!$K$2:$K$523&amp;Semaines!$L$2:$L$523,0)),IF($AF12=2019,INDEX(Semaines!$S$2:$S$523,MATCH(Tableau!KC4&amp;Tableau!KD4,Semaines!$K$2:$K$523&amp;Semaines!$L$2:$L$523,0)),IF($AF12=2020,INDEX(Semaines!$T$2:$T$523,MATCH(Tableau!KC4&amp;Tableau!KD4,Semaines!$K$2:$K$523&amp;Semaines!$L$2:$L$523,0)),IF($AF12=2021,INDEX(Semaines!$U$2:$U$523,MATCH(Tableau!KC4&amp;Tableau!KD4,Semaines!$K$2:$K$523&amp;Semaines!$L$2:$L$523,0)),IF($AF12=2022,INDEX(Semaines!$V$2:$V$523,MATCH(Tableau!KC4&amp;Tableau!KD4,Semaines!$K$2:$K$523&amp;Semaines!$L$2:$L$523,0))))))))))))))</f>
        <v/>
      </c>
      <c r="JN12" s="127" t="str">
        <f>IF(Tableau!$AL4="","",IF(Tableau!KD4="","",Tableau!$AL4))</f>
        <v/>
      </c>
      <c r="JO12" s="124" t="str">
        <f t="shared" ref="JO12:JO20" si="92">IF(JD12="",IF(JB12="","",JB12+2),JD12+2)</f>
        <v/>
      </c>
      <c r="JP12" s="125" t="str">
        <f t="shared" ref="JP12:JP20" si="93">$AF12</f>
        <v/>
      </c>
      <c r="JQ12" s="126" t="str">
        <f t="array" ref="JQ12">IF(AB12="Stock","",IF(OR(Tableau!KG4="",Tableau!KH4=""),"",IF($AF12=2013,INDEX(Semaines!$M$2:$M$523,MATCH(Tableau!KG4&amp;Tableau!KH4,Semaines!$K$2:$K$523&amp;Semaines!$L$2:$L$523,0)),IF($AF12=2014,INDEX(Semaines!$N$2:$N$523,MATCH(Tableau!KG4&amp;Tableau!KH4,Semaines!$K$2:$K$523&amp;Semaines!$L$2:$L$523,0)),IF($AF12=2015,INDEX(Semaines!$O$2:$O$523,MATCH(Tableau!KG4&amp;Tableau!KH4,Semaines!$K$2:$K$523&amp;Semaines!$L$2:$L$523,0)),IF($AF12=2016,INDEX(Semaines!$P$2:$P$523,MATCH(Tableau!KG4&amp;Tableau!KH4,Semaines!$K$2:$K$523&amp;Semaines!$L$2:$L$523,0)),IF($AF12=2017,INDEX(Semaines!$Q$2:$Q$523,MATCH(Tableau!KG4&amp;Tableau!KH4,Semaines!$K$2:$K$523&amp;Semaines!$L$2:$L$523,0)),IF($AF12=2018,INDEX(Semaines!$R$2:$R$523,MATCH(Tableau!KG4&amp;Tableau!KH4,Semaines!$K$2:$K$523&amp;Semaines!$L$2:$L$523,0)),IF($AF12=2019,INDEX(Semaines!$S$2:$S$523,MATCH(Tableau!KG4&amp;Tableau!KH4,Semaines!$K$2:$K$523&amp;Semaines!$L$2:$L$523,0)),IF($AF12=2020,INDEX(Semaines!$T$2:$T$523,MATCH(Tableau!KG4&amp;Tableau!KH4,Semaines!$K$2:$K$523&amp;Semaines!$L$2:$L$523,0)),IF($AF12=2021,INDEX(Semaines!$U$2:$U$523,MATCH(Tableau!KG4&amp;Tableau!KH4,Semaines!$K$2:$K$523&amp;Semaines!$L$2:$L$523,0)),IF($AF12=2022,INDEX(Semaines!$V$2:$V$523,MATCH(Tableau!KG4&amp;Tableau!KH4,Semaines!$K$2:$K$523&amp;Semaines!$L$2:$L$523,0))))))))))))))</f>
        <v/>
      </c>
      <c r="JR12" s="127" t="str">
        <f>IF(Tableau!$AL4="","",IF(Tableau!KH4="","",Tableau!$AL4))</f>
        <v/>
      </c>
      <c r="JS12" s="128" t="str">
        <f>IF(Import!BC2=0,"",Import!BC2)</f>
        <v/>
      </c>
      <c r="JT12" s="124" t="str">
        <f t="shared" ref="JT12:JT20" si="94">IF(JS12="",IF(JQ12="",IF(JO12="","",JO12+1),JQ12+1),_xlfn.ISOWEEKNUM(JS12))</f>
        <v/>
      </c>
      <c r="JU12" s="125" t="str">
        <f t="shared" ref="JU12:JU20" si="95">IF(JS12="",IF(JR12="",IF(JP12="","",JP12),JR12),(IF(AND(MONTH(JS12)=12,_xlfn.ISOWEEKNUM(JS12)=1),YEAR(JS12)+1,YEAR(JS12))))</f>
        <v/>
      </c>
      <c r="JV12" s="126" t="str">
        <f t="array" ref="JV12">IF(JS12="",JT12,IF($AF12="","",IF($AF12=2013,INDEX(Semaines!$M$2:$M$523,MATCH(JT12&amp;JU12,Semaines!$K$2:$K$523&amp;Semaines!$L$2:$L$523,0)),IF($AF12=2014,INDEX(Semaines!$N$2:$N$523,MATCH(JT12&amp;JU12,Semaines!$K$2:$K$523&amp;Semaines!$L$2:$L$523,0)),IF($AF12=2015,INDEX(Semaines!$O$2:$O$523,MATCH(JT12&amp;JU12,Semaines!$K$2:$K$523&amp;Semaines!$L$2:$L$523,0)),IF($AF12=2016,INDEX(Semaines!$P$2:$P$523,MATCH(JT12&amp;JU12,Semaines!$K$2:$K$523&amp;Semaines!$L$2:$L$523,0)),IF($AF12=2017,INDEX(Semaines!$Q$2:$Q$523,MATCH(JT12&amp;JU12,Semaines!$K$2:$K$523&amp;Semaines!$L$2:$L$523,0)),IF($AF12=2018,INDEX(Semaines!$R$2:$R$523,MATCH(JT12&amp;JU12,Semaines!$K$2:$K$523&amp;Semaines!$L$2:$L$523,0)),IF($AF12=2019,INDEX(Semaines!$S$2:$S$523,MATCH(JT12&amp;JU12,Semaines!$K$2:$K$523&amp;Semaines!$L$2:$L$523,0)),IF($AF12=2020,INDEX(Semaines!$T$2:$T$523,MATCH(JT12&amp;JU12,Semaines!$K$2:$K$523&amp;Semaines!$L$2:$L$523,0)),IF($AF12=2021,INDEX(Semaines!$U$2:$U$523,MATCH(JT12&amp;JU12,Semaines!$K$2:$K$523&amp;Semaines!$L$2:$L$523,0)),IF($AF12=2022,INDEX(Semaines!$V$2:$V$523,MATCH(JT12&amp;JU12,Semaines!$K$2:$K$523&amp;Semaines!$L$2:$L$523,0))))))))))))))</f>
        <v/>
      </c>
      <c r="JW12" s="125" t="str">
        <f t="shared" ref="JW12:JW20" si="96">$AF12</f>
        <v/>
      </c>
    </row>
    <row r="13" spans="1:283" x14ac:dyDescent="0.3">
      <c r="A13" s="4" t="str">
        <f>IF(Import!A3=0,"",Import!A3)</f>
        <v>0637LR</v>
      </c>
      <c r="B13" s="2" t="str">
        <f>IF(Import!D3=0,"",Import!D3)</f>
        <v>2</v>
      </c>
      <c r="C13" s="2"/>
      <c r="D13" s="4" t="str">
        <f t="shared" si="0"/>
        <v/>
      </c>
      <c r="E13" s="2" t="str">
        <f>IF(Import!I3=0,"",Import!I3)</f>
        <v/>
      </c>
      <c r="F13" s="2" t="str">
        <f>IF(Import!J3="","",Import!J3)</f>
        <v/>
      </c>
      <c r="G13" s="2" t="str">
        <f>IF(Import!K3="","",Import!K3)</f>
        <v/>
      </c>
      <c r="H13" s="2"/>
      <c r="I13" s="10" t="str">
        <f>IF(Import!L3=0,"",Import!L3)</f>
        <v>17</v>
      </c>
      <c r="J13" s="2" t="str">
        <f>IF(Import!N3=0,"",Import!N3)</f>
        <v/>
      </c>
      <c r="K13" s="2"/>
      <c r="L13" s="11">
        <f>IF(Import!O3=0,"",Import!O3)</f>
        <v>42710</v>
      </c>
      <c r="M13" s="11" t="str">
        <f>IF(Import!P3=0,"",Import!P3)</f>
        <v/>
      </c>
      <c r="N13" s="12" t="str">
        <f>IF(M13&lt;&gt;"","Annulé",IF(Import!R3=0,"",Import!R3))</f>
        <v/>
      </c>
      <c r="O13" s="12">
        <f>IF(M13&lt;&gt;"","Annulé",IF(Import!S3=0,"",Import!S3))</f>
        <v>100000</v>
      </c>
      <c r="P13" s="12" t="str">
        <f>IF(O13="Annulé","Annulé",IF(Import!T3=0,"",Import!T3))</f>
        <v/>
      </c>
      <c r="Q13" s="11">
        <f>IF(Import!U3=0,IF($M13&lt;&gt;"","Annulé",IF($L13="","","En attente")),Import!U3)</f>
        <v>42759</v>
      </c>
      <c r="R13" s="11">
        <f>IF(Import!V3=0,IF($M13&lt;&gt;"","Annulé",IF($L13="","","En attente")),Import!V3)</f>
        <v>42808</v>
      </c>
      <c r="S13" s="11">
        <f>IF(Import!W3=0,IF($M13&lt;&gt;"","Annulé",IF($L13="","","En attente")),Import!W3)</f>
        <v>42771</v>
      </c>
      <c r="T13" s="11">
        <f>IF(Import!X3=0,IF($M13&lt;&gt;"","Annulé",IF($L13="","","En attente")),Import!X3)</f>
        <v>42837</v>
      </c>
      <c r="U13" s="11">
        <f>IF(Import!Y3=0,IF($M13&lt;&gt;"","Annulé",IF($L13="","","En attente")),Import!Y3)</f>
        <v>42838</v>
      </c>
      <c r="V13" s="11">
        <f>IF(Import!Z3=0,IF($M13&lt;&gt;"","Annulé",IF($L13="","","En attente")),Import!Z3)</f>
        <v>42886</v>
      </c>
      <c r="W13" s="135">
        <f>IF(Tableau!AD5="","",Tableau!AD5)</f>
        <v>0</v>
      </c>
      <c r="X13" s="11">
        <f>IF($M13&lt;&gt;"","Annulé",IF(Import!AA3=0,IF(L13="","","Pas ouvert"),Import!AA3))</f>
        <v>42908</v>
      </c>
      <c r="Y13" s="11">
        <f>IF($M13&lt;&gt;"","Annulé",IF(Import!AB3=0,IF($X13&lt;&gt;"",IF(X13="Pas ouvert","Pas ouvert","En cours"),""),Import!AB3))</f>
        <v>43259</v>
      </c>
      <c r="Z13" s="12" t="str">
        <f>IF($M13&lt;&gt;"","Annulé",IF(Import!AC3=0,"",Import!AC3))</f>
        <v/>
      </c>
      <c r="AA13" s="12" t="str">
        <f>IF($M13&lt;&gt;"","Annulé",IF(Import!AD3=0,"",Import!AD3))</f>
        <v/>
      </c>
      <c r="AB13" s="118">
        <f t="shared" si="1"/>
        <v>25</v>
      </c>
      <c r="AC13" s="208">
        <f>Tableau!AI5</f>
        <v>2017</v>
      </c>
      <c r="AD13" s="213"/>
      <c r="AE13" s="119">
        <f t="shared" si="2"/>
        <v>25</v>
      </c>
      <c r="AF13" s="120">
        <f t="shared" si="3"/>
        <v>2017</v>
      </c>
      <c r="AG13" s="121">
        <f>IF(Import!AE3=0,"",Import!AE3)</f>
        <v>42908</v>
      </c>
      <c r="AH13" s="122"/>
      <c r="AI13" s="123"/>
      <c r="AJ13" s="211"/>
      <c r="AK13" s="124">
        <f t="shared" si="4"/>
        <v>26</v>
      </c>
      <c r="AL13" s="125">
        <f t="shared" si="5"/>
        <v>2017</v>
      </c>
      <c r="AM13" s="126" t="str">
        <f t="array" ref="AM13">IF(AB13="Stock","",IF(OR(Tableau!BB5="",Tableau!BC5=""),"",IF($AF13=2013,INDEX(Semaines!$M$2:$M$523,MATCH(Tableau!BB5&amp;Tableau!BC5,Semaines!$K$2:$K$523&amp;Semaines!$L$2:$L$523,0)),IF($AF13=2014,INDEX(Semaines!$N$2:$N$523,MATCH(Tableau!BB5&amp;Tableau!BC5,Semaines!$K$2:$K$523&amp;Semaines!$L$2:$L$523,0)),IF($AF13=2015,INDEX(Semaines!$O$2:$O$523,MATCH(Tableau!BB5&amp;Tableau!BC5,Semaines!$K$2:$K$523&amp;Semaines!$L$2:$L$523,0)),IF($AF13=2016,INDEX(Semaines!$P$2:$P$523,MATCH(Tableau!BB5&amp;Tableau!BC5,Semaines!$K$2:$K$523&amp;Semaines!$L$2:$L$523,0)),IF($AF13=2017,INDEX(Semaines!$Q$2:$Q$523,MATCH(Tableau!BB5&amp;Tableau!BC5,Semaines!$K$2:$K$523&amp;Semaines!$L$2:$L$523,0)),IF($AF13=2018,INDEX(Semaines!$R$2:$R$523,MATCH(Tableau!BB5&amp;Tableau!BC5,Semaines!$K$2:$K$523&amp;Semaines!$L$2:$L$523,0)),IF($AF13=2019,INDEX(Semaines!$S$2:$S$523,MATCH(Tableau!BB5&amp;Tableau!BC5,Semaines!$K$2:$K$523&amp;Semaines!$L$2:$L$523,0)),IF($AF13=2020,INDEX(Semaines!$T$2:$T$523,MATCH(Tableau!BB5&amp;Tableau!BC5,Semaines!$K$2:$K$523&amp;Semaines!$L$2:$L$523,0)),IF($AF13=2021,INDEX(Semaines!$U$2:$U$523,MATCH(Tableau!BB5&amp;Tableau!BC5,Semaines!$K$2:$K$523&amp;Semaines!$L$2:$L$523,0)),IF($AF13=2022,INDEX(Semaines!$V$2:$V$523,MATCH(Tableau!BB5&amp;Tableau!BC5,Semaines!$K$2:$K$523&amp;Semaines!$L$2:$L$523,0))))))))))))))</f>
        <v/>
      </c>
      <c r="AN13" s="127" t="str">
        <f>IF(Tableau!$AL5="","",IF(Tableau!BC5="","",Tableau!$AL5))</f>
        <v/>
      </c>
      <c r="AO13" s="128">
        <f>IF(Import!AI3=0,"",Import!AI3)</f>
        <v>42909</v>
      </c>
      <c r="AP13" s="124">
        <f t="shared" si="6"/>
        <v>25</v>
      </c>
      <c r="AQ13" s="125">
        <f t="shared" si="7"/>
        <v>2017</v>
      </c>
      <c r="AR13" s="126" t="str">
        <f>IF(Tableau!BH5="","",Tableau!BH5)</f>
        <v/>
      </c>
      <c r="AS13" s="127" t="str">
        <f>IF(Tableau!BI5="","",Tableau!BI5)</f>
        <v/>
      </c>
      <c r="AT13" s="129"/>
      <c r="AU13" s="123"/>
      <c r="AV13" s="122"/>
      <c r="AW13" s="122"/>
      <c r="AX13" s="124">
        <f t="shared" si="8"/>
        <v>27</v>
      </c>
      <c r="AY13" s="125">
        <f t="shared" si="9"/>
        <v>2017</v>
      </c>
      <c r="AZ13" s="126" t="str">
        <f t="array" ref="AZ13">IF(AB13="Stock","",IF(OR(Tableau!BL5="",Tableau!BM5=""),"",IF($AF13=2013,INDEX(Semaines!$M$2:$M$523,MATCH(Tableau!BL5&amp;Tableau!BM5,Semaines!$K$2:$K$523&amp;Semaines!$L$2:$L$523,0)),IF($AF13=2014,INDEX(Semaines!$N$2:$N$523,MATCH(Tableau!BL5&amp;Tableau!BM5,Semaines!$K$2:$K$523&amp;Semaines!$L$2:$L$523,0)),IF($AF13=2015,INDEX(Semaines!$O$2:$O$523,MATCH(Tableau!BL5&amp;Tableau!BM5,Semaines!$K$2:$K$523&amp;Semaines!$L$2:$L$523,0)),IF($AF13=2016,INDEX(Semaines!$P$2:$P$523,MATCH(Tableau!BL5&amp;Tableau!BM5,Semaines!$K$2:$K$523&amp;Semaines!$L$2:$L$523,0)),IF($AF13=2017,INDEX(Semaines!$Q$2:$Q$523,MATCH(Tableau!BL5&amp;Tableau!BM5,Semaines!$K$2:$K$523&amp;Semaines!$L$2:$L$523,0)),IF($AF13=2018,INDEX(Semaines!$R$2:$R$523,MATCH(Tableau!BL5&amp;Tableau!BM5,Semaines!$K$2:$K$523&amp;Semaines!$L$2:$L$523,0)),IF($AF13=2019,INDEX(Semaines!$S$2:$S$523,MATCH(Tableau!BL5&amp;Tableau!BM5,Semaines!$K$2:$K$523&amp;Semaines!$L$2:$L$523,0)),IF($AF13=2020,INDEX(Semaines!$T$2:$T$523,MATCH(Tableau!BL5&amp;Tableau!BM5,Semaines!$K$2:$K$523&amp;Semaines!$L$2:$L$523,0)),IF($AF13=2021,INDEX(Semaines!$U$2:$U$523,MATCH(Tableau!BL5&amp;Tableau!BM5,Semaines!$K$2:$K$523&amp;Semaines!$L$2:$L$523,0)),IF($AF13=2022,INDEX(Semaines!$V$2:$V$523,MATCH(Tableau!BL5&amp;Tableau!BM5,Semaines!$K$2:$K$523&amp;Semaines!$L$2:$L$523,0))))))))))))))</f>
        <v/>
      </c>
      <c r="BA13" s="127" t="str">
        <f>IF(Tableau!$AL5="","",IF(Tableau!BM5="","",Tableau!$AL5))</f>
        <v/>
      </c>
      <c r="BB13" s="124">
        <f t="shared" si="10"/>
        <v>29</v>
      </c>
      <c r="BC13" s="125">
        <f t="shared" si="11"/>
        <v>2017</v>
      </c>
      <c r="BD13" s="126" t="str">
        <f t="array" ref="BD13">IF(AB13="Stock","",IF(OR(Tableau!BP5="",Tableau!BQ5=""),"",IF($AF13=2013,INDEX(Semaines!$M$2:$M$523,MATCH(Tableau!BP5&amp;Tableau!BQ5,Semaines!$K$2:$K$523&amp;Semaines!$L$2:$L$523,0)),IF($AF13=2014,INDEX(Semaines!$N$2:$N$523,MATCH(Tableau!BP5&amp;Tableau!BQ5,Semaines!$K$2:$K$523&amp;Semaines!$L$2:$L$523,0)),IF($AF13=2015,INDEX(Semaines!$O$2:$O$523,MATCH(Tableau!BP5&amp;Tableau!BQ5,Semaines!$K$2:$K$523&amp;Semaines!$L$2:$L$523,0)),IF($AF13=2016,INDEX(Semaines!$P$2:$P$523,MATCH(Tableau!BP5&amp;Tableau!BQ5,Semaines!$K$2:$K$523&amp;Semaines!$L$2:$L$523,0)),IF($AF13=2017,INDEX(Semaines!$Q$2:$Q$523,MATCH(Tableau!BP5&amp;Tableau!BQ5,Semaines!$K$2:$K$523&amp;Semaines!$L$2:$L$523,0)),IF($AF13=2018,INDEX(Semaines!$R$2:$R$523,MATCH(Tableau!BP5&amp;Tableau!BQ5,Semaines!$K$2:$K$523&amp;Semaines!$L$2:$L$523,0)),IF($AF13=2019,INDEX(Semaines!$S$2:$S$523,MATCH(Tableau!BP5&amp;Tableau!BQ5,Semaines!$K$2:$K$523&amp;Semaines!$L$2:$L$523,0)),IF($AF13=2020,INDEX(Semaines!$T$2:$T$523,MATCH(Tableau!BP5&amp;Tableau!BQ5,Semaines!$K$2:$K$523&amp;Semaines!$L$2:$L$523,0)),IF($AF13=2021,INDEX(Semaines!$U$2:$U$523,MATCH(Tableau!BP5&amp;Tableau!BQ5,Semaines!$K$2:$K$523&amp;Semaines!$L$2:$L$523,0)),IF($AF13=2022,INDEX(Semaines!$V$2:$V$523,MATCH(Tableau!BP5&amp;Tableau!BQ5,Semaines!$K$2:$K$523&amp;Semaines!$L$2:$L$523,0))))))))))))))</f>
        <v/>
      </c>
      <c r="BE13" s="127" t="str">
        <f>IF(Tableau!$AL5="","",IF(Tableau!BQ5="","",Tableau!$AL5))</f>
        <v/>
      </c>
      <c r="BF13" s="124">
        <f t="shared" si="12"/>
        <v>30</v>
      </c>
      <c r="BG13" s="125">
        <f t="shared" si="13"/>
        <v>2017</v>
      </c>
      <c r="BH13" s="126" t="str">
        <f t="array" ref="BH13">IF(AB13="Stock","",IF(OR(Tableau!BT5="",Tableau!BU5=""),"",IF($AF13=2013,INDEX(Semaines!$M$2:$M$523,MATCH(Tableau!BT5&amp;Tableau!BU5,Semaines!$K$2:$K$523&amp;Semaines!$L$2:$L$523,0)),IF($AF13=2014,INDEX(Semaines!$N$2:$N$523,MATCH(Tableau!BT5&amp;Tableau!BU5,Semaines!$K$2:$K$523&amp;Semaines!$L$2:$L$523,0)),IF($AF13=2015,INDEX(Semaines!$O$2:$O$523,MATCH(Tableau!BT5&amp;Tableau!BU5,Semaines!$K$2:$K$523&amp;Semaines!$L$2:$L$523,0)),IF($AF13=2016,INDEX(Semaines!$P$2:$P$523,MATCH(Tableau!BT5&amp;Tableau!BU5,Semaines!$K$2:$K$523&amp;Semaines!$L$2:$L$523,0)),IF($AF13=2017,INDEX(Semaines!$Q$2:$Q$523,MATCH(Tableau!BT5&amp;Tableau!BU5,Semaines!$K$2:$K$523&amp;Semaines!$L$2:$L$523,0)),IF($AF13=2018,INDEX(Semaines!$R$2:$R$523,MATCH(Tableau!BT5&amp;Tableau!BU5,Semaines!$K$2:$K$523&amp;Semaines!$L$2:$L$523,0)),IF($AF13=2019,INDEX(Semaines!$S$2:$S$523,MATCH(Tableau!BT5&amp;Tableau!BU5,Semaines!$K$2:$K$523&amp;Semaines!$L$2:$L$523,0)),IF($AF13=2020,INDEX(Semaines!$T$2:$T$523,MATCH(Tableau!BT5&amp;Tableau!BU5,Semaines!$K$2:$K$523&amp;Semaines!$L$2:$L$523,0)),IF($AF13=2021,INDEX(Semaines!$U$2:$U$523,MATCH(Tableau!BT5&amp;Tableau!BU5,Semaines!$K$2:$K$523&amp;Semaines!$L$2:$L$523,0)),IF($AF13=2022,INDEX(Semaines!$V$2:$V$523,MATCH(Tableau!BT5&amp;Tableau!BU5,Semaines!$K$2:$K$523&amp;Semaines!$L$2:$L$523,0))))))))))))))</f>
        <v/>
      </c>
      <c r="BI13" s="127" t="str">
        <f>IF(Tableau!$AL5="","",IF(Tableau!BU5="","",Tableau!$AL5))</f>
        <v/>
      </c>
      <c r="BJ13" s="117">
        <f>IF(Import!AM3=0,"",Import!AM3)</f>
        <v>42985</v>
      </c>
      <c r="BK13" s="124">
        <f t="shared" si="14"/>
        <v>36</v>
      </c>
      <c r="BL13" s="125">
        <f t="shared" si="15"/>
        <v>2017</v>
      </c>
      <c r="BM13" s="126" t="str">
        <f>IF(Tableau!BZ5="","",Tableau!BZ5)</f>
        <v/>
      </c>
      <c r="BN13" s="127" t="str">
        <f>IF(Tableau!CA5="","",Tableau!CA5)</f>
        <v/>
      </c>
      <c r="BO13" s="124">
        <f t="shared" si="16"/>
        <v>31</v>
      </c>
      <c r="BP13" s="125">
        <f t="shared" si="17"/>
        <v>2017</v>
      </c>
      <c r="BQ13" s="126" t="str">
        <f t="array" ref="BQ13">IF(AB13="Stock","",IF(OR(Tableau!CD5="",Tableau!CE5=""),"",IF($AF13=2013,INDEX(Semaines!$M$2:$M$523,MATCH(Tableau!CD5&amp;Tableau!CE5,Semaines!$K$2:$K$523&amp;Semaines!$L$2:$L$523,0)),IF($AF13=2014,INDEX(Semaines!$N$2:$N$523,MATCH(Tableau!CD5&amp;Tableau!CE5,Semaines!$K$2:$K$523&amp;Semaines!$L$2:$L$523,0)),IF($AF13=2015,INDEX(Semaines!$O$2:$O$523,MATCH(Tableau!CD5&amp;Tableau!CE5,Semaines!$K$2:$K$523&amp;Semaines!$L$2:$L$523,0)),IF($AF13=2016,INDEX(Semaines!$P$2:$P$523,MATCH(Tableau!CD5&amp;Tableau!CE5,Semaines!$K$2:$K$523&amp;Semaines!$L$2:$L$523,0)),IF($AF13=2017,INDEX(Semaines!$Q$2:$Q$523,MATCH(Tableau!CD5&amp;Tableau!CE5,Semaines!$K$2:$K$523&amp;Semaines!$L$2:$L$523,0)),IF($AF13=2018,INDEX(Semaines!$R$2:$R$523,MATCH(Tableau!CD5&amp;Tableau!CE5,Semaines!$K$2:$K$523&amp;Semaines!$L$2:$L$523,0)),IF($AF13=2019,INDEX(Semaines!$S$2:$S$523,MATCH(Tableau!CD5&amp;Tableau!CE5,Semaines!$K$2:$K$523&amp;Semaines!$L$2:$L$523,0)),IF($AF13=2020,INDEX(Semaines!$T$2:$T$523,MATCH(Tableau!CD5&amp;Tableau!CE5,Semaines!$K$2:$K$523&amp;Semaines!$L$2:$L$523,0)),IF($AF13=2021,INDEX(Semaines!$U$2:$U$523,MATCH(Tableau!CD5&amp;Tableau!CE5,Semaines!$K$2:$K$523&amp;Semaines!$L$2:$L$523,0)),IF($AF13=2022,INDEX(Semaines!$V$2:$V$523,MATCH(Tableau!CD5&amp;Tableau!CE5,Semaines!$K$2:$K$523&amp;Semaines!$L$2:$L$523,0))))))))))))))</f>
        <v/>
      </c>
      <c r="BR13" s="127" t="str">
        <f>IF(Tableau!$AL5="","",IF(Tableau!CE5="","",Tableau!$AL5))</f>
        <v/>
      </c>
      <c r="BS13" s="211"/>
      <c r="BT13" s="124">
        <f t="shared" si="18"/>
        <v>33</v>
      </c>
      <c r="BU13" s="125">
        <f t="shared" si="19"/>
        <v>2017</v>
      </c>
      <c r="BV13" s="126" t="str">
        <f t="array" ref="BV13">IF(AB13="Stock","",IF(OR(Tableau!CI5="",Tableau!CJ5=""),"",IF($AF13=2013,INDEX(Semaines!$M$2:$M$523,MATCH(Tableau!CI5&amp;Tableau!CJ5,Semaines!$K$2:$K$523&amp;Semaines!$L$2:$L$523,0)),IF($AF13=2014,INDEX(Semaines!$N$2:$N$523,MATCH(Tableau!CI5&amp;Tableau!CJ5,Semaines!$K$2:$K$523&amp;Semaines!$L$2:$L$523,0)),IF($AF13=2015,INDEX(Semaines!$O$2:$O$523,MATCH(Tableau!CI5&amp;Tableau!CJ5,Semaines!$K$2:$K$523&amp;Semaines!$L$2:$L$523,0)),IF($AF13=2016,INDEX(Semaines!$P$2:$P$523,MATCH(Tableau!CI5&amp;Tableau!CJ5,Semaines!$K$2:$K$523&amp;Semaines!$L$2:$L$523,0)),IF($AF13=2017,INDEX(Semaines!$Q$2:$Q$523,MATCH(Tableau!CI5&amp;Tableau!CJ5,Semaines!$K$2:$K$523&amp;Semaines!$L$2:$L$523,0)),IF($AF13=2018,INDEX(Semaines!$R$2:$R$523,MATCH(Tableau!CI5&amp;Tableau!CJ5,Semaines!$K$2:$K$523&amp;Semaines!$L$2:$L$523,0)),IF($AF13=2019,INDEX(Semaines!$S$2:$S$523,MATCH(Tableau!CI5&amp;Tableau!CJ5,Semaines!$K$2:$K$523&amp;Semaines!$L$2:$L$523,0)),IF($AF13=2020,INDEX(Semaines!$T$2:$T$523,MATCH(Tableau!CI5&amp;Tableau!CJ5,Semaines!$K$2:$K$523&amp;Semaines!$L$2:$L$523,0)),IF($AF13=2021,INDEX(Semaines!$U$2:$U$523,MATCH(Tableau!CI5&amp;Tableau!CJ5,Semaines!$K$2:$K$523&amp;Semaines!$L$2:$L$523,0)),IF($AF13=2022,INDEX(Semaines!$V$2:$V$523,MATCH(Tableau!CI5&amp;Tableau!CJ5,Semaines!$K$2:$K$523&amp;Semaines!$L$2:$L$523,0))))))))))))))</f>
        <v/>
      </c>
      <c r="BW13" s="127" t="str">
        <f>IF(Tableau!$AL5="","",IF(Tableau!CJ5="","",Tableau!$AL5))</f>
        <v/>
      </c>
      <c r="BX13" s="211"/>
      <c r="BY13" s="124">
        <f t="shared" si="20"/>
        <v>34</v>
      </c>
      <c r="BZ13" s="125">
        <f t="shared" si="21"/>
        <v>2017</v>
      </c>
      <c r="CA13" s="126" t="str">
        <f t="array" ref="CA13">IF(AB13="Stock","",IF(OR(Tableau!CN5="",Tableau!CO5=""),"",IF($AF13=2013,INDEX(Semaines!$M$2:$M$523,MATCH(Tableau!CN5&amp;Tableau!CO5,Semaines!$K$2:$K$523&amp;Semaines!$L$2:$L$523,0)),IF($AF13=2014,INDEX(Semaines!$N$2:$N$523,MATCH(Tableau!CN5&amp;Tableau!CO5,Semaines!$K$2:$K$523&amp;Semaines!$L$2:$L$523,0)),IF($AF13=2015,INDEX(Semaines!$O$2:$O$523,MATCH(Tableau!CN5&amp;Tableau!CO5,Semaines!$K$2:$K$523&amp;Semaines!$L$2:$L$523,0)),IF($AF13=2016,INDEX(Semaines!$P$2:$P$523,MATCH(Tableau!CN5&amp;Tableau!CO5,Semaines!$K$2:$K$523&amp;Semaines!$L$2:$L$523,0)),IF($AF13=2017,INDEX(Semaines!$Q$2:$Q$523,MATCH(Tableau!CN5&amp;Tableau!CO5,Semaines!$K$2:$K$523&amp;Semaines!$L$2:$L$523,0)),IF($AF13=2018,INDEX(Semaines!$R$2:$R$523,MATCH(Tableau!CN5&amp;Tableau!CO5,Semaines!$K$2:$K$523&amp;Semaines!$L$2:$L$523,0)),IF($AF13=2019,INDEX(Semaines!$S$2:$S$523,MATCH(Tableau!CN5&amp;Tableau!CO5,Semaines!$K$2:$K$523&amp;Semaines!$L$2:$L$523,0)),IF($AF13=2020,INDEX(Semaines!$T$2:$T$523,MATCH(Tableau!CN5&amp;Tableau!CO5,Semaines!$K$2:$K$523&amp;Semaines!$L$2:$L$523,0)),IF($AF13=2021,INDEX(Semaines!$U$2:$U$523,MATCH(Tableau!CN5&amp;Tableau!CO5,Semaines!$K$2:$K$523&amp;Semaines!$L$2:$L$523,0)),IF($AF13=2022,INDEX(Semaines!$V$2:$V$523,MATCH(Tableau!CN5&amp;Tableau!CO5,Semaines!$K$2:$K$523&amp;Semaines!$L$2:$L$523,0))))))))))))))</f>
        <v/>
      </c>
      <c r="CB13" s="127" t="str">
        <f>IF(Tableau!$AL5="","",IF(Tableau!CO5="","",Tableau!$AL5))</f>
        <v/>
      </c>
      <c r="CC13" s="117">
        <f>IF(Import!AQ3=0,"",Import!AQ3)</f>
        <v>43021</v>
      </c>
      <c r="CD13" s="124">
        <f t="shared" si="22"/>
        <v>41</v>
      </c>
      <c r="CE13" s="125">
        <f t="shared" si="23"/>
        <v>2017</v>
      </c>
      <c r="CF13" s="126" t="str">
        <f>IF(Tableau!CT5="","",Tableau!CT5)</f>
        <v/>
      </c>
      <c r="CG13" s="127" t="str">
        <f>IF(Tableau!CU5="","",Tableau!CU5)</f>
        <v/>
      </c>
      <c r="CH13" s="124">
        <f t="shared" si="24"/>
        <v>35</v>
      </c>
      <c r="CI13" s="125">
        <f t="shared" si="25"/>
        <v>2017</v>
      </c>
      <c r="CJ13" s="126" t="str">
        <f t="array" ref="CJ13">IF(AB13="Stock","",IF(OR(Tableau!CX5="",Tableau!CY5=""),"",IF($AF13=2013,INDEX(Semaines!$M$2:$M$523,MATCH(Tableau!CX5&amp;Tableau!CY5,Semaines!$K$2:$K$523&amp;Semaines!$L$2:$L$523,0)),IF($AF13=2014,INDEX(Semaines!$N$2:$N$523,MATCH(Tableau!CX5&amp;Tableau!CY5,Semaines!$K$2:$K$523&amp;Semaines!$L$2:$L$523,0)),IF($AF13=2015,INDEX(Semaines!$O$2:$O$523,MATCH(Tableau!CX5&amp;Tableau!CY5,Semaines!$K$2:$K$523&amp;Semaines!$L$2:$L$523,0)),IF($AF13=2016,INDEX(Semaines!$P$2:$P$523,MATCH(Tableau!CX5&amp;Tableau!CY5,Semaines!$K$2:$K$523&amp;Semaines!$L$2:$L$523,0)),IF($AF13=2017,INDEX(Semaines!$Q$2:$Q$523,MATCH(Tableau!CX5&amp;Tableau!CY5,Semaines!$K$2:$K$523&amp;Semaines!$L$2:$L$523,0)),IF($AF13=2018,INDEX(Semaines!$R$2:$R$523,MATCH(Tableau!CX5&amp;Tableau!CY5,Semaines!$K$2:$K$523&amp;Semaines!$L$2:$L$523,0)),IF($AF13=2019,INDEX(Semaines!$S$2:$S$523,MATCH(Tableau!CX5&amp;Tableau!CY5,Semaines!$K$2:$K$523&amp;Semaines!$L$2:$L$523,0)),IF($AF13=2020,INDEX(Semaines!$T$2:$T$523,MATCH(Tableau!CX5&amp;Tableau!CY5,Semaines!$K$2:$K$523&amp;Semaines!$L$2:$L$523,0)),IF($AF13=2021,INDEX(Semaines!$U$2:$U$523,MATCH(Tableau!CX5&amp;Tableau!CY5,Semaines!$K$2:$K$523&amp;Semaines!$L$2:$L$523,0)),IF($AF13=2022,INDEX(Semaines!$V$2:$V$523,MATCH(Tableau!CX5&amp;Tableau!CY5,Semaines!$K$2:$K$523&amp;Semaines!$L$2:$L$523,0))))))))))))))</f>
        <v/>
      </c>
      <c r="CK13" s="127" t="str">
        <f>IF(Tableau!$AL5="","",IF(Tableau!CY5="","",Tableau!$AL5))</f>
        <v/>
      </c>
      <c r="CL13" s="211"/>
      <c r="CM13" s="124">
        <f t="shared" si="26"/>
        <v>36</v>
      </c>
      <c r="CN13" s="125">
        <f t="shared" si="27"/>
        <v>2017</v>
      </c>
      <c r="CO13" s="126" t="str">
        <f t="array" ref="CO13">IF(AB13="Stock","",IF(OR(Tableau!DC5="",Tableau!DD5=""),"",IF($AF13=2013,INDEX(Semaines!$M$2:$M$523,MATCH(Tableau!DC5&amp;Tableau!DD5,Semaines!$K$2:$K$523&amp;Semaines!$L$2:$L$523,0)),IF($AF13=2014,INDEX(Semaines!$N$2:$N$523,MATCH(Tableau!DC5&amp;Tableau!DD5,Semaines!$K$2:$K$523&amp;Semaines!$L$2:$L$523,0)),IF($AF13=2015,INDEX(Semaines!$O$2:$O$523,MATCH(Tableau!DC5&amp;Tableau!DD5,Semaines!$K$2:$K$523&amp;Semaines!$L$2:$L$523,0)),IF($AF13=2016,INDEX(Semaines!$P$2:$P$523,MATCH(Tableau!DC5&amp;Tableau!DD5,Semaines!$K$2:$K$523&amp;Semaines!$L$2:$L$523,0)),IF($AF13=2017,INDEX(Semaines!$Q$2:$Q$523,MATCH(Tableau!DC5&amp;Tableau!DD5,Semaines!$K$2:$K$523&amp;Semaines!$L$2:$L$523,0)),IF($AF13=2018,INDEX(Semaines!$R$2:$R$523,MATCH(Tableau!DC5&amp;Tableau!DD5,Semaines!$K$2:$K$523&amp;Semaines!$L$2:$L$523,0)),IF($AF13=2019,INDEX(Semaines!$S$2:$S$523,MATCH(Tableau!DC5&amp;Tableau!DD5,Semaines!$K$2:$K$523&amp;Semaines!$L$2:$L$523,0)),IF($AF13=2020,INDEX(Semaines!$T$2:$T$523,MATCH(Tableau!DC5&amp;Tableau!DD5,Semaines!$K$2:$K$523&amp;Semaines!$L$2:$L$523,0)),IF($AF13=2021,INDEX(Semaines!$U$2:$U$523,MATCH(Tableau!DC5&amp;Tableau!DD5,Semaines!$K$2:$K$523&amp;Semaines!$L$2:$L$523,0)),IF($AF13=2022,INDEX(Semaines!$V$2:$V$523,MATCH(Tableau!DC5&amp;Tableau!DD5,Semaines!$K$2:$K$523&amp;Semaines!$L$2:$L$523,0))))))))))))))</f>
        <v/>
      </c>
      <c r="CP13" s="127" t="str">
        <f>IF(Tableau!$AL5="","",IF(Tableau!DD5="","",Tableau!$AL5))</f>
        <v/>
      </c>
      <c r="CQ13" s="124">
        <f t="shared" si="28"/>
        <v>36</v>
      </c>
      <c r="CR13" s="125">
        <f t="shared" si="29"/>
        <v>2017</v>
      </c>
      <c r="CS13" s="126" t="str">
        <f t="array" ref="CS13">IF(AB13="Stock","",IF(OR(Tableau!DG5="",Tableau!DH5=""),"",IF($AF13=2013,INDEX(Semaines!$M$2:$M$523,MATCH(Tableau!DG5&amp;Tableau!DH5,Semaines!$K$2:$K$523&amp;Semaines!$L$2:$L$523,0)),IF($AF13=2014,INDEX(Semaines!$N$2:$N$523,MATCH(Tableau!DG5&amp;Tableau!DH5,Semaines!$K$2:$K$523&amp;Semaines!$L$2:$L$523,0)),IF($AF13=2015,INDEX(Semaines!$O$2:$O$523,MATCH(Tableau!DG5&amp;Tableau!DH5,Semaines!$K$2:$K$523&amp;Semaines!$L$2:$L$523,0)),IF($AF13=2016,INDEX(Semaines!$P$2:$P$523,MATCH(Tableau!DG5&amp;Tableau!DH5,Semaines!$K$2:$K$523&amp;Semaines!$L$2:$L$523,0)),IF($AF13=2017,INDEX(Semaines!$Q$2:$Q$523,MATCH(Tableau!DG5&amp;Tableau!DH5,Semaines!$K$2:$K$523&amp;Semaines!$L$2:$L$523,0)),IF($AF13=2018,INDEX(Semaines!$R$2:$R$523,MATCH(Tableau!DG5&amp;Tableau!DH5,Semaines!$K$2:$K$523&amp;Semaines!$L$2:$L$523,0)),IF($AF13=2019,INDEX(Semaines!$S$2:$S$523,MATCH(Tableau!DG5&amp;Tableau!DH5,Semaines!$K$2:$K$523&amp;Semaines!$L$2:$L$523,0)),IF($AF13=2020,INDEX(Semaines!$T$2:$T$523,MATCH(Tableau!DG5&amp;Tableau!DH5,Semaines!$K$2:$K$523&amp;Semaines!$L$2:$L$523,0)),IF($AF13=2021,INDEX(Semaines!$U$2:$U$523,MATCH(Tableau!DG5&amp;Tableau!DH5,Semaines!$K$2:$K$523&amp;Semaines!$L$2:$L$523,0)),IF($AF13=2022,INDEX(Semaines!$V$2:$V$523,MATCH(Tableau!DG5&amp;Tableau!DH5,Semaines!$K$2:$K$523&amp;Semaines!$L$2:$L$523,0))))))))))))))</f>
        <v/>
      </c>
      <c r="CT13" s="127"/>
      <c r="CU13" s="211"/>
      <c r="CV13" s="130">
        <f t="shared" si="30"/>
        <v>38</v>
      </c>
      <c r="CW13" s="124">
        <f t="shared" si="31"/>
        <v>36</v>
      </c>
      <c r="CX13" s="125">
        <f t="shared" si="32"/>
        <v>2017</v>
      </c>
      <c r="CY13" s="126" t="str">
        <f t="array" ref="CY13">IF(AB13="Stock","",IF(OR(Tableau!DL5="",Tableau!DM5=""),"",IF($AF13=2013,INDEX(Semaines!$M$2:$M$523,MATCH(Tableau!DL5&amp;Tableau!DM5,Semaines!$K$2:$K$523&amp;Semaines!$L$2:$L$523,0)),IF($AF13=2014,INDEX(Semaines!$N$2:$N$523,MATCH(Tableau!DL5&amp;Tableau!DM5,Semaines!$K$2:$K$523&amp;Semaines!$L$2:$L$523,0)),IF($AF13=2015,INDEX(Semaines!$O$2:$O$523,MATCH(Tableau!DL5&amp;Tableau!DM5,Semaines!$K$2:$K$523&amp;Semaines!$L$2:$L$523,0)),IF($AF13=2016,INDEX(Semaines!$P$2:$P$523,MATCH(Tableau!DL5&amp;Tableau!DM5,Semaines!$K$2:$K$523&amp;Semaines!$L$2:$L$523,0)),IF($AF13=2017,INDEX(Semaines!$Q$2:$Q$523,MATCH(Tableau!DL5&amp;Tableau!DM5,Semaines!$K$2:$K$523&amp;Semaines!$L$2:$L$523,0)),IF($AF13=2018,INDEX(Semaines!$R$2:$R$523,MATCH(Tableau!DL5&amp;Tableau!DM5,Semaines!$K$2:$K$523&amp;Semaines!$L$2:$L$523,0)),IF($AF13=2019,INDEX(Semaines!$S$2:$S$523,MATCH(Tableau!DL5&amp;Tableau!DM5,Semaines!$K$2:$K$523&amp;Semaines!$L$2:$L$523,0)),IF($AF13=2020,INDEX(Semaines!$T$2:$T$523,MATCH(Tableau!DL5&amp;Tableau!DM5,Semaines!$K$2:$K$523&amp;Semaines!$L$2:$L$523,0)),IF($AF13=2021,INDEX(Semaines!$U$2:$U$523,MATCH(Tableau!DL5&amp;Tableau!DM5,Semaines!$K$2:$K$523&amp;Semaines!$L$2:$L$523,0)),IF($AF13=2022,INDEX(Semaines!$V$2:$V$523,MATCH(Tableau!DL5&amp;Tableau!DM5,Semaines!$K$2:$K$523&amp;Semaines!$L$2:$L$523,0))))))))))))))</f>
        <v/>
      </c>
      <c r="CZ13" s="127" t="str">
        <f>IF(Tableau!$AL5="","",IF(Tableau!DM5="","",Tableau!$AL5))</f>
        <v/>
      </c>
      <c r="DA13" s="211"/>
      <c r="DB13" s="130">
        <f t="shared" si="33"/>
        <v>38</v>
      </c>
      <c r="DC13" s="124">
        <f t="shared" si="34"/>
        <v>36</v>
      </c>
      <c r="DD13" s="125">
        <f t="shared" si="35"/>
        <v>2017</v>
      </c>
      <c r="DE13" s="126" t="str">
        <f t="array" ref="DE13">IF(AB13="Stock","",IF(OR(Tableau!DQ5="",Tableau!DR5=""),"",IF($AF13=2013,INDEX(Semaines!$M$2:$M$523,MATCH(Tableau!DQ5&amp;Tableau!DR5,Semaines!$K$2:$K$523&amp;Semaines!$L$2:$L$523,0)),IF($AF13=2014,INDEX(Semaines!$N$2:$N$523,MATCH(Tableau!DQ5&amp;Tableau!DR5,Semaines!$K$2:$K$523&amp;Semaines!$L$2:$L$523,0)),IF($AF13=2015,INDEX(Semaines!$O$2:$O$523,MATCH(Tableau!DQ5&amp;Tableau!DR5,Semaines!$K$2:$K$523&amp;Semaines!$L$2:$L$523,0)),IF($AF13=2016,INDEX(Semaines!$P$2:$P$523,MATCH(Tableau!DQ5&amp;Tableau!DR5,Semaines!$K$2:$K$523&amp;Semaines!$L$2:$L$523,0)),IF($AF13=2017,INDEX(Semaines!$Q$2:$Q$523,MATCH(Tableau!DQ5&amp;Tableau!DR5,Semaines!$K$2:$K$523&amp;Semaines!$L$2:$L$523,0)),IF($AF13=2018,INDEX(Semaines!$R$2:$R$523,MATCH(Tableau!DQ5&amp;Tableau!DR5,Semaines!$K$2:$K$523&amp;Semaines!$L$2:$L$523,0)),IF($AF13=2019,INDEX(Semaines!$S$2:$S$523,MATCH(Tableau!DQ5&amp;Tableau!DR5,Semaines!$K$2:$K$523&amp;Semaines!$L$2:$L$523,0)),IF($AF13=2020,INDEX(Semaines!$T$2:$T$523,MATCH(Tableau!DQ5&amp;Tableau!DR5,Semaines!$K$2:$K$523&amp;Semaines!$L$2:$L$523,0)),IF($AF13=2021,INDEX(Semaines!$U$2:$U$523,MATCH(Tableau!DQ5&amp;Tableau!DR5,Semaines!$K$2:$K$523&amp;Semaines!$L$2:$L$523,0)),IF($AF13=2022,INDEX(Semaines!$V$2:$V$523,MATCH(Tableau!DQ5&amp;Tableau!DR5,Semaines!$K$2:$K$523&amp;Semaines!$L$2:$L$523,0))))))))))))))</f>
        <v/>
      </c>
      <c r="DF13" s="127" t="str">
        <f>IF(Tableau!$AL5="","",IF(Tableau!DR5="","",Tableau!$AL5))</f>
        <v/>
      </c>
      <c r="DG13" s="129"/>
      <c r="DH13" s="123"/>
      <c r="DI13" s="211"/>
      <c r="DJ13" s="124">
        <f t="shared" si="36"/>
        <v>37</v>
      </c>
      <c r="DK13" s="125">
        <f t="shared" si="37"/>
        <v>2017</v>
      </c>
      <c r="DL13" s="126" t="str">
        <f t="array" ref="DL13">IF(AB13="Stock","",IF(OR(Tableau!DX5="",Tableau!DY5=""),"",IF($AF13=2013,INDEX(Semaines!$M$2:$M$523,MATCH(Tableau!DX5&amp;Tableau!DY5,Semaines!$K$2:$K$523&amp;Semaines!$L$2:$L$523,0)),IF($AF13=2014,INDEX(Semaines!$N$2:$N$523,MATCH(Tableau!DX5&amp;Tableau!DY5,Semaines!$K$2:$K$523&amp;Semaines!$L$2:$L$523,0)),IF($AF13=2015,INDEX(Semaines!$O$2:$O$523,MATCH(Tableau!DX5&amp;Tableau!DY5,Semaines!$K$2:$K$523&amp;Semaines!$L$2:$L$523,0)),IF($AF13=2016,INDEX(Semaines!$P$2:$P$523,MATCH(Tableau!DX5&amp;Tableau!DY5,Semaines!$K$2:$K$523&amp;Semaines!$L$2:$L$523,0)),IF($AF13=2017,INDEX(Semaines!$Q$2:$Q$523,MATCH(Tableau!DX5&amp;Tableau!DY5,Semaines!$K$2:$K$523&amp;Semaines!$L$2:$L$523,0)),IF($AF13=2018,INDEX(Semaines!$R$2:$R$523,MATCH(Tableau!DX5&amp;Tableau!DY5,Semaines!$K$2:$K$523&amp;Semaines!$L$2:$L$523,0)),IF($AF13=2019,INDEX(Semaines!$S$2:$S$523,MATCH(Tableau!DX5&amp;Tableau!DY5,Semaines!$K$2:$K$523&amp;Semaines!$L$2:$L$523,0)),IF($AF13=2020,INDEX(Semaines!$T$2:$T$523,MATCH(Tableau!DX5&amp;Tableau!DY5,Semaines!$K$2:$K$523&amp;Semaines!$L$2:$L$523,0)),IF($AF13=2021,INDEX(Semaines!$U$2:$U$523,MATCH(Tableau!DX5&amp;Tableau!DY5,Semaines!$K$2:$K$523&amp;Semaines!$L$2:$L$523,0)),IF($AF13=2022,INDEX(Semaines!$V$2:$V$523,MATCH(Tableau!DX5&amp;Tableau!DY5,Semaines!$K$2:$K$523&amp;Semaines!$L$2:$L$523,0))))))))))))))</f>
        <v/>
      </c>
      <c r="DM13" s="127" t="str">
        <f>IF(Tableau!$AL5="","",IF(Tableau!DY5="","",Tableau!$AL5))</f>
        <v/>
      </c>
      <c r="DN13" s="211"/>
      <c r="DO13" s="124">
        <f t="shared" si="38"/>
        <v>38</v>
      </c>
      <c r="DP13" s="125">
        <f t="shared" si="39"/>
        <v>2017</v>
      </c>
      <c r="DQ13" s="126" t="str">
        <f t="array" ref="DQ13">IF(AB13="Stock","",IF(OR(Tableau!EC5="",Tableau!ED5=""),"",IF($AF13=2013,INDEX(Semaines!$M$2:$M$523,MATCH(Tableau!EC5&amp;Tableau!ED5,Semaines!$K$2:$K$523&amp;Semaines!$L$2:$L$523,0)),IF($AF13=2014,INDEX(Semaines!$N$2:$N$523,MATCH(Tableau!EC5&amp;Tableau!ED5,Semaines!$K$2:$K$523&amp;Semaines!$L$2:$L$523,0)),IF($AF13=2015,INDEX(Semaines!$O$2:$O$523,MATCH(Tableau!EC5&amp;Tableau!ED5,Semaines!$K$2:$K$523&amp;Semaines!$L$2:$L$523,0)),IF($AF13=2016,INDEX(Semaines!$P$2:$P$523,MATCH(Tableau!EC5&amp;Tableau!ED5,Semaines!$K$2:$K$523&amp;Semaines!$L$2:$L$523,0)),IF($AF13=2017,INDEX(Semaines!$Q$2:$Q$523,MATCH(Tableau!EC5&amp;Tableau!ED5,Semaines!$K$2:$K$523&amp;Semaines!$L$2:$L$523,0)),IF($AF13=2018,INDEX(Semaines!$R$2:$R$523,MATCH(Tableau!EC5&amp;Tableau!ED5,Semaines!$K$2:$K$523&amp;Semaines!$L$2:$L$523,0)),IF($AF13=2019,INDEX(Semaines!$S$2:$S$523,MATCH(Tableau!EC5&amp;Tableau!ED5,Semaines!$K$2:$K$523&amp;Semaines!$L$2:$L$523,0)),IF($AF13=2020,INDEX(Semaines!$T$2:$T$523,MATCH(Tableau!EC5&amp;Tableau!ED5,Semaines!$K$2:$K$523&amp;Semaines!$L$2:$L$523,0)),IF($AF13=2021,INDEX(Semaines!$U$2:$U$523,MATCH(Tableau!EC5&amp;Tableau!ED5,Semaines!$K$2:$K$523&amp;Semaines!$L$2:$L$523,0)),IF($AF13=2022,INDEX(Semaines!$V$2:$V$523,MATCH(Tableau!EC5&amp;Tableau!ED5,Semaines!$K$2:$K$523&amp;Semaines!$L$2:$L$523,0))))))))))))))</f>
        <v/>
      </c>
      <c r="DR13" s="127" t="str">
        <f>IF(Tableau!$AL5="","",IF(Tableau!ED5="","",Tableau!$AL5))</f>
        <v/>
      </c>
      <c r="DS13" s="122"/>
      <c r="DT13" s="123"/>
      <c r="DU13" s="211"/>
      <c r="DV13" s="124">
        <f t="shared" si="40"/>
        <v>38</v>
      </c>
      <c r="DW13" s="125">
        <f t="shared" si="41"/>
        <v>2017</v>
      </c>
      <c r="DX13" s="126" t="str">
        <f t="array" ref="DX13">IF(AB13="Stock","",IF(OR(Tableau!EN5="",Tableau!EO5=""),"",IF($AF13=2013,INDEX(Semaines!$M$2:$M$523,MATCH(Tableau!EN5&amp;Tableau!EO5,Semaines!$K$2:$K$523&amp;Semaines!$L$2:$L$523,0)),IF($AF13=2014,INDEX(Semaines!$N$2:$N$523,MATCH(Tableau!EN5&amp;Tableau!EO5,Semaines!$K$2:$K$523&amp;Semaines!$L$2:$L$523,0)),IF($AF13=2015,INDEX(Semaines!$O$2:$O$523,MATCH(Tableau!EN5&amp;Tableau!EO5,Semaines!$K$2:$K$523&amp;Semaines!$L$2:$L$523,0)),IF($AF13=2016,INDEX(Semaines!$P$2:$P$523,MATCH(Tableau!EN5&amp;Tableau!EO5,Semaines!$K$2:$K$523&amp;Semaines!$L$2:$L$523,0)),IF($AF13=2017,INDEX(Semaines!$Q$2:$Q$523,MATCH(Tableau!EN5&amp;Tableau!EO5,Semaines!$K$2:$K$523&amp;Semaines!$L$2:$L$523,0)),IF($AF13=2018,INDEX(Semaines!$R$2:$R$523,MATCH(Tableau!EN5&amp;Tableau!EO5,Semaines!$K$2:$K$523&amp;Semaines!$L$2:$L$523,0)),IF($AF13=2019,INDEX(Semaines!$S$2:$S$523,MATCH(Tableau!EN5&amp;Tableau!EO5,Semaines!$K$2:$K$523&amp;Semaines!$L$2:$L$523,0)),IF($AF13=2020,INDEX(Semaines!$T$2:$T$523,MATCH(Tableau!EN5&amp;Tableau!EO5,Semaines!$K$2:$K$523&amp;Semaines!$L$2:$L$523,0)),IF($AF13=2021,INDEX(Semaines!$U$2:$U$523,MATCH(Tableau!EN5&amp;Tableau!EO5,Semaines!$K$2:$K$523&amp;Semaines!$L$2:$L$523,0)),IF($AF13=2022,INDEX(Semaines!$V$2:$V$523,MATCH(Tableau!EN5&amp;Tableau!EO5,Semaines!$K$2:$K$523&amp;Semaines!$L$2:$L$523,0))))))))))))))</f>
        <v/>
      </c>
      <c r="DY13" s="127" t="str">
        <f>IF(Tableau!$AL5="","",IF(Tableau!EO5="","",Tableau!$AL5))</f>
        <v/>
      </c>
      <c r="DZ13" s="124">
        <f t="shared" si="42"/>
        <v>39</v>
      </c>
      <c r="EA13" s="125">
        <f t="shared" si="43"/>
        <v>2017</v>
      </c>
      <c r="EB13" s="126" t="str">
        <f t="array" ref="EB13">IF(AB13="Stock","",IF(OR(Tableau!ER5="",Tableau!ES5=""),"",IF($AF13=2013,INDEX(Semaines!$M$2:$M$523,MATCH(Tableau!ER5&amp;Tableau!ES5,Semaines!$K$2:$K$523&amp;Semaines!$L$2:$L$523,0)),IF($AF13=2014,INDEX(Semaines!$N$2:$N$523,MATCH(Tableau!ER5&amp;Tableau!ES5,Semaines!$K$2:$K$523&amp;Semaines!$L$2:$L$523,0)),IF($AF13=2015,INDEX(Semaines!$O$2:$O$523,MATCH(Tableau!ER5&amp;Tableau!ES5,Semaines!$K$2:$K$523&amp;Semaines!$L$2:$L$523,0)),IF($AF13=2016,INDEX(Semaines!$P$2:$P$523,MATCH(Tableau!ER5&amp;Tableau!ES5,Semaines!$K$2:$K$523&amp;Semaines!$L$2:$L$523,0)),IF($AF13=2017,INDEX(Semaines!$Q$2:$Q$523,MATCH(Tableau!ER5&amp;Tableau!ES5,Semaines!$K$2:$K$523&amp;Semaines!$L$2:$L$523,0)),IF($AF13=2018,INDEX(Semaines!$R$2:$R$523,MATCH(Tableau!ER5&amp;Tableau!ES5,Semaines!$K$2:$K$523&amp;Semaines!$L$2:$L$523,0)),IF($AF13=2019,INDEX(Semaines!$S$2:$S$523,MATCH(Tableau!ER5&amp;Tableau!ES5,Semaines!$K$2:$K$523&amp;Semaines!$L$2:$L$523,0)),IF($AF13=2020,INDEX(Semaines!$T$2:$T$523,MATCH(Tableau!ER5&amp;Tableau!ES5,Semaines!$K$2:$K$523&amp;Semaines!$L$2:$L$523,0)),IF($AF13=2021,INDEX(Semaines!$U$2:$U$523,MATCH(Tableau!ER5&amp;Tableau!ES5,Semaines!$K$2:$K$523&amp;Semaines!$L$2:$L$523,0)),IF($AF13=2022,INDEX(Semaines!$V$2:$V$523,MATCH(Tableau!ER5&amp;Tableau!ES5,Semaines!$K$2:$K$523&amp;Semaines!$L$2:$L$523,0))))))))))))))</f>
        <v/>
      </c>
      <c r="EC13" s="127" t="str">
        <f>IF(Tableau!$AL5="","",IF(Tableau!ES5="","",Tableau!$AL5))</f>
        <v/>
      </c>
      <c r="ED13" s="124">
        <f t="shared" si="44"/>
        <v>39</v>
      </c>
      <c r="EE13" s="125">
        <f t="shared" si="45"/>
        <v>2017</v>
      </c>
      <c r="EF13" s="126" t="str">
        <f t="array" ref="EF13">IF(AB13="Stock","",IF(OR(Tableau!EV5="",Tableau!EW5=""),"",IF($AF13=2013,INDEX(Semaines!$M$2:$M$523,MATCH(Tableau!EV5&amp;Tableau!EW5,Semaines!$K$2:$K$523&amp;Semaines!$L$2:$L$523,0)),IF($AF13=2014,INDEX(Semaines!$N$2:$N$523,MATCH(Tableau!EV5&amp;Tableau!EW5,Semaines!$K$2:$K$523&amp;Semaines!$L$2:$L$523,0)),IF($AF13=2015,INDEX(Semaines!$O$2:$O$523,MATCH(Tableau!EV5&amp;Tableau!EW5,Semaines!$K$2:$K$523&amp;Semaines!$L$2:$L$523,0)),IF($AF13=2016,INDEX(Semaines!$P$2:$P$523,MATCH(Tableau!EV5&amp;Tableau!EW5,Semaines!$K$2:$K$523&amp;Semaines!$L$2:$L$523,0)),IF($AF13=2017,INDEX(Semaines!$Q$2:$Q$523,MATCH(Tableau!EV5&amp;Tableau!EW5,Semaines!$K$2:$K$523&amp;Semaines!$L$2:$L$523,0)),IF($AF13=2018,INDEX(Semaines!$R$2:$R$523,MATCH(Tableau!EV5&amp;Tableau!EW5,Semaines!$K$2:$K$523&amp;Semaines!$L$2:$L$523,0)),IF($AF13=2019,INDEX(Semaines!$S$2:$S$523,MATCH(Tableau!EV5&amp;Tableau!EW5,Semaines!$K$2:$K$523&amp;Semaines!$L$2:$L$523,0)),IF($AF13=2020,INDEX(Semaines!$T$2:$T$523,MATCH(Tableau!EV5&amp;Tableau!EW5,Semaines!$K$2:$K$523&amp;Semaines!$L$2:$L$523,0)),IF($AF13=2021,INDEX(Semaines!$U$2:$U$523,MATCH(Tableau!EV5&amp;Tableau!EW5,Semaines!$K$2:$K$523&amp;Semaines!$L$2:$L$523,0)),IF($AF13=2022,INDEX(Semaines!$V$2:$V$523,MATCH(Tableau!EV5&amp;Tableau!EW5,Semaines!$K$2:$K$523&amp;Semaines!$L$2:$L$523,0))))))))))))))</f>
        <v/>
      </c>
      <c r="EG13" s="127" t="str">
        <f>IF(Tableau!$AL5="","",IF(Tableau!EW5="","",Tableau!$AL5))</f>
        <v/>
      </c>
      <c r="EH13" s="124">
        <f t="shared" si="46"/>
        <v>39</v>
      </c>
      <c r="EI13" s="125">
        <f t="shared" si="47"/>
        <v>2017</v>
      </c>
      <c r="EJ13" s="126" t="str">
        <f t="array" ref="EJ13">IF(AB13="Stock","",IF(OR(Tableau!EZ5="",Tableau!FA5=""),"",IF($AF13=2013,INDEX(Semaines!$M$2:$M$523,MATCH(Tableau!EZ5&amp;Tableau!FA5,Semaines!$K$2:$K$523&amp;Semaines!$L$2:$L$523,0)),IF($AF13=2014,INDEX(Semaines!$N$2:$N$523,MATCH(Tableau!EZ5&amp;Tableau!FA5,Semaines!$K$2:$K$523&amp;Semaines!$L$2:$L$523,0)),IF($AF13=2015,INDEX(Semaines!$O$2:$O$523,MATCH(Tableau!EZ5&amp;Tableau!FA5,Semaines!$K$2:$K$523&amp;Semaines!$L$2:$L$523,0)),IF($AF13=2016,INDEX(Semaines!$P$2:$P$523,MATCH(Tableau!EZ5&amp;Tableau!FA5,Semaines!$K$2:$K$523&amp;Semaines!$L$2:$L$523,0)),IF($AF13=2017,INDEX(Semaines!$Q$2:$Q$523,MATCH(Tableau!EZ5&amp;Tableau!FA5,Semaines!$K$2:$K$523&amp;Semaines!$L$2:$L$523,0)),IF($AF13=2018,INDEX(Semaines!$R$2:$R$523,MATCH(Tableau!EZ5&amp;Tableau!FA5,Semaines!$K$2:$K$523&amp;Semaines!$L$2:$L$523,0)),IF($AF13=2019,INDEX(Semaines!$S$2:$S$523,MATCH(Tableau!EZ5&amp;Tableau!FA5,Semaines!$K$2:$K$523&amp;Semaines!$L$2:$L$523,0)),IF($AF13=2020,INDEX(Semaines!$T$2:$T$523,MATCH(Tableau!EZ5&amp;Tableau!FA5,Semaines!$K$2:$K$523&amp;Semaines!$L$2:$L$523,0)),IF($AF13=2021,INDEX(Semaines!$U$2:$U$523,MATCH(Tableau!EZ5&amp;Tableau!FA5,Semaines!$K$2:$K$523&amp;Semaines!$L$2:$L$523,0)),IF($AF13=2022,INDEX(Semaines!$V$2:$V$523,MATCH(Tableau!EZ5&amp;Tableau!FA5,Semaines!$K$2:$K$523&amp;Semaines!$L$2:$L$523,0))))))))))))))</f>
        <v/>
      </c>
      <c r="EK13" s="127" t="str">
        <f>IF(Tableau!$AL5="","",IF(Tableau!FA5="","",Tableau!$AL5))</f>
        <v/>
      </c>
      <c r="EL13" s="117">
        <f>IF(Import!AU3=0,"",Import!AU3)</f>
        <v>43115</v>
      </c>
      <c r="EM13" s="124">
        <f t="shared" si="48"/>
        <v>3</v>
      </c>
      <c r="EN13" s="125">
        <f t="shared" si="49"/>
        <v>2018</v>
      </c>
      <c r="EO13" s="126" t="str">
        <f>IF(Tableau!FF5="","",Tableau!FF5)</f>
        <v/>
      </c>
      <c r="EP13" s="127" t="str">
        <f>IF(Tableau!FG5="","",Tableau!FG5)</f>
        <v/>
      </c>
      <c r="EQ13" s="129"/>
      <c r="ER13" s="123"/>
      <c r="ES13" s="211"/>
      <c r="ET13" s="124">
        <f t="shared" si="50"/>
        <v>40</v>
      </c>
      <c r="EU13" s="125">
        <f t="shared" si="51"/>
        <v>2017</v>
      </c>
      <c r="EV13" s="126" t="str">
        <f t="array" ref="EV13">IF(AB13="Stock","",IF(OR(Tableau!FM5="",Tableau!FN5=""),"",IF($AF13=2013,INDEX(Semaines!$M$2:$M$523,MATCH(Tableau!FM5&amp;Tableau!FN5,Semaines!$K$2:$K$523&amp;Semaines!$L$2:$L$523,0)),IF($AF13=2014,INDEX(Semaines!$N$2:$N$523,MATCH(Tableau!FM5&amp;Tableau!FN5,Semaines!$K$2:$K$523&amp;Semaines!$L$2:$L$523,0)),IF($AF13=2015,INDEX(Semaines!$O$2:$O$523,MATCH(Tableau!FM5&amp;Tableau!FN5,Semaines!$K$2:$K$523&amp;Semaines!$L$2:$L$523,0)),IF($AF13=2016,INDEX(Semaines!$P$2:$P$523,MATCH(Tableau!FM5&amp;Tableau!FN5,Semaines!$K$2:$K$523&amp;Semaines!$L$2:$L$523,0)),IF($AF13=2017,INDEX(Semaines!$Q$2:$Q$523,MATCH(Tableau!FM5&amp;Tableau!FN5,Semaines!$K$2:$K$523&amp;Semaines!$L$2:$L$523,0)),IF($AF13=2018,INDEX(Semaines!$R$2:$R$523,MATCH(Tableau!FM5&amp;Tableau!FN5,Semaines!$K$2:$K$523&amp;Semaines!$L$2:$L$523,0)),IF($AF13=2019,INDEX(Semaines!$S$2:$S$523,MATCH(Tableau!FM5&amp;Tableau!FN5,Semaines!$K$2:$K$523&amp;Semaines!$L$2:$L$523,0)),IF($AF13=2020,INDEX(Semaines!$T$2:$T$523,MATCH(Tableau!FM5&amp;Tableau!FN5,Semaines!$K$2:$K$523&amp;Semaines!$L$2:$L$523,0)),IF($AF13=2021,INDEX(Semaines!$U$2:$U$523,MATCH(Tableau!FM5&amp;Tableau!FN5,Semaines!$K$2:$K$523&amp;Semaines!$L$2:$L$523,0)),IF($AF13=2022,INDEX(Semaines!$V$2:$V$523,MATCH(Tableau!FM5&amp;Tableau!FN5,Semaines!$K$2:$K$523&amp;Semaines!$L$2:$L$523,0))))))))))))))</f>
        <v/>
      </c>
      <c r="EW13" s="127" t="str">
        <f>IF(Tableau!$AL5="","",IF(Tableau!FN5="","",Tableau!$AL5))</f>
        <v/>
      </c>
      <c r="EX13" s="124">
        <f t="shared" si="52"/>
        <v>41</v>
      </c>
      <c r="EY13" s="125">
        <f t="shared" si="53"/>
        <v>2017</v>
      </c>
      <c r="EZ13" s="126" t="str">
        <f t="array" ref="EZ13">IF(AB13="Stock","",IF(OR(Tableau!FQ5="",Tableau!FR5=""),"",IF($AF13=2013,INDEX(Semaines!$M$2:$M$523,MATCH(Tableau!FQ5&amp;Tableau!FR5,Semaines!$K$2:$K$523&amp;Semaines!$L$2:$L$523,0)),IF($AF13=2014,INDEX(Semaines!$N$2:$N$523,MATCH(Tableau!FQ5&amp;Tableau!FR5,Semaines!$K$2:$K$523&amp;Semaines!$L$2:$L$523,0)),IF($AF13=2015,INDEX(Semaines!$O$2:$O$523,MATCH(Tableau!FQ5&amp;Tableau!FR5,Semaines!$K$2:$K$523&amp;Semaines!$L$2:$L$523,0)),IF($AF13=2016,INDEX(Semaines!$P$2:$P$523,MATCH(Tableau!FQ5&amp;Tableau!FR5,Semaines!$K$2:$K$523&amp;Semaines!$L$2:$L$523,0)),IF($AF13=2017,INDEX(Semaines!$Q$2:$Q$523,MATCH(Tableau!FQ5&amp;Tableau!FR5,Semaines!$K$2:$K$523&amp;Semaines!$L$2:$L$523,0)),IF($AF13=2018,INDEX(Semaines!$R$2:$R$523,MATCH(Tableau!FQ5&amp;Tableau!FR5,Semaines!$K$2:$K$523&amp;Semaines!$L$2:$L$523,0)),IF($AF13=2019,INDEX(Semaines!$S$2:$S$523,MATCH(Tableau!FQ5&amp;Tableau!FR5,Semaines!$K$2:$K$523&amp;Semaines!$L$2:$L$523,0)),IF($AF13=2020,INDEX(Semaines!$T$2:$T$523,MATCH(Tableau!FQ5&amp;Tableau!FR5,Semaines!$K$2:$K$523&amp;Semaines!$L$2:$L$523,0)),IF($AF13=2021,INDEX(Semaines!$U$2:$U$523,MATCH(Tableau!FQ5&amp;Tableau!FR5,Semaines!$K$2:$K$523&amp;Semaines!$L$2:$L$523,0)),IF($AF13=2022,INDEX(Semaines!$V$2:$V$523,MATCH(Tableau!FQ5&amp;Tableau!FR5,Semaines!$K$2:$K$523&amp;Semaines!$L$2:$L$523,0))))))))))))))</f>
        <v/>
      </c>
      <c r="FA13" s="127" t="str">
        <f>IF(Tableau!$AL5="","",IF(Tableau!FR5="","",Tableau!$AL5))</f>
        <v/>
      </c>
      <c r="FB13" s="211"/>
      <c r="FC13" s="124">
        <f t="shared" si="54"/>
        <v>41</v>
      </c>
      <c r="FD13" s="125">
        <f t="shared" si="55"/>
        <v>2017</v>
      </c>
      <c r="FE13" s="126" t="str">
        <f t="array" ref="FE13">IF(AB13="Stock","",IF(OR(Tableau!FV5="",Tableau!FW5=""),"",IF($AF13=2013,INDEX(Semaines!$M$2:$M$523,MATCH(Tableau!FV5&amp;Tableau!FW5,Semaines!$K$2:$K$523&amp;Semaines!$L$2:$L$523,0)),IF($AF13=2014,INDEX(Semaines!$N$2:$N$523,MATCH(Tableau!FV5&amp;Tableau!FW5,Semaines!$K$2:$K$523&amp;Semaines!$L$2:$L$523,0)),IF($AF13=2015,INDEX(Semaines!$O$2:$O$523,MATCH(Tableau!FV5&amp;Tableau!FW5,Semaines!$K$2:$K$523&amp;Semaines!$L$2:$L$523,0)),IF($AF13=2016,INDEX(Semaines!$P$2:$P$523,MATCH(Tableau!FV5&amp;Tableau!FW5,Semaines!$K$2:$K$523&amp;Semaines!$L$2:$L$523,0)),IF($AF13=2017,INDEX(Semaines!$Q$2:$Q$523,MATCH(Tableau!FV5&amp;Tableau!FW5,Semaines!$K$2:$K$523&amp;Semaines!$L$2:$L$523,0)),IF($AF13=2018,INDEX(Semaines!$R$2:$R$523,MATCH(Tableau!FV5&amp;Tableau!FW5,Semaines!$K$2:$K$523&amp;Semaines!$L$2:$L$523,0)),IF($AF13=2019,INDEX(Semaines!$S$2:$S$523,MATCH(Tableau!FV5&amp;Tableau!FW5,Semaines!$K$2:$K$523&amp;Semaines!$L$2:$L$523,0)),IF($AF13=2020,INDEX(Semaines!$T$2:$T$523,MATCH(Tableau!FV5&amp;Tableau!FW5,Semaines!$K$2:$K$523&amp;Semaines!$L$2:$L$523,0)),IF($AF13=2021,INDEX(Semaines!$U$2:$U$523,MATCH(Tableau!FV5&amp;Tableau!FW5,Semaines!$K$2:$K$523&amp;Semaines!$L$2:$L$523,0)),IF($AF13=2022,INDEX(Semaines!$V$2:$V$523,MATCH(Tableau!FV5&amp;Tableau!FW5,Semaines!$K$2:$K$523&amp;Semaines!$L$2:$L$523,0))))))))))))))</f>
        <v/>
      </c>
      <c r="FF13" s="127" t="str">
        <f>IF(Tableau!$AL5="","",IF(Tableau!FW5="","",Tableau!$AL5))</f>
        <v/>
      </c>
      <c r="FG13" s="129"/>
      <c r="FH13" s="123"/>
      <c r="FI13" s="124">
        <f t="shared" si="56"/>
        <v>42</v>
      </c>
      <c r="FJ13" s="125">
        <f t="shared" si="57"/>
        <v>2017</v>
      </c>
      <c r="FK13" s="126" t="str">
        <f t="array" ref="FK13">IF(AB13="Stock","",IF(OR(Tableau!FZ5="",Tableau!GA5=""),"",IF($AF13=2013,INDEX(Semaines!$M$2:$M$523,MATCH(Tableau!FZ5&amp;Tableau!GA5,Semaines!$K$2:$K$523&amp;Semaines!$L$2:$L$523,0)),IF($AF13=2014,INDEX(Semaines!$N$2:$N$523,MATCH(Tableau!FZ5&amp;Tableau!GA5,Semaines!$K$2:$K$523&amp;Semaines!$L$2:$L$523,0)),IF($AF13=2015,INDEX(Semaines!$O$2:$O$523,MATCH(Tableau!FZ5&amp;Tableau!GA5,Semaines!$K$2:$K$523&amp;Semaines!$L$2:$L$523,0)),IF($AF13=2016,INDEX(Semaines!$P$2:$P$523,MATCH(Tableau!FZ5&amp;Tableau!GA5,Semaines!$K$2:$K$523&amp;Semaines!$L$2:$L$523,0)),IF($AF13=2017,INDEX(Semaines!$Q$2:$Q$523,MATCH(Tableau!FZ5&amp;Tableau!GA5,Semaines!$K$2:$K$523&amp;Semaines!$L$2:$L$523,0)),IF($AF13=2018,INDEX(Semaines!$R$2:$R$523,MATCH(Tableau!FZ5&amp;Tableau!GA5,Semaines!$K$2:$K$523&amp;Semaines!$L$2:$L$523,0)),IF($AF13=2019,INDEX(Semaines!$S$2:$S$523,MATCH(Tableau!FZ5&amp;Tableau!GA5,Semaines!$K$2:$K$523&amp;Semaines!$L$2:$L$523,0)),IF($AF13=2020,INDEX(Semaines!$T$2:$T$523,MATCH(Tableau!FZ5&amp;Tableau!GA5,Semaines!$K$2:$K$523&amp;Semaines!$L$2:$L$523,0)),IF($AF13=2021,INDEX(Semaines!$U$2:$U$523,MATCH(Tableau!FZ5&amp;Tableau!GA5,Semaines!$K$2:$K$523&amp;Semaines!$L$2:$L$523,0)),IF($AF13=2022,INDEX(Semaines!$V$2:$V$523,MATCH(Tableau!FZ5&amp;Tableau!GA5,Semaines!$K$2:$K$523&amp;Semaines!$L$2:$L$523,0))))))))))))))</f>
        <v/>
      </c>
      <c r="FL13" s="127" t="str">
        <f>IF(Tableau!$AL5="","",IF(Tableau!GA5="","",Tableau!$AL5))</f>
        <v/>
      </c>
      <c r="FM13" s="211"/>
      <c r="FN13" s="124">
        <f t="shared" si="58"/>
        <v>42</v>
      </c>
      <c r="FO13" s="125">
        <f t="shared" si="59"/>
        <v>2017</v>
      </c>
      <c r="FP13" s="126" t="str">
        <f t="array" ref="FP13">IF(AB13="Stock","",IF(OR(Tableau!GE5="",Tableau!GF5=""),"",IF($AF13=2013,INDEX(Semaines!$M$2:$M$523,MATCH(Tableau!GE5&amp;Tableau!GF5,Semaines!$K$2:$K$523&amp;Semaines!$L$2:$L$523,0)),IF($AF13=2014,INDEX(Semaines!$N$2:$N$523,MATCH(Tableau!GE5&amp;Tableau!GF5,Semaines!$K$2:$K$523&amp;Semaines!$L$2:$L$523,0)),IF($AF13=2015,INDEX(Semaines!$O$2:$O$523,MATCH(Tableau!GE5&amp;Tableau!GF5,Semaines!$K$2:$K$523&amp;Semaines!$L$2:$L$523,0)),IF($AF13=2016,INDEX(Semaines!$P$2:$P$523,MATCH(Tableau!GE5&amp;Tableau!GF5,Semaines!$K$2:$K$523&amp;Semaines!$L$2:$L$523,0)),IF($AF13=2017,INDEX(Semaines!$Q$2:$Q$523,MATCH(Tableau!GE5&amp;Tableau!GF5,Semaines!$K$2:$K$523&amp;Semaines!$L$2:$L$523,0)),IF($AF13=2018,INDEX(Semaines!$R$2:$R$523,MATCH(Tableau!GE5&amp;Tableau!GF5,Semaines!$K$2:$K$523&amp;Semaines!$L$2:$L$523,0)),IF($AF13=2019,INDEX(Semaines!$S$2:$S$523,MATCH(Tableau!GE5&amp;Tableau!GF5,Semaines!$K$2:$K$523&amp;Semaines!$L$2:$L$523,0)),IF($AF13=2020,INDEX(Semaines!$T$2:$T$523,MATCH(Tableau!GE5&amp;Tableau!GF5,Semaines!$K$2:$K$523&amp;Semaines!$L$2:$L$523,0)),IF($AF13=2021,INDEX(Semaines!$U$2:$U$523,MATCH(Tableau!GE5&amp;Tableau!GF5,Semaines!$K$2:$K$523&amp;Semaines!$L$2:$L$523,0)),IF($AF13=2022,INDEX(Semaines!$V$2:$V$523,MATCH(Tableau!GE5&amp;Tableau!GF5,Semaines!$K$2:$K$523&amp;Semaines!$L$2:$L$523,0))))))))))))))</f>
        <v/>
      </c>
      <c r="FQ13" s="127" t="str">
        <f>IF(Tableau!$AL5="","",IF(Tableau!GF5="","",Tableau!$AL5))</f>
        <v/>
      </c>
      <c r="FR13" s="124">
        <f t="shared" si="60"/>
        <v>43</v>
      </c>
      <c r="FS13" s="125">
        <f t="shared" si="61"/>
        <v>2017</v>
      </c>
      <c r="FT13" s="126" t="str">
        <f t="array" ref="FT13">IF(AB13="Stock","",IF(OR(Tableau!GI5="",Tableau!GJ5=""),"",IF($AF13=2013,INDEX(Semaines!$M$2:$M$523,MATCH(Tableau!GI5&amp;Tableau!GJ5,Semaines!$K$2:$K$523&amp;Semaines!$L$2:$L$523,0)),IF($AF13=2014,INDEX(Semaines!$N$2:$N$523,MATCH(Tableau!GI5&amp;Tableau!GJ5,Semaines!$K$2:$K$523&amp;Semaines!$L$2:$L$523,0)),IF($AF13=2015,INDEX(Semaines!$O$2:$O$523,MATCH(Tableau!GI5&amp;Tableau!GJ5,Semaines!$K$2:$K$523&amp;Semaines!$L$2:$L$523,0)),IF($AF13=2016,INDEX(Semaines!$P$2:$P$523,MATCH(Tableau!GI5&amp;Tableau!GJ5,Semaines!$K$2:$K$523&amp;Semaines!$L$2:$L$523,0)),IF($AF13=2017,INDEX(Semaines!$Q$2:$Q$523,MATCH(Tableau!GI5&amp;Tableau!GJ5,Semaines!$K$2:$K$523&amp;Semaines!$L$2:$L$523,0)),IF($AF13=2018,INDEX(Semaines!$R$2:$R$523,MATCH(Tableau!GI5&amp;Tableau!GJ5,Semaines!$K$2:$K$523&amp;Semaines!$L$2:$L$523,0)),IF($AF13=2019,INDEX(Semaines!$S$2:$S$523,MATCH(Tableau!GI5&amp;Tableau!GJ5,Semaines!$K$2:$K$523&amp;Semaines!$L$2:$L$523,0)),IF($AF13=2020,INDEX(Semaines!$T$2:$T$523,MATCH(Tableau!GI5&amp;Tableau!GJ5,Semaines!$K$2:$K$523&amp;Semaines!$L$2:$L$523,0)),IF($AF13=2021,INDEX(Semaines!$U$2:$U$523,MATCH(Tableau!GI5&amp;Tableau!GJ5,Semaines!$K$2:$K$523&amp;Semaines!$L$2:$L$523,0)),IF($AF13=2022,INDEX(Semaines!$V$2:$V$523,MATCH(Tableau!GI5&amp;Tableau!GJ5,Semaines!$K$2:$K$523&amp;Semaines!$L$2:$L$523,0))))))))))))))</f>
        <v/>
      </c>
      <c r="FU13" s="127" t="str">
        <f>IF(Tableau!$AL5="","",IF(Tableau!GJ5="","",Tableau!$AL5))</f>
        <v/>
      </c>
      <c r="FV13" s="126" t="str">
        <f t="array" ref="FV13">IF(AB13="Stock","",IF(OR(Tableau!GK5="",Tableau!GL5=""),"",IF($AF13=2013,INDEX(Semaines!$M$2:$M$523,MATCH(Tableau!GK5&amp;Tableau!GL5,Semaines!$K$2:$K$523&amp;Semaines!$L$2:$L$523,0)),IF($AF13=2014,INDEX(Semaines!$N$2:$N$523,MATCH(Tableau!GK5&amp;Tableau!GL5,Semaines!$K$2:$K$523&amp;Semaines!$L$2:$L$523,0)),IF($AF13=2015,INDEX(Semaines!$O$2:$O$523,MATCH(Tableau!GK5&amp;Tableau!GL5,Semaines!$K$2:$K$523&amp;Semaines!$L$2:$L$523,0)),IF($AF13=2016,INDEX(Semaines!$P$2:$P$523,MATCH(Tableau!GK5&amp;Tableau!GL5,Semaines!$K$2:$K$523&amp;Semaines!$L$2:$L$523,0)),IF($AF13=2017,INDEX(Semaines!$Q$2:$Q$523,MATCH(Tableau!GK5&amp;Tableau!GL5,Semaines!$K$2:$K$523&amp;Semaines!$L$2:$L$523,0)),IF($AF13=2018,INDEX(Semaines!$R$2:$R$523,MATCH(Tableau!GK5&amp;Tableau!GL5,Semaines!$K$2:$K$523&amp;Semaines!$L$2:$L$523,0)),IF($AF13=2019,INDEX(Semaines!$S$2:$S$523,MATCH(Tableau!GK5&amp;Tableau!GL5,Semaines!$K$2:$K$523&amp;Semaines!$L$2:$L$523,0)),IF($AF13=2020,INDEX(Semaines!$T$2:$T$523,MATCH(Tableau!GK5&amp;Tableau!GL5,Semaines!$K$2:$K$523&amp;Semaines!$L$2:$L$523,0)),IF($AF13=2021,INDEX(Semaines!$U$2:$U$523,MATCH(Tableau!GK5&amp;Tableau!GL5,Semaines!$K$2:$K$523&amp;Semaines!$L$2:$L$523,0)),IF($AF13=2022,INDEX(Semaines!$V$2:$V$523,MATCH(Tableau!GK5&amp;Tableau!GL5,Semaines!$K$2:$K$523&amp;Semaines!$L$2:$L$523,0))))))))))))))</f>
        <v/>
      </c>
      <c r="FW13" s="127" t="str">
        <f>IF(Tableau!$AL5="","",IF(Tableau!GL5="","",Tableau!$AL5))</f>
        <v/>
      </c>
      <c r="FX13" s="124">
        <f t="shared" si="62"/>
        <v>45</v>
      </c>
      <c r="FY13" s="125">
        <f t="shared" si="63"/>
        <v>2017</v>
      </c>
      <c r="FZ13" s="126" t="str">
        <f t="array" ref="FZ13">IF(AB13="Stock","",IF(OR(Tableau!GO5="",Tableau!GP5=""),"",IF($AF13=2013,INDEX(Semaines!$M$2:$M$523,MATCH(Tableau!GO5&amp;Tableau!GP5,Semaines!$K$2:$K$523&amp;Semaines!$L$2:$L$523,0)),IF($AF13=2014,INDEX(Semaines!$N$2:$N$523,MATCH(Tableau!GO5&amp;Tableau!GP5,Semaines!$K$2:$K$523&amp;Semaines!$L$2:$L$523,0)),IF($AF13=2015,INDEX(Semaines!$O$2:$O$523,MATCH(Tableau!GO5&amp;Tableau!GP5,Semaines!$K$2:$K$523&amp;Semaines!$L$2:$L$523,0)),IF($AF13=2016,INDEX(Semaines!$P$2:$P$523,MATCH(Tableau!GO5&amp;Tableau!GP5,Semaines!$K$2:$K$523&amp;Semaines!$L$2:$L$523,0)),IF($AF13=2017,INDEX(Semaines!$Q$2:$Q$523,MATCH(Tableau!GO5&amp;Tableau!GP5,Semaines!$K$2:$K$523&amp;Semaines!$L$2:$L$523,0)),IF($AF13=2018,INDEX(Semaines!$R$2:$R$523,MATCH(Tableau!GO5&amp;Tableau!GP5,Semaines!$K$2:$K$523&amp;Semaines!$L$2:$L$523,0)),IF($AF13=2019,INDEX(Semaines!$S$2:$S$523,MATCH(Tableau!GO5&amp;Tableau!GP5,Semaines!$K$2:$K$523&amp;Semaines!$L$2:$L$523,0)),IF($AF13=2020,INDEX(Semaines!$T$2:$T$523,MATCH(Tableau!GO5&amp;Tableau!GP5,Semaines!$K$2:$K$523&amp;Semaines!$L$2:$L$523,0)),IF($AF13=2021,INDEX(Semaines!$U$2:$U$523,MATCH(Tableau!GO5&amp;Tableau!GP5,Semaines!$K$2:$K$523&amp;Semaines!$L$2:$L$523,0)),IF($AF13=2022,INDEX(Semaines!$V$2:$V$523,MATCH(Tableau!GO5&amp;Tableau!GP5,Semaines!$K$2:$K$523&amp;Semaines!$L$2:$L$523,0))))))))))))))</f>
        <v/>
      </c>
      <c r="GA13" s="127" t="str">
        <f>IF(Tableau!$AL5="","",IF(Tableau!GP5="","",Tableau!$AL5))</f>
        <v/>
      </c>
      <c r="GB13" s="124">
        <f t="shared" si="64"/>
        <v>46</v>
      </c>
      <c r="GC13" s="125">
        <f t="shared" si="65"/>
        <v>2017</v>
      </c>
      <c r="GD13" s="126" t="str">
        <f t="array" ref="GD13">IF(AB13="Stock","",IF(OR(Tableau!GS5="",Tableau!GT5=""),"",IF($AF13=2013,INDEX(Semaines!$M$2:$M$523,MATCH(Tableau!GS5&amp;Tableau!GT5,Semaines!$K$2:$K$523&amp;Semaines!$L$2:$L$523,0)),IF($AF13=2014,INDEX(Semaines!$N$2:$N$523,MATCH(Tableau!GS5&amp;Tableau!GT5,Semaines!$K$2:$K$523&amp;Semaines!$L$2:$L$523,0)),IF($AF13=2015,INDEX(Semaines!$O$2:$O$523,MATCH(Tableau!GS5&amp;Tableau!GT5,Semaines!$K$2:$K$523&amp;Semaines!$L$2:$L$523,0)),IF($AF13=2016,INDEX(Semaines!$P$2:$P$523,MATCH(Tableau!GS5&amp;Tableau!GT5,Semaines!$K$2:$K$523&amp;Semaines!$L$2:$L$523,0)),IF($AF13=2017,INDEX(Semaines!$Q$2:$Q$523,MATCH(Tableau!GS5&amp;Tableau!GT5,Semaines!$K$2:$K$523&amp;Semaines!$L$2:$L$523,0)),IF($AF13=2018,INDEX(Semaines!$R$2:$R$523,MATCH(Tableau!GS5&amp;Tableau!GT5,Semaines!$K$2:$K$523&amp;Semaines!$L$2:$L$523,0)),IF($AF13=2019,INDEX(Semaines!$S$2:$S$523,MATCH(Tableau!GS5&amp;Tableau!GT5,Semaines!$K$2:$K$523&amp;Semaines!$L$2:$L$523,0)),IF($AF13=2020,INDEX(Semaines!$T$2:$T$523,MATCH(Tableau!GS5&amp;Tableau!GT5,Semaines!$K$2:$K$523&amp;Semaines!$L$2:$L$523,0)),IF($AF13=2021,INDEX(Semaines!$U$2:$U$523,MATCH(Tableau!GS5&amp;Tableau!GT5,Semaines!$K$2:$K$523&amp;Semaines!$L$2:$L$523,0)),IF($AF13=2022,INDEX(Semaines!$V$2:$V$523,MATCH(Tableau!GS5&amp;Tableau!GT5,Semaines!$K$2:$K$523&amp;Semaines!$L$2:$L$523,0))))))))))))))</f>
        <v/>
      </c>
      <c r="GE13" s="127" t="str">
        <f>IF(Tableau!$AL5="","",IF(Tableau!GT5="","",Tableau!$AL5))</f>
        <v/>
      </c>
      <c r="GF13" s="124">
        <f t="shared" si="66"/>
        <v>46</v>
      </c>
      <c r="GG13" s="125">
        <f t="shared" si="67"/>
        <v>2017</v>
      </c>
      <c r="GH13" s="126" t="str">
        <f t="array" ref="GH13">IF(AB13="Stock","",IF(OR(Tableau!GW5="",Tableau!GX5=""),"",IF($AF13=2013,INDEX(Semaines!$M$2:$M$523,MATCH(Tableau!GW5&amp;Tableau!GX5,Semaines!$K$2:$K$523&amp;Semaines!$L$2:$L$523,0)),IF($AF13=2014,INDEX(Semaines!$N$2:$N$523,MATCH(Tableau!GW5&amp;Tableau!GX5,Semaines!$K$2:$K$523&amp;Semaines!$L$2:$L$523,0)),IF($AF13=2015,INDEX(Semaines!$O$2:$O$523,MATCH(Tableau!GW5&amp;Tableau!GX5,Semaines!$K$2:$K$523&amp;Semaines!$L$2:$L$523,0)),IF($AF13=2016,INDEX(Semaines!$P$2:$P$523,MATCH(Tableau!GW5&amp;Tableau!GX5,Semaines!$K$2:$K$523&amp;Semaines!$L$2:$L$523,0)),IF($AF13=2017,INDEX(Semaines!$Q$2:$Q$523,MATCH(Tableau!GW5&amp;Tableau!GX5,Semaines!$K$2:$K$523&amp;Semaines!$L$2:$L$523,0)),IF($AF13=2018,INDEX(Semaines!$R$2:$R$523,MATCH(Tableau!GW5&amp;Tableau!GX5,Semaines!$K$2:$K$523&amp;Semaines!$L$2:$L$523,0)),IF($AF13=2019,INDEX(Semaines!$S$2:$S$523,MATCH(Tableau!GW5&amp;Tableau!GX5,Semaines!$K$2:$K$523&amp;Semaines!$L$2:$L$523,0)),IF($AF13=2020,INDEX(Semaines!$T$2:$T$523,MATCH(Tableau!GW5&amp;Tableau!GX5,Semaines!$K$2:$K$523&amp;Semaines!$L$2:$L$523,0)),IF($AF13=2021,INDEX(Semaines!$U$2:$U$523,MATCH(Tableau!GW5&amp;Tableau!GX5,Semaines!$K$2:$K$523&amp;Semaines!$L$2:$L$523,0)),IF($AF13=2022,INDEX(Semaines!$V$2:$V$523,MATCH(Tableau!GW5&amp;Tableau!GX5,Semaines!$K$2:$K$523&amp;Semaines!$L$2:$L$523,0))))))))))))))</f>
        <v/>
      </c>
      <c r="GI13" s="127" t="str">
        <f>IF(Tableau!$AL5="","",IF(Tableau!GX5="","",Tableau!$AL5))</f>
        <v/>
      </c>
      <c r="GJ13" s="211"/>
      <c r="GK13" s="124">
        <f t="shared" si="68"/>
        <v>47</v>
      </c>
      <c r="GL13" s="125">
        <f t="shared" si="69"/>
        <v>2017</v>
      </c>
      <c r="GM13" s="126" t="str">
        <f t="array" ref="GM13">IF(AB13="Stock","",IF(OR(Tableau!HB5="",Tableau!HC5=""),"",IF($AF13=2013,INDEX(Semaines!$M$2:$M$523,MATCH(Tableau!HB5&amp;Tableau!HC5,Semaines!$K$2:$K$523&amp;Semaines!$L$2:$L$523,0)),IF($AF13=2014,INDEX(Semaines!$N$2:$N$523,MATCH(Tableau!HB5&amp;Tableau!HC5,Semaines!$K$2:$K$523&amp;Semaines!$L$2:$L$523,0)),IF($AF13=2015,INDEX(Semaines!$O$2:$O$523,MATCH(Tableau!HB5&amp;Tableau!HC5,Semaines!$K$2:$K$523&amp;Semaines!$L$2:$L$523,0)),IF($AF13=2016,INDEX(Semaines!$P$2:$P$523,MATCH(Tableau!HB5&amp;Tableau!HC5,Semaines!$K$2:$K$523&amp;Semaines!$L$2:$L$523,0)),IF($AF13=2017,INDEX(Semaines!$Q$2:$Q$523,MATCH(Tableau!HB5&amp;Tableau!HC5,Semaines!$K$2:$K$523&amp;Semaines!$L$2:$L$523,0)),IF($AF13=2018,INDEX(Semaines!$R$2:$R$523,MATCH(Tableau!HB5&amp;Tableau!HC5,Semaines!$K$2:$K$523&amp;Semaines!$L$2:$L$523,0)),IF($AF13=2019,INDEX(Semaines!$S$2:$S$523,MATCH(Tableau!HB5&amp;Tableau!HC5,Semaines!$K$2:$K$523&amp;Semaines!$L$2:$L$523,0)),IF($AF13=2020,INDEX(Semaines!$T$2:$T$523,MATCH(Tableau!HB5&amp;Tableau!HC5,Semaines!$K$2:$K$523&amp;Semaines!$L$2:$L$523,0)),IF($AF13=2021,INDEX(Semaines!$U$2:$U$523,MATCH(Tableau!HB5&amp;Tableau!HC5,Semaines!$K$2:$K$523&amp;Semaines!$L$2:$L$523,0)),IF($AF13=2022,INDEX(Semaines!$V$2:$V$523,MATCH(Tableau!HB5&amp;Tableau!HC5,Semaines!$K$2:$K$523&amp;Semaines!$L$2:$L$523,0))))))))))))))</f>
        <v/>
      </c>
      <c r="GN13" s="127" t="str">
        <f>IF(Tableau!$AL5="","",IF(Tableau!HC5="","",Tableau!$AL5))</f>
        <v/>
      </c>
      <c r="GO13" s="124">
        <f t="shared" si="70"/>
        <v>48</v>
      </c>
      <c r="GP13" s="125">
        <f t="shared" si="71"/>
        <v>2017</v>
      </c>
      <c r="GQ13" s="126" t="str">
        <f t="array" ref="GQ13">IF(AB13="Stock","",IF(OR(Tableau!HF5="",Tableau!HG5=""),"",IF($AF13=2013,INDEX(Semaines!$M$2:$M$523,MATCH(Tableau!HF5&amp;Tableau!HG5,Semaines!$K$2:$K$523&amp;Semaines!$L$2:$L$523,0)),IF($AF13=2014,INDEX(Semaines!$N$2:$N$523,MATCH(Tableau!HF5&amp;Tableau!HG5,Semaines!$K$2:$K$523&amp;Semaines!$L$2:$L$523,0)),IF($AF13=2015,INDEX(Semaines!$O$2:$O$523,MATCH(Tableau!HF5&amp;Tableau!HG5,Semaines!$K$2:$K$523&amp;Semaines!$L$2:$L$523,0)),IF($AF13=2016,INDEX(Semaines!$P$2:$P$523,MATCH(Tableau!HF5&amp;Tableau!HG5,Semaines!$K$2:$K$523&amp;Semaines!$L$2:$L$523,0)),IF($AF13=2017,INDEX(Semaines!$Q$2:$Q$523,MATCH(Tableau!HF5&amp;Tableau!HG5,Semaines!$K$2:$K$523&amp;Semaines!$L$2:$L$523,0)),IF($AF13=2018,INDEX(Semaines!$R$2:$R$523,MATCH(Tableau!HF5&amp;Tableau!HG5,Semaines!$K$2:$K$523&amp;Semaines!$L$2:$L$523,0)),IF($AF13=2019,INDEX(Semaines!$S$2:$S$523,MATCH(Tableau!HF5&amp;Tableau!HG5,Semaines!$K$2:$K$523&amp;Semaines!$L$2:$L$523,0)),IF($AF13=2020,INDEX(Semaines!$T$2:$T$523,MATCH(Tableau!HF5&amp;Tableau!HG5,Semaines!$K$2:$K$523&amp;Semaines!$L$2:$L$523,0)),IF($AF13=2021,INDEX(Semaines!$U$2:$U$523,MATCH(Tableau!HF5&amp;Tableau!HG5,Semaines!$K$2:$K$523&amp;Semaines!$L$2:$L$523,0)),IF($AF13=2022,INDEX(Semaines!$V$2:$V$523,MATCH(Tableau!HF5&amp;Tableau!HG5,Semaines!$K$2:$K$523&amp;Semaines!$L$2:$L$523,0))))))))))))))</f>
        <v/>
      </c>
      <c r="GR13" s="127" t="str">
        <f>IF(Tableau!$AL5="","",IF(Tableau!HG5="","",Tableau!$AL5))</f>
        <v/>
      </c>
      <c r="GS13" s="129"/>
      <c r="GT13" s="122"/>
      <c r="GU13" s="129"/>
      <c r="GV13" s="123"/>
      <c r="GW13" s="122"/>
      <c r="GX13" s="123"/>
      <c r="GY13" s="124">
        <f t="shared" si="72"/>
        <v>48</v>
      </c>
      <c r="GZ13" s="125">
        <f t="shared" si="73"/>
        <v>2017</v>
      </c>
      <c r="HA13" s="126" t="str">
        <f t="array" ref="HA13">IF(AB13="Stock","",IF(OR(Tableau!HP5="",Tableau!HQ5=""),"",IF($AF13=2013,INDEX(Semaines!$M$2:$M$523,MATCH(Tableau!HP5&amp;Tableau!HQ5,Semaines!$K$2:$K$523&amp;Semaines!$L$2:$L$523,0)),IF($AF13=2014,INDEX(Semaines!$N$2:$N$523,MATCH(Tableau!HP5&amp;Tableau!HQ5,Semaines!$K$2:$K$523&amp;Semaines!$L$2:$L$523,0)),IF($AF13=2015,INDEX(Semaines!$O$2:$O$523,MATCH(Tableau!HP5&amp;Tableau!HQ5,Semaines!$K$2:$K$523&amp;Semaines!$L$2:$L$523,0)),IF($AF13=2016,INDEX(Semaines!$P$2:$P$523,MATCH(Tableau!HP5&amp;Tableau!HQ5,Semaines!$K$2:$K$523&amp;Semaines!$L$2:$L$523,0)),IF($AF13=2017,INDEX(Semaines!$Q$2:$Q$523,MATCH(Tableau!HP5&amp;Tableau!HQ5,Semaines!$K$2:$K$523&amp;Semaines!$L$2:$L$523,0)),IF($AF13=2018,INDEX(Semaines!$R$2:$R$523,MATCH(Tableau!HP5&amp;Tableau!HQ5,Semaines!$K$2:$K$523&amp;Semaines!$L$2:$L$523,0)),IF($AF13=2019,INDEX(Semaines!$S$2:$S$523,MATCH(Tableau!HP5&amp;Tableau!HQ5,Semaines!$K$2:$K$523&amp;Semaines!$L$2:$L$523,0)),IF($AF13=2020,INDEX(Semaines!$T$2:$T$523,MATCH(Tableau!HP5&amp;Tableau!HQ5,Semaines!$K$2:$K$523&amp;Semaines!$L$2:$L$523,0)),IF($AF13=2021,INDEX(Semaines!$U$2:$U$523,MATCH(Tableau!HP5&amp;Tableau!HQ5,Semaines!$K$2:$K$523&amp;Semaines!$L$2:$L$523,0)),IF($AF13=2022,INDEX(Semaines!$V$2:$V$523,MATCH(Tableau!HP5&amp;Tableau!HQ5,Semaines!$K$2:$K$523&amp;Semaines!$L$2:$L$523,0))))))))))))))</f>
        <v/>
      </c>
      <c r="HB13" s="127" t="str">
        <f>IF(Tableau!$AL5="","",IF(Tableau!HQ5="","",Tableau!$AL5))</f>
        <v/>
      </c>
      <c r="HC13" s="211"/>
      <c r="HD13" s="131"/>
      <c r="HE13" s="132"/>
      <c r="HF13" s="133"/>
      <c r="HG13" s="123"/>
      <c r="HH13" s="211"/>
      <c r="HI13" s="124">
        <f t="shared" si="74"/>
        <v>49</v>
      </c>
      <c r="HJ13" s="125">
        <f t="shared" si="75"/>
        <v>2017</v>
      </c>
      <c r="HK13" s="126" t="str">
        <f t="array" ref="HK13">IF(AB13="Stock","",IF(OR(Tableau!HZ5="",Tableau!IA5=""),"",IF($AF13=2013,INDEX(Semaines!$M$2:$M$523,MATCH(Tableau!HZ5&amp;Tableau!IA5,Semaines!$K$2:$K$523&amp;Semaines!$L$2:$L$523,0)),IF($AF13=2014,INDEX(Semaines!$N$2:$N$523,MATCH(Tableau!HZ5&amp;Tableau!IA5,Semaines!$K$2:$K$523&amp;Semaines!$L$2:$L$523,0)),IF($AF13=2015,INDEX(Semaines!$O$2:$O$523,MATCH(Tableau!HZ5&amp;Tableau!IA5,Semaines!$K$2:$K$523&amp;Semaines!$L$2:$L$523,0)),IF($AF13=2016,INDEX(Semaines!$P$2:$P$523,MATCH(Tableau!HZ5&amp;Tableau!IA5,Semaines!$K$2:$K$523&amp;Semaines!$L$2:$L$523,0)),IF($AF13=2017,INDEX(Semaines!$Q$2:$Q$523,MATCH(Tableau!HZ5&amp;Tableau!IA5,Semaines!$K$2:$K$523&amp;Semaines!$L$2:$L$523,0)),IF($AF13=2018,INDEX(Semaines!$R$2:$R$523,MATCH(Tableau!HZ5&amp;Tableau!IA5,Semaines!$K$2:$K$523&amp;Semaines!$L$2:$L$523,0)),IF($AF13=2019,INDEX(Semaines!$S$2:$S$523,MATCH(Tableau!HZ5&amp;Tableau!IA5,Semaines!$K$2:$K$523&amp;Semaines!$L$2:$L$523,0)),IF($AF13=2020,INDEX(Semaines!$T$2:$T$523,MATCH(Tableau!HZ5&amp;Tableau!IA5,Semaines!$K$2:$K$523&amp;Semaines!$L$2:$L$523,0)),IF($AF13=2021,INDEX(Semaines!$U$2:$U$523,MATCH(Tableau!HZ5&amp;Tableau!IA5,Semaines!$K$2:$K$523&amp;Semaines!$L$2:$L$523,0)),IF($AF13=2022,INDEX(Semaines!$V$2:$V$523,MATCH(Tableau!HZ5&amp;Tableau!IA5,Semaines!$K$2:$K$523&amp;Semaines!$L$2:$L$523,0))))))))))))))</f>
        <v/>
      </c>
      <c r="HL13" s="127" t="str">
        <f>IF(Tableau!$AL5="","",IF(Tableau!IA5="","",Tableau!$AL5))</f>
        <v/>
      </c>
      <c r="HM13" s="126" t="str">
        <f t="array" ref="HM13">IF(AB13="Stock","",IF(OR(Tableau!IB5="",Tableau!IC5=""),"",IF($AF13=2013,INDEX(Semaines!$M$2:$M$523,MATCH(Tableau!IB5&amp;Tableau!IC5,Semaines!$K$2:$K$523&amp;Semaines!$L$2:$L$523,0)),IF($AF13=2014,INDEX(Semaines!$N$2:$N$523,MATCH(Tableau!IB5&amp;Tableau!IC5,Semaines!$K$2:$K$523&amp;Semaines!$L$2:$L$523,0)),IF($AF13=2015,INDEX(Semaines!$O$2:$O$523,MATCH(Tableau!IB5&amp;Tableau!IC5,Semaines!$K$2:$K$523&amp;Semaines!$L$2:$L$523,0)),IF($AF13=2016,INDEX(Semaines!$P$2:$P$523,MATCH(Tableau!IB5&amp;Tableau!IC5,Semaines!$K$2:$K$523&amp;Semaines!$L$2:$L$523,0)),IF($AF13=2017,INDEX(Semaines!$Q$2:$Q$523,MATCH(Tableau!IB5&amp;Tableau!IC5,Semaines!$K$2:$K$523&amp;Semaines!$L$2:$L$523,0)),IF($AF13=2018,INDEX(Semaines!$R$2:$R$523,MATCH(Tableau!IB5&amp;Tableau!IC5,Semaines!$K$2:$K$523&amp;Semaines!$L$2:$L$523,0)),IF($AF13=2019,INDEX(Semaines!$S$2:$S$523,MATCH(Tableau!IB5&amp;Tableau!IC5,Semaines!$K$2:$K$523&amp;Semaines!$L$2:$L$523,0)),IF($AF13=2020,INDEX(Semaines!$T$2:$T$523,MATCH(Tableau!IB5&amp;Tableau!IC5,Semaines!$K$2:$K$523&amp;Semaines!$L$2:$L$523,0)),IF($AF13=2021,INDEX(Semaines!$U$2:$U$523,MATCH(Tableau!IB5&amp;Tableau!IC5,Semaines!$K$2:$K$523&amp;Semaines!$L$2:$L$523,0)),IF($AF13=2022,INDEX(Semaines!$V$2:$V$523,MATCH(Tableau!IB5&amp;Tableau!IC5,Semaines!$K$2:$K$523&amp;Semaines!$L$2:$L$523,0))))))))))))))</f>
        <v/>
      </c>
      <c r="HN13" s="127" t="str">
        <f>IF(Tableau!$AL5="","",IF(Tableau!IC5="","",Tableau!$AL5))</f>
        <v/>
      </c>
      <c r="HO13" s="124">
        <f t="shared" si="76"/>
        <v>50</v>
      </c>
      <c r="HP13" s="125">
        <f t="shared" si="77"/>
        <v>2017</v>
      </c>
      <c r="HQ13" s="126" t="str">
        <f t="array" ref="HQ13">IF(AB13="Stock","",IF(OR(Tableau!IF5="",Tableau!IG5=""),"",IF($AF13=2013,INDEX(Semaines!$M$2:$M$523,MATCH(Tableau!IF5&amp;Tableau!IG5,Semaines!$K$2:$K$523&amp;Semaines!$L$2:$L$523,0)),IF($AF13=2014,INDEX(Semaines!$N$2:$N$523,MATCH(Tableau!IF5&amp;Tableau!IG5,Semaines!$K$2:$K$523&amp;Semaines!$L$2:$L$523,0)),IF($AF13=2015,INDEX(Semaines!$O$2:$O$523,MATCH(Tableau!IF5&amp;Tableau!IG5,Semaines!$K$2:$K$523&amp;Semaines!$L$2:$L$523,0)),IF($AF13=2016,INDEX(Semaines!$P$2:$P$523,MATCH(Tableau!IF5&amp;Tableau!IG5,Semaines!$K$2:$K$523&amp;Semaines!$L$2:$L$523,0)),IF($AF13=2017,INDEX(Semaines!$Q$2:$Q$523,MATCH(Tableau!IF5&amp;Tableau!IG5,Semaines!$K$2:$K$523&amp;Semaines!$L$2:$L$523,0)),IF($AF13=2018,INDEX(Semaines!$R$2:$R$523,MATCH(Tableau!IF5&amp;Tableau!IG5,Semaines!$K$2:$K$523&amp;Semaines!$L$2:$L$523,0)),IF($AF13=2019,INDEX(Semaines!$S$2:$S$523,MATCH(Tableau!IF5&amp;Tableau!IG5,Semaines!$K$2:$K$523&amp;Semaines!$L$2:$L$523,0)),IF($AF13=2020,INDEX(Semaines!$T$2:$T$523,MATCH(Tableau!IF5&amp;Tableau!IG5,Semaines!$K$2:$K$523&amp;Semaines!$L$2:$L$523,0)),IF($AF13=2021,INDEX(Semaines!$U$2:$U$523,MATCH(Tableau!IF5&amp;Tableau!IG5,Semaines!$K$2:$K$523&amp;Semaines!$L$2:$L$523,0)),IF($AF13=2022,INDEX(Semaines!$V$2:$V$523,MATCH(Tableau!IF5&amp;Tableau!IG5,Semaines!$K$2:$K$523&amp;Semaines!$L$2:$L$523,0))))))))))))))</f>
        <v/>
      </c>
      <c r="HR13" s="127" t="str">
        <f>IF(Tableau!$AL5="","",IF(Tableau!IG5="","",Tableau!$AL5))</f>
        <v/>
      </c>
      <c r="HS13" s="129"/>
      <c r="HT13" s="122"/>
      <c r="HU13" s="129"/>
      <c r="HV13" s="123"/>
      <c r="HW13" s="212"/>
      <c r="HX13" s="122"/>
      <c r="HY13" s="122"/>
      <c r="HZ13" s="129"/>
      <c r="IA13" s="123"/>
      <c r="IB13" s="124">
        <f t="shared" si="78"/>
        <v>51</v>
      </c>
      <c r="IC13" s="125">
        <f t="shared" si="79"/>
        <v>2017</v>
      </c>
      <c r="ID13" s="126" t="str">
        <f t="array" ref="ID13">IF(AB13="Stock","",IF(OR(Tableau!IS5="",Tableau!IT5=""),"",IF($AF13=2013,INDEX(Semaines!$M$2:$M$523,MATCH(Tableau!IS5&amp;Tableau!IT5,Semaines!$K$2:$K$523&amp;Semaines!$L$2:$L$523,0)),IF($AF13=2014,INDEX(Semaines!$N$2:$N$523,MATCH(Tableau!IS5&amp;Tableau!IT5,Semaines!$K$2:$K$523&amp;Semaines!$L$2:$L$523,0)),IF($AF13=2015,INDEX(Semaines!$O$2:$O$523,MATCH(Tableau!IS5&amp;Tableau!IT5,Semaines!$K$2:$K$523&amp;Semaines!$L$2:$L$523,0)),IF($AF13=2016,INDEX(Semaines!$P$2:$P$523,MATCH(Tableau!IS5&amp;Tableau!IT5,Semaines!$K$2:$K$523&amp;Semaines!$L$2:$L$523,0)),IF($AF13=2017,INDEX(Semaines!$Q$2:$Q$523,MATCH(Tableau!IS5&amp;Tableau!IT5,Semaines!$K$2:$K$523&amp;Semaines!$L$2:$L$523,0)),IF($AF13=2018,INDEX(Semaines!$R$2:$R$523,MATCH(Tableau!IS5&amp;Tableau!IT5,Semaines!$K$2:$K$523&amp;Semaines!$L$2:$L$523,0)),IF($AF13=2019,INDEX(Semaines!$S$2:$S$523,MATCH(Tableau!IS5&amp;Tableau!IT5,Semaines!$K$2:$K$523&amp;Semaines!$L$2:$L$523,0)),IF($AF13=2020,INDEX(Semaines!$T$2:$T$523,MATCH(Tableau!IS5&amp;Tableau!IT5,Semaines!$K$2:$K$523&amp;Semaines!$L$2:$L$523,0)),IF($AF13=2021,INDEX(Semaines!$U$2:$U$523,MATCH(Tableau!IS5&amp;Tableau!IT5,Semaines!$K$2:$K$523&amp;Semaines!$L$2:$L$523,0)),IF($AF13=2022,INDEX(Semaines!$V$2:$V$523,MATCH(Tableau!IS5&amp;Tableau!IT5,Semaines!$K$2:$K$523&amp;Semaines!$L$2:$L$523,0))))))))))))))</f>
        <v/>
      </c>
      <c r="IE13" s="127" t="str">
        <f>IF(Tableau!$AL5="","",IF(Tableau!IT5="","",Tableau!$AL5))</f>
        <v/>
      </c>
      <c r="IF13" s="124">
        <f t="shared" si="80"/>
        <v>51</v>
      </c>
      <c r="IG13" s="125">
        <f t="shared" si="81"/>
        <v>2017</v>
      </c>
      <c r="IH13" s="126" t="str">
        <f t="array" ref="IH13">IF(AB13="Stock","",IF(OR(Tableau!IW5="",Tableau!IX5=""),"",IF($AF13=2013,INDEX(Semaines!$M$2:$M$523,MATCH(Tableau!IW5&amp;Tableau!IX5,Semaines!$K$2:$K$523&amp;Semaines!$L$2:$L$523,0)),IF($AF13=2014,INDEX(Semaines!$N$2:$N$523,MATCH(Tableau!IW5&amp;Tableau!IX5,Semaines!$K$2:$K$523&amp;Semaines!$L$2:$L$523,0)),IF($AF13=2015,INDEX(Semaines!$O$2:$O$523,MATCH(Tableau!IW5&amp;Tableau!IX5,Semaines!$K$2:$K$523&amp;Semaines!$L$2:$L$523,0)),IF($AF13=2016,INDEX(Semaines!$P$2:$P$523,MATCH(Tableau!IW5&amp;Tableau!IX5,Semaines!$K$2:$K$523&amp;Semaines!$L$2:$L$523,0)),IF($AF13=2017,INDEX(Semaines!$Q$2:$Q$523,MATCH(Tableau!IW5&amp;Tableau!IX5,Semaines!$K$2:$K$523&amp;Semaines!$L$2:$L$523,0)),IF($AF13=2018,INDEX(Semaines!$R$2:$R$523,MATCH(Tableau!IW5&amp;Tableau!IX5,Semaines!$K$2:$K$523&amp;Semaines!$L$2:$L$523,0)),IF($AF13=2019,INDEX(Semaines!$S$2:$S$523,MATCH(Tableau!IW5&amp;Tableau!IX5,Semaines!$K$2:$K$523&amp;Semaines!$L$2:$L$523,0)),IF($AF13=2020,INDEX(Semaines!$T$2:$T$523,MATCH(Tableau!IW5&amp;Tableau!IX5,Semaines!$K$2:$K$523&amp;Semaines!$L$2:$L$523,0)),IF($AF13=2021,INDEX(Semaines!$U$2:$U$523,MATCH(Tableau!IW5&amp;Tableau!IX5,Semaines!$K$2:$K$523&amp;Semaines!$L$2:$L$523,0)),IF($AF13=2022,INDEX(Semaines!$V$2:$V$523,MATCH(Tableau!IW5&amp;Tableau!IX5,Semaines!$K$2:$K$523&amp;Semaines!$L$2:$L$523,0))))))))))))))</f>
        <v/>
      </c>
      <c r="II13" s="127" t="str">
        <f>IF(Tableau!$AL5="","",IF(Tableau!IX5="","",Tableau!$AL5))</f>
        <v/>
      </c>
      <c r="IJ13" s="117">
        <f>IF(Import!AY3=0,"",Import!AY3)</f>
        <v>43238</v>
      </c>
      <c r="IK13" s="124">
        <f t="shared" si="82"/>
        <v>20</v>
      </c>
      <c r="IL13" s="125">
        <f t="shared" si="83"/>
        <v>2018</v>
      </c>
      <c r="IM13" s="126" t="str">
        <f>IF(Tableau!JC5="","",Tableau!JC5)</f>
        <v/>
      </c>
      <c r="IN13" s="127" t="str">
        <f>IF(Tableau!JD5="","",Tableau!JD5)</f>
        <v/>
      </c>
      <c r="IO13" s="211"/>
      <c r="IP13" s="124">
        <f t="shared" si="84"/>
        <v>52</v>
      </c>
      <c r="IQ13" s="125">
        <f t="shared" si="85"/>
        <v>2017</v>
      </c>
      <c r="IR13" s="126" t="str">
        <f t="array" ref="IR13">IF(AB13="Stock","",IF(OR(Tableau!JH5="",Tableau!JI5=""),"",IF($AF13=2013,INDEX(Semaines!$M$2:$M$523,MATCH(Tableau!JH5&amp;Tableau!JI5,Semaines!$K$2:$K$523&amp;Semaines!$L$2:$L$523,0)),IF($AF13=2014,INDEX(Semaines!$N$2:$N$523,MATCH(Tableau!JH5&amp;Tableau!JI5,Semaines!$K$2:$K$523&amp;Semaines!$L$2:$L$523,0)),IF($AF13=2015,INDEX(Semaines!$O$2:$O$523,MATCH(Tableau!JH5&amp;Tableau!JI5,Semaines!$K$2:$K$523&amp;Semaines!$L$2:$L$523,0)),IF($AF13=2016,INDEX(Semaines!$P$2:$P$523,MATCH(Tableau!JH5&amp;Tableau!JI5,Semaines!$K$2:$K$523&amp;Semaines!$L$2:$L$523,0)),IF($AF13=2017,INDEX(Semaines!$Q$2:$Q$523,MATCH(Tableau!JH5&amp;Tableau!JI5,Semaines!$K$2:$K$523&amp;Semaines!$L$2:$L$523,0)),IF($AF13=2018,INDEX(Semaines!$R$2:$R$523,MATCH(Tableau!JH5&amp;Tableau!JI5,Semaines!$K$2:$K$523&amp;Semaines!$L$2:$L$523,0)),IF($AF13=2019,INDEX(Semaines!$S$2:$S$523,MATCH(Tableau!JH5&amp;Tableau!JI5,Semaines!$K$2:$K$523&amp;Semaines!$L$2:$L$523,0)),IF($AF13=2020,INDEX(Semaines!$T$2:$T$523,MATCH(Tableau!JH5&amp;Tableau!JI5,Semaines!$K$2:$K$523&amp;Semaines!$L$2:$L$523,0)),IF($AF13=2021,INDEX(Semaines!$U$2:$U$523,MATCH(Tableau!JH5&amp;Tableau!JI5,Semaines!$K$2:$K$523&amp;Semaines!$L$2:$L$523,0)),IF($AF13=2022,INDEX(Semaines!$V$2:$V$523,MATCH(Tableau!JH5&amp;Tableau!JI5,Semaines!$K$2:$K$523&amp;Semaines!$L$2:$L$523,0))))))))))))))</f>
        <v/>
      </c>
      <c r="IS13" s="127" t="str">
        <f>IF(Tableau!$AL5="","",IF(Tableau!JI5="","",Tableau!$AL5))</f>
        <v/>
      </c>
      <c r="IT13" s="124">
        <f t="shared" si="86"/>
        <v>53</v>
      </c>
      <c r="IU13" s="125">
        <f t="shared" si="87"/>
        <v>2017</v>
      </c>
      <c r="IV13" s="126" t="str">
        <f t="array" ref="IV13">IF(AB13="Stock","",IF(OR(Tableau!JL5="",Tableau!JM5=""),"",IF($AF13=2013,INDEX(Semaines!$M$2:$M$523,MATCH(Tableau!JL5&amp;Tableau!JM5,Semaines!$K$2:$K$523&amp;Semaines!$L$2:$L$523,0)),IF($AF13=2014,INDEX(Semaines!$N$2:$N$523,MATCH(Tableau!JL5&amp;Tableau!JM5,Semaines!$K$2:$K$523&amp;Semaines!$L$2:$L$523,0)),IF($AF13=2015,INDEX(Semaines!$O$2:$O$523,MATCH(Tableau!JL5&amp;Tableau!JM5,Semaines!$K$2:$K$523&amp;Semaines!$L$2:$L$523,0)),IF($AF13=2016,INDEX(Semaines!$P$2:$P$523,MATCH(Tableau!JL5&amp;Tableau!JM5,Semaines!$K$2:$K$523&amp;Semaines!$L$2:$L$523,0)),IF($AF13=2017,INDEX(Semaines!$Q$2:$Q$523,MATCH(Tableau!JL5&amp;Tableau!JM5,Semaines!$K$2:$K$523&amp;Semaines!$L$2:$L$523,0)),IF($AF13=2018,INDEX(Semaines!$R$2:$R$523,MATCH(Tableau!JL5&amp;Tableau!JM5,Semaines!$K$2:$K$523&amp;Semaines!$L$2:$L$523,0)),IF($AF13=2019,INDEX(Semaines!$S$2:$S$523,MATCH(Tableau!JL5&amp;Tableau!JM5,Semaines!$K$2:$K$523&amp;Semaines!$L$2:$L$523,0)),IF($AF13=2020,INDEX(Semaines!$T$2:$T$523,MATCH(Tableau!JL5&amp;Tableau!JM5,Semaines!$K$2:$K$523&amp;Semaines!$L$2:$L$523,0)),IF($AF13=2021,INDEX(Semaines!$U$2:$U$523,MATCH(Tableau!JL5&amp;Tableau!JM5,Semaines!$K$2:$K$523&amp;Semaines!$L$2:$L$523,0)),IF($AF13=2022,INDEX(Semaines!$V$2:$V$523,MATCH(Tableau!JL5&amp;Tableau!JM5,Semaines!$K$2:$K$523&amp;Semaines!$L$2:$L$523,0))))))))))))))</f>
        <v/>
      </c>
      <c r="IW13" s="127" t="str">
        <f>IF(Tableau!$AL5="","",IF(Tableau!JM5="","",Tableau!$AL5))</f>
        <v/>
      </c>
      <c r="IX13" s="122"/>
      <c r="IY13" s="122"/>
      <c r="IZ13" s="129"/>
      <c r="JA13" s="123"/>
      <c r="JB13" s="124">
        <f t="shared" si="88"/>
        <v>53</v>
      </c>
      <c r="JC13" s="125">
        <f t="shared" si="89"/>
        <v>2017</v>
      </c>
      <c r="JD13" s="126" t="str">
        <f t="array" ref="JD13">IF(AB13="Stock","",IF(OR(Tableau!JT5="",Tableau!JU5=""),"",IF($AF13=2013,INDEX(Semaines!$M$2:$M$523,MATCH(Tableau!JT5&amp;Tableau!JU5,Semaines!$K$2:$K$523&amp;Semaines!$L$2:$L$523,0)),IF($AF13=2014,INDEX(Semaines!$N$2:$N$523,MATCH(Tableau!JT5&amp;Tableau!JU5,Semaines!$K$2:$K$523&amp;Semaines!$L$2:$L$523,0)),IF($AF13=2015,INDEX(Semaines!$O$2:$O$523,MATCH(Tableau!JT5&amp;Tableau!JU5,Semaines!$K$2:$K$523&amp;Semaines!$L$2:$L$523,0)),IF($AF13=2016,INDEX(Semaines!$P$2:$P$523,MATCH(Tableau!JT5&amp;Tableau!JU5,Semaines!$K$2:$K$523&amp;Semaines!$L$2:$L$523,0)),IF($AF13=2017,INDEX(Semaines!$Q$2:$Q$523,MATCH(Tableau!JT5&amp;Tableau!JU5,Semaines!$K$2:$K$523&amp;Semaines!$L$2:$L$523,0)),IF($AF13=2018,INDEX(Semaines!$R$2:$R$523,MATCH(Tableau!JT5&amp;Tableau!JU5,Semaines!$K$2:$K$523&amp;Semaines!$L$2:$L$523,0)),IF($AF13=2019,INDEX(Semaines!$S$2:$S$523,MATCH(Tableau!JT5&amp;Tableau!JU5,Semaines!$K$2:$K$523&amp;Semaines!$L$2:$L$523,0)),IF($AF13=2020,INDEX(Semaines!$T$2:$T$523,MATCH(Tableau!JT5&amp;Tableau!JU5,Semaines!$K$2:$K$523&amp;Semaines!$L$2:$L$523,0)),IF($AF13=2021,INDEX(Semaines!$U$2:$U$523,MATCH(Tableau!JT5&amp;Tableau!JU5,Semaines!$K$2:$K$523&amp;Semaines!$L$2:$L$523,0)),IF($AF13=2022,INDEX(Semaines!$V$2:$V$523,MATCH(Tableau!JT5&amp;Tableau!JU5,Semaines!$K$2:$K$523&amp;Semaines!$L$2:$L$523,0))))))))))))))</f>
        <v/>
      </c>
      <c r="JE13" s="127" t="str">
        <f>IF(Tableau!$AL5="","",IF(Tableau!JU5="","",Tableau!$AL5))</f>
        <v/>
      </c>
      <c r="JF13" s="129"/>
      <c r="JG13" s="122"/>
      <c r="JH13" s="129"/>
      <c r="JI13" s="123"/>
      <c r="JJ13" s="211"/>
      <c r="JK13" s="124">
        <f t="shared" si="90"/>
        <v>54</v>
      </c>
      <c r="JL13" s="125">
        <f t="shared" si="91"/>
        <v>2017</v>
      </c>
      <c r="JM13" s="126" t="str">
        <f t="array" ref="JM13">IF(AB13="Stock","",IF(OR(Tableau!KC5="",Tableau!KD5=""),"",IF($AF13=2013,INDEX(Semaines!$M$2:$M$523,MATCH(Tableau!KC5&amp;Tableau!KD5,Semaines!$K$2:$K$523&amp;Semaines!$L$2:$L$523,0)),IF($AF13=2014,INDEX(Semaines!$N$2:$N$523,MATCH(Tableau!KC5&amp;Tableau!KD5,Semaines!$K$2:$K$523&amp;Semaines!$L$2:$L$523,0)),IF($AF13=2015,INDEX(Semaines!$O$2:$O$523,MATCH(Tableau!KC5&amp;Tableau!KD5,Semaines!$K$2:$K$523&amp;Semaines!$L$2:$L$523,0)),IF($AF13=2016,INDEX(Semaines!$P$2:$P$523,MATCH(Tableau!KC5&amp;Tableau!KD5,Semaines!$K$2:$K$523&amp;Semaines!$L$2:$L$523,0)),IF($AF13=2017,INDEX(Semaines!$Q$2:$Q$523,MATCH(Tableau!KC5&amp;Tableau!KD5,Semaines!$K$2:$K$523&amp;Semaines!$L$2:$L$523,0)),IF($AF13=2018,INDEX(Semaines!$R$2:$R$523,MATCH(Tableau!KC5&amp;Tableau!KD5,Semaines!$K$2:$K$523&amp;Semaines!$L$2:$L$523,0)),IF($AF13=2019,INDEX(Semaines!$S$2:$S$523,MATCH(Tableau!KC5&amp;Tableau!KD5,Semaines!$K$2:$K$523&amp;Semaines!$L$2:$L$523,0)),IF($AF13=2020,INDEX(Semaines!$T$2:$T$523,MATCH(Tableau!KC5&amp;Tableau!KD5,Semaines!$K$2:$K$523&amp;Semaines!$L$2:$L$523,0)),IF($AF13=2021,INDEX(Semaines!$U$2:$U$523,MATCH(Tableau!KC5&amp;Tableau!KD5,Semaines!$K$2:$K$523&amp;Semaines!$L$2:$L$523,0)),IF($AF13=2022,INDEX(Semaines!$V$2:$V$523,MATCH(Tableau!KC5&amp;Tableau!KD5,Semaines!$K$2:$K$523&amp;Semaines!$L$2:$L$523,0))))))))))))))</f>
        <v/>
      </c>
      <c r="JN13" s="127" t="str">
        <f>IF(Tableau!$AL5="","",IF(Tableau!KD5="","",Tableau!$AL5))</f>
        <v/>
      </c>
      <c r="JO13" s="124">
        <f t="shared" si="92"/>
        <v>55</v>
      </c>
      <c r="JP13" s="125">
        <f t="shared" si="93"/>
        <v>2017</v>
      </c>
      <c r="JQ13" s="126" t="str">
        <f t="array" ref="JQ13">IF(AB13="Stock","",IF(OR(Tableau!KG5="",Tableau!KH5=""),"",IF($AF13=2013,INDEX(Semaines!$M$2:$M$523,MATCH(Tableau!KG5&amp;Tableau!KH5,Semaines!$K$2:$K$523&amp;Semaines!$L$2:$L$523,0)),IF($AF13=2014,INDEX(Semaines!$N$2:$N$523,MATCH(Tableau!KG5&amp;Tableau!KH5,Semaines!$K$2:$K$523&amp;Semaines!$L$2:$L$523,0)),IF($AF13=2015,INDEX(Semaines!$O$2:$O$523,MATCH(Tableau!KG5&amp;Tableau!KH5,Semaines!$K$2:$K$523&amp;Semaines!$L$2:$L$523,0)),IF($AF13=2016,INDEX(Semaines!$P$2:$P$523,MATCH(Tableau!KG5&amp;Tableau!KH5,Semaines!$K$2:$K$523&amp;Semaines!$L$2:$L$523,0)),IF($AF13=2017,INDEX(Semaines!$Q$2:$Q$523,MATCH(Tableau!KG5&amp;Tableau!KH5,Semaines!$K$2:$K$523&amp;Semaines!$L$2:$L$523,0)),IF($AF13=2018,INDEX(Semaines!$R$2:$R$523,MATCH(Tableau!KG5&amp;Tableau!KH5,Semaines!$K$2:$K$523&amp;Semaines!$L$2:$L$523,0)),IF($AF13=2019,INDEX(Semaines!$S$2:$S$523,MATCH(Tableau!KG5&amp;Tableau!KH5,Semaines!$K$2:$K$523&amp;Semaines!$L$2:$L$523,0)),IF($AF13=2020,INDEX(Semaines!$T$2:$T$523,MATCH(Tableau!KG5&amp;Tableau!KH5,Semaines!$K$2:$K$523&amp;Semaines!$L$2:$L$523,0)),IF($AF13=2021,INDEX(Semaines!$U$2:$U$523,MATCH(Tableau!KG5&amp;Tableau!KH5,Semaines!$K$2:$K$523&amp;Semaines!$L$2:$L$523,0)),IF($AF13=2022,INDEX(Semaines!$V$2:$V$523,MATCH(Tableau!KG5&amp;Tableau!KH5,Semaines!$K$2:$K$523&amp;Semaines!$L$2:$L$523,0))))))))))))))</f>
        <v/>
      </c>
      <c r="JR13" s="127" t="str">
        <f>IF(Tableau!$AL5="","",IF(Tableau!KH5="","",Tableau!$AL5))</f>
        <v/>
      </c>
      <c r="JS13" s="128">
        <f>IF(Import!BC3=0,"",Import!BC3)</f>
        <v>43259</v>
      </c>
      <c r="JT13" s="124">
        <f t="shared" si="94"/>
        <v>23</v>
      </c>
      <c r="JU13" s="125">
        <f t="shared" si="95"/>
        <v>2018</v>
      </c>
      <c r="JV13" s="126">
        <f t="array" ref="JV13">IF(JS13="",JT13,IF($AF13="","",IF($AF13=2013,INDEX(Semaines!$M$2:$M$523,MATCH(JT13&amp;JU13,Semaines!$K$2:$K$523&amp;Semaines!$L$2:$L$523,0)),IF($AF13=2014,INDEX(Semaines!$N$2:$N$523,MATCH(JT13&amp;JU13,Semaines!$K$2:$K$523&amp;Semaines!$L$2:$L$523,0)),IF($AF13=2015,INDEX(Semaines!$O$2:$O$523,MATCH(JT13&amp;JU13,Semaines!$K$2:$K$523&amp;Semaines!$L$2:$L$523,0)),IF($AF13=2016,INDEX(Semaines!$P$2:$P$523,MATCH(JT13&amp;JU13,Semaines!$K$2:$K$523&amp;Semaines!$L$2:$L$523,0)),IF($AF13=2017,INDEX(Semaines!$Q$2:$Q$523,MATCH(JT13&amp;JU13,Semaines!$K$2:$K$523&amp;Semaines!$L$2:$L$523,0)),IF($AF13=2018,INDEX(Semaines!$R$2:$R$523,MATCH(JT13&amp;JU13,Semaines!$K$2:$K$523&amp;Semaines!$L$2:$L$523,0)),IF($AF13=2019,INDEX(Semaines!$S$2:$S$523,MATCH(JT13&amp;JU13,Semaines!$K$2:$K$523&amp;Semaines!$L$2:$L$523,0)),IF($AF13=2020,INDEX(Semaines!$T$2:$T$523,MATCH(JT13&amp;JU13,Semaines!$K$2:$K$523&amp;Semaines!$L$2:$L$523,0)),IF($AF13=2021,INDEX(Semaines!$U$2:$U$523,MATCH(JT13&amp;JU13,Semaines!$K$2:$K$523&amp;Semaines!$L$2:$L$523,0)),IF($AF13=2022,INDEX(Semaines!$V$2:$V$523,MATCH(JT13&amp;JU13,Semaines!$K$2:$K$523&amp;Semaines!$L$2:$L$523,0))))))))))))))</f>
        <v>75</v>
      </c>
      <c r="JW13" s="125">
        <f t="shared" si="96"/>
        <v>2017</v>
      </c>
    </row>
    <row r="14" spans="1:283" x14ac:dyDescent="0.3">
      <c r="A14" s="4" t="str">
        <f>IF(Import!A4=0,"",Import!A4)</f>
        <v>0924LR</v>
      </c>
      <c r="B14" s="2" t="str">
        <f>IF(Import!D4=0,"",Import!D4)</f>
        <v>3</v>
      </c>
      <c r="C14" s="2"/>
      <c r="D14" s="4" t="str">
        <f t="shared" si="0"/>
        <v/>
      </c>
      <c r="E14" s="2" t="str">
        <f>IF(Import!I4=0,"",Import!I4)</f>
        <v/>
      </c>
      <c r="F14" s="2" t="str">
        <f>IF(Import!J4="","",Import!J4)</f>
        <v/>
      </c>
      <c r="G14" s="2" t="str">
        <f>IF(Import!K4="","",Import!K4)</f>
        <v/>
      </c>
      <c r="H14" s="2"/>
      <c r="I14" s="10" t="str">
        <f>IF(Import!L4=0,"",Import!L4)</f>
        <v>17</v>
      </c>
      <c r="J14" s="2" t="str">
        <f>IF(Import!N4=0,"",Import!N4)</f>
        <v/>
      </c>
      <c r="K14" s="2"/>
      <c r="L14" s="11">
        <f>IF(Import!O4=0,"",Import!O4)</f>
        <v>43220</v>
      </c>
      <c r="M14" s="11">
        <f>IF(Import!P4=0,"",Import!P4)</f>
        <v>43360</v>
      </c>
      <c r="N14" s="12" t="str">
        <f>IF(M14&lt;&gt;"","Annulé",IF(Import!R4=0,"",Import!R4))</f>
        <v>Annulé</v>
      </c>
      <c r="O14" s="12" t="str">
        <f>IF(M14&lt;&gt;"","Annulé",IF(Import!S4=0,"",Import!S4))</f>
        <v>Annulé</v>
      </c>
      <c r="P14" s="12" t="str">
        <f>IF(O14="Annulé","Annulé",IF(Import!T4=0,"",Import!T4))</f>
        <v>Annulé</v>
      </c>
      <c r="Q14" s="11">
        <f>IF(Import!U4=0,IF($M14&lt;&gt;"","Annulé",IF($L14="","","En attente")),Import!U4)</f>
        <v>43234</v>
      </c>
      <c r="R14" s="11" t="str">
        <f>IF(Import!V4=0,IF($M14&lt;&gt;"","Annulé",IF($L14="","","En attente")),Import!V4)</f>
        <v>Annulé</v>
      </c>
      <c r="S14" s="11" t="str">
        <f>IF(Import!W4=0,IF($M14&lt;&gt;"","Annulé",IF($L14="","","En attente")),Import!W4)</f>
        <v>Annulé</v>
      </c>
      <c r="T14" s="11" t="str">
        <f>IF(Import!X4=0,IF($M14&lt;&gt;"","Annulé",IF($L14="","","En attente")),Import!X4)</f>
        <v>Annulé</v>
      </c>
      <c r="U14" s="11" t="str">
        <f>IF(Import!Y4=0,IF($M14&lt;&gt;"","Annulé",IF($L14="","","En attente")),Import!Y4)</f>
        <v>Annulé</v>
      </c>
      <c r="V14" s="11" t="str">
        <f>IF(Import!Z4=0,IF($M14&lt;&gt;"","Annulé",IF($L14="","","En attente")),Import!Z4)</f>
        <v>Annulé</v>
      </c>
      <c r="W14" s="135">
        <f>IF(Tableau!AD6="","",Tableau!AD6)</f>
        <v>0</v>
      </c>
      <c r="X14" s="11" t="str">
        <f>IF($M14&lt;&gt;"","Annulé",IF(Import!AA4=0,IF(L14="","","Pas ouvert"),Import!AA4))</f>
        <v>Annulé</v>
      </c>
      <c r="Y14" s="11" t="str">
        <f>IF($M14&lt;&gt;"","Annulé",IF(Import!AB4=0,IF($X14&lt;&gt;"",IF(X14="Pas ouvert","Pas ouvert","En cours"),""),Import!AB4))</f>
        <v>Annulé</v>
      </c>
      <c r="Z14" s="12" t="str">
        <f>IF($M14&lt;&gt;"","Annulé",IF(Import!AC4=0,"",Import!AC4))</f>
        <v>Annulé</v>
      </c>
      <c r="AA14" s="12" t="str">
        <f>IF($M14&lt;&gt;"","Annulé",IF(Import!AD4=0,"",Import!AD4))</f>
        <v>Annulé</v>
      </c>
      <c r="AB14" s="118" t="str">
        <f t="shared" si="1"/>
        <v>Annulé</v>
      </c>
      <c r="AC14" s="208" t="str">
        <f>Tableau!AI6</f>
        <v/>
      </c>
      <c r="AD14" s="213"/>
      <c r="AE14" s="119" t="str">
        <f t="shared" si="2"/>
        <v/>
      </c>
      <c r="AF14" s="120" t="str">
        <f t="shared" si="3"/>
        <v/>
      </c>
      <c r="AG14" s="121" t="str">
        <f>IF(Import!AE4=0,"",Import!AE4)</f>
        <v/>
      </c>
      <c r="AH14" s="122"/>
      <c r="AI14" s="123"/>
      <c r="AJ14" s="211"/>
      <c r="AK14" s="124" t="str">
        <f t="shared" si="4"/>
        <v/>
      </c>
      <c r="AL14" s="125" t="str">
        <f t="shared" si="5"/>
        <v/>
      </c>
      <c r="AM14" s="126" t="str">
        <f t="array" ref="AM14">IF(AB14="Stock","",IF(OR(Tableau!BB6="",Tableau!BC6=""),"",IF($AF14=2013,INDEX(Semaines!$M$2:$M$523,MATCH(Tableau!BB6&amp;Tableau!BC6,Semaines!$K$2:$K$523&amp;Semaines!$L$2:$L$523,0)),IF($AF14=2014,INDEX(Semaines!$N$2:$N$523,MATCH(Tableau!BB6&amp;Tableau!BC6,Semaines!$K$2:$K$523&amp;Semaines!$L$2:$L$523,0)),IF($AF14=2015,INDEX(Semaines!$O$2:$O$523,MATCH(Tableau!BB6&amp;Tableau!BC6,Semaines!$K$2:$K$523&amp;Semaines!$L$2:$L$523,0)),IF($AF14=2016,INDEX(Semaines!$P$2:$P$523,MATCH(Tableau!BB6&amp;Tableau!BC6,Semaines!$K$2:$K$523&amp;Semaines!$L$2:$L$523,0)),IF($AF14=2017,INDEX(Semaines!$Q$2:$Q$523,MATCH(Tableau!BB6&amp;Tableau!BC6,Semaines!$K$2:$K$523&amp;Semaines!$L$2:$L$523,0)),IF($AF14=2018,INDEX(Semaines!$R$2:$R$523,MATCH(Tableau!BB6&amp;Tableau!BC6,Semaines!$K$2:$K$523&amp;Semaines!$L$2:$L$523,0)),IF($AF14=2019,INDEX(Semaines!$S$2:$S$523,MATCH(Tableau!BB6&amp;Tableau!BC6,Semaines!$K$2:$K$523&amp;Semaines!$L$2:$L$523,0)),IF($AF14=2020,INDEX(Semaines!$T$2:$T$523,MATCH(Tableau!BB6&amp;Tableau!BC6,Semaines!$K$2:$K$523&amp;Semaines!$L$2:$L$523,0)),IF($AF14=2021,INDEX(Semaines!$U$2:$U$523,MATCH(Tableau!BB6&amp;Tableau!BC6,Semaines!$K$2:$K$523&amp;Semaines!$L$2:$L$523,0)),IF($AF14=2022,INDEX(Semaines!$V$2:$V$523,MATCH(Tableau!BB6&amp;Tableau!BC6,Semaines!$K$2:$K$523&amp;Semaines!$L$2:$L$523,0))))))))))))))</f>
        <v/>
      </c>
      <c r="AN14" s="127" t="str">
        <f>IF(Tableau!$AL6="","",IF(Tableau!BC6="","",Tableau!$AL6))</f>
        <v/>
      </c>
      <c r="AO14" s="128" t="str">
        <f>IF(Import!AI4=0,"",Import!AI4)</f>
        <v/>
      </c>
      <c r="AP14" s="124" t="str">
        <f t="shared" si="6"/>
        <v/>
      </c>
      <c r="AQ14" s="125" t="str">
        <f t="shared" si="7"/>
        <v/>
      </c>
      <c r="AR14" s="126" t="str">
        <f>IF(Tableau!BH6="","",Tableau!BH6)</f>
        <v/>
      </c>
      <c r="AS14" s="127" t="str">
        <f>IF(Tableau!BI6="","",Tableau!BI6)</f>
        <v/>
      </c>
      <c r="AT14" s="129"/>
      <c r="AU14" s="123"/>
      <c r="AV14" s="122"/>
      <c r="AW14" s="122"/>
      <c r="AX14" s="124" t="str">
        <f t="shared" si="8"/>
        <v/>
      </c>
      <c r="AY14" s="125" t="str">
        <f t="shared" si="9"/>
        <v/>
      </c>
      <c r="AZ14" s="126" t="str">
        <f t="array" ref="AZ14">IF(AB14="Stock","",IF(OR(Tableau!BL6="",Tableau!BM6=""),"",IF($AF14=2013,INDEX(Semaines!$M$2:$M$523,MATCH(Tableau!BL6&amp;Tableau!BM6,Semaines!$K$2:$K$523&amp;Semaines!$L$2:$L$523,0)),IF($AF14=2014,INDEX(Semaines!$N$2:$N$523,MATCH(Tableau!BL6&amp;Tableau!BM6,Semaines!$K$2:$K$523&amp;Semaines!$L$2:$L$523,0)),IF($AF14=2015,INDEX(Semaines!$O$2:$O$523,MATCH(Tableau!BL6&amp;Tableau!BM6,Semaines!$K$2:$K$523&amp;Semaines!$L$2:$L$523,0)),IF($AF14=2016,INDEX(Semaines!$P$2:$P$523,MATCH(Tableau!BL6&amp;Tableau!BM6,Semaines!$K$2:$K$523&amp;Semaines!$L$2:$L$523,0)),IF($AF14=2017,INDEX(Semaines!$Q$2:$Q$523,MATCH(Tableau!BL6&amp;Tableau!BM6,Semaines!$K$2:$K$523&amp;Semaines!$L$2:$L$523,0)),IF($AF14=2018,INDEX(Semaines!$R$2:$R$523,MATCH(Tableau!BL6&amp;Tableau!BM6,Semaines!$K$2:$K$523&amp;Semaines!$L$2:$L$523,0)),IF($AF14=2019,INDEX(Semaines!$S$2:$S$523,MATCH(Tableau!BL6&amp;Tableau!BM6,Semaines!$K$2:$K$523&amp;Semaines!$L$2:$L$523,0)),IF($AF14=2020,INDEX(Semaines!$T$2:$T$523,MATCH(Tableau!BL6&amp;Tableau!BM6,Semaines!$K$2:$K$523&amp;Semaines!$L$2:$L$523,0)),IF($AF14=2021,INDEX(Semaines!$U$2:$U$523,MATCH(Tableau!BL6&amp;Tableau!BM6,Semaines!$K$2:$K$523&amp;Semaines!$L$2:$L$523,0)),IF($AF14=2022,INDEX(Semaines!$V$2:$V$523,MATCH(Tableau!BL6&amp;Tableau!BM6,Semaines!$K$2:$K$523&amp;Semaines!$L$2:$L$523,0))))))))))))))</f>
        <v/>
      </c>
      <c r="BA14" s="127" t="str">
        <f>IF(Tableau!$AL6="","",IF(Tableau!BM6="","",Tableau!$AL6))</f>
        <v/>
      </c>
      <c r="BB14" s="124" t="str">
        <f t="shared" si="10"/>
        <v/>
      </c>
      <c r="BC14" s="125" t="str">
        <f t="shared" si="11"/>
        <v/>
      </c>
      <c r="BD14" s="126" t="str">
        <f t="array" ref="BD14">IF(AB14="Stock","",IF(OR(Tableau!BP6="",Tableau!BQ6=""),"",IF($AF14=2013,INDEX(Semaines!$M$2:$M$523,MATCH(Tableau!BP6&amp;Tableau!BQ6,Semaines!$K$2:$K$523&amp;Semaines!$L$2:$L$523,0)),IF($AF14=2014,INDEX(Semaines!$N$2:$N$523,MATCH(Tableau!BP6&amp;Tableau!BQ6,Semaines!$K$2:$K$523&amp;Semaines!$L$2:$L$523,0)),IF($AF14=2015,INDEX(Semaines!$O$2:$O$523,MATCH(Tableau!BP6&amp;Tableau!BQ6,Semaines!$K$2:$K$523&amp;Semaines!$L$2:$L$523,0)),IF($AF14=2016,INDEX(Semaines!$P$2:$P$523,MATCH(Tableau!BP6&amp;Tableau!BQ6,Semaines!$K$2:$K$523&amp;Semaines!$L$2:$L$523,0)),IF($AF14=2017,INDEX(Semaines!$Q$2:$Q$523,MATCH(Tableau!BP6&amp;Tableau!BQ6,Semaines!$K$2:$K$523&amp;Semaines!$L$2:$L$523,0)),IF($AF14=2018,INDEX(Semaines!$R$2:$R$523,MATCH(Tableau!BP6&amp;Tableau!BQ6,Semaines!$K$2:$K$523&amp;Semaines!$L$2:$L$523,0)),IF($AF14=2019,INDEX(Semaines!$S$2:$S$523,MATCH(Tableau!BP6&amp;Tableau!BQ6,Semaines!$K$2:$K$523&amp;Semaines!$L$2:$L$523,0)),IF($AF14=2020,INDEX(Semaines!$T$2:$T$523,MATCH(Tableau!BP6&amp;Tableau!BQ6,Semaines!$K$2:$K$523&amp;Semaines!$L$2:$L$523,0)),IF($AF14=2021,INDEX(Semaines!$U$2:$U$523,MATCH(Tableau!BP6&amp;Tableau!BQ6,Semaines!$K$2:$K$523&amp;Semaines!$L$2:$L$523,0)),IF($AF14=2022,INDEX(Semaines!$V$2:$V$523,MATCH(Tableau!BP6&amp;Tableau!BQ6,Semaines!$K$2:$K$523&amp;Semaines!$L$2:$L$523,0))))))))))))))</f>
        <v/>
      </c>
      <c r="BE14" s="127" t="str">
        <f>IF(Tableau!$AL6="","",IF(Tableau!BQ6="","",Tableau!$AL6))</f>
        <v/>
      </c>
      <c r="BF14" s="124" t="str">
        <f t="shared" si="12"/>
        <v/>
      </c>
      <c r="BG14" s="125" t="str">
        <f t="shared" si="13"/>
        <v/>
      </c>
      <c r="BH14" s="126" t="str">
        <f t="array" ref="BH14">IF(AB14="Stock","",IF(OR(Tableau!BT6="",Tableau!BU6=""),"",IF($AF14=2013,INDEX(Semaines!$M$2:$M$523,MATCH(Tableau!BT6&amp;Tableau!BU6,Semaines!$K$2:$K$523&amp;Semaines!$L$2:$L$523,0)),IF($AF14=2014,INDEX(Semaines!$N$2:$N$523,MATCH(Tableau!BT6&amp;Tableau!BU6,Semaines!$K$2:$K$523&amp;Semaines!$L$2:$L$523,0)),IF($AF14=2015,INDEX(Semaines!$O$2:$O$523,MATCH(Tableau!BT6&amp;Tableau!BU6,Semaines!$K$2:$K$523&amp;Semaines!$L$2:$L$523,0)),IF($AF14=2016,INDEX(Semaines!$P$2:$P$523,MATCH(Tableau!BT6&amp;Tableau!BU6,Semaines!$K$2:$K$523&amp;Semaines!$L$2:$L$523,0)),IF($AF14=2017,INDEX(Semaines!$Q$2:$Q$523,MATCH(Tableau!BT6&amp;Tableau!BU6,Semaines!$K$2:$K$523&amp;Semaines!$L$2:$L$523,0)),IF($AF14=2018,INDEX(Semaines!$R$2:$R$523,MATCH(Tableau!BT6&amp;Tableau!BU6,Semaines!$K$2:$K$523&amp;Semaines!$L$2:$L$523,0)),IF($AF14=2019,INDEX(Semaines!$S$2:$S$523,MATCH(Tableau!BT6&amp;Tableau!BU6,Semaines!$K$2:$K$523&amp;Semaines!$L$2:$L$523,0)),IF($AF14=2020,INDEX(Semaines!$T$2:$T$523,MATCH(Tableau!BT6&amp;Tableau!BU6,Semaines!$K$2:$K$523&amp;Semaines!$L$2:$L$523,0)),IF($AF14=2021,INDEX(Semaines!$U$2:$U$523,MATCH(Tableau!BT6&amp;Tableau!BU6,Semaines!$K$2:$K$523&amp;Semaines!$L$2:$L$523,0)),IF($AF14=2022,INDEX(Semaines!$V$2:$V$523,MATCH(Tableau!BT6&amp;Tableau!BU6,Semaines!$K$2:$K$523&amp;Semaines!$L$2:$L$523,0))))))))))))))</f>
        <v/>
      </c>
      <c r="BI14" s="127" t="str">
        <f>IF(Tableau!$AL6="","",IF(Tableau!BU6="","",Tableau!$AL6))</f>
        <v/>
      </c>
      <c r="BJ14" s="117" t="str">
        <f>IF(Import!AM4=0,"",Import!AM4)</f>
        <v/>
      </c>
      <c r="BK14" s="124" t="str">
        <f t="shared" si="14"/>
        <v/>
      </c>
      <c r="BL14" s="125" t="str">
        <f t="shared" si="15"/>
        <v/>
      </c>
      <c r="BM14" s="126" t="str">
        <f>IF(Tableau!BZ6="","",Tableau!BZ6)</f>
        <v/>
      </c>
      <c r="BN14" s="127" t="str">
        <f>IF(Tableau!CA6="","",Tableau!CA6)</f>
        <v/>
      </c>
      <c r="BO14" s="124" t="str">
        <f t="shared" si="16"/>
        <v/>
      </c>
      <c r="BP14" s="125" t="str">
        <f t="shared" si="17"/>
        <v/>
      </c>
      <c r="BQ14" s="126" t="str">
        <f t="array" ref="BQ14">IF(AB14="Stock","",IF(OR(Tableau!CD6="",Tableau!CE6=""),"",IF($AF14=2013,INDEX(Semaines!$M$2:$M$523,MATCH(Tableau!CD6&amp;Tableau!CE6,Semaines!$K$2:$K$523&amp;Semaines!$L$2:$L$523,0)),IF($AF14=2014,INDEX(Semaines!$N$2:$N$523,MATCH(Tableau!CD6&amp;Tableau!CE6,Semaines!$K$2:$K$523&amp;Semaines!$L$2:$L$523,0)),IF($AF14=2015,INDEX(Semaines!$O$2:$O$523,MATCH(Tableau!CD6&amp;Tableau!CE6,Semaines!$K$2:$K$523&amp;Semaines!$L$2:$L$523,0)),IF($AF14=2016,INDEX(Semaines!$P$2:$P$523,MATCH(Tableau!CD6&amp;Tableau!CE6,Semaines!$K$2:$K$523&amp;Semaines!$L$2:$L$523,0)),IF($AF14=2017,INDEX(Semaines!$Q$2:$Q$523,MATCH(Tableau!CD6&amp;Tableau!CE6,Semaines!$K$2:$K$523&amp;Semaines!$L$2:$L$523,0)),IF($AF14=2018,INDEX(Semaines!$R$2:$R$523,MATCH(Tableau!CD6&amp;Tableau!CE6,Semaines!$K$2:$K$523&amp;Semaines!$L$2:$L$523,0)),IF($AF14=2019,INDEX(Semaines!$S$2:$S$523,MATCH(Tableau!CD6&amp;Tableau!CE6,Semaines!$K$2:$K$523&amp;Semaines!$L$2:$L$523,0)),IF($AF14=2020,INDEX(Semaines!$T$2:$T$523,MATCH(Tableau!CD6&amp;Tableau!CE6,Semaines!$K$2:$K$523&amp;Semaines!$L$2:$L$523,0)),IF($AF14=2021,INDEX(Semaines!$U$2:$U$523,MATCH(Tableau!CD6&amp;Tableau!CE6,Semaines!$K$2:$K$523&amp;Semaines!$L$2:$L$523,0)),IF($AF14=2022,INDEX(Semaines!$V$2:$V$523,MATCH(Tableau!CD6&amp;Tableau!CE6,Semaines!$K$2:$K$523&amp;Semaines!$L$2:$L$523,0))))))))))))))</f>
        <v/>
      </c>
      <c r="BR14" s="127" t="str">
        <f>IF(Tableau!$AL6="","",IF(Tableau!CE6="","",Tableau!$AL6))</f>
        <v/>
      </c>
      <c r="BS14" s="211"/>
      <c r="BT14" s="124" t="str">
        <f t="shared" si="18"/>
        <v/>
      </c>
      <c r="BU14" s="125" t="str">
        <f t="shared" si="19"/>
        <v/>
      </c>
      <c r="BV14" s="126" t="str">
        <f t="array" ref="BV14">IF(AB14="Stock","",IF(OR(Tableau!CI6="",Tableau!CJ6=""),"",IF($AF14=2013,INDEX(Semaines!$M$2:$M$523,MATCH(Tableau!CI6&amp;Tableau!CJ6,Semaines!$K$2:$K$523&amp;Semaines!$L$2:$L$523,0)),IF($AF14=2014,INDEX(Semaines!$N$2:$N$523,MATCH(Tableau!CI6&amp;Tableau!CJ6,Semaines!$K$2:$K$523&amp;Semaines!$L$2:$L$523,0)),IF($AF14=2015,INDEX(Semaines!$O$2:$O$523,MATCH(Tableau!CI6&amp;Tableau!CJ6,Semaines!$K$2:$K$523&amp;Semaines!$L$2:$L$523,0)),IF($AF14=2016,INDEX(Semaines!$P$2:$P$523,MATCH(Tableau!CI6&amp;Tableau!CJ6,Semaines!$K$2:$K$523&amp;Semaines!$L$2:$L$523,0)),IF($AF14=2017,INDEX(Semaines!$Q$2:$Q$523,MATCH(Tableau!CI6&amp;Tableau!CJ6,Semaines!$K$2:$K$523&amp;Semaines!$L$2:$L$523,0)),IF($AF14=2018,INDEX(Semaines!$R$2:$R$523,MATCH(Tableau!CI6&amp;Tableau!CJ6,Semaines!$K$2:$K$523&amp;Semaines!$L$2:$L$523,0)),IF($AF14=2019,INDEX(Semaines!$S$2:$S$523,MATCH(Tableau!CI6&amp;Tableau!CJ6,Semaines!$K$2:$K$523&amp;Semaines!$L$2:$L$523,0)),IF($AF14=2020,INDEX(Semaines!$T$2:$T$523,MATCH(Tableau!CI6&amp;Tableau!CJ6,Semaines!$K$2:$K$523&amp;Semaines!$L$2:$L$523,0)),IF($AF14=2021,INDEX(Semaines!$U$2:$U$523,MATCH(Tableau!CI6&amp;Tableau!CJ6,Semaines!$K$2:$K$523&amp;Semaines!$L$2:$L$523,0)),IF($AF14=2022,INDEX(Semaines!$V$2:$V$523,MATCH(Tableau!CI6&amp;Tableau!CJ6,Semaines!$K$2:$K$523&amp;Semaines!$L$2:$L$523,0))))))))))))))</f>
        <v/>
      </c>
      <c r="BW14" s="127" t="str">
        <f>IF(Tableau!$AL6="","",IF(Tableau!CJ6="","",Tableau!$AL6))</f>
        <v/>
      </c>
      <c r="BX14" s="211"/>
      <c r="BY14" s="124" t="str">
        <f t="shared" si="20"/>
        <v/>
      </c>
      <c r="BZ14" s="125" t="str">
        <f t="shared" si="21"/>
        <v/>
      </c>
      <c r="CA14" s="126" t="str">
        <f t="array" ref="CA14">IF(AB14="Stock","",IF(OR(Tableau!CN6="",Tableau!CO6=""),"",IF($AF14=2013,INDEX(Semaines!$M$2:$M$523,MATCH(Tableau!CN6&amp;Tableau!CO6,Semaines!$K$2:$K$523&amp;Semaines!$L$2:$L$523,0)),IF($AF14=2014,INDEX(Semaines!$N$2:$N$523,MATCH(Tableau!CN6&amp;Tableau!CO6,Semaines!$K$2:$K$523&amp;Semaines!$L$2:$L$523,0)),IF($AF14=2015,INDEX(Semaines!$O$2:$O$523,MATCH(Tableau!CN6&amp;Tableau!CO6,Semaines!$K$2:$K$523&amp;Semaines!$L$2:$L$523,0)),IF($AF14=2016,INDEX(Semaines!$P$2:$P$523,MATCH(Tableau!CN6&amp;Tableau!CO6,Semaines!$K$2:$K$523&amp;Semaines!$L$2:$L$523,0)),IF($AF14=2017,INDEX(Semaines!$Q$2:$Q$523,MATCH(Tableau!CN6&amp;Tableau!CO6,Semaines!$K$2:$K$523&amp;Semaines!$L$2:$L$523,0)),IF($AF14=2018,INDEX(Semaines!$R$2:$R$523,MATCH(Tableau!CN6&amp;Tableau!CO6,Semaines!$K$2:$K$523&amp;Semaines!$L$2:$L$523,0)),IF($AF14=2019,INDEX(Semaines!$S$2:$S$523,MATCH(Tableau!CN6&amp;Tableau!CO6,Semaines!$K$2:$K$523&amp;Semaines!$L$2:$L$523,0)),IF($AF14=2020,INDEX(Semaines!$T$2:$T$523,MATCH(Tableau!CN6&amp;Tableau!CO6,Semaines!$K$2:$K$523&amp;Semaines!$L$2:$L$523,0)),IF($AF14=2021,INDEX(Semaines!$U$2:$U$523,MATCH(Tableau!CN6&amp;Tableau!CO6,Semaines!$K$2:$K$523&amp;Semaines!$L$2:$L$523,0)),IF($AF14=2022,INDEX(Semaines!$V$2:$V$523,MATCH(Tableau!CN6&amp;Tableau!CO6,Semaines!$K$2:$K$523&amp;Semaines!$L$2:$L$523,0))))))))))))))</f>
        <v/>
      </c>
      <c r="CB14" s="127" t="str">
        <f>IF(Tableau!$AL6="","",IF(Tableau!CO6="","",Tableau!$AL6))</f>
        <v/>
      </c>
      <c r="CC14" s="117" t="str">
        <f>IF(Import!AQ4=0,"",Import!AQ4)</f>
        <v/>
      </c>
      <c r="CD14" s="124" t="str">
        <f t="shared" si="22"/>
        <v/>
      </c>
      <c r="CE14" s="125" t="str">
        <f t="shared" si="23"/>
        <v/>
      </c>
      <c r="CF14" s="126" t="str">
        <f>IF(Tableau!CT6="","",Tableau!CT6)</f>
        <v/>
      </c>
      <c r="CG14" s="127" t="str">
        <f>IF(Tableau!CU6="","",Tableau!CU6)</f>
        <v/>
      </c>
      <c r="CH14" s="124" t="str">
        <f t="shared" si="24"/>
        <v/>
      </c>
      <c r="CI14" s="125" t="str">
        <f t="shared" si="25"/>
        <v/>
      </c>
      <c r="CJ14" s="126" t="str">
        <f t="array" ref="CJ14">IF(AB14="Stock","",IF(OR(Tableau!CX6="",Tableau!CY6=""),"",IF($AF14=2013,INDEX(Semaines!$M$2:$M$523,MATCH(Tableau!CX6&amp;Tableau!CY6,Semaines!$K$2:$K$523&amp;Semaines!$L$2:$L$523,0)),IF($AF14=2014,INDEX(Semaines!$N$2:$N$523,MATCH(Tableau!CX6&amp;Tableau!CY6,Semaines!$K$2:$K$523&amp;Semaines!$L$2:$L$523,0)),IF($AF14=2015,INDEX(Semaines!$O$2:$O$523,MATCH(Tableau!CX6&amp;Tableau!CY6,Semaines!$K$2:$K$523&amp;Semaines!$L$2:$L$523,0)),IF($AF14=2016,INDEX(Semaines!$P$2:$P$523,MATCH(Tableau!CX6&amp;Tableau!CY6,Semaines!$K$2:$K$523&amp;Semaines!$L$2:$L$523,0)),IF($AF14=2017,INDEX(Semaines!$Q$2:$Q$523,MATCH(Tableau!CX6&amp;Tableau!CY6,Semaines!$K$2:$K$523&amp;Semaines!$L$2:$L$523,0)),IF($AF14=2018,INDEX(Semaines!$R$2:$R$523,MATCH(Tableau!CX6&amp;Tableau!CY6,Semaines!$K$2:$K$523&amp;Semaines!$L$2:$L$523,0)),IF($AF14=2019,INDEX(Semaines!$S$2:$S$523,MATCH(Tableau!CX6&amp;Tableau!CY6,Semaines!$K$2:$K$523&amp;Semaines!$L$2:$L$523,0)),IF($AF14=2020,INDEX(Semaines!$T$2:$T$523,MATCH(Tableau!CX6&amp;Tableau!CY6,Semaines!$K$2:$K$523&amp;Semaines!$L$2:$L$523,0)),IF($AF14=2021,INDEX(Semaines!$U$2:$U$523,MATCH(Tableau!CX6&amp;Tableau!CY6,Semaines!$K$2:$K$523&amp;Semaines!$L$2:$L$523,0)),IF($AF14=2022,INDEX(Semaines!$V$2:$V$523,MATCH(Tableau!CX6&amp;Tableau!CY6,Semaines!$K$2:$K$523&amp;Semaines!$L$2:$L$523,0))))))))))))))</f>
        <v/>
      </c>
      <c r="CK14" s="127" t="str">
        <f>IF(Tableau!$AL6="","",IF(Tableau!CY6="","",Tableau!$AL6))</f>
        <v/>
      </c>
      <c r="CL14" s="211"/>
      <c r="CM14" s="124" t="str">
        <f t="shared" si="26"/>
        <v/>
      </c>
      <c r="CN14" s="125" t="str">
        <f t="shared" si="27"/>
        <v/>
      </c>
      <c r="CO14" s="126" t="str">
        <f t="array" ref="CO14">IF(AB14="Stock","",IF(OR(Tableau!DC6="",Tableau!DD6=""),"",IF($AF14=2013,INDEX(Semaines!$M$2:$M$523,MATCH(Tableau!DC6&amp;Tableau!DD6,Semaines!$K$2:$K$523&amp;Semaines!$L$2:$L$523,0)),IF($AF14=2014,INDEX(Semaines!$N$2:$N$523,MATCH(Tableau!DC6&amp;Tableau!DD6,Semaines!$K$2:$K$523&amp;Semaines!$L$2:$L$523,0)),IF($AF14=2015,INDEX(Semaines!$O$2:$O$523,MATCH(Tableau!DC6&amp;Tableau!DD6,Semaines!$K$2:$K$523&amp;Semaines!$L$2:$L$523,0)),IF($AF14=2016,INDEX(Semaines!$P$2:$P$523,MATCH(Tableau!DC6&amp;Tableau!DD6,Semaines!$K$2:$K$523&amp;Semaines!$L$2:$L$523,0)),IF($AF14=2017,INDEX(Semaines!$Q$2:$Q$523,MATCH(Tableau!DC6&amp;Tableau!DD6,Semaines!$K$2:$K$523&amp;Semaines!$L$2:$L$523,0)),IF($AF14=2018,INDEX(Semaines!$R$2:$R$523,MATCH(Tableau!DC6&amp;Tableau!DD6,Semaines!$K$2:$K$523&amp;Semaines!$L$2:$L$523,0)),IF($AF14=2019,INDEX(Semaines!$S$2:$S$523,MATCH(Tableau!DC6&amp;Tableau!DD6,Semaines!$K$2:$K$523&amp;Semaines!$L$2:$L$523,0)),IF($AF14=2020,INDEX(Semaines!$T$2:$T$523,MATCH(Tableau!DC6&amp;Tableau!DD6,Semaines!$K$2:$K$523&amp;Semaines!$L$2:$L$523,0)),IF($AF14=2021,INDEX(Semaines!$U$2:$U$523,MATCH(Tableau!DC6&amp;Tableau!DD6,Semaines!$K$2:$K$523&amp;Semaines!$L$2:$L$523,0)),IF($AF14=2022,INDEX(Semaines!$V$2:$V$523,MATCH(Tableau!DC6&amp;Tableau!DD6,Semaines!$K$2:$K$523&amp;Semaines!$L$2:$L$523,0))))))))))))))</f>
        <v/>
      </c>
      <c r="CP14" s="127" t="str">
        <f>IF(Tableau!$AL6="","",IF(Tableau!DD6="","",Tableau!$AL6))</f>
        <v/>
      </c>
      <c r="CQ14" s="124" t="str">
        <f t="shared" si="28"/>
        <v/>
      </c>
      <c r="CR14" s="125" t="str">
        <f t="shared" si="29"/>
        <v/>
      </c>
      <c r="CS14" s="126" t="str">
        <f t="array" ref="CS14">IF(AB14="Stock","",IF(OR(Tableau!DG6="",Tableau!DH6=""),"",IF($AF14=2013,INDEX(Semaines!$M$2:$M$523,MATCH(Tableau!DG6&amp;Tableau!DH6,Semaines!$K$2:$K$523&amp;Semaines!$L$2:$L$523,0)),IF($AF14=2014,INDEX(Semaines!$N$2:$N$523,MATCH(Tableau!DG6&amp;Tableau!DH6,Semaines!$K$2:$K$523&amp;Semaines!$L$2:$L$523,0)),IF($AF14=2015,INDEX(Semaines!$O$2:$O$523,MATCH(Tableau!DG6&amp;Tableau!DH6,Semaines!$K$2:$K$523&amp;Semaines!$L$2:$L$523,0)),IF($AF14=2016,INDEX(Semaines!$P$2:$P$523,MATCH(Tableau!DG6&amp;Tableau!DH6,Semaines!$K$2:$K$523&amp;Semaines!$L$2:$L$523,0)),IF($AF14=2017,INDEX(Semaines!$Q$2:$Q$523,MATCH(Tableau!DG6&amp;Tableau!DH6,Semaines!$K$2:$K$523&amp;Semaines!$L$2:$L$523,0)),IF($AF14=2018,INDEX(Semaines!$R$2:$R$523,MATCH(Tableau!DG6&amp;Tableau!DH6,Semaines!$K$2:$K$523&amp;Semaines!$L$2:$L$523,0)),IF($AF14=2019,INDEX(Semaines!$S$2:$S$523,MATCH(Tableau!DG6&amp;Tableau!DH6,Semaines!$K$2:$K$523&amp;Semaines!$L$2:$L$523,0)),IF($AF14=2020,INDEX(Semaines!$T$2:$T$523,MATCH(Tableau!DG6&amp;Tableau!DH6,Semaines!$K$2:$K$523&amp;Semaines!$L$2:$L$523,0)),IF($AF14=2021,INDEX(Semaines!$U$2:$U$523,MATCH(Tableau!DG6&amp;Tableau!DH6,Semaines!$K$2:$K$523&amp;Semaines!$L$2:$L$523,0)),IF($AF14=2022,INDEX(Semaines!$V$2:$V$523,MATCH(Tableau!DG6&amp;Tableau!DH6,Semaines!$K$2:$K$523&amp;Semaines!$L$2:$L$523,0))))))))))))))</f>
        <v/>
      </c>
      <c r="CT14" s="127"/>
      <c r="CU14" s="211"/>
      <c r="CV14" s="130" t="str">
        <f t="shared" si="30"/>
        <v/>
      </c>
      <c r="CW14" s="124" t="str">
        <f t="shared" si="31"/>
        <v/>
      </c>
      <c r="CX14" s="125" t="str">
        <f t="shared" si="32"/>
        <v/>
      </c>
      <c r="CY14" s="126" t="str">
        <f t="array" ref="CY14">IF(AB14="Stock","",IF(OR(Tableau!DL6="",Tableau!DM6=""),"",IF($AF14=2013,INDEX(Semaines!$M$2:$M$523,MATCH(Tableau!DL6&amp;Tableau!DM6,Semaines!$K$2:$K$523&amp;Semaines!$L$2:$L$523,0)),IF($AF14=2014,INDEX(Semaines!$N$2:$N$523,MATCH(Tableau!DL6&amp;Tableau!DM6,Semaines!$K$2:$K$523&amp;Semaines!$L$2:$L$523,0)),IF($AF14=2015,INDEX(Semaines!$O$2:$O$523,MATCH(Tableau!DL6&amp;Tableau!DM6,Semaines!$K$2:$K$523&amp;Semaines!$L$2:$L$523,0)),IF($AF14=2016,INDEX(Semaines!$P$2:$P$523,MATCH(Tableau!DL6&amp;Tableau!DM6,Semaines!$K$2:$K$523&amp;Semaines!$L$2:$L$523,0)),IF($AF14=2017,INDEX(Semaines!$Q$2:$Q$523,MATCH(Tableau!DL6&amp;Tableau!DM6,Semaines!$K$2:$K$523&amp;Semaines!$L$2:$L$523,0)),IF($AF14=2018,INDEX(Semaines!$R$2:$R$523,MATCH(Tableau!DL6&amp;Tableau!DM6,Semaines!$K$2:$K$523&amp;Semaines!$L$2:$L$523,0)),IF($AF14=2019,INDEX(Semaines!$S$2:$S$523,MATCH(Tableau!DL6&amp;Tableau!DM6,Semaines!$K$2:$K$523&amp;Semaines!$L$2:$L$523,0)),IF($AF14=2020,INDEX(Semaines!$T$2:$T$523,MATCH(Tableau!DL6&amp;Tableau!DM6,Semaines!$K$2:$K$523&amp;Semaines!$L$2:$L$523,0)),IF($AF14=2021,INDEX(Semaines!$U$2:$U$523,MATCH(Tableau!DL6&amp;Tableau!DM6,Semaines!$K$2:$K$523&amp;Semaines!$L$2:$L$523,0)),IF($AF14=2022,INDEX(Semaines!$V$2:$V$523,MATCH(Tableau!DL6&amp;Tableau!DM6,Semaines!$K$2:$K$523&amp;Semaines!$L$2:$L$523,0))))))))))))))</f>
        <v/>
      </c>
      <c r="CZ14" s="127" t="str">
        <f>IF(Tableau!$AL6="","",IF(Tableau!DM6="","",Tableau!$AL6))</f>
        <v/>
      </c>
      <c r="DA14" s="211"/>
      <c r="DB14" s="130" t="str">
        <f t="shared" si="33"/>
        <v/>
      </c>
      <c r="DC14" s="124" t="str">
        <f t="shared" si="34"/>
        <v/>
      </c>
      <c r="DD14" s="125" t="str">
        <f t="shared" si="35"/>
        <v/>
      </c>
      <c r="DE14" s="126" t="str">
        <f t="array" ref="DE14">IF(AB14="Stock","",IF(OR(Tableau!DQ6="",Tableau!DR6=""),"",IF($AF14=2013,INDEX(Semaines!$M$2:$M$523,MATCH(Tableau!DQ6&amp;Tableau!DR6,Semaines!$K$2:$K$523&amp;Semaines!$L$2:$L$523,0)),IF($AF14=2014,INDEX(Semaines!$N$2:$N$523,MATCH(Tableau!DQ6&amp;Tableau!DR6,Semaines!$K$2:$K$523&amp;Semaines!$L$2:$L$523,0)),IF($AF14=2015,INDEX(Semaines!$O$2:$O$523,MATCH(Tableau!DQ6&amp;Tableau!DR6,Semaines!$K$2:$K$523&amp;Semaines!$L$2:$L$523,0)),IF($AF14=2016,INDEX(Semaines!$P$2:$P$523,MATCH(Tableau!DQ6&amp;Tableau!DR6,Semaines!$K$2:$K$523&amp;Semaines!$L$2:$L$523,0)),IF($AF14=2017,INDEX(Semaines!$Q$2:$Q$523,MATCH(Tableau!DQ6&amp;Tableau!DR6,Semaines!$K$2:$K$523&amp;Semaines!$L$2:$L$523,0)),IF($AF14=2018,INDEX(Semaines!$R$2:$R$523,MATCH(Tableau!DQ6&amp;Tableau!DR6,Semaines!$K$2:$K$523&amp;Semaines!$L$2:$L$523,0)),IF($AF14=2019,INDEX(Semaines!$S$2:$S$523,MATCH(Tableau!DQ6&amp;Tableau!DR6,Semaines!$K$2:$K$523&amp;Semaines!$L$2:$L$523,0)),IF($AF14=2020,INDEX(Semaines!$T$2:$T$523,MATCH(Tableau!DQ6&amp;Tableau!DR6,Semaines!$K$2:$K$523&amp;Semaines!$L$2:$L$523,0)),IF($AF14=2021,INDEX(Semaines!$U$2:$U$523,MATCH(Tableau!DQ6&amp;Tableau!DR6,Semaines!$K$2:$K$523&amp;Semaines!$L$2:$L$523,0)),IF($AF14=2022,INDEX(Semaines!$V$2:$V$523,MATCH(Tableau!DQ6&amp;Tableau!DR6,Semaines!$K$2:$K$523&amp;Semaines!$L$2:$L$523,0))))))))))))))</f>
        <v/>
      </c>
      <c r="DF14" s="127" t="str">
        <f>IF(Tableau!$AL6="","",IF(Tableau!DR6="","",Tableau!$AL6))</f>
        <v/>
      </c>
      <c r="DG14" s="129"/>
      <c r="DH14" s="123"/>
      <c r="DI14" s="211"/>
      <c r="DJ14" s="124" t="str">
        <f t="shared" si="36"/>
        <v/>
      </c>
      <c r="DK14" s="125" t="str">
        <f t="shared" si="37"/>
        <v/>
      </c>
      <c r="DL14" s="126" t="str">
        <f t="array" ref="DL14">IF(AB14="Stock","",IF(OR(Tableau!DX6="",Tableau!DY6=""),"",IF($AF14=2013,INDEX(Semaines!$M$2:$M$523,MATCH(Tableau!DX6&amp;Tableau!DY6,Semaines!$K$2:$K$523&amp;Semaines!$L$2:$L$523,0)),IF($AF14=2014,INDEX(Semaines!$N$2:$N$523,MATCH(Tableau!DX6&amp;Tableau!DY6,Semaines!$K$2:$K$523&amp;Semaines!$L$2:$L$523,0)),IF($AF14=2015,INDEX(Semaines!$O$2:$O$523,MATCH(Tableau!DX6&amp;Tableau!DY6,Semaines!$K$2:$K$523&amp;Semaines!$L$2:$L$523,0)),IF($AF14=2016,INDEX(Semaines!$P$2:$P$523,MATCH(Tableau!DX6&amp;Tableau!DY6,Semaines!$K$2:$K$523&amp;Semaines!$L$2:$L$523,0)),IF($AF14=2017,INDEX(Semaines!$Q$2:$Q$523,MATCH(Tableau!DX6&amp;Tableau!DY6,Semaines!$K$2:$K$523&amp;Semaines!$L$2:$L$523,0)),IF($AF14=2018,INDEX(Semaines!$R$2:$R$523,MATCH(Tableau!DX6&amp;Tableau!DY6,Semaines!$K$2:$K$523&amp;Semaines!$L$2:$L$523,0)),IF($AF14=2019,INDEX(Semaines!$S$2:$S$523,MATCH(Tableau!DX6&amp;Tableau!DY6,Semaines!$K$2:$K$523&amp;Semaines!$L$2:$L$523,0)),IF($AF14=2020,INDEX(Semaines!$T$2:$T$523,MATCH(Tableau!DX6&amp;Tableau!DY6,Semaines!$K$2:$K$523&amp;Semaines!$L$2:$L$523,0)),IF($AF14=2021,INDEX(Semaines!$U$2:$U$523,MATCH(Tableau!DX6&amp;Tableau!DY6,Semaines!$K$2:$K$523&amp;Semaines!$L$2:$L$523,0)),IF($AF14=2022,INDEX(Semaines!$V$2:$V$523,MATCH(Tableau!DX6&amp;Tableau!DY6,Semaines!$K$2:$K$523&amp;Semaines!$L$2:$L$523,0))))))))))))))</f>
        <v/>
      </c>
      <c r="DM14" s="127" t="str">
        <f>IF(Tableau!$AL6="","",IF(Tableau!DY6="","",Tableau!$AL6))</f>
        <v/>
      </c>
      <c r="DN14" s="211"/>
      <c r="DO14" s="124" t="str">
        <f t="shared" si="38"/>
        <v/>
      </c>
      <c r="DP14" s="125" t="str">
        <f t="shared" si="39"/>
        <v/>
      </c>
      <c r="DQ14" s="126" t="str">
        <f t="array" ref="DQ14">IF(AB14="Stock","",IF(OR(Tableau!EC6="",Tableau!ED6=""),"",IF($AF14=2013,INDEX(Semaines!$M$2:$M$523,MATCH(Tableau!EC6&amp;Tableau!ED6,Semaines!$K$2:$K$523&amp;Semaines!$L$2:$L$523,0)),IF($AF14=2014,INDEX(Semaines!$N$2:$N$523,MATCH(Tableau!EC6&amp;Tableau!ED6,Semaines!$K$2:$K$523&amp;Semaines!$L$2:$L$523,0)),IF($AF14=2015,INDEX(Semaines!$O$2:$O$523,MATCH(Tableau!EC6&amp;Tableau!ED6,Semaines!$K$2:$K$523&amp;Semaines!$L$2:$L$523,0)),IF($AF14=2016,INDEX(Semaines!$P$2:$P$523,MATCH(Tableau!EC6&amp;Tableau!ED6,Semaines!$K$2:$K$523&amp;Semaines!$L$2:$L$523,0)),IF($AF14=2017,INDEX(Semaines!$Q$2:$Q$523,MATCH(Tableau!EC6&amp;Tableau!ED6,Semaines!$K$2:$K$523&amp;Semaines!$L$2:$L$523,0)),IF($AF14=2018,INDEX(Semaines!$R$2:$R$523,MATCH(Tableau!EC6&amp;Tableau!ED6,Semaines!$K$2:$K$523&amp;Semaines!$L$2:$L$523,0)),IF($AF14=2019,INDEX(Semaines!$S$2:$S$523,MATCH(Tableau!EC6&amp;Tableau!ED6,Semaines!$K$2:$K$523&amp;Semaines!$L$2:$L$523,0)),IF($AF14=2020,INDEX(Semaines!$T$2:$T$523,MATCH(Tableau!EC6&amp;Tableau!ED6,Semaines!$K$2:$K$523&amp;Semaines!$L$2:$L$523,0)),IF($AF14=2021,INDEX(Semaines!$U$2:$U$523,MATCH(Tableau!EC6&amp;Tableau!ED6,Semaines!$K$2:$K$523&amp;Semaines!$L$2:$L$523,0)),IF($AF14=2022,INDEX(Semaines!$V$2:$V$523,MATCH(Tableau!EC6&amp;Tableau!ED6,Semaines!$K$2:$K$523&amp;Semaines!$L$2:$L$523,0))))))))))))))</f>
        <v/>
      </c>
      <c r="DR14" s="127" t="str">
        <f>IF(Tableau!$AL6="","",IF(Tableau!ED6="","",Tableau!$AL6))</f>
        <v/>
      </c>
      <c r="DS14" s="122"/>
      <c r="DT14" s="123"/>
      <c r="DU14" s="211"/>
      <c r="DV14" s="124" t="str">
        <f t="shared" si="40"/>
        <v/>
      </c>
      <c r="DW14" s="125" t="str">
        <f t="shared" si="41"/>
        <v/>
      </c>
      <c r="DX14" s="126" t="str">
        <f t="array" ref="DX14">IF(AB14="Stock","",IF(OR(Tableau!EN6="",Tableau!EO6=""),"",IF($AF14=2013,INDEX(Semaines!$M$2:$M$523,MATCH(Tableau!EN6&amp;Tableau!EO6,Semaines!$K$2:$K$523&amp;Semaines!$L$2:$L$523,0)),IF($AF14=2014,INDEX(Semaines!$N$2:$N$523,MATCH(Tableau!EN6&amp;Tableau!EO6,Semaines!$K$2:$K$523&amp;Semaines!$L$2:$L$523,0)),IF($AF14=2015,INDEX(Semaines!$O$2:$O$523,MATCH(Tableau!EN6&amp;Tableau!EO6,Semaines!$K$2:$K$523&amp;Semaines!$L$2:$L$523,0)),IF($AF14=2016,INDEX(Semaines!$P$2:$P$523,MATCH(Tableau!EN6&amp;Tableau!EO6,Semaines!$K$2:$K$523&amp;Semaines!$L$2:$L$523,0)),IF($AF14=2017,INDEX(Semaines!$Q$2:$Q$523,MATCH(Tableau!EN6&amp;Tableau!EO6,Semaines!$K$2:$K$523&amp;Semaines!$L$2:$L$523,0)),IF($AF14=2018,INDEX(Semaines!$R$2:$R$523,MATCH(Tableau!EN6&amp;Tableau!EO6,Semaines!$K$2:$K$523&amp;Semaines!$L$2:$L$523,0)),IF($AF14=2019,INDEX(Semaines!$S$2:$S$523,MATCH(Tableau!EN6&amp;Tableau!EO6,Semaines!$K$2:$K$523&amp;Semaines!$L$2:$L$523,0)),IF($AF14=2020,INDEX(Semaines!$T$2:$T$523,MATCH(Tableau!EN6&amp;Tableau!EO6,Semaines!$K$2:$K$523&amp;Semaines!$L$2:$L$523,0)),IF($AF14=2021,INDEX(Semaines!$U$2:$U$523,MATCH(Tableau!EN6&amp;Tableau!EO6,Semaines!$K$2:$K$523&amp;Semaines!$L$2:$L$523,0)),IF($AF14=2022,INDEX(Semaines!$V$2:$V$523,MATCH(Tableau!EN6&amp;Tableau!EO6,Semaines!$K$2:$K$523&amp;Semaines!$L$2:$L$523,0))))))))))))))</f>
        <v/>
      </c>
      <c r="DY14" s="127" t="str">
        <f>IF(Tableau!$AL6="","",IF(Tableau!EO6="","",Tableau!$AL6))</f>
        <v/>
      </c>
      <c r="DZ14" s="124" t="str">
        <f t="shared" si="42"/>
        <v/>
      </c>
      <c r="EA14" s="125" t="str">
        <f t="shared" si="43"/>
        <v/>
      </c>
      <c r="EB14" s="126" t="str">
        <f t="array" ref="EB14">IF(AB14="Stock","",IF(OR(Tableau!ER6="",Tableau!ES6=""),"",IF($AF14=2013,INDEX(Semaines!$M$2:$M$523,MATCH(Tableau!ER6&amp;Tableau!ES6,Semaines!$K$2:$K$523&amp;Semaines!$L$2:$L$523,0)),IF($AF14=2014,INDEX(Semaines!$N$2:$N$523,MATCH(Tableau!ER6&amp;Tableau!ES6,Semaines!$K$2:$K$523&amp;Semaines!$L$2:$L$523,0)),IF($AF14=2015,INDEX(Semaines!$O$2:$O$523,MATCH(Tableau!ER6&amp;Tableau!ES6,Semaines!$K$2:$K$523&amp;Semaines!$L$2:$L$523,0)),IF($AF14=2016,INDEX(Semaines!$P$2:$P$523,MATCH(Tableau!ER6&amp;Tableau!ES6,Semaines!$K$2:$K$523&amp;Semaines!$L$2:$L$523,0)),IF($AF14=2017,INDEX(Semaines!$Q$2:$Q$523,MATCH(Tableau!ER6&amp;Tableau!ES6,Semaines!$K$2:$K$523&amp;Semaines!$L$2:$L$523,0)),IF($AF14=2018,INDEX(Semaines!$R$2:$R$523,MATCH(Tableau!ER6&amp;Tableau!ES6,Semaines!$K$2:$K$523&amp;Semaines!$L$2:$L$523,0)),IF($AF14=2019,INDEX(Semaines!$S$2:$S$523,MATCH(Tableau!ER6&amp;Tableau!ES6,Semaines!$K$2:$K$523&amp;Semaines!$L$2:$L$523,0)),IF($AF14=2020,INDEX(Semaines!$T$2:$T$523,MATCH(Tableau!ER6&amp;Tableau!ES6,Semaines!$K$2:$K$523&amp;Semaines!$L$2:$L$523,0)),IF($AF14=2021,INDEX(Semaines!$U$2:$U$523,MATCH(Tableau!ER6&amp;Tableau!ES6,Semaines!$K$2:$K$523&amp;Semaines!$L$2:$L$523,0)),IF($AF14=2022,INDEX(Semaines!$V$2:$V$523,MATCH(Tableau!ER6&amp;Tableau!ES6,Semaines!$K$2:$K$523&amp;Semaines!$L$2:$L$523,0))))))))))))))</f>
        <v/>
      </c>
      <c r="EC14" s="127" t="str">
        <f>IF(Tableau!$AL6="","",IF(Tableau!ES6="","",Tableau!$AL6))</f>
        <v/>
      </c>
      <c r="ED14" s="124" t="str">
        <f t="shared" si="44"/>
        <v/>
      </c>
      <c r="EE14" s="125" t="str">
        <f t="shared" si="45"/>
        <v/>
      </c>
      <c r="EF14" s="126" t="str">
        <f t="array" ref="EF14">IF(AB14="Stock","",IF(OR(Tableau!EV6="",Tableau!EW6=""),"",IF($AF14=2013,INDEX(Semaines!$M$2:$M$523,MATCH(Tableau!EV6&amp;Tableau!EW6,Semaines!$K$2:$K$523&amp;Semaines!$L$2:$L$523,0)),IF($AF14=2014,INDEX(Semaines!$N$2:$N$523,MATCH(Tableau!EV6&amp;Tableau!EW6,Semaines!$K$2:$K$523&amp;Semaines!$L$2:$L$523,0)),IF($AF14=2015,INDEX(Semaines!$O$2:$O$523,MATCH(Tableau!EV6&amp;Tableau!EW6,Semaines!$K$2:$K$523&amp;Semaines!$L$2:$L$523,0)),IF($AF14=2016,INDEX(Semaines!$P$2:$P$523,MATCH(Tableau!EV6&amp;Tableau!EW6,Semaines!$K$2:$K$523&amp;Semaines!$L$2:$L$523,0)),IF($AF14=2017,INDEX(Semaines!$Q$2:$Q$523,MATCH(Tableau!EV6&amp;Tableau!EW6,Semaines!$K$2:$K$523&amp;Semaines!$L$2:$L$523,0)),IF($AF14=2018,INDEX(Semaines!$R$2:$R$523,MATCH(Tableau!EV6&amp;Tableau!EW6,Semaines!$K$2:$K$523&amp;Semaines!$L$2:$L$523,0)),IF($AF14=2019,INDEX(Semaines!$S$2:$S$523,MATCH(Tableau!EV6&amp;Tableau!EW6,Semaines!$K$2:$K$523&amp;Semaines!$L$2:$L$523,0)),IF($AF14=2020,INDEX(Semaines!$T$2:$T$523,MATCH(Tableau!EV6&amp;Tableau!EW6,Semaines!$K$2:$K$523&amp;Semaines!$L$2:$L$523,0)),IF($AF14=2021,INDEX(Semaines!$U$2:$U$523,MATCH(Tableau!EV6&amp;Tableau!EW6,Semaines!$K$2:$K$523&amp;Semaines!$L$2:$L$523,0)),IF($AF14=2022,INDEX(Semaines!$V$2:$V$523,MATCH(Tableau!EV6&amp;Tableau!EW6,Semaines!$K$2:$K$523&amp;Semaines!$L$2:$L$523,0))))))))))))))</f>
        <v/>
      </c>
      <c r="EG14" s="127" t="str">
        <f>IF(Tableau!$AL6="","",IF(Tableau!EW6="","",Tableau!$AL6))</f>
        <v/>
      </c>
      <c r="EH14" s="124" t="str">
        <f t="shared" si="46"/>
        <v/>
      </c>
      <c r="EI14" s="125" t="str">
        <f t="shared" si="47"/>
        <v/>
      </c>
      <c r="EJ14" s="126" t="str">
        <f t="array" ref="EJ14">IF(AB14="Stock","",IF(OR(Tableau!EZ6="",Tableau!FA6=""),"",IF($AF14=2013,INDEX(Semaines!$M$2:$M$523,MATCH(Tableau!EZ6&amp;Tableau!FA6,Semaines!$K$2:$K$523&amp;Semaines!$L$2:$L$523,0)),IF($AF14=2014,INDEX(Semaines!$N$2:$N$523,MATCH(Tableau!EZ6&amp;Tableau!FA6,Semaines!$K$2:$K$523&amp;Semaines!$L$2:$L$523,0)),IF($AF14=2015,INDEX(Semaines!$O$2:$O$523,MATCH(Tableau!EZ6&amp;Tableau!FA6,Semaines!$K$2:$K$523&amp;Semaines!$L$2:$L$523,0)),IF($AF14=2016,INDEX(Semaines!$P$2:$P$523,MATCH(Tableau!EZ6&amp;Tableau!FA6,Semaines!$K$2:$K$523&amp;Semaines!$L$2:$L$523,0)),IF($AF14=2017,INDEX(Semaines!$Q$2:$Q$523,MATCH(Tableau!EZ6&amp;Tableau!FA6,Semaines!$K$2:$K$523&amp;Semaines!$L$2:$L$523,0)),IF($AF14=2018,INDEX(Semaines!$R$2:$R$523,MATCH(Tableau!EZ6&amp;Tableau!FA6,Semaines!$K$2:$K$523&amp;Semaines!$L$2:$L$523,0)),IF($AF14=2019,INDEX(Semaines!$S$2:$S$523,MATCH(Tableau!EZ6&amp;Tableau!FA6,Semaines!$K$2:$K$523&amp;Semaines!$L$2:$L$523,0)),IF($AF14=2020,INDEX(Semaines!$T$2:$T$523,MATCH(Tableau!EZ6&amp;Tableau!FA6,Semaines!$K$2:$K$523&amp;Semaines!$L$2:$L$523,0)),IF($AF14=2021,INDEX(Semaines!$U$2:$U$523,MATCH(Tableau!EZ6&amp;Tableau!FA6,Semaines!$K$2:$K$523&amp;Semaines!$L$2:$L$523,0)),IF($AF14=2022,INDEX(Semaines!$V$2:$V$523,MATCH(Tableau!EZ6&amp;Tableau!FA6,Semaines!$K$2:$K$523&amp;Semaines!$L$2:$L$523,0))))))))))))))</f>
        <v/>
      </c>
      <c r="EK14" s="127" t="str">
        <f>IF(Tableau!$AL6="","",IF(Tableau!FA6="","",Tableau!$AL6))</f>
        <v/>
      </c>
      <c r="EL14" s="117" t="str">
        <f>IF(Import!AU4=0,"",Import!AU4)</f>
        <v/>
      </c>
      <c r="EM14" s="124" t="str">
        <f t="shared" si="48"/>
        <v/>
      </c>
      <c r="EN14" s="125" t="str">
        <f t="shared" si="49"/>
        <v/>
      </c>
      <c r="EO14" s="126" t="str">
        <f>IF(Tableau!FF6="","",Tableau!FF6)</f>
        <v/>
      </c>
      <c r="EP14" s="127" t="str">
        <f>IF(Tableau!FG6="","",Tableau!FG6)</f>
        <v/>
      </c>
      <c r="EQ14" s="129"/>
      <c r="ER14" s="123"/>
      <c r="ES14" s="211"/>
      <c r="ET14" s="124" t="str">
        <f t="shared" si="50"/>
        <v/>
      </c>
      <c r="EU14" s="125" t="str">
        <f t="shared" si="51"/>
        <v/>
      </c>
      <c r="EV14" s="126" t="str">
        <f t="array" ref="EV14">IF(AB14="Stock","",IF(OR(Tableau!FM6="",Tableau!FN6=""),"",IF($AF14=2013,INDEX(Semaines!$M$2:$M$523,MATCH(Tableau!FM6&amp;Tableau!FN6,Semaines!$K$2:$K$523&amp;Semaines!$L$2:$L$523,0)),IF($AF14=2014,INDEX(Semaines!$N$2:$N$523,MATCH(Tableau!FM6&amp;Tableau!FN6,Semaines!$K$2:$K$523&amp;Semaines!$L$2:$L$523,0)),IF($AF14=2015,INDEX(Semaines!$O$2:$O$523,MATCH(Tableau!FM6&amp;Tableau!FN6,Semaines!$K$2:$K$523&amp;Semaines!$L$2:$L$523,0)),IF($AF14=2016,INDEX(Semaines!$P$2:$P$523,MATCH(Tableau!FM6&amp;Tableau!FN6,Semaines!$K$2:$K$523&amp;Semaines!$L$2:$L$523,0)),IF($AF14=2017,INDEX(Semaines!$Q$2:$Q$523,MATCH(Tableau!FM6&amp;Tableau!FN6,Semaines!$K$2:$K$523&amp;Semaines!$L$2:$L$523,0)),IF($AF14=2018,INDEX(Semaines!$R$2:$R$523,MATCH(Tableau!FM6&amp;Tableau!FN6,Semaines!$K$2:$K$523&amp;Semaines!$L$2:$L$523,0)),IF($AF14=2019,INDEX(Semaines!$S$2:$S$523,MATCH(Tableau!FM6&amp;Tableau!FN6,Semaines!$K$2:$K$523&amp;Semaines!$L$2:$L$523,0)),IF($AF14=2020,INDEX(Semaines!$T$2:$T$523,MATCH(Tableau!FM6&amp;Tableau!FN6,Semaines!$K$2:$K$523&amp;Semaines!$L$2:$L$523,0)),IF($AF14=2021,INDEX(Semaines!$U$2:$U$523,MATCH(Tableau!FM6&amp;Tableau!FN6,Semaines!$K$2:$K$523&amp;Semaines!$L$2:$L$523,0)),IF($AF14=2022,INDEX(Semaines!$V$2:$V$523,MATCH(Tableau!FM6&amp;Tableau!FN6,Semaines!$K$2:$K$523&amp;Semaines!$L$2:$L$523,0))))))))))))))</f>
        <v/>
      </c>
      <c r="EW14" s="127" t="str">
        <f>IF(Tableau!$AL6="","",IF(Tableau!FN6="","",Tableau!$AL6))</f>
        <v/>
      </c>
      <c r="EX14" s="124" t="str">
        <f t="shared" si="52"/>
        <v/>
      </c>
      <c r="EY14" s="125" t="str">
        <f t="shared" si="53"/>
        <v/>
      </c>
      <c r="EZ14" s="126" t="str">
        <f t="array" ref="EZ14">IF(AB14="Stock","",IF(OR(Tableau!FQ6="",Tableau!FR6=""),"",IF($AF14=2013,INDEX(Semaines!$M$2:$M$523,MATCH(Tableau!FQ6&amp;Tableau!FR6,Semaines!$K$2:$K$523&amp;Semaines!$L$2:$L$523,0)),IF($AF14=2014,INDEX(Semaines!$N$2:$N$523,MATCH(Tableau!FQ6&amp;Tableau!FR6,Semaines!$K$2:$K$523&amp;Semaines!$L$2:$L$523,0)),IF($AF14=2015,INDEX(Semaines!$O$2:$O$523,MATCH(Tableau!FQ6&amp;Tableau!FR6,Semaines!$K$2:$K$523&amp;Semaines!$L$2:$L$523,0)),IF($AF14=2016,INDEX(Semaines!$P$2:$P$523,MATCH(Tableau!FQ6&amp;Tableau!FR6,Semaines!$K$2:$K$523&amp;Semaines!$L$2:$L$523,0)),IF($AF14=2017,INDEX(Semaines!$Q$2:$Q$523,MATCH(Tableau!FQ6&amp;Tableau!FR6,Semaines!$K$2:$K$523&amp;Semaines!$L$2:$L$523,0)),IF($AF14=2018,INDEX(Semaines!$R$2:$R$523,MATCH(Tableau!FQ6&amp;Tableau!FR6,Semaines!$K$2:$K$523&amp;Semaines!$L$2:$L$523,0)),IF($AF14=2019,INDEX(Semaines!$S$2:$S$523,MATCH(Tableau!FQ6&amp;Tableau!FR6,Semaines!$K$2:$K$523&amp;Semaines!$L$2:$L$523,0)),IF($AF14=2020,INDEX(Semaines!$T$2:$T$523,MATCH(Tableau!FQ6&amp;Tableau!FR6,Semaines!$K$2:$K$523&amp;Semaines!$L$2:$L$523,0)),IF($AF14=2021,INDEX(Semaines!$U$2:$U$523,MATCH(Tableau!FQ6&amp;Tableau!FR6,Semaines!$K$2:$K$523&amp;Semaines!$L$2:$L$523,0)),IF($AF14=2022,INDEX(Semaines!$V$2:$V$523,MATCH(Tableau!FQ6&amp;Tableau!FR6,Semaines!$K$2:$K$523&amp;Semaines!$L$2:$L$523,0))))))))))))))</f>
        <v/>
      </c>
      <c r="FA14" s="127" t="str">
        <f>IF(Tableau!$AL6="","",IF(Tableau!FR6="","",Tableau!$AL6))</f>
        <v/>
      </c>
      <c r="FB14" s="211"/>
      <c r="FC14" s="124" t="str">
        <f t="shared" si="54"/>
        <v/>
      </c>
      <c r="FD14" s="125" t="str">
        <f t="shared" si="55"/>
        <v/>
      </c>
      <c r="FE14" s="126" t="str">
        <f t="array" ref="FE14">IF(AB14="Stock","",IF(OR(Tableau!FV6="",Tableau!FW6=""),"",IF($AF14=2013,INDEX(Semaines!$M$2:$M$523,MATCH(Tableau!FV6&amp;Tableau!FW6,Semaines!$K$2:$K$523&amp;Semaines!$L$2:$L$523,0)),IF($AF14=2014,INDEX(Semaines!$N$2:$N$523,MATCH(Tableau!FV6&amp;Tableau!FW6,Semaines!$K$2:$K$523&amp;Semaines!$L$2:$L$523,0)),IF($AF14=2015,INDEX(Semaines!$O$2:$O$523,MATCH(Tableau!FV6&amp;Tableau!FW6,Semaines!$K$2:$K$523&amp;Semaines!$L$2:$L$523,0)),IF($AF14=2016,INDEX(Semaines!$P$2:$P$523,MATCH(Tableau!FV6&amp;Tableau!FW6,Semaines!$K$2:$K$523&amp;Semaines!$L$2:$L$523,0)),IF($AF14=2017,INDEX(Semaines!$Q$2:$Q$523,MATCH(Tableau!FV6&amp;Tableau!FW6,Semaines!$K$2:$K$523&amp;Semaines!$L$2:$L$523,0)),IF($AF14=2018,INDEX(Semaines!$R$2:$R$523,MATCH(Tableau!FV6&amp;Tableau!FW6,Semaines!$K$2:$K$523&amp;Semaines!$L$2:$L$523,0)),IF($AF14=2019,INDEX(Semaines!$S$2:$S$523,MATCH(Tableau!FV6&amp;Tableau!FW6,Semaines!$K$2:$K$523&amp;Semaines!$L$2:$L$523,0)),IF($AF14=2020,INDEX(Semaines!$T$2:$T$523,MATCH(Tableau!FV6&amp;Tableau!FW6,Semaines!$K$2:$K$523&amp;Semaines!$L$2:$L$523,0)),IF($AF14=2021,INDEX(Semaines!$U$2:$U$523,MATCH(Tableau!FV6&amp;Tableau!FW6,Semaines!$K$2:$K$523&amp;Semaines!$L$2:$L$523,0)),IF($AF14=2022,INDEX(Semaines!$V$2:$V$523,MATCH(Tableau!FV6&amp;Tableau!FW6,Semaines!$K$2:$K$523&amp;Semaines!$L$2:$L$523,0))))))))))))))</f>
        <v/>
      </c>
      <c r="FF14" s="127" t="str">
        <f>IF(Tableau!$AL6="","",IF(Tableau!FW6="","",Tableau!$AL6))</f>
        <v/>
      </c>
      <c r="FG14" s="129"/>
      <c r="FH14" s="123"/>
      <c r="FI14" s="124" t="str">
        <f t="shared" si="56"/>
        <v/>
      </c>
      <c r="FJ14" s="125" t="str">
        <f t="shared" si="57"/>
        <v/>
      </c>
      <c r="FK14" s="126" t="str">
        <f t="array" ref="FK14">IF(AB14="Stock","",IF(OR(Tableau!FZ6="",Tableau!GA6=""),"",IF($AF14=2013,INDEX(Semaines!$M$2:$M$523,MATCH(Tableau!FZ6&amp;Tableau!GA6,Semaines!$K$2:$K$523&amp;Semaines!$L$2:$L$523,0)),IF($AF14=2014,INDEX(Semaines!$N$2:$N$523,MATCH(Tableau!FZ6&amp;Tableau!GA6,Semaines!$K$2:$K$523&amp;Semaines!$L$2:$L$523,0)),IF($AF14=2015,INDEX(Semaines!$O$2:$O$523,MATCH(Tableau!FZ6&amp;Tableau!GA6,Semaines!$K$2:$K$523&amp;Semaines!$L$2:$L$523,0)),IF($AF14=2016,INDEX(Semaines!$P$2:$P$523,MATCH(Tableau!FZ6&amp;Tableau!GA6,Semaines!$K$2:$K$523&amp;Semaines!$L$2:$L$523,0)),IF($AF14=2017,INDEX(Semaines!$Q$2:$Q$523,MATCH(Tableau!FZ6&amp;Tableau!GA6,Semaines!$K$2:$K$523&amp;Semaines!$L$2:$L$523,0)),IF($AF14=2018,INDEX(Semaines!$R$2:$R$523,MATCH(Tableau!FZ6&amp;Tableau!GA6,Semaines!$K$2:$K$523&amp;Semaines!$L$2:$L$523,0)),IF($AF14=2019,INDEX(Semaines!$S$2:$S$523,MATCH(Tableau!FZ6&amp;Tableau!GA6,Semaines!$K$2:$K$523&amp;Semaines!$L$2:$L$523,0)),IF($AF14=2020,INDEX(Semaines!$T$2:$T$523,MATCH(Tableau!FZ6&amp;Tableau!GA6,Semaines!$K$2:$K$523&amp;Semaines!$L$2:$L$523,0)),IF($AF14=2021,INDEX(Semaines!$U$2:$U$523,MATCH(Tableau!FZ6&amp;Tableau!GA6,Semaines!$K$2:$K$523&amp;Semaines!$L$2:$L$523,0)),IF($AF14=2022,INDEX(Semaines!$V$2:$V$523,MATCH(Tableau!FZ6&amp;Tableau!GA6,Semaines!$K$2:$K$523&amp;Semaines!$L$2:$L$523,0))))))))))))))</f>
        <v/>
      </c>
      <c r="FL14" s="127" t="str">
        <f>IF(Tableau!$AL6="","",IF(Tableau!GA6="","",Tableau!$AL6))</f>
        <v/>
      </c>
      <c r="FM14" s="211"/>
      <c r="FN14" s="124" t="str">
        <f t="shared" si="58"/>
        <v/>
      </c>
      <c r="FO14" s="125" t="str">
        <f t="shared" si="59"/>
        <v/>
      </c>
      <c r="FP14" s="126" t="str">
        <f t="array" ref="FP14">IF(AB14="Stock","",IF(OR(Tableau!GE6="",Tableau!GF6=""),"",IF($AF14=2013,INDEX(Semaines!$M$2:$M$523,MATCH(Tableau!GE6&amp;Tableau!GF6,Semaines!$K$2:$K$523&amp;Semaines!$L$2:$L$523,0)),IF($AF14=2014,INDEX(Semaines!$N$2:$N$523,MATCH(Tableau!GE6&amp;Tableau!GF6,Semaines!$K$2:$K$523&amp;Semaines!$L$2:$L$523,0)),IF($AF14=2015,INDEX(Semaines!$O$2:$O$523,MATCH(Tableau!GE6&amp;Tableau!GF6,Semaines!$K$2:$K$523&amp;Semaines!$L$2:$L$523,0)),IF($AF14=2016,INDEX(Semaines!$P$2:$P$523,MATCH(Tableau!GE6&amp;Tableau!GF6,Semaines!$K$2:$K$523&amp;Semaines!$L$2:$L$523,0)),IF($AF14=2017,INDEX(Semaines!$Q$2:$Q$523,MATCH(Tableau!GE6&amp;Tableau!GF6,Semaines!$K$2:$K$523&amp;Semaines!$L$2:$L$523,0)),IF($AF14=2018,INDEX(Semaines!$R$2:$R$523,MATCH(Tableau!GE6&amp;Tableau!GF6,Semaines!$K$2:$K$523&amp;Semaines!$L$2:$L$523,0)),IF($AF14=2019,INDEX(Semaines!$S$2:$S$523,MATCH(Tableau!GE6&amp;Tableau!GF6,Semaines!$K$2:$K$523&amp;Semaines!$L$2:$L$523,0)),IF($AF14=2020,INDEX(Semaines!$T$2:$T$523,MATCH(Tableau!GE6&amp;Tableau!GF6,Semaines!$K$2:$K$523&amp;Semaines!$L$2:$L$523,0)),IF($AF14=2021,INDEX(Semaines!$U$2:$U$523,MATCH(Tableau!GE6&amp;Tableau!GF6,Semaines!$K$2:$K$523&amp;Semaines!$L$2:$L$523,0)),IF($AF14=2022,INDEX(Semaines!$V$2:$V$523,MATCH(Tableau!GE6&amp;Tableau!GF6,Semaines!$K$2:$K$523&amp;Semaines!$L$2:$L$523,0))))))))))))))</f>
        <v/>
      </c>
      <c r="FQ14" s="127" t="str">
        <f>IF(Tableau!$AL6="","",IF(Tableau!GF6="","",Tableau!$AL6))</f>
        <v/>
      </c>
      <c r="FR14" s="124" t="str">
        <f t="shared" si="60"/>
        <v/>
      </c>
      <c r="FS14" s="125" t="str">
        <f t="shared" si="61"/>
        <v/>
      </c>
      <c r="FT14" s="126" t="str">
        <f t="array" ref="FT14">IF(AB14="Stock","",IF(OR(Tableau!GI6="",Tableau!GJ6=""),"",IF($AF14=2013,INDEX(Semaines!$M$2:$M$523,MATCH(Tableau!GI6&amp;Tableau!GJ6,Semaines!$K$2:$K$523&amp;Semaines!$L$2:$L$523,0)),IF($AF14=2014,INDEX(Semaines!$N$2:$N$523,MATCH(Tableau!GI6&amp;Tableau!GJ6,Semaines!$K$2:$K$523&amp;Semaines!$L$2:$L$523,0)),IF($AF14=2015,INDEX(Semaines!$O$2:$O$523,MATCH(Tableau!GI6&amp;Tableau!GJ6,Semaines!$K$2:$K$523&amp;Semaines!$L$2:$L$523,0)),IF($AF14=2016,INDEX(Semaines!$P$2:$P$523,MATCH(Tableau!GI6&amp;Tableau!GJ6,Semaines!$K$2:$K$523&amp;Semaines!$L$2:$L$523,0)),IF($AF14=2017,INDEX(Semaines!$Q$2:$Q$523,MATCH(Tableau!GI6&amp;Tableau!GJ6,Semaines!$K$2:$K$523&amp;Semaines!$L$2:$L$523,0)),IF($AF14=2018,INDEX(Semaines!$R$2:$R$523,MATCH(Tableau!GI6&amp;Tableau!GJ6,Semaines!$K$2:$K$523&amp;Semaines!$L$2:$L$523,0)),IF($AF14=2019,INDEX(Semaines!$S$2:$S$523,MATCH(Tableau!GI6&amp;Tableau!GJ6,Semaines!$K$2:$K$523&amp;Semaines!$L$2:$L$523,0)),IF($AF14=2020,INDEX(Semaines!$T$2:$T$523,MATCH(Tableau!GI6&amp;Tableau!GJ6,Semaines!$K$2:$K$523&amp;Semaines!$L$2:$L$523,0)),IF($AF14=2021,INDEX(Semaines!$U$2:$U$523,MATCH(Tableau!GI6&amp;Tableau!GJ6,Semaines!$K$2:$K$523&amp;Semaines!$L$2:$L$523,0)),IF($AF14=2022,INDEX(Semaines!$V$2:$V$523,MATCH(Tableau!GI6&amp;Tableau!GJ6,Semaines!$K$2:$K$523&amp;Semaines!$L$2:$L$523,0))))))))))))))</f>
        <v/>
      </c>
      <c r="FU14" s="127" t="str">
        <f>IF(Tableau!$AL6="","",IF(Tableau!GJ6="","",Tableau!$AL6))</f>
        <v/>
      </c>
      <c r="FV14" s="126" t="str">
        <f t="array" ref="FV14">IF(AB14="Stock","",IF(OR(Tableau!GK6="",Tableau!GL6=""),"",IF($AF14=2013,INDEX(Semaines!$M$2:$M$523,MATCH(Tableau!GK6&amp;Tableau!GL6,Semaines!$K$2:$K$523&amp;Semaines!$L$2:$L$523,0)),IF($AF14=2014,INDEX(Semaines!$N$2:$N$523,MATCH(Tableau!GK6&amp;Tableau!GL6,Semaines!$K$2:$K$523&amp;Semaines!$L$2:$L$523,0)),IF($AF14=2015,INDEX(Semaines!$O$2:$O$523,MATCH(Tableau!GK6&amp;Tableau!GL6,Semaines!$K$2:$K$523&amp;Semaines!$L$2:$L$523,0)),IF($AF14=2016,INDEX(Semaines!$P$2:$P$523,MATCH(Tableau!GK6&amp;Tableau!GL6,Semaines!$K$2:$K$523&amp;Semaines!$L$2:$L$523,0)),IF($AF14=2017,INDEX(Semaines!$Q$2:$Q$523,MATCH(Tableau!GK6&amp;Tableau!GL6,Semaines!$K$2:$K$523&amp;Semaines!$L$2:$L$523,0)),IF($AF14=2018,INDEX(Semaines!$R$2:$R$523,MATCH(Tableau!GK6&amp;Tableau!GL6,Semaines!$K$2:$K$523&amp;Semaines!$L$2:$L$523,0)),IF($AF14=2019,INDEX(Semaines!$S$2:$S$523,MATCH(Tableau!GK6&amp;Tableau!GL6,Semaines!$K$2:$K$523&amp;Semaines!$L$2:$L$523,0)),IF($AF14=2020,INDEX(Semaines!$T$2:$T$523,MATCH(Tableau!GK6&amp;Tableau!GL6,Semaines!$K$2:$K$523&amp;Semaines!$L$2:$L$523,0)),IF($AF14=2021,INDEX(Semaines!$U$2:$U$523,MATCH(Tableau!GK6&amp;Tableau!GL6,Semaines!$K$2:$K$523&amp;Semaines!$L$2:$L$523,0)),IF($AF14=2022,INDEX(Semaines!$V$2:$V$523,MATCH(Tableau!GK6&amp;Tableau!GL6,Semaines!$K$2:$K$523&amp;Semaines!$L$2:$L$523,0))))))))))))))</f>
        <v/>
      </c>
      <c r="FW14" s="127" t="str">
        <f>IF(Tableau!$AL6="","",IF(Tableau!GL6="","",Tableau!$AL6))</f>
        <v/>
      </c>
      <c r="FX14" s="124" t="str">
        <f t="shared" si="62"/>
        <v/>
      </c>
      <c r="FY14" s="125" t="str">
        <f t="shared" si="63"/>
        <v/>
      </c>
      <c r="FZ14" s="126" t="str">
        <f t="array" ref="FZ14">IF(AB14="Stock","",IF(OR(Tableau!GO6="",Tableau!GP6=""),"",IF($AF14=2013,INDEX(Semaines!$M$2:$M$523,MATCH(Tableau!GO6&amp;Tableau!GP6,Semaines!$K$2:$K$523&amp;Semaines!$L$2:$L$523,0)),IF($AF14=2014,INDEX(Semaines!$N$2:$N$523,MATCH(Tableau!GO6&amp;Tableau!GP6,Semaines!$K$2:$K$523&amp;Semaines!$L$2:$L$523,0)),IF($AF14=2015,INDEX(Semaines!$O$2:$O$523,MATCH(Tableau!GO6&amp;Tableau!GP6,Semaines!$K$2:$K$523&amp;Semaines!$L$2:$L$523,0)),IF($AF14=2016,INDEX(Semaines!$P$2:$P$523,MATCH(Tableau!GO6&amp;Tableau!GP6,Semaines!$K$2:$K$523&amp;Semaines!$L$2:$L$523,0)),IF($AF14=2017,INDEX(Semaines!$Q$2:$Q$523,MATCH(Tableau!GO6&amp;Tableau!GP6,Semaines!$K$2:$K$523&amp;Semaines!$L$2:$L$523,0)),IF($AF14=2018,INDEX(Semaines!$R$2:$R$523,MATCH(Tableau!GO6&amp;Tableau!GP6,Semaines!$K$2:$K$523&amp;Semaines!$L$2:$L$523,0)),IF($AF14=2019,INDEX(Semaines!$S$2:$S$523,MATCH(Tableau!GO6&amp;Tableau!GP6,Semaines!$K$2:$K$523&amp;Semaines!$L$2:$L$523,0)),IF($AF14=2020,INDEX(Semaines!$T$2:$T$523,MATCH(Tableau!GO6&amp;Tableau!GP6,Semaines!$K$2:$K$523&amp;Semaines!$L$2:$L$523,0)),IF($AF14=2021,INDEX(Semaines!$U$2:$U$523,MATCH(Tableau!GO6&amp;Tableau!GP6,Semaines!$K$2:$K$523&amp;Semaines!$L$2:$L$523,0)),IF($AF14=2022,INDEX(Semaines!$V$2:$V$523,MATCH(Tableau!GO6&amp;Tableau!GP6,Semaines!$K$2:$K$523&amp;Semaines!$L$2:$L$523,0))))))))))))))</f>
        <v/>
      </c>
      <c r="GA14" s="127" t="str">
        <f>IF(Tableau!$AL6="","",IF(Tableau!GP6="","",Tableau!$AL6))</f>
        <v/>
      </c>
      <c r="GB14" s="124" t="str">
        <f t="shared" si="64"/>
        <v/>
      </c>
      <c r="GC14" s="125" t="str">
        <f t="shared" si="65"/>
        <v/>
      </c>
      <c r="GD14" s="126" t="str">
        <f t="array" ref="GD14">IF(AB14="Stock","",IF(OR(Tableau!GS6="",Tableau!GT6=""),"",IF($AF14=2013,INDEX(Semaines!$M$2:$M$523,MATCH(Tableau!GS6&amp;Tableau!GT6,Semaines!$K$2:$K$523&amp;Semaines!$L$2:$L$523,0)),IF($AF14=2014,INDEX(Semaines!$N$2:$N$523,MATCH(Tableau!GS6&amp;Tableau!GT6,Semaines!$K$2:$K$523&amp;Semaines!$L$2:$L$523,0)),IF($AF14=2015,INDEX(Semaines!$O$2:$O$523,MATCH(Tableau!GS6&amp;Tableau!GT6,Semaines!$K$2:$K$523&amp;Semaines!$L$2:$L$523,0)),IF($AF14=2016,INDEX(Semaines!$P$2:$P$523,MATCH(Tableau!GS6&amp;Tableau!GT6,Semaines!$K$2:$K$523&amp;Semaines!$L$2:$L$523,0)),IF($AF14=2017,INDEX(Semaines!$Q$2:$Q$523,MATCH(Tableau!GS6&amp;Tableau!GT6,Semaines!$K$2:$K$523&amp;Semaines!$L$2:$L$523,0)),IF($AF14=2018,INDEX(Semaines!$R$2:$R$523,MATCH(Tableau!GS6&amp;Tableau!GT6,Semaines!$K$2:$K$523&amp;Semaines!$L$2:$L$523,0)),IF($AF14=2019,INDEX(Semaines!$S$2:$S$523,MATCH(Tableau!GS6&amp;Tableau!GT6,Semaines!$K$2:$K$523&amp;Semaines!$L$2:$L$523,0)),IF($AF14=2020,INDEX(Semaines!$T$2:$T$523,MATCH(Tableau!GS6&amp;Tableau!GT6,Semaines!$K$2:$K$523&amp;Semaines!$L$2:$L$523,0)),IF($AF14=2021,INDEX(Semaines!$U$2:$U$523,MATCH(Tableau!GS6&amp;Tableau!GT6,Semaines!$K$2:$K$523&amp;Semaines!$L$2:$L$523,0)),IF($AF14=2022,INDEX(Semaines!$V$2:$V$523,MATCH(Tableau!GS6&amp;Tableau!GT6,Semaines!$K$2:$K$523&amp;Semaines!$L$2:$L$523,0))))))))))))))</f>
        <v/>
      </c>
      <c r="GE14" s="127" t="str">
        <f>IF(Tableau!$AL6="","",IF(Tableau!GT6="","",Tableau!$AL6))</f>
        <v/>
      </c>
      <c r="GF14" s="124" t="str">
        <f t="shared" si="66"/>
        <v/>
      </c>
      <c r="GG14" s="125" t="str">
        <f t="shared" si="67"/>
        <v/>
      </c>
      <c r="GH14" s="126" t="str">
        <f t="array" ref="GH14">IF(AB14="Stock","",IF(OR(Tableau!GW6="",Tableau!GX6=""),"",IF($AF14=2013,INDEX(Semaines!$M$2:$M$523,MATCH(Tableau!GW6&amp;Tableau!GX6,Semaines!$K$2:$K$523&amp;Semaines!$L$2:$L$523,0)),IF($AF14=2014,INDEX(Semaines!$N$2:$N$523,MATCH(Tableau!GW6&amp;Tableau!GX6,Semaines!$K$2:$K$523&amp;Semaines!$L$2:$L$523,0)),IF($AF14=2015,INDEX(Semaines!$O$2:$O$523,MATCH(Tableau!GW6&amp;Tableau!GX6,Semaines!$K$2:$K$523&amp;Semaines!$L$2:$L$523,0)),IF($AF14=2016,INDEX(Semaines!$P$2:$P$523,MATCH(Tableau!GW6&amp;Tableau!GX6,Semaines!$K$2:$K$523&amp;Semaines!$L$2:$L$523,0)),IF($AF14=2017,INDEX(Semaines!$Q$2:$Q$523,MATCH(Tableau!GW6&amp;Tableau!GX6,Semaines!$K$2:$K$523&amp;Semaines!$L$2:$L$523,0)),IF($AF14=2018,INDEX(Semaines!$R$2:$R$523,MATCH(Tableau!GW6&amp;Tableau!GX6,Semaines!$K$2:$K$523&amp;Semaines!$L$2:$L$523,0)),IF($AF14=2019,INDEX(Semaines!$S$2:$S$523,MATCH(Tableau!GW6&amp;Tableau!GX6,Semaines!$K$2:$K$523&amp;Semaines!$L$2:$L$523,0)),IF($AF14=2020,INDEX(Semaines!$T$2:$T$523,MATCH(Tableau!GW6&amp;Tableau!GX6,Semaines!$K$2:$K$523&amp;Semaines!$L$2:$L$523,0)),IF($AF14=2021,INDEX(Semaines!$U$2:$U$523,MATCH(Tableau!GW6&amp;Tableau!GX6,Semaines!$K$2:$K$523&amp;Semaines!$L$2:$L$523,0)),IF($AF14=2022,INDEX(Semaines!$V$2:$V$523,MATCH(Tableau!GW6&amp;Tableau!GX6,Semaines!$K$2:$K$523&amp;Semaines!$L$2:$L$523,0))))))))))))))</f>
        <v/>
      </c>
      <c r="GI14" s="127" t="str">
        <f>IF(Tableau!$AL6="","",IF(Tableau!GX6="","",Tableau!$AL6))</f>
        <v/>
      </c>
      <c r="GJ14" s="211"/>
      <c r="GK14" s="124" t="str">
        <f t="shared" si="68"/>
        <v/>
      </c>
      <c r="GL14" s="125" t="str">
        <f t="shared" si="69"/>
        <v/>
      </c>
      <c r="GM14" s="126" t="str">
        <f t="array" ref="GM14">IF(AB14="Stock","",IF(OR(Tableau!HB6="",Tableau!HC6=""),"",IF($AF14=2013,INDEX(Semaines!$M$2:$M$523,MATCH(Tableau!HB6&amp;Tableau!HC6,Semaines!$K$2:$K$523&amp;Semaines!$L$2:$L$523,0)),IF($AF14=2014,INDEX(Semaines!$N$2:$N$523,MATCH(Tableau!HB6&amp;Tableau!HC6,Semaines!$K$2:$K$523&amp;Semaines!$L$2:$L$523,0)),IF($AF14=2015,INDEX(Semaines!$O$2:$O$523,MATCH(Tableau!HB6&amp;Tableau!HC6,Semaines!$K$2:$K$523&amp;Semaines!$L$2:$L$523,0)),IF($AF14=2016,INDEX(Semaines!$P$2:$P$523,MATCH(Tableau!HB6&amp;Tableau!HC6,Semaines!$K$2:$K$523&amp;Semaines!$L$2:$L$523,0)),IF($AF14=2017,INDEX(Semaines!$Q$2:$Q$523,MATCH(Tableau!HB6&amp;Tableau!HC6,Semaines!$K$2:$K$523&amp;Semaines!$L$2:$L$523,0)),IF($AF14=2018,INDEX(Semaines!$R$2:$R$523,MATCH(Tableau!HB6&amp;Tableau!HC6,Semaines!$K$2:$K$523&amp;Semaines!$L$2:$L$523,0)),IF($AF14=2019,INDEX(Semaines!$S$2:$S$523,MATCH(Tableau!HB6&amp;Tableau!HC6,Semaines!$K$2:$K$523&amp;Semaines!$L$2:$L$523,0)),IF($AF14=2020,INDEX(Semaines!$T$2:$T$523,MATCH(Tableau!HB6&amp;Tableau!HC6,Semaines!$K$2:$K$523&amp;Semaines!$L$2:$L$523,0)),IF($AF14=2021,INDEX(Semaines!$U$2:$U$523,MATCH(Tableau!HB6&amp;Tableau!HC6,Semaines!$K$2:$K$523&amp;Semaines!$L$2:$L$523,0)),IF($AF14=2022,INDEX(Semaines!$V$2:$V$523,MATCH(Tableau!HB6&amp;Tableau!HC6,Semaines!$K$2:$K$523&amp;Semaines!$L$2:$L$523,0))))))))))))))</f>
        <v/>
      </c>
      <c r="GN14" s="127" t="str">
        <f>IF(Tableau!$AL6="","",IF(Tableau!HC6="","",Tableau!$AL6))</f>
        <v/>
      </c>
      <c r="GO14" s="124" t="str">
        <f t="shared" si="70"/>
        <v/>
      </c>
      <c r="GP14" s="125" t="str">
        <f t="shared" si="71"/>
        <v/>
      </c>
      <c r="GQ14" s="126" t="str">
        <f t="array" ref="GQ14">IF(AB14="Stock","",IF(OR(Tableau!HF6="",Tableau!HG6=""),"",IF($AF14=2013,INDEX(Semaines!$M$2:$M$523,MATCH(Tableau!HF6&amp;Tableau!HG6,Semaines!$K$2:$K$523&amp;Semaines!$L$2:$L$523,0)),IF($AF14=2014,INDEX(Semaines!$N$2:$N$523,MATCH(Tableau!HF6&amp;Tableau!HG6,Semaines!$K$2:$K$523&amp;Semaines!$L$2:$L$523,0)),IF($AF14=2015,INDEX(Semaines!$O$2:$O$523,MATCH(Tableau!HF6&amp;Tableau!HG6,Semaines!$K$2:$K$523&amp;Semaines!$L$2:$L$523,0)),IF($AF14=2016,INDEX(Semaines!$P$2:$P$523,MATCH(Tableau!HF6&amp;Tableau!HG6,Semaines!$K$2:$K$523&amp;Semaines!$L$2:$L$523,0)),IF($AF14=2017,INDEX(Semaines!$Q$2:$Q$523,MATCH(Tableau!HF6&amp;Tableau!HG6,Semaines!$K$2:$K$523&amp;Semaines!$L$2:$L$523,0)),IF($AF14=2018,INDEX(Semaines!$R$2:$R$523,MATCH(Tableau!HF6&amp;Tableau!HG6,Semaines!$K$2:$K$523&amp;Semaines!$L$2:$L$523,0)),IF($AF14=2019,INDEX(Semaines!$S$2:$S$523,MATCH(Tableau!HF6&amp;Tableau!HG6,Semaines!$K$2:$K$523&amp;Semaines!$L$2:$L$523,0)),IF($AF14=2020,INDEX(Semaines!$T$2:$T$523,MATCH(Tableau!HF6&amp;Tableau!HG6,Semaines!$K$2:$K$523&amp;Semaines!$L$2:$L$523,0)),IF($AF14=2021,INDEX(Semaines!$U$2:$U$523,MATCH(Tableau!HF6&amp;Tableau!HG6,Semaines!$K$2:$K$523&amp;Semaines!$L$2:$L$523,0)),IF($AF14=2022,INDEX(Semaines!$V$2:$V$523,MATCH(Tableau!HF6&amp;Tableau!HG6,Semaines!$K$2:$K$523&amp;Semaines!$L$2:$L$523,0))))))))))))))</f>
        <v/>
      </c>
      <c r="GR14" s="127" t="str">
        <f>IF(Tableau!$AL6="","",IF(Tableau!HG6="","",Tableau!$AL6))</f>
        <v/>
      </c>
      <c r="GS14" s="129"/>
      <c r="GT14" s="122"/>
      <c r="GU14" s="129"/>
      <c r="GV14" s="123"/>
      <c r="GW14" s="122"/>
      <c r="GX14" s="123"/>
      <c r="GY14" s="124" t="str">
        <f t="shared" si="72"/>
        <v/>
      </c>
      <c r="GZ14" s="125" t="str">
        <f t="shared" si="73"/>
        <v/>
      </c>
      <c r="HA14" s="126" t="str">
        <f t="array" ref="HA14">IF(AB14="Stock","",IF(OR(Tableau!HP6="",Tableau!HQ6=""),"",IF($AF14=2013,INDEX(Semaines!$M$2:$M$523,MATCH(Tableau!HP6&amp;Tableau!HQ6,Semaines!$K$2:$K$523&amp;Semaines!$L$2:$L$523,0)),IF($AF14=2014,INDEX(Semaines!$N$2:$N$523,MATCH(Tableau!HP6&amp;Tableau!HQ6,Semaines!$K$2:$K$523&amp;Semaines!$L$2:$L$523,0)),IF($AF14=2015,INDEX(Semaines!$O$2:$O$523,MATCH(Tableau!HP6&amp;Tableau!HQ6,Semaines!$K$2:$K$523&amp;Semaines!$L$2:$L$523,0)),IF($AF14=2016,INDEX(Semaines!$P$2:$P$523,MATCH(Tableau!HP6&amp;Tableau!HQ6,Semaines!$K$2:$K$523&amp;Semaines!$L$2:$L$523,0)),IF($AF14=2017,INDEX(Semaines!$Q$2:$Q$523,MATCH(Tableau!HP6&amp;Tableau!HQ6,Semaines!$K$2:$K$523&amp;Semaines!$L$2:$L$523,0)),IF($AF14=2018,INDEX(Semaines!$R$2:$R$523,MATCH(Tableau!HP6&amp;Tableau!HQ6,Semaines!$K$2:$K$523&amp;Semaines!$L$2:$L$523,0)),IF($AF14=2019,INDEX(Semaines!$S$2:$S$523,MATCH(Tableau!HP6&amp;Tableau!HQ6,Semaines!$K$2:$K$523&amp;Semaines!$L$2:$L$523,0)),IF($AF14=2020,INDEX(Semaines!$T$2:$T$523,MATCH(Tableau!HP6&amp;Tableau!HQ6,Semaines!$K$2:$K$523&amp;Semaines!$L$2:$L$523,0)),IF($AF14=2021,INDEX(Semaines!$U$2:$U$523,MATCH(Tableau!HP6&amp;Tableau!HQ6,Semaines!$K$2:$K$523&amp;Semaines!$L$2:$L$523,0)),IF($AF14=2022,INDEX(Semaines!$V$2:$V$523,MATCH(Tableau!HP6&amp;Tableau!HQ6,Semaines!$K$2:$K$523&amp;Semaines!$L$2:$L$523,0))))))))))))))</f>
        <v/>
      </c>
      <c r="HB14" s="127" t="str">
        <f>IF(Tableau!$AL6="","",IF(Tableau!HQ6="","",Tableau!$AL6))</f>
        <v/>
      </c>
      <c r="HC14" s="211"/>
      <c r="HD14" s="131"/>
      <c r="HE14" s="132"/>
      <c r="HF14" s="133"/>
      <c r="HG14" s="123"/>
      <c r="HH14" s="211"/>
      <c r="HI14" s="124" t="str">
        <f t="shared" si="74"/>
        <v/>
      </c>
      <c r="HJ14" s="125" t="str">
        <f t="shared" si="75"/>
        <v/>
      </c>
      <c r="HK14" s="126" t="str">
        <f t="array" ref="HK14">IF(AB14="Stock","",IF(OR(Tableau!HZ6="",Tableau!IA6=""),"",IF($AF14=2013,INDEX(Semaines!$M$2:$M$523,MATCH(Tableau!HZ6&amp;Tableau!IA6,Semaines!$K$2:$K$523&amp;Semaines!$L$2:$L$523,0)),IF($AF14=2014,INDEX(Semaines!$N$2:$N$523,MATCH(Tableau!HZ6&amp;Tableau!IA6,Semaines!$K$2:$K$523&amp;Semaines!$L$2:$L$523,0)),IF($AF14=2015,INDEX(Semaines!$O$2:$O$523,MATCH(Tableau!HZ6&amp;Tableau!IA6,Semaines!$K$2:$K$523&amp;Semaines!$L$2:$L$523,0)),IF($AF14=2016,INDEX(Semaines!$P$2:$P$523,MATCH(Tableau!HZ6&amp;Tableau!IA6,Semaines!$K$2:$K$523&amp;Semaines!$L$2:$L$523,0)),IF($AF14=2017,INDEX(Semaines!$Q$2:$Q$523,MATCH(Tableau!HZ6&amp;Tableau!IA6,Semaines!$K$2:$K$523&amp;Semaines!$L$2:$L$523,0)),IF($AF14=2018,INDEX(Semaines!$R$2:$R$523,MATCH(Tableau!HZ6&amp;Tableau!IA6,Semaines!$K$2:$K$523&amp;Semaines!$L$2:$L$523,0)),IF($AF14=2019,INDEX(Semaines!$S$2:$S$523,MATCH(Tableau!HZ6&amp;Tableau!IA6,Semaines!$K$2:$K$523&amp;Semaines!$L$2:$L$523,0)),IF($AF14=2020,INDEX(Semaines!$T$2:$T$523,MATCH(Tableau!HZ6&amp;Tableau!IA6,Semaines!$K$2:$K$523&amp;Semaines!$L$2:$L$523,0)),IF($AF14=2021,INDEX(Semaines!$U$2:$U$523,MATCH(Tableau!HZ6&amp;Tableau!IA6,Semaines!$K$2:$K$523&amp;Semaines!$L$2:$L$523,0)),IF($AF14=2022,INDEX(Semaines!$V$2:$V$523,MATCH(Tableau!HZ6&amp;Tableau!IA6,Semaines!$K$2:$K$523&amp;Semaines!$L$2:$L$523,0))))))))))))))</f>
        <v/>
      </c>
      <c r="HL14" s="127" t="str">
        <f>IF(Tableau!$AL6="","",IF(Tableau!IA6="","",Tableau!$AL6))</f>
        <v/>
      </c>
      <c r="HM14" s="126" t="str">
        <f t="array" ref="HM14">IF(AB14="Stock","",IF(OR(Tableau!IB6="",Tableau!IC6=""),"",IF($AF14=2013,INDEX(Semaines!$M$2:$M$523,MATCH(Tableau!IB6&amp;Tableau!IC6,Semaines!$K$2:$K$523&amp;Semaines!$L$2:$L$523,0)),IF($AF14=2014,INDEX(Semaines!$N$2:$N$523,MATCH(Tableau!IB6&amp;Tableau!IC6,Semaines!$K$2:$K$523&amp;Semaines!$L$2:$L$523,0)),IF($AF14=2015,INDEX(Semaines!$O$2:$O$523,MATCH(Tableau!IB6&amp;Tableau!IC6,Semaines!$K$2:$K$523&amp;Semaines!$L$2:$L$523,0)),IF($AF14=2016,INDEX(Semaines!$P$2:$P$523,MATCH(Tableau!IB6&amp;Tableau!IC6,Semaines!$K$2:$K$523&amp;Semaines!$L$2:$L$523,0)),IF($AF14=2017,INDEX(Semaines!$Q$2:$Q$523,MATCH(Tableau!IB6&amp;Tableau!IC6,Semaines!$K$2:$K$523&amp;Semaines!$L$2:$L$523,0)),IF($AF14=2018,INDEX(Semaines!$R$2:$R$523,MATCH(Tableau!IB6&amp;Tableau!IC6,Semaines!$K$2:$K$523&amp;Semaines!$L$2:$L$523,0)),IF($AF14=2019,INDEX(Semaines!$S$2:$S$523,MATCH(Tableau!IB6&amp;Tableau!IC6,Semaines!$K$2:$K$523&amp;Semaines!$L$2:$L$523,0)),IF($AF14=2020,INDEX(Semaines!$T$2:$T$523,MATCH(Tableau!IB6&amp;Tableau!IC6,Semaines!$K$2:$K$523&amp;Semaines!$L$2:$L$523,0)),IF($AF14=2021,INDEX(Semaines!$U$2:$U$523,MATCH(Tableau!IB6&amp;Tableau!IC6,Semaines!$K$2:$K$523&amp;Semaines!$L$2:$L$523,0)),IF($AF14=2022,INDEX(Semaines!$V$2:$V$523,MATCH(Tableau!IB6&amp;Tableau!IC6,Semaines!$K$2:$K$523&amp;Semaines!$L$2:$L$523,0))))))))))))))</f>
        <v/>
      </c>
      <c r="HN14" s="127" t="str">
        <f>IF(Tableau!$AL6="","",IF(Tableau!IC6="","",Tableau!$AL6))</f>
        <v/>
      </c>
      <c r="HO14" s="124" t="str">
        <f t="shared" si="76"/>
        <v/>
      </c>
      <c r="HP14" s="125" t="str">
        <f t="shared" si="77"/>
        <v/>
      </c>
      <c r="HQ14" s="126" t="str">
        <f t="array" ref="HQ14">IF(AB14="Stock","",IF(OR(Tableau!IF6="",Tableau!IG6=""),"",IF($AF14=2013,INDEX(Semaines!$M$2:$M$523,MATCH(Tableau!IF6&amp;Tableau!IG6,Semaines!$K$2:$K$523&amp;Semaines!$L$2:$L$523,0)),IF($AF14=2014,INDEX(Semaines!$N$2:$N$523,MATCH(Tableau!IF6&amp;Tableau!IG6,Semaines!$K$2:$K$523&amp;Semaines!$L$2:$L$523,0)),IF($AF14=2015,INDEX(Semaines!$O$2:$O$523,MATCH(Tableau!IF6&amp;Tableau!IG6,Semaines!$K$2:$K$523&amp;Semaines!$L$2:$L$523,0)),IF($AF14=2016,INDEX(Semaines!$P$2:$P$523,MATCH(Tableau!IF6&amp;Tableau!IG6,Semaines!$K$2:$K$523&amp;Semaines!$L$2:$L$523,0)),IF($AF14=2017,INDEX(Semaines!$Q$2:$Q$523,MATCH(Tableau!IF6&amp;Tableau!IG6,Semaines!$K$2:$K$523&amp;Semaines!$L$2:$L$523,0)),IF($AF14=2018,INDEX(Semaines!$R$2:$R$523,MATCH(Tableau!IF6&amp;Tableau!IG6,Semaines!$K$2:$K$523&amp;Semaines!$L$2:$L$523,0)),IF($AF14=2019,INDEX(Semaines!$S$2:$S$523,MATCH(Tableau!IF6&amp;Tableau!IG6,Semaines!$K$2:$K$523&amp;Semaines!$L$2:$L$523,0)),IF($AF14=2020,INDEX(Semaines!$T$2:$T$523,MATCH(Tableau!IF6&amp;Tableau!IG6,Semaines!$K$2:$K$523&amp;Semaines!$L$2:$L$523,0)),IF($AF14=2021,INDEX(Semaines!$U$2:$U$523,MATCH(Tableau!IF6&amp;Tableau!IG6,Semaines!$K$2:$K$523&amp;Semaines!$L$2:$L$523,0)),IF($AF14=2022,INDEX(Semaines!$V$2:$V$523,MATCH(Tableau!IF6&amp;Tableau!IG6,Semaines!$K$2:$K$523&amp;Semaines!$L$2:$L$523,0))))))))))))))</f>
        <v/>
      </c>
      <c r="HR14" s="127" t="str">
        <f>IF(Tableau!$AL6="","",IF(Tableau!IG6="","",Tableau!$AL6))</f>
        <v/>
      </c>
      <c r="HS14" s="129"/>
      <c r="HT14" s="122"/>
      <c r="HU14" s="129"/>
      <c r="HV14" s="123"/>
      <c r="HW14" s="212"/>
      <c r="HX14" s="122"/>
      <c r="HY14" s="122"/>
      <c r="HZ14" s="129"/>
      <c r="IA14" s="123"/>
      <c r="IB14" s="124" t="str">
        <f t="shared" si="78"/>
        <v/>
      </c>
      <c r="IC14" s="125" t="str">
        <f t="shared" si="79"/>
        <v/>
      </c>
      <c r="ID14" s="126" t="str">
        <f t="array" ref="ID14">IF(AB14="Stock","",IF(OR(Tableau!IS6="",Tableau!IT6=""),"",IF($AF14=2013,INDEX(Semaines!$M$2:$M$523,MATCH(Tableau!IS6&amp;Tableau!IT6,Semaines!$K$2:$K$523&amp;Semaines!$L$2:$L$523,0)),IF($AF14=2014,INDEX(Semaines!$N$2:$N$523,MATCH(Tableau!IS6&amp;Tableau!IT6,Semaines!$K$2:$K$523&amp;Semaines!$L$2:$L$523,0)),IF($AF14=2015,INDEX(Semaines!$O$2:$O$523,MATCH(Tableau!IS6&amp;Tableau!IT6,Semaines!$K$2:$K$523&amp;Semaines!$L$2:$L$523,0)),IF($AF14=2016,INDEX(Semaines!$P$2:$P$523,MATCH(Tableau!IS6&amp;Tableau!IT6,Semaines!$K$2:$K$523&amp;Semaines!$L$2:$L$523,0)),IF($AF14=2017,INDEX(Semaines!$Q$2:$Q$523,MATCH(Tableau!IS6&amp;Tableau!IT6,Semaines!$K$2:$K$523&amp;Semaines!$L$2:$L$523,0)),IF($AF14=2018,INDEX(Semaines!$R$2:$R$523,MATCH(Tableau!IS6&amp;Tableau!IT6,Semaines!$K$2:$K$523&amp;Semaines!$L$2:$L$523,0)),IF($AF14=2019,INDEX(Semaines!$S$2:$S$523,MATCH(Tableau!IS6&amp;Tableau!IT6,Semaines!$K$2:$K$523&amp;Semaines!$L$2:$L$523,0)),IF($AF14=2020,INDEX(Semaines!$T$2:$T$523,MATCH(Tableau!IS6&amp;Tableau!IT6,Semaines!$K$2:$K$523&amp;Semaines!$L$2:$L$523,0)),IF($AF14=2021,INDEX(Semaines!$U$2:$U$523,MATCH(Tableau!IS6&amp;Tableau!IT6,Semaines!$K$2:$K$523&amp;Semaines!$L$2:$L$523,0)),IF($AF14=2022,INDEX(Semaines!$V$2:$V$523,MATCH(Tableau!IS6&amp;Tableau!IT6,Semaines!$K$2:$K$523&amp;Semaines!$L$2:$L$523,0))))))))))))))</f>
        <v/>
      </c>
      <c r="IE14" s="127" t="str">
        <f>IF(Tableau!$AL6="","",IF(Tableau!IT6="","",Tableau!$AL6))</f>
        <v/>
      </c>
      <c r="IF14" s="124" t="str">
        <f t="shared" si="80"/>
        <v/>
      </c>
      <c r="IG14" s="125" t="str">
        <f t="shared" si="81"/>
        <v/>
      </c>
      <c r="IH14" s="126" t="str">
        <f t="array" ref="IH14">IF(AB14="Stock","",IF(OR(Tableau!IW6="",Tableau!IX6=""),"",IF($AF14=2013,INDEX(Semaines!$M$2:$M$523,MATCH(Tableau!IW6&amp;Tableau!IX6,Semaines!$K$2:$K$523&amp;Semaines!$L$2:$L$523,0)),IF($AF14=2014,INDEX(Semaines!$N$2:$N$523,MATCH(Tableau!IW6&amp;Tableau!IX6,Semaines!$K$2:$K$523&amp;Semaines!$L$2:$L$523,0)),IF($AF14=2015,INDEX(Semaines!$O$2:$O$523,MATCH(Tableau!IW6&amp;Tableau!IX6,Semaines!$K$2:$K$523&amp;Semaines!$L$2:$L$523,0)),IF($AF14=2016,INDEX(Semaines!$P$2:$P$523,MATCH(Tableau!IW6&amp;Tableau!IX6,Semaines!$K$2:$K$523&amp;Semaines!$L$2:$L$523,0)),IF($AF14=2017,INDEX(Semaines!$Q$2:$Q$523,MATCH(Tableau!IW6&amp;Tableau!IX6,Semaines!$K$2:$K$523&amp;Semaines!$L$2:$L$523,0)),IF($AF14=2018,INDEX(Semaines!$R$2:$R$523,MATCH(Tableau!IW6&amp;Tableau!IX6,Semaines!$K$2:$K$523&amp;Semaines!$L$2:$L$523,0)),IF($AF14=2019,INDEX(Semaines!$S$2:$S$523,MATCH(Tableau!IW6&amp;Tableau!IX6,Semaines!$K$2:$K$523&amp;Semaines!$L$2:$L$523,0)),IF($AF14=2020,INDEX(Semaines!$T$2:$T$523,MATCH(Tableau!IW6&amp;Tableau!IX6,Semaines!$K$2:$K$523&amp;Semaines!$L$2:$L$523,0)),IF($AF14=2021,INDEX(Semaines!$U$2:$U$523,MATCH(Tableau!IW6&amp;Tableau!IX6,Semaines!$K$2:$K$523&amp;Semaines!$L$2:$L$523,0)),IF($AF14=2022,INDEX(Semaines!$V$2:$V$523,MATCH(Tableau!IW6&amp;Tableau!IX6,Semaines!$K$2:$K$523&amp;Semaines!$L$2:$L$523,0))))))))))))))</f>
        <v/>
      </c>
      <c r="II14" s="127" t="str">
        <f>IF(Tableau!$AL6="","",IF(Tableau!IX6="","",Tableau!$AL6))</f>
        <v/>
      </c>
      <c r="IJ14" s="117" t="str">
        <f>IF(Import!AY4=0,"",Import!AY4)</f>
        <v/>
      </c>
      <c r="IK14" s="124" t="str">
        <f t="shared" si="82"/>
        <v/>
      </c>
      <c r="IL14" s="125" t="str">
        <f t="shared" si="83"/>
        <v/>
      </c>
      <c r="IM14" s="126" t="str">
        <f>IF(Tableau!JC6="","",Tableau!JC6)</f>
        <v/>
      </c>
      <c r="IN14" s="127" t="str">
        <f>IF(Tableau!JD6="","",Tableau!JD6)</f>
        <v/>
      </c>
      <c r="IO14" s="211"/>
      <c r="IP14" s="124" t="str">
        <f t="shared" si="84"/>
        <v/>
      </c>
      <c r="IQ14" s="125" t="str">
        <f t="shared" si="85"/>
        <v/>
      </c>
      <c r="IR14" s="126" t="str">
        <f t="array" ref="IR14">IF(AB14="Stock","",IF(OR(Tableau!JH6="",Tableau!JI6=""),"",IF($AF14=2013,INDEX(Semaines!$M$2:$M$523,MATCH(Tableau!JH6&amp;Tableau!JI6,Semaines!$K$2:$K$523&amp;Semaines!$L$2:$L$523,0)),IF($AF14=2014,INDEX(Semaines!$N$2:$N$523,MATCH(Tableau!JH6&amp;Tableau!JI6,Semaines!$K$2:$K$523&amp;Semaines!$L$2:$L$523,0)),IF($AF14=2015,INDEX(Semaines!$O$2:$O$523,MATCH(Tableau!JH6&amp;Tableau!JI6,Semaines!$K$2:$K$523&amp;Semaines!$L$2:$L$523,0)),IF($AF14=2016,INDEX(Semaines!$P$2:$P$523,MATCH(Tableau!JH6&amp;Tableau!JI6,Semaines!$K$2:$K$523&amp;Semaines!$L$2:$L$523,0)),IF($AF14=2017,INDEX(Semaines!$Q$2:$Q$523,MATCH(Tableau!JH6&amp;Tableau!JI6,Semaines!$K$2:$K$523&amp;Semaines!$L$2:$L$523,0)),IF($AF14=2018,INDEX(Semaines!$R$2:$R$523,MATCH(Tableau!JH6&amp;Tableau!JI6,Semaines!$K$2:$K$523&amp;Semaines!$L$2:$L$523,0)),IF($AF14=2019,INDEX(Semaines!$S$2:$S$523,MATCH(Tableau!JH6&amp;Tableau!JI6,Semaines!$K$2:$K$523&amp;Semaines!$L$2:$L$523,0)),IF($AF14=2020,INDEX(Semaines!$T$2:$T$523,MATCH(Tableau!JH6&amp;Tableau!JI6,Semaines!$K$2:$K$523&amp;Semaines!$L$2:$L$523,0)),IF($AF14=2021,INDEX(Semaines!$U$2:$U$523,MATCH(Tableau!JH6&amp;Tableau!JI6,Semaines!$K$2:$K$523&amp;Semaines!$L$2:$L$523,0)),IF($AF14=2022,INDEX(Semaines!$V$2:$V$523,MATCH(Tableau!JH6&amp;Tableau!JI6,Semaines!$K$2:$K$523&amp;Semaines!$L$2:$L$523,0))))))))))))))</f>
        <v/>
      </c>
      <c r="IS14" s="127" t="str">
        <f>IF(Tableau!$AL6="","",IF(Tableau!JI6="","",Tableau!$AL6))</f>
        <v/>
      </c>
      <c r="IT14" s="124" t="str">
        <f t="shared" si="86"/>
        <v/>
      </c>
      <c r="IU14" s="125" t="str">
        <f t="shared" si="87"/>
        <v/>
      </c>
      <c r="IV14" s="126" t="str">
        <f t="array" ref="IV14">IF(AB14="Stock","",IF(OR(Tableau!JL6="",Tableau!JM6=""),"",IF($AF14=2013,INDEX(Semaines!$M$2:$M$523,MATCH(Tableau!JL6&amp;Tableau!JM6,Semaines!$K$2:$K$523&amp;Semaines!$L$2:$L$523,0)),IF($AF14=2014,INDEX(Semaines!$N$2:$N$523,MATCH(Tableau!JL6&amp;Tableau!JM6,Semaines!$K$2:$K$523&amp;Semaines!$L$2:$L$523,0)),IF($AF14=2015,INDEX(Semaines!$O$2:$O$523,MATCH(Tableau!JL6&amp;Tableau!JM6,Semaines!$K$2:$K$523&amp;Semaines!$L$2:$L$523,0)),IF($AF14=2016,INDEX(Semaines!$P$2:$P$523,MATCH(Tableau!JL6&amp;Tableau!JM6,Semaines!$K$2:$K$523&amp;Semaines!$L$2:$L$523,0)),IF($AF14=2017,INDEX(Semaines!$Q$2:$Q$523,MATCH(Tableau!JL6&amp;Tableau!JM6,Semaines!$K$2:$K$523&amp;Semaines!$L$2:$L$523,0)),IF($AF14=2018,INDEX(Semaines!$R$2:$R$523,MATCH(Tableau!JL6&amp;Tableau!JM6,Semaines!$K$2:$K$523&amp;Semaines!$L$2:$L$523,0)),IF($AF14=2019,INDEX(Semaines!$S$2:$S$523,MATCH(Tableau!JL6&amp;Tableau!JM6,Semaines!$K$2:$K$523&amp;Semaines!$L$2:$L$523,0)),IF($AF14=2020,INDEX(Semaines!$T$2:$T$523,MATCH(Tableau!JL6&amp;Tableau!JM6,Semaines!$K$2:$K$523&amp;Semaines!$L$2:$L$523,0)),IF($AF14=2021,INDEX(Semaines!$U$2:$U$523,MATCH(Tableau!JL6&amp;Tableau!JM6,Semaines!$K$2:$K$523&amp;Semaines!$L$2:$L$523,0)),IF($AF14=2022,INDEX(Semaines!$V$2:$V$523,MATCH(Tableau!JL6&amp;Tableau!JM6,Semaines!$K$2:$K$523&amp;Semaines!$L$2:$L$523,0))))))))))))))</f>
        <v/>
      </c>
      <c r="IW14" s="127" t="str">
        <f>IF(Tableau!$AL6="","",IF(Tableau!JM6="","",Tableau!$AL6))</f>
        <v/>
      </c>
      <c r="IX14" s="122"/>
      <c r="IY14" s="122"/>
      <c r="IZ14" s="129"/>
      <c r="JA14" s="123"/>
      <c r="JB14" s="124" t="str">
        <f t="shared" si="88"/>
        <v/>
      </c>
      <c r="JC14" s="125" t="str">
        <f t="shared" si="89"/>
        <v/>
      </c>
      <c r="JD14" s="126" t="str">
        <f t="array" ref="JD14">IF(AB14="Stock","",IF(OR(Tableau!JT6="",Tableau!JU6=""),"",IF($AF14=2013,INDEX(Semaines!$M$2:$M$523,MATCH(Tableau!JT6&amp;Tableau!JU6,Semaines!$K$2:$K$523&amp;Semaines!$L$2:$L$523,0)),IF($AF14=2014,INDEX(Semaines!$N$2:$N$523,MATCH(Tableau!JT6&amp;Tableau!JU6,Semaines!$K$2:$K$523&amp;Semaines!$L$2:$L$523,0)),IF($AF14=2015,INDEX(Semaines!$O$2:$O$523,MATCH(Tableau!JT6&amp;Tableau!JU6,Semaines!$K$2:$K$523&amp;Semaines!$L$2:$L$523,0)),IF($AF14=2016,INDEX(Semaines!$P$2:$P$523,MATCH(Tableau!JT6&amp;Tableau!JU6,Semaines!$K$2:$K$523&amp;Semaines!$L$2:$L$523,0)),IF($AF14=2017,INDEX(Semaines!$Q$2:$Q$523,MATCH(Tableau!JT6&amp;Tableau!JU6,Semaines!$K$2:$K$523&amp;Semaines!$L$2:$L$523,0)),IF($AF14=2018,INDEX(Semaines!$R$2:$R$523,MATCH(Tableau!JT6&amp;Tableau!JU6,Semaines!$K$2:$K$523&amp;Semaines!$L$2:$L$523,0)),IF($AF14=2019,INDEX(Semaines!$S$2:$S$523,MATCH(Tableau!JT6&amp;Tableau!JU6,Semaines!$K$2:$K$523&amp;Semaines!$L$2:$L$523,0)),IF($AF14=2020,INDEX(Semaines!$T$2:$T$523,MATCH(Tableau!JT6&amp;Tableau!JU6,Semaines!$K$2:$K$523&amp;Semaines!$L$2:$L$523,0)),IF($AF14=2021,INDEX(Semaines!$U$2:$U$523,MATCH(Tableau!JT6&amp;Tableau!JU6,Semaines!$K$2:$K$523&amp;Semaines!$L$2:$L$523,0)),IF($AF14=2022,INDEX(Semaines!$V$2:$V$523,MATCH(Tableau!JT6&amp;Tableau!JU6,Semaines!$K$2:$K$523&amp;Semaines!$L$2:$L$523,0))))))))))))))</f>
        <v/>
      </c>
      <c r="JE14" s="127" t="str">
        <f>IF(Tableau!$AL6="","",IF(Tableau!JU6="","",Tableau!$AL6))</f>
        <v/>
      </c>
      <c r="JF14" s="129"/>
      <c r="JG14" s="122"/>
      <c r="JH14" s="129"/>
      <c r="JI14" s="123"/>
      <c r="JJ14" s="211"/>
      <c r="JK14" s="124" t="str">
        <f t="shared" si="90"/>
        <v/>
      </c>
      <c r="JL14" s="125" t="str">
        <f t="shared" si="91"/>
        <v/>
      </c>
      <c r="JM14" s="126" t="str">
        <f t="array" ref="JM14">IF(AB14="Stock","",IF(OR(Tableau!KC6="",Tableau!KD6=""),"",IF($AF14=2013,INDEX(Semaines!$M$2:$M$523,MATCH(Tableau!KC6&amp;Tableau!KD6,Semaines!$K$2:$K$523&amp;Semaines!$L$2:$L$523,0)),IF($AF14=2014,INDEX(Semaines!$N$2:$N$523,MATCH(Tableau!KC6&amp;Tableau!KD6,Semaines!$K$2:$K$523&amp;Semaines!$L$2:$L$523,0)),IF($AF14=2015,INDEX(Semaines!$O$2:$O$523,MATCH(Tableau!KC6&amp;Tableau!KD6,Semaines!$K$2:$K$523&amp;Semaines!$L$2:$L$523,0)),IF($AF14=2016,INDEX(Semaines!$P$2:$P$523,MATCH(Tableau!KC6&amp;Tableau!KD6,Semaines!$K$2:$K$523&amp;Semaines!$L$2:$L$523,0)),IF($AF14=2017,INDEX(Semaines!$Q$2:$Q$523,MATCH(Tableau!KC6&amp;Tableau!KD6,Semaines!$K$2:$K$523&amp;Semaines!$L$2:$L$523,0)),IF($AF14=2018,INDEX(Semaines!$R$2:$R$523,MATCH(Tableau!KC6&amp;Tableau!KD6,Semaines!$K$2:$K$523&amp;Semaines!$L$2:$L$523,0)),IF($AF14=2019,INDEX(Semaines!$S$2:$S$523,MATCH(Tableau!KC6&amp;Tableau!KD6,Semaines!$K$2:$K$523&amp;Semaines!$L$2:$L$523,0)),IF($AF14=2020,INDEX(Semaines!$T$2:$T$523,MATCH(Tableau!KC6&amp;Tableau!KD6,Semaines!$K$2:$K$523&amp;Semaines!$L$2:$L$523,0)),IF($AF14=2021,INDEX(Semaines!$U$2:$U$523,MATCH(Tableau!KC6&amp;Tableau!KD6,Semaines!$K$2:$K$523&amp;Semaines!$L$2:$L$523,0)),IF($AF14=2022,INDEX(Semaines!$V$2:$V$523,MATCH(Tableau!KC6&amp;Tableau!KD6,Semaines!$K$2:$K$523&amp;Semaines!$L$2:$L$523,0))))))))))))))</f>
        <v/>
      </c>
      <c r="JN14" s="127" t="str">
        <f>IF(Tableau!$AL6="","",IF(Tableau!KD6="","",Tableau!$AL6))</f>
        <v/>
      </c>
      <c r="JO14" s="124" t="str">
        <f t="shared" si="92"/>
        <v/>
      </c>
      <c r="JP14" s="125" t="str">
        <f t="shared" si="93"/>
        <v/>
      </c>
      <c r="JQ14" s="126" t="str">
        <f t="array" ref="JQ14">IF(AB14="Stock","",IF(OR(Tableau!KG6="",Tableau!KH6=""),"",IF($AF14=2013,INDEX(Semaines!$M$2:$M$523,MATCH(Tableau!KG6&amp;Tableau!KH6,Semaines!$K$2:$K$523&amp;Semaines!$L$2:$L$523,0)),IF($AF14=2014,INDEX(Semaines!$N$2:$N$523,MATCH(Tableau!KG6&amp;Tableau!KH6,Semaines!$K$2:$K$523&amp;Semaines!$L$2:$L$523,0)),IF($AF14=2015,INDEX(Semaines!$O$2:$O$523,MATCH(Tableau!KG6&amp;Tableau!KH6,Semaines!$K$2:$K$523&amp;Semaines!$L$2:$L$523,0)),IF($AF14=2016,INDEX(Semaines!$P$2:$P$523,MATCH(Tableau!KG6&amp;Tableau!KH6,Semaines!$K$2:$K$523&amp;Semaines!$L$2:$L$523,0)),IF($AF14=2017,INDEX(Semaines!$Q$2:$Q$523,MATCH(Tableau!KG6&amp;Tableau!KH6,Semaines!$K$2:$K$523&amp;Semaines!$L$2:$L$523,0)),IF($AF14=2018,INDEX(Semaines!$R$2:$R$523,MATCH(Tableau!KG6&amp;Tableau!KH6,Semaines!$K$2:$K$523&amp;Semaines!$L$2:$L$523,0)),IF($AF14=2019,INDEX(Semaines!$S$2:$S$523,MATCH(Tableau!KG6&amp;Tableau!KH6,Semaines!$K$2:$K$523&amp;Semaines!$L$2:$L$523,0)),IF($AF14=2020,INDEX(Semaines!$T$2:$T$523,MATCH(Tableau!KG6&amp;Tableau!KH6,Semaines!$K$2:$K$523&amp;Semaines!$L$2:$L$523,0)),IF($AF14=2021,INDEX(Semaines!$U$2:$U$523,MATCH(Tableau!KG6&amp;Tableau!KH6,Semaines!$K$2:$K$523&amp;Semaines!$L$2:$L$523,0)),IF($AF14=2022,INDEX(Semaines!$V$2:$V$523,MATCH(Tableau!KG6&amp;Tableau!KH6,Semaines!$K$2:$K$523&amp;Semaines!$L$2:$L$523,0))))))))))))))</f>
        <v/>
      </c>
      <c r="JR14" s="127" t="str">
        <f>IF(Tableau!$AL6="","",IF(Tableau!KH6="","",Tableau!$AL6))</f>
        <v/>
      </c>
      <c r="JS14" s="128" t="str">
        <f>IF(Import!BC4=0,"",Import!BC4)</f>
        <v/>
      </c>
      <c r="JT14" s="124" t="str">
        <f t="shared" si="94"/>
        <v/>
      </c>
      <c r="JU14" s="125" t="str">
        <f t="shared" si="95"/>
        <v/>
      </c>
      <c r="JV14" s="126" t="str">
        <f t="array" ref="JV14">IF(JS14="",JT14,IF($AF14="","",IF($AF14=2013,INDEX(Semaines!$M$2:$M$523,MATCH(JT14&amp;JU14,Semaines!$K$2:$K$523&amp;Semaines!$L$2:$L$523,0)),IF($AF14=2014,INDEX(Semaines!$N$2:$N$523,MATCH(JT14&amp;JU14,Semaines!$K$2:$K$523&amp;Semaines!$L$2:$L$523,0)),IF($AF14=2015,INDEX(Semaines!$O$2:$O$523,MATCH(JT14&amp;JU14,Semaines!$K$2:$K$523&amp;Semaines!$L$2:$L$523,0)),IF($AF14=2016,INDEX(Semaines!$P$2:$P$523,MATCH(JT14&amp;JU14,Semaines!$K$2:$K$523&amp;Semaines!$L$2:$L$523,0)),IF($AF14=2017,INDEX(Semaines!$Q$2:$Q$523,MATCH(JT14&amp;JU14,Semaines!$K$2:$K$523&amp;Semaines!$L$2:$L$523,0)),IF($AF14=2018,INDEX(Semaines!$R$2:$R$523,MATCH(JT14&amp;JU14,Semaines!$K$2:$K$523&amp;Semaines!$L$2:$L$523,0)),IF($AF14=2019,INDEX(Semaines!$S$2:$S$523,MATCH(JT14&amp;JU14,Semaines!$K$2:$K$523&amp;Semaines!$L$2:$L$523,0)),IF($AF14=2020,INDEX(Semaines!$T$2:$T$523,MATCH(JT14&amp;JU14,Semaines!$K$2:$K$523&amp;Semaines!$L$2:$L$523,0)),IF($AF14=2021,INDEX(Semaines!$U$2:$U$523,MATCH(JT14&amp;JU14,Semaines!$K$2:$K$523&amp;Semaines!$L$2:$L$523,0)),IF($AF14=2022,INDEX(Semaines!$V$2:$V$523,MATCH(JT14&amp;JU14,Semaines!$K$2:$K$523&amp;Semaines!$L$2:$L$523,0))))))))))))))</f>
        <v/>
      </c>
      <c r="JW14" s="125" t="str">
        <f t="shared" si="96"/>
        <v/>
      </c>
    </row>
    <row r="15" spans="1:283" x14ac:dyDescent="0.3">
      <c r="A15" s="4" t="str">
        <f>IF(Import!A5=0,"",Import!A5)</f>
        <v>1192LR</v>
      </c>
      <c r="B15" s="2" t="str">
        <f>IF(Import!D5=0,"",Import!D5)</f>
        <v>4</v>
      </c>
      <c r="C15" s="2"/>
      <c r="D15" s="4" t="str">
        <f t="shared" si="0"/>
        <v/>
      </c>
      <c r="E15" s="2" t="str">
        <f>IF(Import!I5=0,"",Import!I5)</f>
        <v/>
      </c>
      <c r="F15" s="2" t="str">
        <f>IF(Import!J5="","",Import!J5)</f>
        <v/>
      </c>
      <c r="G15" s="2" t="str">
        <f>IF(Import!K5="","",Import!K5)</f>
        <v/>
      </c>
      <c r="H15" s="2"/>
      <c r="I15" s="10" t="str">
        <f>IF(Import!L5=0,"",Import!L5)</f>
        <v>17</v>
      </c>
      <c r="J15" s="2" t="str">
        <f>IF(Import!N5=0,"",Import!N5)</f>
        <v/>
      </c>
      <c r="K15" s="2"/>
      <c r="L15" s="11">
        <f>IF(Import!O5=0,"",Import!O5)</f>
        <v>43769</v>
      </c>
      <c r="M15" s="11" t="str">
        <f>IF(Import!P5=0,"",Import!P5)</f>
        <v/>
      </c>
      <c r="N15" s="12" t="str">
        <f>IF(M15&lt;&gt;"","Annulé",IF(Import!R5=0,"",Import!R5))</f>
        <v/>
      </c>
      <c r="O15" s="12">
        <f>IF(M15&lt;&gt;"","Annulé",IF(Import!S5=0,"",Import!S5))</f>
        <v>100000</v>
      </c>
      <c r="P15" s="12" t="str">
        <f>IF(O15="Annulé","Annulé",IF(Import!T5=0,"",Import!T5))</f>
        <v/>
      </c>
      <c r="Q15" s="11" t="str">
        <f>IF(Import!U5=0,IF($M15&lt;&gt;"","Annulé",IF($L15="","","En attente")),Import!U5)</f>
        <v>En attente</v>
      </c>
      <c r="R15" s="11" t="str">
        <f>IF(Import!V5=0,IF($M15&lt;&gt;"","Annulé",IF($L15="","","En attente")),Import!V5)</f>
        <v>En attente</v>
      </c>
      <c r="S15" s="11" t="str">
        <f>IF(Import!W5=0,IF($M15&lt;&gt;"","Annulé",IF($L15="","","En attente")),Import!W5)</f>
        <v>En attente</v>
      </c>
      <c r="T15" s="11" t="str">
        <f>IF(Import!X5=0,IF($M15&lt;&gt;"","Annulé",IF($L15="","","En attente")),Import!X5)</f>
        <v>En attente</v>
      </c>
      <c r="U15" s="11" t="str">
        <f>IF(Import!Y5=0,IF($M15&lt;&gt;"","Annulé",IF($L15="","","En attente")),Import!Y5)</f>
        <v>En attente</v>
      </c>
      <c r="V15" s="11" t="str">
        <f>IF(Import!Z5=0,IF($M15&lt;&gt;"","Annulé",IF($L15="","","En attente")),Import!Z5)</f>
        <v>En attente</v>
      </c>
      <c r="W15" s="135">
        <f>IF(Tableau!AD7="","",Tableau!AD7)</f>
        <v>0</v>
      </c>
      <c r="X15" s="11" t="str">
        <f>IF($M15&lt;&gt;"","Annulé",IF(Import!AA5=0,IF(L15="","","Pas ouvert"),Import!AA5))</f>
        <v>Pas ouvert</v>
      </c>
      <c r="Y15" s="11" t="str">
        <f>IF($M15&lt;&gt;"","Annulé",IF(Import!AB5=0,IF($X15&lt;&gt;"",IF(X15="Pas ouvert","Pas ouvert","En cours"),""),Import!AB5))</f>
        <v>Pas ouvert</v>
      </c>
      <c r="Z15" s="12" t="str">
        <f>IF($M15&lt;&gt;"","Annulé",IF(Import!AC5=0,"",Import!AC5))</f>
        <v/>
      </c>
      <c r="AA15" s="12" t="str">
        <f>IF($M15&lt;&gt;"","Annulé",IF(Import!AD5=0,"",Import!AD5))</f>
        <v/>
      </c>
      <c r="AB15" s="118">
        <f t="shared" si="1"/>
        <v>52</v>
      </c>
      <c r="AC15" s="208">
        <f>Tableau!AI7</f>
        <v>1900</v>
      </c>
      <c r="AD15" s="213"/>
      <c r="AE15" s="119">
        <f t="shared" si="2"/>
        <v>52</v>
      </c>
      <c r="AF15" s="120">
        <f t="shared" si="3"/>
        <v>1900</v>
      </c>
      <c r="AG15" s="121" t="str">
        <f>IF(Import!AE5=0,"",Import!AE5)</f>
        <v/>
      </c>
      <c r="AH15" s="122"/>
      <c r="AI15" s="123"/>
      <c r="AJ15" s="211"/>
      <c r="AK15" s="124">
        <f t="shared" si="4"/>
        <v>53</v>
      </c>
      <c r="AL15" s="125">
        <f t="shared" si="5"/>
        <v>1900</v>
      </c>
      <c r="AM15" s="126" t="str">
        <f t="array" ref="AM15">IF(AB15="Stock","",IF(OR(Tableau!BB7="",Tableau!BC7=""),"",IF($AF15=2013,INDEX(Semaines!$M$2:$M$523,MATCH(Tableau!BB7&amp;Tableau!BC7,Semaines!$K$2:$K$523&amp;Semaines!$L$2:$L$523,0)),IF($AF15=2014,INDEX(Semaines!$N$2:$N$523,MATCH(Tableau!BB7&amp;Tableau!BC7,Semaines!$K$2:$K$523&amp;Semaines!$L$2:$L$523,0)),IF($AF15=2015,INDEX(Semaines!$O$2:$O$523,MATCH(Tableau!BB7&amp;Tableau!BC7,Semaines!$K$2:$K$523&amp;Semaines!$L$2:$L$523,0)),IF($AF15=2016,INDEX(Semaines!$P$2:$P$523,MATCH(Tableau!BB7&amp;Tableau!BC7,Semaines!$K$2:$K$523&amp;Semaines!$L$2:$L$523,0)),IF($AF15=2017,INDEX(Semaines!$Q$2:$Q$523,MATCH(Tableau!BB7&amp;Tableau!BC7,Semaines!$K$2:$K$523&amp;Semaines!$L$2:$L$523,0)),IF($AF15=2018,INDEX(Semaines!$R$2:$R$523,MATCH(Tableau!BB7&amp;Tableau!BC7,Semaines!$K$2:$K$523&amp;Semaines!$L$2:$L$523,0)),IF($AF15=2019,INDEX(Semaines!$S$2:$S$523,MATCH(Tableau!BB7&amp;Tableau!BC7,Semaines!$K$2:$K$523&amp;Semaines!$L$2:$L$523,0)),IF($AF15=2020,INDEX(Semaines!$T$2:$T$523,MATCH(Tableau!BB7&amp;Tableau!BC7,Semaines!$K$2:$K$523&amp;Semaines!$L$2:$L$523,0)),IF($AF15=2021,INDEX(Semaines!$U$2:$U$523,MATCH(Tableau!BB7&amp;Tableau!BC7,Semaines!$K$2:$K$523&amp;Semaines!$L$2:$L$523,0)),IF($AF15=2022,INDEX(Semaines!$V$2:$V$523,MATCH(Tableau!BB7&amp;Tableau!BC7,Semaines!$K$2:$K$523&amp;Semaines!$L$2:$L$523,0))))))))))))))</f>
        <v/>
      </c>
      <c r="AN15" s="127" t="str">
        <f>IF(Tableau!$AL7="","",IF(Tableau!BC7="","",Tableau!$AL7))</f>
        <v/>
      </c>
      <c r="AO15" s="128" t="str">
        <f>IF(Import!AI5=0,"",Import!AI5)</f>
        <v/>
      </c>
      <c r="AP15" s="124">
        <f t="shared" si="6"/>
        <v>54</v>
      </c>
      <c r="AQ15" s="125">
        <f t="shared" si="7"/>
        <v>1900</v>
      </c>
      <c r="AR15" s="126" t="str">
        <f>IF(Tableau!BH7="","",Tableau!BH7)</f>
        <v/>
      </c>
      <c r="AS15" s="127" t="str">
        <f>IF(Tableau!BI7="","",Tableau!BI7)</f>
        <v/>
      </c>
      <c r="AT15" s="129"/>
      <c r="AU15" s="123"/>
      <c r="AV15" s="122"/>
      <c r="AW15" s="122"/>
      <c r="AX15" s="124">
        <f t="shared" si="8"/>
        <v>54</v>
      </c>
      <c r="AY15" s="125">
        <f t="shared" si="9"/>
        <v>1900</v>
      </c>
      <c r="AZ15" s="126" t="str">
        <f t="array" ref="AZ15">IF(AB15="Stock","",IF(OR(Tableau!BL7="",Tableau!BM7=""),"",IF($AF15=2013,INDEX(Semaines!$M$2:$M$523,MATCH(Tableau!BL7&amp;Tableau!BM7,Semaines!$K$2:$K$523&amp;Semaines!$L$2:$L$523,0)),IF($AF15=2014,INDEX(Semaines!$N$2:$N$523,MATCH(Tableau!BL7&amp;Tableau!BM7,Semaines!$K$2:$K$523&amp;Semaines!$L$2:$L$523,0)),IF($AF15=2015,INDEX(Semaines!$O$2:$O$523,MATCH(Tableau!BL7&amp;Tableau!BM7,Semaines!$K$2:$K$523&amp;Semaines!$L$2:$L$523,0)),IF($AF15=2016,INDEX(Semaines!$P$2:$P$523,MATCH(Tableau!BL7&amp;Tableau!BM7,Semaines!$K$2:$K$523&amp;Semaines!$L$2:$L$523,0)),IF($AF15=2017,INDEX(Semaines!$Q$2:$Q$523,MATCH(Tableau!BL7&amp;Tableau!BM7,Semaines!$K$2:$K$523&amp;Semaines!$L$2:$L$523,0)),IF($AF15=2018,INDEX(Semaines!$R$2:$R$523,MATCH(Tableau!BL7&amp;Tableau!BM7,Semaines!$K$2:$K$523&amp;Semaines!$L$2:$L$523,0)),IF($AF15=2019,INDEX(Semaines!$S$2:$S$523,MATCH(Tableau!BL7&amp;Tableau!BM7,Semaines!$K$2:$K$523&amp;Semaines!$L$2:$L$523,0)),IF($AF15=2020,INDEX(Semaines!$T$2:$T$523,MATCH(Tableau!BL7&amp;Tableau!BM7,Semaines!$K$2:$K$523&amp;Semaines!$L$2:$L$523,0)),IF($AF15=2021,INDEX(Semaines!$U$2:$U$523,MATCH(Tableau!BL7&amp;Tableau!BM7,Semaines!$K$2:$K$523&amp;Semaines!$L$2:$L$523,0)),IF($AF15=2022,INDEX(Semaines!$V$2:$V$523,MATCH(Tableau!BL7&amp;Tableau!BM7,Semaines!$K$2:$K$523&amp;Semaines!$L$2:$L$523,0))))))))))))))</f>
        <v/>
      </c>
      <c r="BA15" s="127" t="str">
        <f>IF(Tableau!$AL7="","",IF(Tableau!BM7="","",Tableau!$AL7))</f>
        <v/>
      </c>
      <c r="BB15" s="124">
        <f t="shared" si="10"/>
        <v>56</v>
      </c>
      <c r="BC15" s="125">
        <f t="shared" si="11"/>
        <v>1900</v>
      </c>
      <c r="BD15" s="126" t="str">
        <f t="array" ref="BD15">IF(AB15="Stock","",IF(OR(Tableau!BP7="",Tableau!BQ7=""),"",IF($AF15=2013,INDEX(Semaines!$M$2:$M$523,MATCH(Tableau!BP7&amp;Tableau!BQ7,Semaines!$K$2:$K$523&amp;Semaines!$L$2:$L$523,0)),IF($AF15=2014,INDEX(Semaines!$N$2:$N$523,MATCH(Tableau!BP7&amp;Tableau!BQ7,Semaines!$K$2:$K$523&amp;Semaines!$L$2:$L$523,0)),IF($AF15=2015,INDEX(Semaines!$O$2:$O$523,MATCH(Tableau!BP7&amp;Tableau!BQ7,Semaines!$K$2:$K$523&amp;Semaines!$L$2:$L$523,0)),IF($AF15=2016,INDEX(Semaines!$P$2:$P$523,MATCH(Tableau!BP7&amp;Tableau!BQ7,Semaines!$K$2:$K$523&amp;Semaines!$L$2:$L$523,0)),IF($AF15=2017,INDEX(Semaines!$Q$2:$Q$523,MATCH(Tableau!BP7&amp;Tableau!BQ7,Semaines!$K$2:$K$523&amp;Semaines!$L$2:$L$523,0)),IF($AF15=2018,INDEX(Semaines!$R$2:$R$523,MATCH(Tableau!BP7&amp;Tableau!BQ7,Semaines!$K$2:$K$523&amp;Semaines!$L$2:$L$523,0)),IF($AF15=2019,INDEX(Semaines!$S$2:$S$523,MATCH(Tableau!BP7&amp;Tableau!BQ7,Semaines!$K$2:$K$523&amp;Semaines!$L$2:$L$523,0)),IF($AF15=2020,INDEX(Semaines!$T$2:$T$523,MATCH(Tableau!BP7&amp;Tableau!BQ7,Semaines!$K$2:$K$523&amp;Semaines!$L$2:$L$523,0)),IF($AF15=2021,INDEX(Semaines!$U$2:$U$523,MATCH(Tableau!BP7&amp;Tableau!BQ7,Semaines!$K$2:$K$523&amp;Semaines!$L$2:$L$523,0)),IF($AF15=2022,INDEX(Semaines!$V$2:$V$523,MATCH(Tableau!BP7&amp;Tableau!BQ7,Semaines!$K$2:$K$523&amp;Semaines!$L$2:$L$523,0))))))))))))))</f>
        <v/>
      </c>
      <c r="BE15" s="127" t="str">
        <f>IF(Tableau!$AL7="","",IF(Tableau!BQ7="","",Tableau!$AL7))</f>
        <v/>
      </c>
      <c r="BF15" s="124">
        <f t="shared" si="12"/>
        <v>57</v>
      </c>
      <c r="BG15" s="125">
        <f t="shared" si="13"/>
        <v>1900</v>
      </c>
      <c r="BH15" s="126" t="str">
        <f t="array" ref="BH15">IF(AB15="Stock","",IF(OR(Tableau!BT7="",Tableau!BU7=""),"",IF($AF15=2013,INDEX(Semaines!$M$2:$M$523,MATCH(Tableau!BT7&amp;Tableau!BU7,Semaines!$K$2:$K$523&amp;Semaines!$L$2:$L$523,0)),IF($AF15=2014,INDEX(Semaines!$N$2:$N$523,MATCH(Tableau!BT7&amp;Tableau!BU7,Semaines!$K$2:$K$523&amp;Semaines!$L$2:$L$523,0)),IF($AF15=2015,INDEX(Semaines!$O$2:$O$523,MATCH(Tableau!BT7&amp;Tableau!BU7,Semaines!$K$2:$K$523&amp;Semaines!$L$2:$L$523,0)),IF($AF15=2016,INDEX(Semaines!$P$2:$P$523,MATCH(Tableau!BT7&amp;Tableau!BU7,Semaines!$K$2:$K$523&amp;Semaines!$L$2:$L$523,0)),IF($AF15=2017,INDEX(Semaines!$Q$2:$Q$523,MATCH(Tableau!BT7&amp;Tableau!BU7,Semaines!$K$2:$K$523&amp;Semaines!$L$2:$L$523,0)),IF($AF15=2018,INDEX(Semaines!$R$2:$R$523,MATCH(Tableau!BT7&amp;Tableau!BU7,Semaines!$K$2:$K$523&amp;Semaines!$L$2:$L$523,0)),IF($AF15=2019,INDEX(Semaines!$S$2:$S$523,MATCH(Tableau!BT7&amp;Tableau!BU7,Semaines!$K$2:$K$523&amp;Semaines!$L$2:$L$523,0)),IF($AF15=2020,INDEX(Semaines!$T$2:$T$523,MATCH(Tableau!BT7&amp;Tableau!BU7,Semaines!$K$2:$K$523&amp;Semaines!$L$2:$L$523,0)),IF($AF15=2021,INDEX(Semaines!$U$2:$U$523,MATCH(Tableau!BT7&amp;Tableau!BU7,Semaines!$K$2:$K$523&amp;Semaines!$L$2:$L$523,0)),IF($AF15=2022,INDEX(Semaines!$V$2:$V$523,MATCH(Tableau!BT7&amp;Tableau!BU7,Semaines!$K$2:$K$523&amp;Semaines!$L$2:$L$523,0))))))))))))))</f>
        <v/>
      </c>
      <c r="BI15" s="127" t="str">
        <f>IF(Tableau!$AL7="","",IF(Tableau!BU7="","",Tableau!$AL7))</f>
        <v/>
      </c>
      <c r="BJ15" s="117" t="str">
        <f>IF(Import!AM5=0,"",Import!AM5)</f>
        <v/>
      </c>
      <c r="BK15" s="124">
        <f t="shared" si="14"/>
        <v>58</v>
      </c>
      <c r="BL15" s="125">
        <f t="shared" si="15"/>
        <v>1900</v>
      </c>
      <c r="BM15" s="126" t="str">
        <f>IF(Tableau!BZ7="","",Tableau!BZ7)</f>
        <v/>
      </c>
      <c r="BN15" s="127" t="str">
        <f>IF(Tableau!CA7="","",Tableau!CA7)</f>
        <v/>
      </c>
      <c r="BO15" s="124">
        <f t="shared" si="16"/>
        <v>58</v>
      </c>
      <c r="BP15" s="125">
        <f t="shared" si="17"/>
        <v>1900</v>
      </c>
      <c r="BQ15" s="126" t="str">
        <f t="array" ref="BQ15">IF(AB15="Stock","",IF(OR(Tableau!CD7="",Tableau!CE7=""),"",IF($AF15=2013,INDEX(Semaines!$M$2:$M$523,MATCH(Tableau!CD7&amp;Tableau!CE7,Semaines!$K$2:$K$523&amp;Semaines!$L$2:$L$523,0)),IF($AF15=2014,INDEX(Semaines!$N$2:$N$523,MATCH(Tableau!CD7&amp;Tableau!CE7,Semaines!$K$2:$K$523&amp;Semaines!$L$2:$L$523,0)),IF($AF15=2015,INDEX(Semaines!$O$2:$O$523,MATCH(Tableau!CD7&amp;Tableau!CE7,Semaines!$K$2:$K$523&amp;Semaines!$L$2:$L$523,0)),IF($AF15=2016,INDEX(Semaines!$P$2:$P$523,MATCH(Tableau!CD7&amp;Tableau!CE7,Semaines!$K$2:$K$523&amp;Semaines!$L$2:$L$523,0)),IF($AF15=2017,INDEX(Semaines!$Q$2:$Q$523,MATCH(Tableau!CD7&amp;Tableau!CE7,Semaines!$K$2:$K$523&amp;Semaines!$L$2:$L$523,0)),IF($AF15=2018,INDEX(Semaines!$R$2:$R$523,MATCH(Tableau!CD7&amp;Tableau!CE7,Semaines!$K$2:$K$523&amp;Semaines!$L$2:$L$523,0)),IF($AF15=2019,INDEX(Semaines!$S$2:$S$523,MATCH(Tableau!CD7&amp;Tableau!CE7,Semaines!$K$2:$K$523&amp;Semaines!$L$2:$L$523,0)),IF($AF15=2020,INDEX(Semaines!$T$2:$T$523,MATCH(Tableau!CD7&amp;Tableau!CE7,Semaines!$K$2:$K$523&amp;Semaines!$L$2:$L$523,0)),IF($AF15=2021,INDEX(Semaines!$U$2:$U$523,MATCH(Tableau!CD7&amp;Tableau!CE7,Semaines!$K$2:$K$523&amp;Semaines!$L$2:$L$523,0)),IF($AF15=2022,INDEX(Semaines!$V$2:$V$523,MATCH(Tableau!CD7&amp;Tableau!CE7,Semaines!$K$2:$K$523&amp;Semaines!$L$2:$L$523,0))))))))))))))</f>
        <v/>
      </c>
      <c r="BR15" s="127" t="str">
        <f>IF(Tableau!$AL7="","",IF(Tableau!CE7="","",Tableau!$AL7))</f>
        <v/>
      </c>
      <c r="BS15" s="211"/>
      <c r="BT15" s="124">
        <f t="shared" si="18"/>
        <v>60</v>
      </c>
      <c r="BU15" s="125">
        <f t="shared" si="19"/>
        <v>1900</v>
      </c>
      <c r="BV15" s="126" t="str">
        <f t="array" ref="BV15">IF(AB15="Stock","",IF(OR(Tableau!CI7="",Tableau!CJ7=""),"",IF($AF15=2013,INDEX(Semaines!$M$2:$M$523,MATCH(Tableau!CI7&amp;Tableau!CJ7,Semaines!$K$2:$K$523&amp;Semaines!$L$2:$L$523,0)),IF($AF15=2014,INDEX(Semaines!$N$2:$N$523,MATCH(Tableau!CI7&amp;Tableau!CJ7,Semaines!$K$2:$K$523&amp;Semaines!$L$2:$L$523,0)),IF($AF15=2015,INDEX(Semaines!$O$2:$O$523,MATCH(Tableau!CI7&amp;Tableau!CJ7,Semaines!$K$2:$K$523&amp;Semaines!$L$2:$L$523,0)),IF($AF15=2016,INDEX(Semaines!$P$2:$P$523,MATCH(Tableau!CI7&amp;Tableau!CJ7,Semaines!$K$2:$K$523&amp;Semaines!$L$2:$L$523,0)),IF($AF15=2017,INDEX(Semaines!$Q$2:$Q$523,MATCH(Tableau!CI7&amp;Tableau!CJ7,Semaines!$K$2:$K$523&amp;Semaines!$L$2:$L$523,0)),IF($AF15=2018,INDEX(Semaines!$R$2:$R$523,MATCH(Tableau!CI7&amp;Tableau!CJ7,Semaines!$K$2:$K$523&amp;Semaines!$L$2:$L$523,0)),IF($AF15=2019,INDEX(Semaines!$S$2:$S$523,MATCH(Tableau!CI7&amp;Tableau!CJ7,Semaines!$K$2:$K$523&amp;Semaines!$L$2:$L$523,0)),IF($AF15=2020,INDEX(Semaines!$T$2:$T$523,MATCH(Tableau!CI7&amp;Tableau!CJ7,Semaines!$K$2:$K$523&amp;Semaines!$L$2:$L$523,0)),IF($AF15=2021,INDEX(Semaines!$U$2:$U$523,MATCH(Tableau!CI7&amp;Tableau!CJ7,Semaines!$K$2:$K$523&amp;Semaines!$L$2:$L$523,0)),IF($AF15=2022,INDEX(Semaines!$V$2:$V$523,MATCH(Tableau!CI7&amp;Tableau!CJ7,Semaines!$K$2:$K$523&amp;Semaines!$L$2:$L$523,0))))))))))))))</f>
        <v/>
      </c>
      <c r="BW15" s="127" t="str">
        <f>IF(Tableau!$AL7="","",IF(Tableau!CJ7="","",Tableau!$AL7))</f>
        <v/>
      </c>
      <c r="BX15" s="211"/>
      <c r="BY15" s="124">
        <f t="shared" si="20"/>
        <v>61</v>
      </c>
      <c r="BZ15" s="125">
        <f t="shared" si="21"/>
        <v>1900</v>
      </c>
      <c r="CA15" s="126" t="str">
        <f t="array" ref="CA15">IF(AB15="Stock","",IF(OR(Tableau!CN7="",Tableau!CO7=""),"",IF($AF15=2013,INDEX(Semaines!$M$2:$M$523,MATCH(Tableau!CN7&amp;Tableau!CO7,Semaines!$K$2:$K$523&amp;Semaines!$L$2:$L$523,0)),IF($AF15=2014,INDEX(Semaines!$N$2:$N$523,MATCH(Tableau!CN7&amp;Tableau!CO7,Semaines!$K$2:$K$523&amp;Semaines!$L$2:$L$523,0)),IF($AF15=2015,INDEX(Semaines!$O$2:$O$523,MATCH(Tableau!CN7&amp;Tableau!CO7,Semaines!$K$2:$K$523&amp;Semaines!$L$2:$L$523,0)),IF($AF15=2016,INDEX(Semaines!$P$2:$P$523,MATCH(Tableau!CN7&amp;Tableau!CO7,Semaines!$K$2:$K$523&amp;Semaines!$L$2:$L$523,0)),IF($AF15=2017,INDEX(Semaines!$Q$2:$Q$523,MATCH(Tableau!CN7&amp;Tableau!CO7,Semaines!$K$2:$K$523&amp;Semaines!$L$2:$L$523,0)),IF($AF15=2018,INDEX(Semaines!$R$2:$R$523,MATCH(Tableau!CN7&amp;Tableau!CO7,Semaines!$K$2:$K$523&amp;Semaines!$L$2:$L$523,0)),IF($AF15=2019,INDEX(Semaines!$S$2:$S$523,MATCH(Tableau!CN7&amp;Tableau!CO7,Semaines!$K$2:$K$523&amp;Semaines!$L$2:$L$523,0)),IF($AF15=2020,INDEX(Semaines!$T$2:$T$523,MATCH(Tableau!CN7&amp;Tableau!CO7,Semaines!$K$2:$K$523&amp;Semaines!$L$2:$L$523,0)),IF($AF15=2021,INDEX(Semaines!$U$2:$U$523,MATCH(Tableau!CN7&amp;Tableau!CO7,Semaines!$K$2:$K$523&amp;Semaines!$L$2:$L$523,0)),IF($AF15=2022,INDEX(Semaines!$V$2:$V$523,MATCH(Tableau!CN7&amp;Tableau!CO7,Semaines!$K$2:$K$523&amp;Semaines!$L$2:$L$523,0))))))))))))))</f>
        <v/>
      </c>
      <c r="CB15" s="127" t="str">
        <f>IF(Tableau!$AL7="","",IF(Tableau!CO7="","",Tableau!$AL7))</f>
        <v/>
      </c>
      <c r="CC15" s="117" t="str">
        <f>IF(Import!AQ5=0,"",Import!AQ5)</f>
        <v/>
      </c>
      <c r="CD15" s="124">
        <f t="shared" si="22"/>
        <v>62</v>
      </c>
      <c r="CE15" s="125">
        <f t="shared" si="23"/>
        <v>1900</v>
      </c>
      <c r="CF15" s="126" t="str">
        <f>IF(Tableau!CT7="","",Tableau!CT7)</f>
        <v/>
      </c>
      <c r="CG15" s="127" t="str">
        <f>IF(Tableau!CU7="","",Tableau!CU7)</f>
        <v/>
      </c>
      <c r="CH15" s="124">
        <f t="shared" si="24"/>
        <v>62</v>
      </c>
      <c r="CI15" s="125">
        <f t="shared" si="25"/>
        <v>1900</v>
      </c>
      <c r="CJ15" s="126" t="str">
        <f t="array" ref="CJ15">IF(AB15="Stock","",IF(OR(Tableau!CX7="",Tableau!CY7=""),"",IF($AF15=2013,INDEX(Semaines!$M$2:$M$523,MATCH(Tableau!CX7&amp;Tableau!CY7,Semaines!$K$2:$K$523&amp;Semaines!$L$2:$L$523,0)),IF($AF15=2014,INDEX(Semaines!$N$2:$N$523,MATCH(Tableau!CX7&amp;Tableau!CY7,Semaines!$K$2:$K$523&amp;Semaines!$L$2:$L$523,0)),IF($AF15=2015,INDEX(Semaines!$O$2:$O$523,MATCH(Tableau!CX7&amp;Tableau!CY7,Semaines!$K$2:$K$523&amp;Semaines!$L$2:$L$523,0)),IF($AF15=2016,INDEX(Semaines!$P$2:$P$523,MATCH(Tableau!CX7&amp;Tableau!CY7,Semaines!$K$2:$K$523&amp;Semaines!$L$2:$L$523,0)),IF($AF15=2017,INDEX(Semaines!$Q$2:$Q$523,MATCH(Tableau!CX7&amp;Tableau!CY7,Semaines!$K$2:$K$523&amp;Semaines!$L$2:$L$523,0)),IF($AF15=2018,INDEX(Semaines!$R$2:$R$523,MATCH(Tableau!CX7&amp;Tableau!CY7,Semaines!$K$2:$K$523&amp;Semaines!$L$2:$L$523,0)),IF($AF15=2019,INDEX(Semaines!$S$2:$S$523,MATCH(Tableau!CX7&amp;Tableau!CY7,Semaines!$K$2:$K$523&amp;Semaines!$L$2:$L$523,0)),IF($AF15=2020,INDEX(Semaines!$T$2:$T$523,MATCH(Tableau!CX7&amp;Tableau!CY7,Semaines!$K$2:$K$523&amp;Semaines!$L$2:$L$523,0)),IF($AF15=2021,INDEX(Semaines!$U$2:$U$523,MATCH(Tableau!CX7&amp;Tableau!CY7,Semaines!$K$2:$K$523&amp;Semaines!$L$2:$L$523,0)),IF($AF15=2022,INDEX(Semaines!$V$2:$V$523,MATCH(Tableau!CX7&amp;Tableau!CY7,Semaines!$K$2:$K$523&amp;Semaines!$L$2:$L$523,0))))))))))))))</f>
        <v/>
      </c>
      <c r="CK15" s="127" t="str">
        <f>IF(Tableau!$AL7="","",IF(Tableau!CY7="","",Tableau!$AL7))</f>
        <v/>
      </c>
      <c r="CL15" s="211"/>
      <c r="CM15" s="124">
        <f t="shared" si="26"/>
        <v>63</v>
      </c>
      <c r="CN15" s="125">
        <f t="shared" si="27"/>
        <v>1900</v>
      </c>
      <c r="CO15" s="126" t="str">
        <f t="array" ref="CO15">IF(AB15="Stock","",IF(OR(Tableau!DC7="",Tableau!DD7=""),"",IF($AF15=2013,INDEX(Semaines!$M$2:$M$523,MATCH(Tableau!DC7&amp;Tableau!DD7,Semaines!$K$2:$K$523&amp;Semaines!$L$2:$L$523,0)),IF($AF15=2014,INDEX(Semaines!$N$2:$N$523,MATCH(Tableau!DC7&amp;Tableau!DD7,Semaines!$K$2:$K$523&amp;Semaines!$L$2:$L$523,0)),IF($AF15=2015,INDEX(Semaines!$O$2:$O$523,MATCH(Tableau!DC7&amp;Tableau!DD7,Semaines!$K$2:$K$523&amp;Semaines!$L$2:$L$523,0)),IF($AF15=2016,INDEX(Semaines!$P$2:$P$523,MATCH(Tableau!DC7&amp;Tableau!DD7,Semaines!$K$2:$K$523&amp;Semaines!$L$2:$L$523,0)),IF($AF15=2017,INDEX(Semaines!$Q$2:$Q$523,MATCH(Tableau!DC7&amp;Tableau!DD7,Semaines!$K$2:$K$523&amp;Semaines!$L$2:$L$523,0)),IF($AF15=2018,INDEX(Semaines!$R$2:$R$523,MATCH(Tableau!DC7&amp;Tableau!DD7,Semaines!$K$2:$K$523&amp;Semaines!$L$2:$L$523,0)),IF($AF15=2019,INDEX(Semaines!$S$2:$S$523,MATCH(Tableau!DC7&amp;Tableau!DD7,Semaines!$K$2:$K$523&amp;Semaines!$L$2:$L$523,0)),IF($AF15=2020,INDEX(Semaines!$T$2:$T$523,MATCH(Tableau!DC7&amp;Tableau!DD7,Semaines!$K$2:$K$523&amp;Semaines!$L$2:$L$523,0)),IF($AF15=2021,INDEX(Semaines!$U$2:$U$523,MATCH(Tableau!DC7&amp;Tableau!DD7,Semaines!$K$2:$K$523&amp;Semaines!$L$2:$L$523,0)),IF($AF15=2022,INDEX(Semaines!$V$2:$V$523,MATCH(Tableau!DC7&amp;Tableau!DD7,Semaines!$K$2:$K$523&amp;Semaines!$L$2:$L$523,0))))))))))))))</f>
        <v/>
      </c>
      <c r="CP15" s="127" t="str">
        <f>IF(Tableau!$AL7="","",IF(Tableau!DD7="","",Tableau!$AL7))</f>
        <v/>
      </c>
      <c r="CQ15" s="124">
        <f t="shared" si="28"/>
        <v>63</v>
      </c>
      <c r="CR15" s="125">
        <f t="shared" si="29"/>
        <v>1900</v>
      </c>
      <c r="CS15" s="126" t="str">
        <f t="array" ref="CS15">IF(AB15="Stock","",IF(OR(Tableau!DG7="",Tableau!DH7=""),"",IF($AF15=2013,INDEX(Semaines!$M$2:$M$523,MATCH(Tableau!DG7&amp;Tableau!DH7,Semaines!$K$2:$K$523&amp;Semaines!$L$2:$L$523,0)),IF($AF15=2014,INDEX(Semaines!$N$2:$N$523,MATCH(Tableau!DG7&amp;Tableau!DH7,Semaines!$K$2:$K$523&amp;Semaines!$L$2:$L$523,0)),IF($AF15=2015,INDEX(Semaines!$O$2:$O$523,MATCH(Tableau!DG7&amp;Tableau!DH7,Semaines!$K$2:$K$523&amp;Semaines!$L$2:$L$523,0)),IF($AF15=2016,INDEX(Semaines!$P$2:$P$523,MATCH(Tableau!DG7&amp;Tableau!DH7,Semaines!$K$2:$K$523&amp;Semaines!$L$2:$L$523,0)),IF($AF15=2017,INDEX(Semaines!$Q$2:$Q$523,MATCH(Tableau!DG7&amp;Tableau!DH7,Semaines!$K$2:$K$523&amp;Semaines!$L$2:$L$523,0)),IF($AF15=2018,INDEX(Semaines!$R$2:$R$523,MATCH(Tableau!DG7&amp;Tableau!DH7,Semaines!$K$2:$K$523&amp;Semaines!$L$2:$L$523,0)),IF($AF15=2019,INDEX(Semaines!$S$2:$S$523,MATCH(Tableau!DG7&amp;Tableau!DH7,Semaines!$K$2:$K$523&amp;Semaines!$L$2:$L$523,0)),IF($AF15=2020,INDEX(Semaines!$T$2:$T$523,MATCH(Tableau!DG7&amp;Tableau!DH7,Semaines!$K$2:$K$523&amp;Semaines!$L$2:$L$523,0)),IF($AF15=2021,INDEX(Semaines!$U$2:$U$523,MATCH(Tableau!DG7&amp;Tableau!DH7,Semaines!$K$2:$K$523&amp;Semaines!$L$2:$L$523,0)),IF($AF15=2022,INDEX(Semaines!$V$2:$V$523,MATCH(Tableau!DG7&amp;Tableau!DH7,Semaines!$K$2:$K$523&amp;Semaines!$L$2:$L$523,0))))))))))))))</f>
        <v/>
      </c>
      <c r="CT15" s="127"/>
      <c r="CU15" s="211"/>
      <c r="CV15" s="130">
        <f t="shared" si="30"/>
        <v>65</v>
      </c>
      <c r="CW15" s="124">
        <f t="shared" si="31"/>
        <v>63</v>
      </c>
      <c r="CX15" s="125">
        <f t="shared" si="32"/>
        <v>1900</v>
      </c>
      <c r="CY15" s="126" t="str">
        <f t="array" ref="CY15">IF(AB15="Stock","",IF(OR(Tableau!DL7="",Tableau!DM7=""),"",IF($AF15=2013,INDEX(Semaines!$M$2:$M$523,MATCH(Tableau!DL7&amp;Tableau!DM7,Semaines!$K$2:$K$523&amp;Semaines!$L$2:$L$523,0)),IF($AF15=2014,INDEX(Semaines!$N$2:$N$523,MATCH(Tableau!DL7&amp;Tableau!DM7,Semaines!$K$2:$K$523&amp;Semaines!$L$2:$L$523,0)),IF($AF15=2015,INDEX(Semaines!$O$2:$O$523,MATCH(Tableau!DL7&amp;Tableau!DM7,Semaines!$K$2:$K$523&amp;Semaines!$L$2:$L$523,0)),IF($AF15=2016,INDEX(Semaines!$P$2:$P$523,MATCH(Tableau!DL7&amp;Tableau!DM7,Semaines!$K$2:$K$523&amp;Semaines!$L$2:$L$523,0)),IF($AF15=2017,INDEX(Semaines!$Q$2:$Q$523,MATCH(Tableau!DL7&amp;Tableau!DM7,Semaines!$K$2:$K$523&amp;Semaines!$L$2:$L$523,0)),IF($AF15=2018,INDEX(Semaines!$R$2:$R$523,MATCH(Tableau!DL7&amp;Tableau!DM7,Semaines!$K$2:$K$523&amp;Semaines!$L$2:$L$523,0)),IF($AF15=2019,INDEX(Semaines!$S$2:$S$523,MATCH(Tableau!DL7&amp;Tableau!DM7,Semaines!$K$2:$K$523&amp;Semaines!$L$2:$L$523,0)),IF($AF15=2020,INDEX(Semaines!$T$2:$T$523,MATCH(Tableau!DL7&amp;Tableau!DM7,Semaines!$K$2:$K$523&amp;Semaines!$L$2:$L$523,0)),IF($AF15=2021,INDEX(Semaines!$U$2:$U$523,MATCH(Tableau!DL7&amp;Tableau!DM7,Semaines!$K$2:$K$523&amp;Semaines!$L$2:$L$523,0)),IF($AF15=2022,INDEX(Semaines!$V$2:$V$523,MATCH(Tableau!DL7&amp;Tableau!DM7,Semaines!$K$2:$K$523&amp;Semaines!$L$2:$L$523,0))))))))))))))</f>
        <v/>
      </c>
      <c r="CZ15" s="127" t="str">
        <f>IF(Tableau!$AL7="","",IF(Tableau!DM7="","",Tableau!$AL7))</f>
        <v/>
      </c>
      <c r="DA15" s="211"/>
      <c r="DB15" s="130">
        <f t="shared" si="33"/>
        <v>65</v>
      </c>
      <c r="DC15" s="124">
        <f t="shared" si="34"/>
        <v>63</v>
      </c>
      <c r="DD15" s="125">
        <f t="shared" si="35"/>
        <v>1900</v>
      </c>
      <c r="DE15" s="126" t="str">
        <f t="array" ref="DE15">IF(AB15="Stock","",IF(OR(Tableau!DQ7="",Tableau!DR7=""),"",IF($AF15=2013,INDEX(Semaines!$M$2:$M$523,MATCH(Tableau!DQ7&amp;Tableau!DR7,Semaines!$K$2:$K$523&amp;Semaines!$L$2:$L$523,0)),IF($AF15=2014,INDEX(Semaines!$N$2:$N$523,MATCH(Tableau!DQ7&amp;Tableau!DR7,Semaines!$K$2:$K$523&amp;Semaines!$L$2:$L$523,0)),IF($AF15=2015,INDEX(Semaines!$O$2:$O$523,MATCH(Tableau!DQ7&amp;Tableau!DR7,Semaines!$K$2:$K$523&amp;Semaines!$L$2:$L$523,0)),IF($AF15=2016,INDEX(Semaines!$P$2:$P$523,MATCH(Tableau!DQ7&amp;Tableau!DR7,Semaines!$K$2:$K$523&amp;Semaines!$L$2:$L$523,0)),IF($AF15=2017,INDEX(Semaines!$Q$2:$Q$523,MATCH(Tableau!DQ7&amp;Tableau!DR7,Semaines!$K$2:$K$523&amp;Semaines!$L$2:$L$523,0)),IF($AF15=2018,INDEX(Semaines!$R$2:$R$523,MATCH(Tableau!DQ7&amp;Tableau!DR7,Semaines!$K$2:$K$523&amp;Semaines!$L$2:$L$523,0)),IF($AF15=2019,INDEX(Semaines!$S$2:$S$523,MATCH(Tableau!DQ7&amp;Tableau!DR7,Semaines!$K$2:$K$523&amp;Semaines!$L$2:$L$523,0)),IF($AF15=2020,INDEX(Semaines!$T$2:$T$523,MATCH(Tableau!DQ7&amp;Tableau!DR7,Semaines!$K$2:$K$523&amp;Semaines!$L$2:$L$523,0)),IF($AF15=2021,INDEX(Semaines!$U$2:$U$523,MATCH(Tableau!DQ7&amp;Tableau!DR7,Semaines!$K$2:$K$523&amp;Semaines!$L$2:$L$523,0)),IF($AF15=2022,INDEX(Semaines!$V$2:$V$523,MATCH(Tableau!DQ7&amp;Tableau!DR7,Semaines!$K$2:$K$523&amp;Semaines!$L$2:$L$523,0))))))))))))))</f>
        <v/>
      </c>
      <c r="DF15" s="127" t="str">
        <f>IF(Tableau!$AL7="","",IF(Tableau!DR7="","",Tableau!$AL7))</f>
        <v/>
      </c>
      <c r="DG15" s="129"/>
      <c r="DH15" s="123"/>
      <c r="DI15" s="211"/>
      <c r="DJ15" s="124">
        <f t="shared" si="36"/>
        <v>64</v>
      </c>
      <c r="DK15" s="125">
        <f t="shared" si="37"/>
        <v>1900</v>
      </c>
      <c r="DL15" s="126" t="str">
        <f t="array" ref="DL15">IF(AB15="Stock","",IF(OR(Tableau!DX7="",Tableau!DY7=""),"",IF($AF15=2013,INDEX(Semaines!$M$2:$M$523,MATCH(Tableau!DX7&amp;Tableau!DY7,Semaines!$K$2:$K$523&amp;Semaines!$L$2:$L$523,0)),IF($AF15=2014,INDEX(Semaines!$N$2:$N$523,MATCH(Tableau!DX7&amp;Tableau!DY7,Semaines!$K$2:$K$523&amp;Semaines!$L$2:$L$523,0)),IF($AF15=2015,INDEX(Semaines!$O$2:$O$523,MATCH(Tableau!DX7&amp;Tableau!DY7,Semaines!$K$2:$K$523&amp;Semaines!$L$2:$L$523,0)),IF($AF15=2016,INDEX(Semaines!$P$2:$P$523,MATCH(Tableau!DX7&amp;Tableau!DY7,Semaines!$K$2:$K$523&amp;Semaines!$L$2:$L$523,0)),IF($AF15=2017,INDEX(Semaines!$Q$2:$Q$523,MATCH(Tableau!DX7&amp;Tableau!DY7,Semaines!$K$2:$K$523&amp;Semaines!$L$2:$L$523,0)),IF($AF15=2018,INDEX(Semaines!$R$2:$R$523,MATCH(Tableau!DX7&amp;Tableau!DY7,Semaines!$K$2:$K$523&amp;Semaines!$L$2:$L$523,0)),IF($AF15=2019,INDEX(Semaines!$S$2:$S$523,MATCH(Tableau!DX7&amp;Tableau!DY7,Semaines!$K$2:$K$523&amp;Semaines!$L$2:$L$523,0)),IF($AF15=2020,INDEX(Semaines!$T$2:$T$523,MATCH(Tableau!DX7&amp;Tableau!DY7,Semaines!$K$2:$K$523&amp;Semaines!$L$2:$L$523,0)),IF($AF15=2021,INDEX(Semaines!$U$2:$U$523,MATCH(Tableau!DX7&amp;Tableau!DY7,Semaines!$K$2:$K$523&amp;Semaines!$L$2:$L$523,0)),IF($AF15=2022,INDEX(Semaines!$V$2:$V$523,MATCH(Tableau!DX7&amp;Tableau!DY7,Semaines!$K$2:$K$523&amp;Semaines!$L$2:$L$523,0))))))))))))))</f>
        <v/>
      </c>
      <c r="DM15" s="127" t="str">
        <f>IF(Tableau!$AL7="","",IF(Tableau!DY7="","",Tableau!$AL7))</f>
        <v/>
      </c>
      <c r="DN15" s="211"/>
      <c r="DO15" s="124">
        <f t="shared" si="38"/>
        <v>65</v>
      </c>
      <c r="DP15" s="125">
        <f t="shared" si="39"/>
        <v>1900</v>
      </c>
      <c r="DQ15" s="126" t="str">
        <f t="array" ref="DQ15">IF(AB15="Stock","",IF(OR(Tableau!EC7="",Tableau!ED7=""),"",IF($AF15=2013,INDEX(Semaines!$M$2:$M$523,MATCH(Tableau!EC7&amp;Tableau!ED7,Semaines!$K$2:$K$523&amp;Semaines!$L$2:$L$523,0)),IF($AF15=2014,INDEX(Semaines!$N$2:$N$523,MATCH(Tableau!EC7&amp;Tableau!ED7,Semaines!$K$2:$K$523&amp;Semaines!$L$2:$L$523,0)),IF($AF15=2015,INDEX(Semaines!$O$2:$O$523,MATCH(Tableau!EC7&amp;Tableau!ED7,Semaines!$K$2:$K$523&amp;Semaines!$L$2:$L$523,0)),IF($AF15=2016,INDEX(Semaines!$P$2:$P$523,MATCH(Tableau!EC7&amp;Tableau!ED7,Semaines!$K$2:$K$523&amp;Semaines!$L$2:$L$523,0)),IF($AF15=2017,INDEX(Semaines!$Q$2:$Q$523,MATCH(Tableau!EC7&amp;Tableau!ED7,Semaines!$K$2:$K$523&amp;Semaines!$L$2:$L$523,0)),IF($AF15=2018,INDEX(Semaines!$R$2:$R$523,MATCH(Tableau!EC7&amp;Tableau!ED7,Semaines!$K$2:$K$523&amp;Semaines!$L$2:$L$523,0)),IF($AF15=2019,INDEX(Semaines!$S$2:$S$523,MATCH(Tableau!EC7&amp;Tableau!ED7,Semaines!$K$2:$K$523&amp;Semaines!$L$2:$L$523,0)),IF($AF15=2020,INDEX(Semaines!$T$2:$T$523,MATCH(Tableau!EC7&amp;Tableau!ED7,Semaines!$K$2:$K$523&amp;Semaines!$L$2:$L$523,0)),IF($AF15=2021,INDEX(Semaines!$U$2:$U$523,MATCH(Tableau!EC7&amp;Tableau!ED7,Semaines!$K$2:$K$523&amp;Semaines!$L$2:$L$523,0)),IF($AF15=2022,INDEX(Semaines!$V$2:$V$523,MATCH(Tableau!EC7&amp;Tableau!ED7,Semaines!$K$2:$K$523&amp;Semaines!$L$2:$L$523,0))))))))))))))</f>
        <v/>
      </c>
      <c r="DR15" s="127" t="str">
        <f>IF(Tableau!$AL7="","",IF(Tableau!ED7="","",Tableau!$AL7))</f>
        <v/>
      </c>
      <c r="DS15" s="122"/>
      <c r="DT15" s="123"/>
      <c r="DU15" s="211"/>
      <c r="DV15" s="124">
        <f t="shared" si="40"/>
        <v>65</v>
      </c>
      <c r="DW15" s="125">
        <f t="shared" si="41"/>
        <v>1900</v>
      </c>
      <c r="DX15" s="126" t="str">
        <f t="array" ref="DX15">IF(AB15="Stock","",IF(OR(Tableau!EN7="",Tableau!EO7=""),"",IF($AF15=2013,INDEX(Semaines!$M$2:$M$523,MATCH(Tableau!EN7&amp;Tableau!EO7,Semaines!$K$2:$K$523&amp;Semaines!$L$2:$L$523,0)),IF($AF15=2014,INDEX(Semaines!$N$2:$N$523,MATCH(Tableau!EN7&amp;Tableau!EO7,Semaines!$K$2:$K$523&amp;Semaines!$L$2:$L$523,0)),IF($AF15=2015,INDEX(Semaines!$O$2:$O$523,MATCH(Tableau!EN7&amp;Tableau!EO7,Semaines!$K$2:$K$523&amp;Semaines!$L$2:$L$523,0)),IF($AF15=2016,INDEX(Semaines!$P$2:$P$523,MATCH(Tableau!EN7&amp;Tableau!EO7,Semaines!$K$2:$K$523&amp;Semaines!$L$2:$L$523,0)),IF($AF15=2017,INDEX(Semaines!$Q$2:$Q$523,MATCH(Tableau!EN7&amp;Tableau!EO7,Semaines!$K$2:$K$523&amp;Semaines!$L$2:$L$523,0)),IF($AF15=2018,INDEX(Semaines!$R$2:$R$523,MATCH(Tableau!EN7&amp;Tableau!EO7,Semaines!$K$2:$K$523&amp;Semaines!$L$2:$L$523,0)),IF($AF15=2019,INDEX(Semaines!$S$2:$S$523,MATCH(Tableau!EN7&amp;Tableau!EO7,Semaines!$K$2:$K$523&amp;Semaines!$L$2:$L$523,0)),IF($AF15=2020,INDEX(Semaines!$T$2:$T$523,MATCH(Tableau!EN7&amp;Tableau!EO7,Semaines!$K$2:$K$523&amp;Semaines!$L$2:$L$523,0)),IF($AF15=2021,INDEX(Semaines!$U$2:$U$523,MATCH(Tableau!EN7&amp;Tableau!EO7,Semaines!$K$2:$K$523&amp;Semaines!$L$2:$L$523,0)),IF($AF15=2022,INDEX(Semaines!$V$2:$V$523,MATCH(Tableau!EN7&amp;Tableau!EO7,Semaines!$K$2:$K$523&amp;Semaines!$L$2:$L$523,0))))))))))))))</f>
        <v/>
      </c>
      <c r="DY15" s="127" t="str">
        <f>IF(Tableau!$AL7="","",IF(Tableau!EO7="","",Tableau!$AL7))</f>
        <v/>
      </c>
      <c r="DZ15" s="124">
        <f t="shared" si="42"/>
        <v>66</v>
      </c>
      <c r="EA15" s="125">
        <f t="shared" si="43"/>
        <v>1900</v>
      </c>
      <c r="EB15" s="126" t="str">
        <f t="array" ref="EB15">IF(AB15="Stock","",IF(OR(Tableau!ER7="",Tableau!ES7=""),"",IF($AF15=2013,INDEX(Semaines!$M$2:$M$523,MATCH(Tableau!ER7&amp;Tableau!ES7,Semaines!$K$2:$K$523&amp;Semaines!$L$2:$L$523,0)),IF($AF15=2014,INDEX(Semaines!$N$2:$N$523,MATCH(Tableau!ER7&amp;Tableau!ES7,Semaines!$K$2:$K$523&amp;Semaines!$L$2:$L$523,0)),IF($AF15=2015,INDEX(Semaines!$O$2:$O$523,MATCH(Tableau!ER7&amp;Tableau!ES7,Semaines!$K$2:$K$523&amp;Semaines!$L$2:$L$523,0)),IF($AF15=2016,INDEX(Semaines!$P$2:$P$523,MATCH(Tableau!ER7&amp;Tableau!ES7,Semaines!$K$2:$K$523&amp;Semaines!$L$2:$L$523,0)),IF($AF15=2017,INDEX(Semaines!$Q$2:$Q$523,MATCH(Tableau!ER7&amp;Tableau!ES7,Semaines!$K$2:$K$523&amp;Semaines!$L$2:$L$523,0)),IF($AF15=2018,INDEX(Semaines!$R$2:$R$523,MATCH(Tableau!ER7&amp;Tableau!ES7,Semaines!$K$2:$K$523&amp;Semaines!$L$2:$L$523,0)),IF($AF15=2019,INDEX(Semaines!$S$2:$S$523,MATCH(Tableau!ER7&amp;Tableau!ES7,Semaines!$K$2:$K$523&amp;Semaines!$L$2:$L$523,0)),IF($AF15=2020,INDEX(Semaines!$T$2:$T$523,MATCH(Tableau!ER7&amp;Tableau!ES7,Semaines!$K$2:$K$523&amp;Semaines!$L$2:$L$523,0)),IF($AF15=2021,INDEX(Semaines!$U$2:$U$523,MATCH(Tableau!ER7&amp;Tableau!ES7,Semaines!$K$2:$K$523&amp;Semaines!$L$2:$L$523,0)),IF($AF15=2022,INDEX(Semaines!$V$2:$V$523,MATCH(Tableau!ER7&amp;Tableau!ES7,Semaines!$K$2:$K$523&amp;Semaines!$L$2:$L$523,0))))))))))))))</f>
        <v/>
      </c>
      <c r="EC15" s="127" t="str">
        <f>IF(Tableau!$AL7="","",IF(Tableau!ES7="","",Tableau!$AL7))</f>
        <v/>
      </c>
      <c r="ED15" s="124">
        <f t="shared" si="44"/>
        <v>66</v>
      </c>
      <c r="EE15" s="125">
        <f t="shared" si="45"/>
        <v>1900</v>
      </c>
      <c r="EF15" s="126" t="str">
        <f t="array" ref="EF15">IF(AB15="Stock","",IF(OR(Tableau!EV7="",Tableau!EW7=""),"",IF($AF15=2013,INDEX(Semaines!$M$2:$M$523,MATCH(Tableau!EV7&amp;Tableau!EW7,Semaines!$K$2:$K$523&amp;Semaines!$L$2:$L$523,0)),IF($AF15=2014,INDEX(Semaines!$N$2:$N$523,MATCH(Tableau!EV7&amp;Tableau!EW7,Semaines!$K$2:$K$523&amp;Semaines!$L$2:$L$523,0)),IF($AF15=2015,INDEX(Semaines!$O$2:$O$523,MATCH(Tableau!EV7&amp;Tableau!EW7,Semaines!$K$2:$K$523&amp;Semaines!$L$2:$L$523,0)),IF($AF15=2016,INDEX(Semaines!$P$2:$P$523,MATCH(Tableau!EV7&amp;Tableau!EW7,Semaines!$K$2:$K$523&amp;Semaines!$L$2:$L$523,0)),IF($AF15=2017,INDEX(Semaines!$Q$2:$Q$523,MATCH(Tableau!EV7&amp;Tableau!EW7,Semaines!$K$2:$K$523&amp;Semaines!$L$2:$L$523,0)),IF($AF15=2018,INDEX(Semaines!$R$2:$R$523,MATCH(Tableau!EV7&amp;Tableau!EW7,Semaines!$K$2:$K$523&amp;Semaines!$L$2:$L$523,0)),IF($AF15=2019,INDEX(Semaines!$S$2:$S$523,MATCH(Tableau!EV7&amp;Tableau!EW7,Semaines!$K$2:$K$523&amp;Semaines!$L$2:$L$523,0)),IF($AF15=2020,INDEX(Semaines!$T$2:$T$523,MATCH(Tableau!EV7&amp;Tableau!EW7,Semaines!$K$2:$K$523&amp;Semaines!$L$2:$L$523,0)),IF($AF15=2021,INDEX(Semaines!$U$2:$U$523,MATCH(Tableau!EV7&amp;Tableau!EW7,Semaines!$K$2:$K$523&amp;Semaines!$L$2:$L$523,0)),IF($AF15=2022,INDEX(Semaines!$V$2:$V$523,MATCH(Tableau!EV7&amp;Tableau!EW7,Semaines!$K$2:$K$523&amp;Semaines!$L$2:$L$523,0))))))))))))))</f>
        <v/>
      </c>
      <c r="EG15" s="127" t="str">
        <f>IF(Tableau!$AL7="","",IF(Tableau!EW7="","",Tableau!$AL7))</f>
        <v/>
      </c>
      <c r="EH15" s="124">
        <f t="shared" si="46"/>
        <v>66</v>
      </c>
      <c r="EI15" s="125">
        <f t="shared" si="47"/>
        <v>1900</v>
      </c>
      <c r="EJ15" s="126" t="str">
        <f t="array" ref="EJ15">IF(AB15="Stock","",IF(OR(Tableau!EZ7="",Tableau!FA7=""),"",IF($AF15=2013,INDEX(Semaines!$M$2:$M$523,MATCH(Tableau!EZ7&amp;Tableau!FA7,Semaines!$K$2:$K$523&amp;Semaines!$L$2:$L$523,0)),IF($AF15=2014,INDEX(Semaines!$N$2:$N$523,MATCH(Tableau!EZ7&amp;Tableau!FA7,Semaines!$K$2:$K$523&amp;Semaines!$L$2:$L$523,0)),IF($AF15=2015,INDEX(Semaines!$O$2:$O$523,MATCH(Tableau!EZ7&amp;Tableau!FA7,Semaines!$K$2:$K$523&amp;Semaines!$L$2:$L$523,0)),IF($AF15=2016,INDEX(Semaines!$P$2:$P$523,MATCH(Tableau!EZ7&amp;Tableau!FA7,Semaines!$K$2:$K$523&amp;Semaines!$L$2:$L$523,0)),IF($AF15=2017,INDEX(Semaines!$Q$2:$Q$523,MATCH(Tableau!EZ7&amp;Tableau!FA7,Semaines!$K$2:$K$523&amp;Semaines!$L$2:$L$523,0)),IF($AF15=2018,INDEX(Semaines!$R$2:$R$523,MATCH(Tableau!EZ7&amp;Tableau!FA7,Semaines!$K$2:$K$523&amp;Semaines!$L$2:$L$523,0)),IF($AF15=2019,INDEX(Semaines!$S$2:$S$523,MATCH(Tableau!EZ7&amp;Tableau!FA7,Semaines!$K$2:$K$523&amp;Semaines!$L$2:$L$523,0)),IF($AF15=2020,INDEX(Semaines!$T$2:$T$523,MATCH(Tableau!EZ7&amp;Tableau!FA7,Semaines!$K$2:$K$523&amp;Semaines!$L$2:$L$523,0)),IF($AF15=2021,INDEX(Semaines!$U$2:$U$523,MATCH(Tableau!EZ7&amp;Tableau!FA7,Semaines!$K$2:$K$523&amp;Semaines!$L$2:$L$523,0)),IF($AF15=2022,INDEX(Semaines!$V$2:$V$523,MATCH(Tableau!EZ7&amp;Tableau!FA7,Semaines!$K$2:$K$523&amp;Semaines!$L$2:$L$523,0))))))))))))))</f>
        <v/>
      </c>
      <c r="EK15" s="127" t="str">
        <f>IF(Tableau!$AL7="","",IF(Tableau!FA7="","",Tableau!$AL7))</f>
        <v/>
      </c>
      <c r="EL15" s="117" t="str">
        <f>IF(Import!AU5=0,"",Import!AU5)</f>
        <v/>
      </c>
      <c r="EM15" s="124">
        <f t="shared" si="48"/>
        <v>67</v>
      </c>
      <c r="EN15" s="125">
        <f t="shared" si="49"/>
        <v>1900</v>
      </c>
      <c r="EO15" s="126" t="str">
        <f>IF(Tableau!FF7="","",Tableau!FF7)</f>
        <v/>
      </c>
      <c r="EP15" s="127" t="str">
        <f>IF(Tableau!FG7="","",Tableau!FG7)</f>
        <v/>
      </c>
      <c r="EQ15" s="129"/>
      <c r="ER15" s="123"/>
      <c r="ES15" s="211"/>
      <c r="ET15" s="124">
        <f t="shared" si="50"/>
        <v>67</v>
      </c>
      <c r="EU15" s="125">
        <f t="shared" si="51"/>
        <v>1900</v>
      </c>
      <c r="EV15" s="126" t="str">
        <f t="array" ref="EV15">IF(AB15="Stock","",IF(OR(Tableau!FM7="",Tableau!FN7=""),"",IF($AF15=2013,INDEX(Semaines!$M$2:$M$523,MATCH(Tableau!FM7&amp;Tableau!FN7,Semaines!$K$2:$K$523&amp;Semaines!$L$2:$L$523,0)),IF($AF15=2014,INDEX(Semaines!$N$2:$N$523,MATCH(Tableau!FM7&amp;Tableau!FN7,Semaines!$K$2:$K$523&amp;Semaines!$L$2:$L$523,0)),IF($AF15=2015,INDEX(Semaines!$O$2:$O$523,MATCH(Tableau!FM7&amp;Tableau!FN7,Semaines!$K$2:$K$523&amp;Semaines!$L$2:$L$523,0)),IF($AF15=2016,INDEX(Semaines!$P$2:$P$523,MATCH(Tableau!FM7&amp;Tableau!FN7,Semaines!$K$2:$K$523&amp;Semaines!$L$2:$L$523,0)),IF($AF15=2017,INDEX(Semaines!$Q$2:$Q$523,MATCH(Tableau!FM7&amp;Tableau!FN7,Semaines!$K$2:$K$523&amp;Semaines!$L$2:$L$523,0)),IF($AF15=2018,INDEX(Semaines!$R$2:$R$523,MATCH(Tableau!FM7&amp;Tableau!FN7,Semaines!$K$2:$K$523&amp;Semaines!$L$2:$L$523,0)),IF($AF15=2019,INDEX(Semaines!$S$2:$S$523,MATCH(Tableau!FM7&amp;Tableau!FN7,Semaines!$K$2:$K$523&amp;Semaines!$L$2:$L$523,0)),IF($AF15=2020,INDEX(Semaines!$T$2:$T$523,MATCH(Tableau!FM7&amp;Tableau!FN7,Semaines!$K$2:$K$523&amp;Semaines!$L$2:$L$523,0)),IF($AF15=2021,INDEX(Semaines!$U$2:$U$523,MATCH(Tableau!FM7&amp;Tableau!FN7,Semaines!$K$2:$K$523&amp;Semaines!$L$2:$L$523,0)),IF($AF15=2022,INDEX(Semaines!$V$2:$V$523,MATCH(Tableau!FM7&amp;Tableau!FN7,Semaines!$K$2:$K$523&amp;Semaines!$L$2:$L$523,0))))))))))))))</f>
        <v/>
      </c>
      <c r="EW15" s="127" t="str">
        <f>IF(Tableau!$AL7="","",IF(Tableau!FN7="","",Tableau!$AL7))</f>
        <v/>
      </c>
      <c r="EX15" s="124">
        <f t="shared" si="52"/>
        <v>68</v>
      </c>
      <c r="EY15" s="125">
        <f t="shared" si="53"/>
        <v>1900</v>
      </c>
      <c r="EZ15" s="126" t="str">
        <f t="array" ref="EZ15">IF(AB15="Stock","",IF(OR(Tableau!FQ7="",Tableau!FR7=""),"",IF($AF15=2013,INDEX(Semaines!$M$2:$M$523,MATCH(Tableau!FQ7&amp;Tableau!FR7,Semaines!$K$2:$K$523&amp;Semaines!$L$2:$L$523,0)),IF($AF15=2014,INDEX(Semaines!$N$2:$N$523,MATCH(Tableau!FQ7&amp;Tableau!FR7,Semaines!$K$2:$K$523&amp;Semaines!$L$2:$L$523,0)),IF($AF15=2015,INDEX(Semaines!$O$2:$O$523,MATCH(Tableau!FQ7&amp;Tableau!FR7,Semaines!$K$2:$K$523&amp;Semaines!$L$2:$L$523,0)),IF($AF15=2016,INDEX(Semaines!$P$2:$P$523,MATCH(Tableau!FQ7&amp;Tableau!FR7,Semaines!$K$2:$K$523&amp;Semaines!$L$2:$L$523,0)),IF($AF15=2017,INDEX(Semaines!$Q$2:$Q$523,MATCH(Tableau!FQ7&amp;Tableau!FR7,Semaines!$K$2:$K$523&amp;Semaines!$L$2:$L$523,0)),IF($AF15=2018,INDEX(Semaines!$R$2:$R$523,MATCH(Tableau!FQ7&amp;Tableau!FR7,Semaines!$K$2:$K$523&amp;Semaines!$L$2:$L$523,0)),IF($AF15=2019,INDEX(Semaines!$S$2:$S$523,MATCH(Tableau!FQ7&amp;Tableau!FR7,Semaines!$K$2:$K$523&amp;Semaines!$L$2:$L$523,0)),IF($AF15=2020,INDEX(Semaines!$T$2:$T$523,MATCH(Tableau!FQ7&amp;Tableau!FR7,Semaines!$K$2:$K$523&amp;Semaines!$L$2:$L$523,0)),IF($AF15=2021,INDEX(Semaines!$U$2:$U$523,MATCH(Tableau!FQ7&amp;Tableau!FR7,Semaines!$K$2:$K$523&amp;Semaines!$L$2:$L$523,0)),IF($AF15=2022,INDEX(Semaines!$V$2:$V$523,MATCH(Tableau!FQ7&amp;Tableau!FR7,Semaines!$K$2:$K$523&amp;Semaines!$L$2:$L$523,0))))))))))))))</f>
        <v/>
      </c>
      <c r="FA15" s="127" t="str">
        <f>IF(Tableau!$AL7="","",IF(Tableau!FR7="","",Tableau!$AL7))</f>
        <v/>
      </c>
      <c r="FB15" s="211"/>
      <c r="FC15" s="124">
        <f t="shared" si="54"/>
        <v>68</v>
      </c>
      <c r="FD15" s="125">
        <f t="shared" si="55"/>
        <v>1900</v>
      </c>
      <c r="FE15" s="126" t="str">
        <f t="array" ref="FE15">IF(AB15="Stock","",IF(OR(Tableau!FV7="",Tableau!FW7=""),"",IF($AF15=2013,INDEX(Semaines!$M$2:$M$523,MATCH(Tableau!FV7&amp;Tableau!FW7,Semaines!$K$2:$K$523&amp;Semaines!$L$2:$L$523,0)),IF($AF15=2014,INDEX(Semaines!$N$2:$N$523,MATCH(Tableau!FV7&amp;Tableau!FW7,Semaines!$K$2:$K$523&amp;Semaines!$L$2:$L$523,0)),IF($AF15=2015,INDEX(Semaines!$O$2:$O$523,MATCH(Tableau!FV7&amp;Tableau!FW7,Semaines!$K$2:$K$523&amp;Semaines!$L$2:$L$523,0)),IF($AF15=2016,INDEX(Semaines!$P$2:$P$523,MATCH(Tableau!FV7&amp;Tableau!FW7,Semaines!$K$2:$K$523&amp;Semaines!$L$2:$L$523,0)),IF($AF15=2017,INDEX(Semaines!$Q$2:$Q$523,MATCH(Tableau!FV7&amp;Tableau!FW7,Semaines!$K$2:$K$523&amp;Semaines!$L$2:$L$523,0)),IF($AF15=2018,INDEX(Semaines!$R$2:$R$523,MATCH(Tableau!FV7&amp;Tableau!FW7,Semaines!$K$2:$K$523&amp;Semaines!$L$2:$L$523,0)),IF($AF15=2019,INDEX(Semaines!$S$2:$S$523,MATCH(Tableau!FV7&amp;Tableau!FW7,Semaines!$K$2:$K$523&amp;Semaines!$L$2:$L$523,0)),IF($AF15=2020,INDEX(Semaines!$T$2:$T$523,MATCH(Tableau!FV7&amp;Tableau!FW7,Semaines!$K$2:$K$523&amp;Semaines!$L$2:$L$523,0)),IF($AF15=2021,INDEX(Semaines!$U$2:$U$523,MATCH(Tableau!FV7&amp;Tableau!FW7,Semaines!$K$2:$K$523&amp;Semaines!$L$2:$L$523,0)),IF($AF15=2022,INDEX(Semaines!$V$2:$V$523,MATCH(Tableau!FV7&amp;Tableau!FW7,Semaines!$K$2:$K$523&amp;Semaines!$L$2:$L$523,0))))))))))))))</f>
        <v/>
      </c>
      <c r="FF15" s="127" t="str">
        <f>IF(Tableau!$AL7="","",IF(Tableau!FW7="","",Tableau!$AL7))</f>
        <v/>
      </c>
      <c r="FG15" s="129"/>
      <c r="FH15" s="123"/>
      <c r="FI15" s="124">
        <f t="shared" si="56"/>
        <v>69</v>
      </c>
      <c r="FJ15" s="125">
        <f t="shared" si="57"/>
        <v>1900</v>
      </c>
      <c r="FK15" s="126" t="str">
        <f t="array" ref="FK15">IF(AB15="Stock","",IF(OR(Tableau!FZ7="",Tableau!GA7=""),"",IF($AF15=2013,INDEX(Semaines!$M$2:$M$523,MATCH(Tableau!FZ7&amp;Tableau!GA7,Semaines!$K$2:$K$523&amp;Semaines!$L$2:$L$523,0)),IF($AF15=2014,INDEX(Semaines!$N$2:$N$523,MATCH(Tableau!FZ7&amp;Tableau!GA7,Semaines!$K$2:$K$523&amp;Semaines!$L$2:$L$523,0)),IF($AF15=2015,INDEX(Semaines!$O$2:$O$523,MATCH(Tableau!FZ7&amp;Tableau!GA7,Semaines!$K$2:$K$523&amp;Semaines!$L$2:$L$523,0)),IF($AF15=2016,INDEX(Semaines!$P$2:$P$523,MATCH(Tableau!FZ7&amp;Tableau!GA7,Semaines!$K$2:$K$523&amp;Semaines!$L$2:$L$523,0)),IF($AF15=2017,INDEX(Semaines!$Q$2:$Q$523,MATCH(Tableau!FZ7&amp;Tableau!GA7,Semaines!$K$2:$K$523&amp;Semaines!$L$2:$L$523,0)),IF($AF15=2018,INDEX(Semaines!$R$2:$R$523,MATCH(Tableau!FZ7&amp;Tableau!GA7,Semaines!$K$2:$K$523&amp;Semaines!$L$2:$L$523,0)),IF($AF15=2019,INDEX(Semaines!$S$2:$S$523,MATCH(Tableau!FZ7&amp;Tableau!GA7,Semaines!$K$2:$K$523&amp;Semaines!$L$2:$L$523,0)),IF($AF15=2020,INDEX(Semaines!$T$2:$T$523,MATCH(Tableau!FZ7&amp;Tableau!GA7,Semaines!$K$2:$K$523&amp;Semaines!$L$2:$L$523,0)),IF($AF15=2021,INDEX(Semaines!$U$2:$U$523,MATCH(Tableau!FZ7&amp;Tableau!GA7,Semaines!$K$2:$K$523&amp;Semaines!$L$2:$L$523,0)),IF($AF15=2022,INDEX(Semaines!$V$2:$V$523,MATCH(Tableau!FZ7&amp;Tableau!GA7,Semaines!$K$2:$K$523&amp;Semaines!$L$2:$L$523,0))))))))))))))</f>
        <v/>
      </c>
      <c r="FL15" s="127" t="str">
        <f>IF(Tableau!$AL7="","",IF(Tableau!GA7="","",Tableau!$AL7))</f>
        <v/>
      </c>
      <c r="FM15" s="211"/>
      <c r="FN15" s="124">
        <f t="shared" si="58"/>
        <v>69</v>
      </c>
      <c r="FO15" s="125">
        <f t="shared" si="59"/>
        <v>1900</v>
      </c>
      <c r="FP15" s="126" t="str">
        <f t="array" ref="FP15">IF(AB15="Stock","",IF(OR(Tableau!GE7="",Tableau!GF7=""),"",IF($AF15=2013,INDEX(Semaines!$M$2:$M$523,MATCH(Tableau!GE7&amp;Tableau!GF7,Semaines!$K$2:$K$523&amp;Semaines!$L$2:$L$523,0)),IF($AF15=2014,INDEX(Semaines!$N$2:$N$523,MATCH(Tableau!GE7&amp;Tableau!GF7,Semaines!$K$2:$K$523&amp;Semaines!$L$2:$L$523,0)),IF($AF15=2015,INDEX(Semaines!$O$2:$O$523,MATCH(Tableau!GE7&amp;Tableau!GF7,Semaines!$K$2:$K$523&amp;Semaines!$L$2:$L$523,0)),IF($AF15=2016,INDEX(Semaines!$P$2:$P$523,MATCH(Tableau!GE7&amp;Tableau!GF7,Semaines!$K$2:$K$523&amp;Semaines!$L$2:$L$523,0)),IF($AF15=2017,INDEX(Semaines!$Q$2:$Q$523,MATCH(Tableau!GE7&amp;Tableau!GF7,Semaines!$K$2:$K$523&amp;Semaines!$L$2:$L$523,0)),IF($AF15=2018,INDEX(Semaines!$R$2:$R$523,MATCH(Tableau!GE7&amp;Tableau!GF7,Semaines!$K$2:$K$523&amp;Semaines!$L$2:$L$523,0)),IF($AF15=2019,INDEX(Semaines!$S$2:$S$523,MATCH(Tableau!GE7&amp;Tableau!GF7,Semaines!$K$2:$K$523&amp;Semaines!$L$2:$L$523,0)),IF($AF15=2020,INDEX(Semaines!$T$2:$T$523,MATCH(Tableau!GE7&amp;Tableau!GF7,Semaines!$K$2:$K$523&amp;Semaines!$L$2:$L$523,0)),IF($AF15=2021,INDEX(Semaines!$U$2:$U$523,MATCH(Tableau!GE7&amp;Tableau!GF7,Semaines!$K$2:$K$523&amp;Semaines!$L$2:$L$523,0)),IF($AF15=2022,INDEX(Semaines!$V$2:$V$523,MATCH(Tableau!GE7&amp;Tableau!GF7,Semaines!$K$2:$K$523&amp;Semaines!$L$2:$L$523,0))))))))))))))</f>
        <v/>
      </c>
      <c r="FQ15" s="127" t="str">
        <f>IF(Tableau!$AL7="","",IF(Tableau!GF7="","",Tableau!$AL7))</f>
        <v/>
      </c>
      <c r="FR15" s="124">
        <f t="shared" si="60"/>
        <v>70</v>
      </c>
      <c r="FS15" s="125">
        <f t="shared" si="61"/>
        <v>1900</v>
      </c>
      <c r="FT15" s="126" t="str">
        <f t="array" ref="FT15">IF(AB15="Stock","",IF(OR(Tableau!GI7="",Tableau!GJ7=""),"",IF($AF15=2013,INDEX(Semaines!$M$2:$M$523,MATCH(Tableau!GI7&amp;Tableau!GJ7,Semaines!$K$2:$K$523&amp;Semaines!$L$2:$L$523,0)),IF($AF15=2014,INDEX(Semaines!$N$2:$N$523,MATCH(Tableau!GI7&amp;Tableau!GJ7,Semaines!$K$2:$K$523&amp;Semaines!$L$2:$L$523,0)),IF($AF15=2015,INDEX(Semaines!$O$2:$O$523,MATCH(Tableau!GI7&amp;Tableau!GJ7,Semaines!$K$2:$K$523&amp;Semaines!$L$2:$L$523,0)),IF($AF15=2016,INDEX(Semaines!$P$2:$P$523,MATCH(Tableau!GI7&amp;Tableau!GJ7,Semaines!$K$2:$K$523&amp;Semaines!$L$2:$L$523,0)),IF($AF15=2017,INDEX(Semaines!$Q$2:$Q$523,MATCH(Tableau!GI7&amp;Tableau!GJ7,Semaines!$K$2:$K$523&amp;Semaines!$L$2:$L$523,0)),IF($AF15=2018,INDEX(Semaines!$R$2:$R$523,MATCH(Tableau!GI7&amp;Tableau!GJ7,Semaines!$K$2:$K$523&amp;Semaines!$L$2:$L$523,0)),IF($AF15=2019,INDEX(Semaines!$S$2:$S$523,MATCH(Tableau!GI7&amp;Tableau!GJ7,Semaines!$K$2:$K$523&amp;Semaines!$L$2:$L$523,0)),IF($AF15=2020,INDEX(Semaines!$T$2:$T$523,MATCH(Tableau!GI7&amp;Tableau!GJ7,Semaines!$K$2:$K$523&amp;Semaines!$L$2:$L$523,0)),IF($AF15=2021,INDEX(Semaines!$U$2:$U$523,MATCH(Tableau!GI7&amp;Tableau!GJ7,Semaines!$K$2:$K$523&amp;Semaines!$L$2:$L$523,0)),IF($AF15=2022,INDEX(Semaines!$V$2:$V$523,MATCH(Tableau!GI7&amp;Tableau!GJ7,Semaines!$K$2:$K$523&amp;Semaines!$L$2:$L$523,0))))))))))))))</f>
        <v/>
      </c>
      <c r="FU15" s="127" t="str">
        <f>IF(Tableau!$AL7="","",IF(Tableau!GJ7="","",Tableau!$AL7))</f>
        <v/>
      </c>
      <c r="FV15" s="126" t="str">
        <f t="array" ref="FV15">IF(AB15="Stock","",IF(OR(Tableau!GK7="",Tableau!GL7=""),"",IF($AF15=2013,INDEX(Semaines!$M$2:$M$523,MATCH(Tableau!GK7&amp;Tableau!GL7,Semaines!$K$2:$K$523&amp;Semaines!$L$2:$L$523,0)),IF($AF15=2014,INDEX(Semaines!$N$2:$N$523,MATCH(Tableau!GK7&amp;Tableau!GL7,Semaines!$K$2:$K$523&amp;Semaines!$L$2:$L$523,0)),IF($AF15=2015,INDEX(Semaines!$O$2:$O$523,MATCH(Tableau!GK7&amp;Tableau!GL7,Semaines!$K$2:$K$523&amp;Semaines!$L$2:$L$523,0)),IF($AF15=2016,INDEX(Semaines!$P$2:$P$523,MATCH(Tableau!GK7&amp;Tableau!GL7,Semaines!$K$2:$K$523&amp;Semaines!$L$2:$L$523,0)),IF($AF15=2017,INDEX(Semaines!$Q$2:$Q$523,MATCH(Tableau!GK7&amp;Tableau!GL7,Semaines!$K$2:$K$523&amp;Semaines!$L$2:$L$523,0)),IF($AF15=2018,INDEX(Semaines!$R$2:$R$523,MATCH(Tableau!GK7&amp;Tableau!GL7,Semaines!$K$2:$K$523&amp;Semaines!$L$2:$L$523,0)),IF($AF15=2019,INDEX(Semaines!$S$2:$S$523,MATCH(Tableau!GK7&amp;Tableau!GL7,Semaines!$K$2:$K$523&amp;Semaines!$L$2:$L$523,0)),IF($AF15=2020,INDEX(Semaines!$T$2:$T$523,MATCH(Tableau!GK7&amp;Tableau!GL7,Semaines!$K$2:$K$523&amp;Semaines!$L$2:$L$523,0)),IF($AF15=2021,INDEX(Semaines!$U$2:$U$523,MATCH(Tableau!GK7&amp;Tableau!GL7,Semaines!$K$2:$K$523&amp;Semaines!$L$2:$L$523,0)),IF($AF15=2022,INDEX(Semaines!$V$2:$V$523,MATCH(Tableau!GK7&amp;Tableau!GL7,Semaines!$K$2:$K$523&amp;Semaines!$L$2:$L$523,0))))))))))))))</f>
        <v/>
      </c>
      <c r="FW15" s="127" t="str">
        <f>IF(Tableau!$AL7="","",IF(Tableau!GL7="","",Tableau!$AL7))</f>
        <v/>
      </c>
      <c r="FX15" s="124">
        <f t="shared" si="62"/>
        <v>72</v>
      </c>
      <c r="FY15" s="125">
        <f t="shared" si="63"/>
        <v>1900</v>
      </c>
      <c r="FZ15" s="126" t="str">
        <f t="array" ref="FZ15">IF(AB15="Stock","",IF(OR(Tableau!GO7="",Tableau!GP7=""),"",IF($AF15=2013,INDEX(Semaines!$M$2:$M$523,MATCH(Tableau!GO7&amp;Tableau!GP7,Semaines!$K$2:$K$523&amp;Semaines!$L$2:$L$523,0)),IF($AF15=2014,INDEX(Semaines!$N$2:$N$523,MATCH(Tableau!GO7&amp;Tableau!GP7,Semaines!$K$2:$K$523&amp;Semaines!$L$2:$L$523,0)),IF($AF15=2015,INDEX(Semaines!$O$2:$O$523,MATCH(Tableau!GO7&amp;Tableau!GP7,Semaines!$K$2:$K$523&amp;Semaines!$L$2:$L$523,0)),IF($AF15=2016,INDEX(Semaines!$P$2:$P$523,MATCH(Tableau!GO7&amp;Tableau!GP7,Semaines!$K$2:$K$523&amp;Semaines!$L$2:$L$523,0)),IF($AF15=2017,INDEX(Semaines!$Q$2:$Q$523,MATCH(Tableau!GO7&amp;Tableau!GP7,Semaines!$K$2:$K$523&amp;Semaines!$L$2:$L$523,0)),IF($AF15=2018,INDEX(Semaines!$R$2:$R$523,MATCH(Tableau!GO7&amp;Tableau!GP7,Semaines!$K$2:$K$523&amp;Semaines!$L$2:$L$523,0)),IF($AF15=2019,INDEX(Semaines!$S$2:$S$523,MATCH(Tableau!GO7&amp;Tableau!GP7,Semaines!$K$2:$K$523&amp;Semaines!$L$2:$L$523,0)),IF($AF15=2020,INDEX(Semaines!$T$2:$T$523,MATCH(Tableau!GO7&amp;Tableau!GP7,Semaines!$K$2:$K$523&amp;Semaines!$L$2:$L$523,0)),IF($AF15=2021,INDEX(Semaines!$U$2:$U$523,MATCH(Tableau!GO7&amp;Tableau!GP7,Semaines!$K$2:$K$523&amp;Semaines!$L$2:$L$523,0)),IF($AF15=2022,INDEX(Semaines!$V$2:$V$523,MATCH(Tableau!GO7&amp;Tableau!GP7,Semaines!$K$2:$K$523&amp;Semaines!$L$2:$L$523,0))))))))))))))</f>
        <v/>
      </c>
      <c r="GA15" s="127" t="str">
        <f>IF(Tableau!$AL7="","",IF(Tableau!GP7="","",Tableau!$AL7))</f>
        <v/>
      </c>
      <c r="GB15" s="124">
        <f t="shared" si="64"/>
        <v>73</v>
      </c>
      <c r="GC15" s="125">
        <f t="shared" si="65"/>
        <v>1900</v>
      </c>
      <c r="GD15" s="126" t="str">
        <f t="array" ref="GD15">IF(AB15="Stock","",IF(OR(Tableau!GS7="",Tableau!GT7=""),"",IF($AF15=2013,INDEX(Semaines!$M$2:$M$523,MATCH(Tableau!GS7&amp;Tableau!GT7,Semaines!$K$2:$K$523&amp;Semaines!$L$2:$L$523,0)),IF($AF15=2014,INDEX(Semaines!$N$2:$N$523,MATCH(Tableau!GS7&amp;Tableau!GT7,Semaines!$K$2:$K$523&amp;Semaines!$L$2:$L$523,0)),IF($AF15=2015,INDEX(Semaines!$O$2:$O$523,MATCH(Tableau!GS7&amp;Tableau!GT7,Semaines!$K$2:$K$523&amp;Semaines!$L$2:$L$523,0)),IF($AF15=2016,INDEX(Semaines!$P$2:$P$523,MATCH(Tableau!GS7&amp;Tableau!GT7,Semaines!$K$2:$K$523&amp;Semaines!$L$2:$L$523,0)),IF($AF15=2017,INDEX(Semaines!$Q$2:$Q$523,MATCH(Tableau!GS7&amp;Tableau!GT7,Semaines!$K$2:$K$523&amp;Semaines!$L$2:$L$523,0)),IF($AF15=2018,INDEX(Semaines!$R$2:$R$523,MATCH(Tableau!GS7&amp;Tableau!GT7,Semaines!$K$2:$K$523&amp;Semaines!$L$2:$L$523,0)),IF($AF15=2019,INDEX(Semaines!$S$2:$S$523,MATCH(Tableau!GS7&amp;Tableau!GT7,Semaines!$K$2:$K$523&amp;Semaines!$L$2:$L$523,0)),IF($AF15=2020,INDEX(Semaines!$T$2:$T$523,MATCH(Tableau!GS7&amp;Tableau!GT7,Semaines!$K$2:$K$523&amp;Semaines!$L$2:$L$523,0)),IF($AF15=2021,INDEX(Semaines!$U$2:$U$523,MATCH(Tableau!GS7&amp;Tableau!GT7,Semaines!$K$2:$K$523&amp;Semaines!$L$2:$L$523,0)),IF($AF15=2022,INDEX(Semaines!$V$2:$V$523,MATCH(Tableau!GS7&amp;Tableau!GT7,Semaines!$K$2:$K$523&amp;Semaines!$L$2:$L$523,0))))))))))))))</f>
        <v/>
      </c>
      <c r="GE15" s="127" t="str">
        <f>IF(Tableau!$AL7="","",IF(Tableau!GT7="","",Tableau!$AL7))</f>
        <v/>
      </c>
      <c r="GF15" s="124">
        <f t="shared" si="66"/>
        <v>73</v>
      </c>
      <c r="GG15" s="125">
        <f t="shared" si="67"/>
        <v>1900</v>
      </c>
      <c r="GH15" s="126" t="str">
        <f t="array" ref="GH15">IF(AB15="Stock","",IF(OR(Tableau!GW7="",Tableau!GX7=""),"",IF($AF15=2013,INDEX(Semaines!$M$2:$M$523,MATCH(Tableau!GW7&amp;Tableau!GX7,Semaines!$K$2:$K$523&amp;Semaines!$L$2:$L$523,0)),IF($AF15=2014,INDEX(Semaines!$N$2:$N$523,MATCH(Tableau!GW7&amp;Tableau!GX7,Semaines!$K$2:$K$523&amp;Semaines!$L$2:$L$523,0)),IF($AF15=2015,INDEX(Semaines!$O$2:$O$523,MATCH(Tableau!GW7&amp;Tableau!GX7,Semaines!$K$2:$K$523&amp;Semaines!$L$2:$L$523,0)),IF($AF15=2016,INDEX(Semaines!$P$2:$P$523,MATCH(Tableau!GW7&amp;Tableau!GX7,Semaines!$K$2:$K$523&amp;Semaines!$L$2:$L$523,0)),IF($AF15=2017,INDEX(Semaines!$Q$2:$Q$523,MATCH(Tableau!GW7&amp;Tableau!GX7,Semaines!$K$2:$K$523&amp;Semaines!$L$2:$L$523,0)),IF($AF15=2018,INDEX(Semaines!$R$2:$R$523,MATCH(Tableau!GW7&amp;Tableau!GX7,Semaines!$K$2:$K$523&amp;Semaines!$L$2:$L$523,0)),IF($AF15=2019,INDEX(Semaines!$S$2:$S$523,MATCH(Tableau!GW7&amp;Tableau!GX7,Semaines!$K$2:$K$523&amp;Semaines!$L$2:$L$523,0)),IF($AF15=2020,INDEX(Semaines!$T$2:$T$523,MATCH(Tableau!GW7&amp;Tableau!GX7,Semaines!$K$2:$K$523&amp;Semaines!$L$2:$L$523,0)),IF($AF15=2021,INDEX(Semaines!$U$2:$U$523,MATCH(Tableau!GW7&amp;Tableau!GX7,Semaines!$K$2:$K$523&amp;Semaines!$L$2:$L$523,0)),IF($AF15=2022,INDEX(Semaines!$V$2:$V$523,MATCH(Tableau!GW7&amp;Tableau!GX7,Semaines!$K$2:$K$523&amp;Semaines!$L$2:$L$523,0))))))))))))))</f>
        <v/>
      </c>
      <c r="GI15" s="127" t="str">
        <f>IF(Tableau!$AL7="","",IF(Tableau!GX7="","",Tableau!$AL7))</f>
        <v/>
      </c>
      <c r="GJ15" s="211"/>
      <c r="GK15" s="124">
        <f t="shared" si="68"/>
        <v>74</v>
      </c>
      <c r="GL15" s="125">
        <f t="shared" si="69"/>
        <v>1900</v>
      </c>
      <c r="GM15" s="126" t="str">
        <f t="array" ref="GM15">IF(AB15="Stock","",IF(OR(Tableau!HB7="",Tableau!HC7=""),"",IF($AF15=2013,INDEX(Semaines!$M$2:$M$523,MATCH(Tableau!HB7&amp;Tableau!HC7,Semaines!$K$2:$K$523&amp;Semaines!$L$2:$L$523,0)),IF($AF15=2014,INDEX(Semaines!$N$2:$N$523,MATCH(Tableau!HB7&amp;Tableau!HC7,Semaines!$K$2:$K$523&amp;Semaines!$L$2:$L$523,0)),IF($AF15=2015,INDEX(Semaines!$O$2:$O$523,MATCH(Tableau!HB7&amp;Tableau!HC7,Semaines!$K$2:$K$523&amp;Semaines!$L$2:$L$523,0)),IF($AF15=2016,INDEX(Semaines!$P$2:$P$523,MATCH(Tableau!HB7&amp;Tableau!HC7,Semaines!$K$2:$K$523&amp;Semaines!$L$2:$L$523,0)),IF($AF15=2017,INDEX(Semaines!$Q$2:$Q$523,MATCH(Tableau!HB7&amp;Tableau!HC7,Semaines!$K$2:$K$523&amp;Semaines!$L$2:$L$523,0)),IF($AF15=2018,INDEX(Semaines!$R$2:$R$523,MATCH(Tableau!HB7&amp;Tableau!HC7,Semaines!$K$2:$K$523&amp;Semaines!$L$2:$L$523,0)),IF($AF15=2019,INDEX(Semaines!$S$2:$S$523,MATCH(Tableau!HB7&amp;Tableau!HC7,Semaines!$K$2:$K$523&amp;Semaines!$L$2:$L$523,0)),IF($AF15=2020,INDEX(Semaines!$T$2:$T$523,MATCH(Tableau!HB7&amp;Tableau!HC7,Semaines!$K$2:$K$523&amp;Semaines!$L$2:$L$523,0)),IF($AF15=2021,INDEX(Semaines!$U$2:$U$523,MATCH(Tableau!HB7&amp;Tableau!HC7,Semaines!$K$2:$K$523&amp;Semaines!$L$2:$L$523,0)),IF($AF15=2022,INDEX(Semaines!$V$2:$V$523,MATCH(Tableau!HB7&amp;Tableau!HC7,Semaines!$K$2:$K$523&amp;Semaines!$L$2:$L$523,0))))))))))))))</f>
        <v/>
      </c>
      <c r="GN15" s="127" t="str">
        <f>IF(Tableau!$AL7="","",IF(Tableau!HC7="","",Tableau!$AL7))</f>
        <v/>
      </c>
      <c r="GO15" s="124">
        <f t="shared" si="70"/>
        <v>75</v>
      </c>
      <c r="GP15" s="125">
        <f t="shared" si="71"/>
        <v>1900</v>
      </c>
      <c r="GQ15" s="126" t="str">
        <f t="array" ref="GQ15">IF(AB15="Stock","",IF(OR(Tableau!HF7="",Tableau!HG7=""),"",IF($AF15=2013,INDEX(Semaines!$M$2:$M$523,MATCH(Tableau!HF7&amp;Tableau!HG7,Semaines!$K$2:$K$523&amp;Semaines!$L$2:$L$523,0)),IF($AF15=2014,INDEX(Semaines!$N$2:$N$523,MATCH(Tableau!HF7&amp;Tableau!HG7,Semaines!$K$2:$K$523&amp;Semaines!$L$2:$L$523,0)),IF($AF15=2015,INDEX(Semaines!$O$2:$O$523,MATCH(Tableau!HF7&amp;Tableau!HG7,Semaines!$K$2:$K$523&amp;Semaines!$L$2:$L$523,0)),IF($AF15=2016,INDEX(Semaines!$P$2:$P$523,MATCH(Tableau!HF7&amp;Tableau!HG7,Semaines!$K$2:$K$523&amp;Semaines!$L$2:$L$523,0)),IF($AF15=2017,INDEX(Semaines!$Q$2:$Q$523,MATCH(Tableau!HF7&amp;Tableau!HG7,Semaines!$K$2:$K$523&amp;Semaines!$L$2:$L$523,0)),IF($AF15=2018,INDEX(Semaines!$R$2:$R$523,MATCH(Tableau!HF7&amp;Tableau!HG7,Semaines!$K$2:$K$523&amp;Semaines!$L$2:$L$523,0)),IF($AF15=2019,INDEX(Semaines!$S$2:$S$523,MATCH(Tableau!HF7&amp;Tableau!HG7,Semaines!$K$2:$K$523&amp;Semaines!$L$2:$L$523,0)),IF($AF15=2020,INDEX(Semaines!$T$2:$T$523,MATCH(Tableau!HF7&amp;Tableau!HG7,Semaines!$K$2:$K$523&amp;Semaines!$L$2:$L$523,0)),IF($AF15=2021,INDEX(Semaines!$U$2:$U$523,MATCH(Tableau!HF7&amp;Tableau!HG7,Semaines!$K$2:$K$523&amp;Semaines!$L$2:$L$523,0)),IF($AF15=2022,INDEX(Semaines!$V$2:$V$523,MATCH(Tableau!HF7&amp;Tableau!HG7,Semaines!$K$2:$K$523&amp;Semaines!$L$2:$L$523,0))))))))))))))</f>
        <v/>
      </c>
      <c r="GR15" s="127" t="str">
        <f>IF(Tableau!$AL7="","",IF(Tableau!HG7="","",Tableau!$AL7))</f>
        <v/>
      </c>
      <c r="GS15" s="129"/>
      <c r="GT15" s="122"/>
      <c r="GU15" s="129"/>
      <c r="GV15" s="123"/>
      <c r="GW15" s="122"/>
      <c r="GX15" s="123"/>
      <c r="GY15" s="124">
        <f t="shared" si="72"/>
        <v>75</v>
      </c>
      <c r="GZ15" s="125">
        <f t="shared" si="73"/>
        <v>1900</v>
      </c>
      <c r="HA15" s="126" t="str">
        <f t="array" ref="HA15">IF(AB15="Stock","",IF(OR(Tableau!HP7="",Tableau!HQ7=""),"",IF($AF15=2013,INDEX(Semaines!$M$2:$M$523,MATCH(Tableau!HP7&amp;Tableau!HQ7,Semaines!$K$2:$K$523&amp;Semaines!$L$2:$L$523,0)),IF($AF15=2014,INDEX(Semaines!$N$2:$N$523,MATCH(Tableau!HP7&amp;Tableau!HQ7,Semaines!$K$2:$K$523&amp;Semaines!$L$2:$L$523,0)),IF($AF15=2015,INDEX(Semaines!$O$2:$O$523,MATCH(Tableau!HP7&amp;Tableau!HQ7,Semaines!$K$2:$K$523&amp;Semaines!$L$2:$L$523,0)),IF($AF15=2016,INDEX(Semaines!$P$2:$P$523,MATCH(Tableau!HP7&amp;Tableau!HQ7,Semaines!$K$2:$K$523&amp;Semaines!$L$2:$L$523,0)),IF($AF15=2017,INDEX(Semaines!$Q$2:$Q$523,MATCH(Tableau!HP7&amp;Tableau!HQ7,Semaines!$K$2:$K$523&amp;Semaines!$L$2:$L$523,0)),IF($AF15=2018,INDEX(Semaines!$R$2:$R$523,MATCH(Tableau!HP7&amp;Tableau!HQ7,Semaines!$K$2:$K$523&amp;Semaines!$L$2:$L$523,0)),IF($AF15=2019,INDEX(Semaines!$S$2:$S$523,MATCH(Tableau!HP7&amp;Tableau!HQ7,Semaines!$K$2:$K$523&amp;Semaines!$L$2:$L$523,0)),IF($AF15=2020,INDEX(Semaines!$T$2:$T$523,MATCH(Tableau!HP7&amp;Tableau!HQ7,Semaines!$K$2:$K$523&amp;Semaines!$L$2:$L$523,0)),IF($AF15=2021,INDEX(Semaines!$U$2:$U$523,MATCH(Tableau!HP7&amp;Tableau!HQ7,Semaines!$K$2:$K$523&amp;Semaines!$L$2:$L$523,0)),IF($AF15=2022,INDEX(Semaines!$V$2:$V$523,MATCH(Tableau!HP7&amp;Tableau!HQ7,Semaines!$K$2:$K$523&amp;Semaines!$L$2:$L$523,0))))))))))))))</f>
        <v/>
      </c>
      <c r="HB15" s="127" t="str">
        <f>IF(Tableau!$AL7="","",IF(Tableau!HQ7="","",Tableau!$AL7))</f>
        <v/>
      </c>
      <c r="HC15" s="211"/>
      <c r="HD15" s="131"/>
      <c r="HE15" s="132"/>
      <c r="HF15" s="133"/>
      <c r="HG15" s="123"/>
      <c r="HH15" s="211"/>
      <c r="HI15" s="124">
        <f t="shared" si="74"/>
        <v>76</v>
      </c>
      <c r="HJ15" s="125">
        <f t="shared" si="75"/>
        <v>1900</v>
      </c>
      <c r="HK15" s="126" t="str">
        <f t="array" ref="HK15">IF(AB15="Stock","",IF(OR(Tableau!HZ7="",Tableau!IA7=""),"",IF($AF15=2013,INDEX(Semaines!$M$2:$M$523,MATCH(Tableau!HZ7&amp;Tableau!IA7,Semaines!$K$2:$K$523&amp;Semaines!$L$2:$L$523,0)),IF($AF15=2014,INDEX(Semaines!$N$2:$N$523,MATCH(Tableau!HZ7&amp;Tableau!IA7,Semaines!$K$2:$K$523&amp;Semaines!$L$2:$L$523,0)),IF($AF15=2015,INDEX(Semaines!$O$2:$O$523,MATCH(Tableau!HZ7&amp;Tableau!IA7,Semaines!$K$2:$K$523&amp;Semaines!$L$2:$L$523,0)),IF($AF15=2016,INDEX(Semaines!$P$2:$P$523,MATCH(Tableau!HZ7&amp;Tableau!IA7,Semaines!$K$2:$K$523&amp;Semaines!$L$2:$L$523,0)),IF($AF15=2017,INDEX(Semaines!$Q$2:$Q$523,MATCH(Tableau!HZ7&amp;Tableau!IA7,Semaines!$K$2:$K$523&amp;Semaines!$L$2:$L$523,0)),IF($AF15=2018,INDEX(Semaines!$R$2:$R$523,MATCH(Tableau!HZ7&amp;Tableau!IA7,Semaines!$K$2:$K$523&amp;Semaines!$L$2:$L$523,0)),IF($AF15=2019,INDEX(Semaines!$S$2:$S$523,MATCH(Tableau!HZ7&amp;Tableau!IA7,Semaines!$K$2:$K$523&amp;Semaines!$L$2:$L$523,0)),IF($AF15=2020,INDEX(Semaines!$T$2:$T$523,MATCH(Tableau!HZ7&amp;Tableau!IA7,Semaines!$K$2:$K$523&amp;Semaines!$L$2:$L$523,0)),IF($AF15=2021,INDEX(Semaines!$U$2:$U$523,MATCH(Tableau!HZ7&amp;Tableau!IA7,Semaines!$K$2:$K$523&amp;Semaines!$L$2:$L$523,0)),IF($AF15=2022,INDEX(Semaines!$V$2:$V$523,MATCH(Tableau!HZ7&amp;Tableau!IA7,Semaines!$K$2:$K$523&amp;Semaines!$L$2:$L$523,0))))))))))))))</f>
        <v/>
      </c>
      <c r="HL15" s="127" t="str">
        <f>IF(Tableau!$AL7="","",IF(Tableau!IA7="","",Tableau!$AL7))</f>
        <v/>
      </c>
      <c r="HM15" s="126" t="str">
        <f t="array" ref="HM15">IF(AB15="Stock","",IF(OR(Tableau!IB7="",Tableau!IC7=""),"",IF($AF15=2013,INDEX(Semaines!$M$2:$M$523,MATCH(Tableau!IB7&amp;Tableau!IC7,Semaines!$K$2:$K$523&amp;Semaines!$L$2:$L$523,0)),IF($AF15=2014,INDEX(Semaines!$N$2:$N$523,MATCH(Tableau!IB7&amp;Tableau!IC7,Semaines!$K$2:$K$523&amp;Semaines!$L$2:$L$523,0)),IF($AF15=2015,INDEX(Semaines!$O$2:$O$523,MATCH(Tableau!IB7&amp;Tableau!IC7,Semaines!$K$2:$K$523&amp;Semaines!$L$2:$L$523,0)),IF($AF15=2016,INDEX(Semaines!$P$2:$P$523,MATCH(Tableau!IB7&amp;Tableau!IC7,Semaines!$K$2:$K$523&amp;Semaines!$L$2:$L$523,0)),IF($AF15=2017,INDEX(Semaines!$Q$2:$Q$523,MATCH(Tableau!IB7&amp;Tableau!IC7,Semaines!$K$2:$K$523&amp;Semaines!$L$2:$L$523,0)),IF($AF15=2018,INDEX(Semaines!$R$2:$R$523,MATCH(Tableau!IB7&amp;Tableau!IC7,Semaines!$K$2:$K$523&amp;Semaines!$L$2:$L$523,0)),IF($AF15=2019,INDEX(Semaines!$S$2:$S$523,MATCH(Tableau!IB7&amp;Tableau!IC7,Semaines!$K$2:$K$523&amp;Semaines!$L$2:$L$523,0)),IF($AF15=2020,INDEX(Semaines!$T$2:$T$523,MATCH(Tableau!IB7&amp;Tableau!IC7,Semaines!$K$2:$K$523&amp;Semaines!$L$2:$L$523,0)),IF($AF15=2021,INDEX(Semaines!$U$2:$U$523,MATCH(Tableau!IB7&amp;Tableau!IC7,Semaines!$K$2:$K$523&amp;Semaines!$L$2:$L$523,0)),IF($AF15=2022,INDEX(Semaines!$V$2:$V$523,MATCH(Tableau!IB7&amp;Tableau!IC7,Semaines!$K$2:$K$523&amp;Semaines!$L$2:$L$523,0))))))))))))))</f>
        <v/>
      </c>
      <c r="HN15" s="127" t="str">
        <f>IF(Tableau!$AL7="","",IF(Tableau!IC7="","",Tableau!$AL7))</f>
        <v/>
      </c>
      <c r="HO15" s="124">
        <f t="shared" si="76"/>
        <v>77</v>
      </c>
      <c r="HP15" s="125">
        <f t="shared" si="77"/>
        <v>1900</v>
      </c>
      <c r="HQ15" s="126" t="str">
        <f t="array" ref="HQ15">IF(AB15="Stock","",IF(OR(Tableau!IF7="",Tableau!IG7=""),"",IF($AF15=2013,INDEX(Semaines!$M$2:$M$523,MATCH(Tableau!IF7&amp;Tableau!IG7,Semaines!$K$2:$K$523&amp;Semaines!$L$2:$L$523,0)),IF($AF15=2014,INDEX(Semaines!$N$2:$N$523,MATCH(Tableau!IF7&amp;Tableau!IG7,Semaines!$K$2:$K$523&amp;Semaines!$L$2:$L$523,0)),IF($AF15=2015,INDEX(Semaines!$O$2:$O$523,MATCH(Tableau!IF7&amp;Tableau!IG7,Semaines!$K$2:$K$523&amp;Semaines!$L$2:$L$523,0)),IF($AF15=2016,INDEX(Semaines!$P$2:$P$523,MATCH(Tableau!IF7&amp;Tableau!IG7,Semaines!$K$2:$K$523&amp;Semaines!$L$2:$L$523,0)),IF($AF15=2017,INDEX(Semaines!$Q$2:$Q$523,MATCH(Tableau!IF7&amp;Tableau!IG7,Semaines!$K$2:$K$523&amp;Semaines!$L$2:$L$523,0)),IF($AF15=2018,INDEX(Semaines!$R$2:$R$523,MATCH(Tableau!IF7&amp;Tableau!IG7,Semaines!$K$2:$K$523&amp;Semaines!$L$2:$L$523,0)),IF($AF15=2019,INDEX(Semaines!$S$2:$S$523,MATCH(Tableau!IF7&amp;Tableau!IG7,Semaines!$K$2:$K$523&amp;Semaines!$L$2:$L$523,0)),IF($AF15=2020,INDEX(Semaines!$T$2:$T$523,MATCH(Tableau!IF7&amp;Tableau!IG7,Semaines!$K$2:$K$523&amp;Semaines!$L$2:$L$523,0)),IF($AF15=2021,INDEX(Semaines!$U$2:$U$523,MATCH(Tableau!IF7&amp;Tableau!IG7,Semaines!$K$2:$K$523&amp;Semaines!$L$2:$L$523,0)),IF($AF15=2022,INDEX(Semaines!$V$2:$V$523,MATCH(Tableau!IF7&amp;Tableau!IG7,Semaines!$K$2:$K$523&amp;Semaines!$L$2:$L$523,0))))))))))))))</f>
        <v/>
      </c>
      <c r="HR15" s="127" t="str">
        <f>IF(Tableau!$AL7="","",IF(Tableau!IG7="","",Tableau!$AL7))</f>
        <v/>
      </c>
      <c r="HS15" s="129"/>
      <c r="HT15" s="122"/>
      <c r="HU15" s="129"/>
      <c r="HV15" s="123"/>
      <c r="HW15" s="212"/>
      <c r="HX15" s="122"/>
      <c r="HY15" s="122"/>
      <c r="HZ15" s="129"/>
      <c r="IA15" s="123"/>
      <c r="IB15" s="124">
        <f t="shared" si="78"/>
        <v>78</v>
      </c>
      <c r="IC15" s="125">
        <f t="shared" si="79"/>
        <v>1900</v>
      </c>
      <c r="ID15" s="126" t="str">
        <f t="array" ref="ID15">IF(AB15="Stock","",IF(OR(Tableau!IS7="",Tableau!IT7=""),"",IF($AF15=2013,INDEX(Semaines!$M$2:$M$523,MATCH(Tableau!IS7&amp;Tableau!IT7,Semaines!$K$2:$K$523&amp;Semaines!$L$2:$L$523,0)),IF($AF15=2014,INDEX(Semaines!$N$2:$N$523,MATCH(Tableau!IS7&amp;Tableau!IT7,Semaines!$K$2:$K$523&amp;Semaines!$L$2:$L$523,0)),IF($AF15=2015,INDEX(Semaines!$O$2:$O$523,MATCH(Tableau!IS7&amp;Tableau!IT7,Semaines!$K$2:$K$523&amp;Semaines!$L$2:$L$523,0)),IF($AF15=2016,INDEX(Semaines!$P$2:$P$523,MATCH(Tableau!IS7&amp;Tableau!IT7,Semaines!$K$2:$K$523&amp;Semaines!$L$2:$L$523,0)),IF($AF15=2017,INDEX(Semaines!$Q$2:$Q$523,MATCH(Tableau!IS7&amp;Tableau!IT7,Semaines!$K$2:$K$523&amp;Semaines!$L$2:$L$523,0)),IF($AF15=2018,INDEX(Semaines!$R$2:$R$523,MATCH(Tableau!IS7&amp;Tableau!IT7,Semaines!$K$2:$K$523&amp;Semaines!$L$2:$L$523,0)),IF($AF15=2019,INDEX(Semaines!$S$2:$S$523,MATCH(Tableau!IS7&amp;Tableau!IT7,Semaines!$K$2:$K$523&amp;Semaines!$L$2:$L$523,0)),IF($AF15=2020,INDEX(Semaines!$T$2:$T$523,MATCH(Tableau!IS7&amp;Tableau!IT7,Semaines!$K$2:$K$523&amp;Semaines!$L$2:$L$523,0)),IF($AF15=2021,INDEX(Semaines!$U$2:$U$523,MATCH(Tableau!IS7&amp;Tableau!IT7,Semaines!$K$2:$K$523&amp;Semaines!$L$2:$L$523,0)),IF($AF15=2022,INDEX(Semaines!$V$2:$V$523,MATCH(Tableau!IS7&amp;Tableau!IT7,Semaines!$K$2:$K$523&amp;Semaines!$L$2:$L$523,0))))))))))))))</f>
        <v/>
      </c>
      <c r="IE15" s="127" t="str">
        <f>IF(Tableau!$AL7="","",IF(Tableau!IT7="","",Tableau!$AL7))</f>
        <v/>
      </c>
      <c r="IF15" s="124">
        <f t="shared" si="80"/>
        <v>78</v>
      </c>
      <c r="IG15" s="125">
        <f t="shared" si="81"/>
        <v>1900</v>
      </c>
      <c r="IH15" s="126" t="str">
        <f t="array" ref="IH15">IF(AB15="Stock","",IF(OR(Tableau!IW7="",Tableau!IX7=""),"",IF($AF15=2013,INDEX(Semaines!$M$2:$M$523,MATCH(Tableau!IW7&amp;Tableau!IX7,Semaines!$K$2:$K$523&amp;Semaines!$L$2:$L$523,0)),IF($AF15=2014,INDEX(Semaines!$N$2:$N$523,MATCH(Tableau!IW7&amp;Tableau!IX7,Semaines!$K$2:$K$523&amp;Semaines!$L$2:$L$523,0)),IF($AF15=2015,INDEX(Semaines!$O$2:$O$523,MATCH(Tableau!IW7&amp;Tableau!IX7,Semaines!$K$2:$K$523&amp;Semaines!$L$2:$L$523,0)),IF($AF15=2016,INDEX(Semaines!$P$2:$P$523,MATCH(Tableau!IW7&amp;Tableau!IX7,Semaines!$K$2:$K$523&amp;Semaines!$L$2:$L$523,0)),IF($AF15=2017,INDEX(Semaines!$Q$2:$Q$523,MATCH(Tableau!IW7&amp;Tableau!IX7,Semaines!$K$2:$K$523&amp;Semaines!$L$2:$L$523,0)),IF($AF15=2018,INDEX(Semaines!$R$2:$R$523,MATCH(Tableau!IW7&amp;Tableau!IX7,Semaines!$K$2:$K$523&amp;Semaines!$L$2:$L$523,0)),IF($AF15=2019,INDEX(Semaines!$S$2:$S$523,MATCH(Tableau!IW7&amp;Tableau!IX7,Semaines!$K$2:$K$523&amp;Semaines!$L$2:$L$523,0)),IF($AF15=2020,INDEX(Semaines!$T$2:$T$523,MATCH(Tableau!IW7&amp;Tableau!IX7,Semaines!$K$2:$K$523&amp;Semaines!$L$2:$L$523,0)),IF($AF15=2021,INDEX(Semaines!$U$2:$U$523,MATCH(Tableau!IW7&amp;Tableau!IX7,Semaines!$K$2:$K$523&amp;Semaines!$L$2:$L$523,0)),IF($AF15=2022,INDEX(Semaines!$V$2:$V$523,MATCH(Tableau!IW7&amp;Tableau!IX7,Semaines!$K$2:$K$523&amp;Semaines!$L$2:$L$523,0))))))))))))))</f>
        <v/>
      </c>
      <c r="II15" s="127" t="str">
        <f>IF(Tableau!$AL7="","",IF(Tableau!IX7="","",Tableau!$AL7))</f>
        <v/>
      </c>
      <c r="IJ15" s="117" t="str">
        <f>IF(Import!AY5=0,"",Import!AY5)</f>
        <v/>
      </c>
      <c r="IK15" s="124">
        <f t="shared" si="82"/>
        <v>79</v>
      </c>
      <c r="IL15" s="125">
        <f t="shared" si="83"/>
        <v>1900</v>
      </c>
      <c r="IM15" s="126" t="str">
        <f>IF(Tableau!JC7="","",Tableau!JC7)</f>
        <v/>
      </c>
      <c r="IN15" s="127" t="str">
        <f>IF(Tableau!JD7="","",Tableau!JD7)</f>
        <v/>
      </c>
      <c r="IO15" s="211"/>
      <c r="IP15" s="124">
        <f t="shared" si="84"/>
        <v>79</v>
      </c>
      <c r="IQ15" s="125">
        <f t="shared" si="85"/>
        <v>1900</v>
      </c>
      <c r="IR15" s="126" t="str">
        <f t="array" ref="IR15">IF(AB15="Stock","",IF(OR(Tableau!JH7="",Tableau!JI7=""),"",IF($AF15=2013,INDEX(Semaines!$M$2:$M$523,MATCH(Tableau!JH7&amp;Tableau!JI7,Semaines!$K$2:$K$523&amp;Semaines!$L$2:$L$523,0)),IF($AF15=2014,INDEX(Semaines!$N$2:$N$523,MATCH(Tableau!JH7&amp;Tableau!JI7,Semaines!$K$2:$K$523&amp;Semaines!$L$2:$L$523,0)),IF($AF15=2015,INDEX(Semaines!$O$2:$O$523,MATCH(Tableau!JH7&amp;Tableau!JI7,Semaines!$K$2:$K$523&amp;Semaines!$L$2:$L$523,0)),IF($AF15=2016,INDEX(Semaines!$P$2:$P$523,MATCH(Tableau!JH7&amp;Tableau!JI7,Semaines!$K$2:$K$523&amp;Semaines!$L$2:$L$523,0)),IF($AF15=2017,INDEX(Semaines!$Q$2:$Q$523,MATCH(Tableau!JH7&amp;Tableau!JI7,Semaines!$K$2:$K$523&amp;Semaines!$L$2:$L$523,0)),IF($AF15=2018,INDEX(Semaines!$R$2:$R$523,MATCH(Tableau!JH7&amp;Tableau!JI7,Semaines!$K$2:$K$523&amp;Semaines!$L$2:$L$523,0)),IF($AF15=2019,INDEX(Semaines!$S$2:$S$523,MATCH(Tableau!JH7&amp;Tableau!JI7,Semaines!$K$2:$K$523&amp;Semaines!$L$2:$L$523,0)),IF($AF15=2020,INDEX(Semaines!$T$2:$T$523,MATCH(Tableau!JH7&amp;Tableau!JI7,Semaines!$K$2:$K$523&amp;Semaines!$L$2:$L$523,0)),IF($AF15=2021,INDEX(Semaines!$U$2:$U$523,MATCH(Tableau!JH7&amp;Tableau!JI7,Semaines!$K$2:$K$523&amp;Semaines!$L$2:$L$523,0)),IF($AF15=2022,INDEX(Semaines!$V$2:$V$523,MATCH(Tableau!JH7&amp;Tableau!JI7,Semaines!$K$2:$K$523&amp;Semaines!$L$2:$L$523,0))))))))))))))</f>
        <v/>
      </c>
      <c r="IS15" s="127" t="str">
        <f>IF(Tableau!$AL7="","",IF(Tableau!JI7="","",Tableau!$AL7))</f>
        <v/>
      </c>
      <c r="IT15" s="124">
        <f t="shared" si="86"/>
        <v>80</v>
      </c>
      <c r="IU15" s="125">
        <f t="shared" si="87"/>
        <v>1900</v>
      </c>
      <c r="IV15" s="126" t="str">
        <f t="array" ref="IV15">IF(AB15="Stock","",IF(OR(Tableau!JL7="",Tableau!JM7=""),"",IF($AF15=2013,INDEX(Semaines!$M$2:$M$523,MATCH(Tableau!JL7&amp;Tableau!JM7,Semaines!$K$2:$K$523&amp;Semaines!$L$2:$L$523,0)),IF($AF15=2014,INDEX(Semaines!$N$2:$N$523,MATCH(Tableau!JL7&amp;Tableau!JM7,Semaines!$K$2:$K$523&amp;Semaines!$L$2:$L$523,0)),IF($AF15=2015,INDEX(Semaines!$O$2:$O$523,MATCH(Tableau!JL7&amp;Tableau!JM7,Semaines!$K$2:$K$523&amp;Semaines!$L$2:$L$523,0)),IF($AF15=2016,INDEX(Semaines!$P$2:$P$523,MATCH(Tableau!JL7&amp;Tableau!JM7,Semaines!$K$2:$K$523&amp;Semaines!$L$2:$L$523,0)),IF($AF15=2017,INDEX(Semaines!$Q$2:$Q$523,MATCH(Tableau!JL7&amp;Tableau!JM7,Semaines!$K$2:$K$523&amp;Semaines!$L$2:$L$523,0)),IF($AF15=2018,INDEX(Semaines!$R$2:$R$523,MATCH(Tableau!JL7&amp;Tableau!JM7,Semaines!$K$2:$K$523&amp;Semaines!$L$2:$L$523,0)),IF($AF15=2019,INDEX(Semaines!$S$2:$S$523,MATCH(Tableau!JL7&amp;Tableau!JM7,Semaines!$K$2:$K$523&amp;Semaines!$L$2:$L$523,0)),IF($AF15=2020,INDEX(Semaines!$T$2:$T$523,MATCH(Tableau!JL7&amp;Tableau!JM7,Semaines!$K$2:$K$523&amp;Semaines!$L$2:$L$523,0)),IF($AF15=2021,INDEX(Semaines!$U$2:$U$523,MATCH(Tableau!JL7&amp;Tableau!JM7,Semaines!$K$2:$K$523&amp;Semaines!$L$2:$L$523,0)),IF($AF15=2022,INDEX(Semaines!$V$2:$V$523,MATCH(Tableau!JL7&amp;Tableau!JM7,Semaines!$K$2:$K$523&amp;Semaines!$L$2:$L$523,0))))))))))))))</f>
        <v/>
      </c>
      <c r="IW15" s="127" t="str">
        <f>IF(Tableau!$AL7="","",IF(Tableau!JM7="","",Tableau!$AL7))</f>
        <v/>
      </c>
      <c r="IX15" s="122"/>
      <c r="IY15" s="122"/>
      <c r="IZ15" s="129"/>
      <c r="JA15" s="123"/>
      <c r="JB15" s="124">
        <f t="shared" si="88"/>
        <v>80</v>
      </c>
      <c r="JC15" s="125">
        <f t="shared" si="89"/>
        <v>1900</v>
      </c>
      <c r="JD15" s="126" t="str">
        <f t="array" ref="JD15">IF(AB15="Stock","",IF(OR(Tableau!JT7="",Tableau!JU7=""),"",IF($AF15=2013,INDEX(Semaines!$M$2:$M$523,MATCH(Tableau!JT7&amp;Tableau!JU7,Semaines!$K$2:$K$523&amp;Semaines!$L$2:$L$523,0)),IF($AF15=2014,INDEX(Semaines!$N$2:$N$523,MATCH(Tableau!JT7&amp;Tableau!JU7,Semaines!$K$2:$K$523&amp;Semaines!$L$2:$L$523,0)),IF($AF15=2015,INDEX(Semaines!$O$2:$O$523,MATCH(Tableau!JT7&amp;Tableau!JU7,Semaines!$K$2:$K$523&amp;Semaines!$L$2:$L$523,0)),IF($AF15=2016,INDEX(Semaines!$P$2:$P$523,MATCH(Tableau!JT7&amp;Tableau!JU7,Semaines!$K$2:$K$523&amp;Semaines!$L$2:$L$523,0)),IF($AF15=2017,INDEX(Semaines!$Q$2:$Q$523,MATCH(Tableau!JT7&amp;Tableau!JU7,Semaines!$K$2:$K$523&amp;Semaines!$L$2:$L$523,0)),IF($AF15=2018,INDEX(Semaines!$R$2:$R$523,MATCH(Tableau!JT7&amp;Tableau!JU7,Semaines!$K$2:$K$523&amp;Semaines!$L$2:$L$523,0)),IF($AF15=2019,INDEX(Semaines!$S$2:$S$523,MATCH(Tableau!JT7&amp;Tableau!JU7,Semaines!$K$2:$K$523&amp;Semaines!$L$2:$L$523,0)),IF($AF15=2020,INDEX(Semaines!$T$2:$T$523,MATCH(Tableau!JT7&amp;Tableau!JU7,Semaines!$K$2:$K$523&amp;Semaines!$L$2:$L$523,0)),IF($AF15=2021,INDEX(Semaines!$U$2:$U$523,MATCH(Tableau!JT7&amp;Tableau!JU7,Semaines!$K$2:$K$523&amp;Semaines!$L$2:$L$523,0)),IF($AF15=2022,INDEX(Semaines!$V$2:$V$523,MATCH(Tableau!JT7&amp;Tableau!JU7,Semaines!$K$2:$K$523&amp;Semaines!$L$2:$L$523,0))))))))))))))</f>
        <v/>
      </c>
      <c r="JE15" s="127" t="str">
        <f>IF(Tableau!$AL7="","",IF(Tableau!JU7="","",Tableau!$AL7))</f>
        <v/>
      </c>
      <c r="JF15" s="129"/>
      <c r="JG15" s="122"/>
      <c r="JH15" s="129"/>
      <c r="JI15" s="123"/>
      <c r="JJ15" s="211"/>
      <c r="JK15" s="124">
        <f t="shared" si="90"/>
        <v>81</v>
      </c>
      <c r="JL15" s="125">
        <f t="shared" si="91"/>
        <v>1900</v>
      </c>
      <c r="JM15" s="126" t="str">
        <f t="array" ref="JM15">IF(AB15="Stock","",IF(OR(Tableau!KC7="",Tableau!KD7=""),"",IF($AF15=2013,INDEX(Semaines!$M$2:$M$523,MATCH(Tableau!KC7&amp;Tableau!KD7,Semaines!$K$2:$K$523&amp;Semaines!$L$2:$L$523,0)),IF($AF15=2014,INDEX(Semaines!$N$2:$N$523,MATCH(Tableau!KC7&amp;Tableau!KD7,Semaines!$K$2:$K$523&amp;Semaines!$L$2:$L$523,0)),IF($AF15=2015,INDEX(Semaines!$O$2:$O$523,MATCH(Tableau!KC7&amp;Tableau!KD7,Semaines!$K$2:$K$523&amp;Semaines!$L$2:$L$523,0)),IF($AF15=2016,INDEX(Semaines!$P$2:$P$523,MATCH(Tableau!KC7&amp;Tableau!KD7,Semaines!$K$2:$K$523&amp;Semaines!$L$2:$L$523,0)),IF($AF15=2017,INDEX(Semaines!$Q$2:$Q$523,MATCH(Tableau!KC7&amp;Tableau!KD7,Semaines!$K$2:$K$523&amp;Semaines!$L$2:$L$523,0)),IF($AF15=2018,INDEX(Semaines!$R$2:$R$523,MATCH(Tableau!KC7&amp;Tableau!KD7,Semaines!$K$2:$K$523&amp;Semaines!$L$2:$L$523,0)),IF($AF15=2019,INDEX(Semaines!$S$2:$S$523,MATCH(Tableau!KC7&amp;Tableau!KD7,Semaines!$K$2:$K$523&amp;Semaines!$L$2:$L$523,0)),IF($AF15=2020,INDEX(Semaines!$T$2:$T$523,MATCH(Tableau!KC7&amp;Tableau!KD7,Semaines!$K$2:$K$523&amp;Semaines!$L$2:$L$523,0)),IF($AF15=2021,INDEX(Semaines!$U$2:$U$523,MATCH(Tableau!KC7&amp;Tableau!KD7,Semaines!$K$2:$K$523&amp;Semaines!$L$2:$L$523,0)),IF($AF15=2022,INDEX(Semaines!$V$2:$V$523,MATCH(Tableau!KC7&amp;Tableau!KD7,Semaines!$K$2:$K$523&amp;Semaines!$L$2:$L$523,0))))))))))))))</f>
        <v/>
      </c>
      <c r="JN15" s="127" t="str">
        <f>IF(Tableau!$AL7="","",IF(Tableau!KD7="","",Tableau!$AL7))</f>
        <v/>
      </c>
      <c r="JO15" s="124">
        <f t="shared" si="92"/>
        <v>82</v>
      </c>
      <c r="JP15" s="125">
        <f t="shared" si="93"/>
        <v>1900</v>
      </c>
      <c r="JQ15" s="126" t="str">
        <f t="array" ref="JQ15">IF(AB15="Stock","",IF(OR(Tableau!KG7="",Tableau!KH7=""),"",IF($AF15=2013,INDEX(Semaines!$M$2:$M$523,MATCH(Tableau!KG7&amp;Tableau!KH7,Semaines!$K$2:$K$523&amp;Semaines!$L$2:$L$523,0)),IF($AF15=2014,INDEX(Semaines!$N$2:$N$523,MATCH(Tableau!KG7&amp;Tableau!KH7,Semaines!$K$2:$K$523&amp;Semaines!$L$2:$L$523,0)),IF($AF15=2015,INDEX(Semaines!$O$2:$O$523,MATCH(Tableau!KG7&amp;Tableau!KH7,Semaines!$K$2:$K$523&amp;Semaines!$L$2:$L$523,0)),IF($AF15=2016,INDEX(Semaines!$P$2:$P$523,MATCH(Tableau!KG7&amp;Tableau!KH7,Semaines!$K$2:$K$523&amp;Semaines!$L$2:$L$523,0)),IF($AF15=2017,INDEX(Semaines!$Q$2:$Q$523,MATCH(Tableau!KG7&amp;Tableau!KH7,Semaines!$K$2:$K$523&amp;Semaines!$L$2:$L$523,0)),IF($AF15=2018,INDEX(Semaines!$R$2:$R$523,MATCH(Tableau!KG7&amp;Tableau!KH7,Semaines!$K$2:$K$523&amp;Semaines!$L$2:$L$523,0)),IF($AF15=2019,INDEX(Semaines!$S$2:$S$523,MATCH(Tableau!KG7&amp;Tableau!KH7,Semaines!$K$2:$K$523&amp;Semaines!$L$2:$L$523,0)),IF($AF15=2020,INDEX(Semaines!$T$2:$T$523,MATCH(Tableau!KG7&amp;Tableau!KH7,Semaines!$K$2:$K$523&amp;Semaines!$L$2:$L$523,0)),IF($AF15=2021,INDEX(Semaines!$U$2:$U$523,MATCH(Tableau!KG7&amp;Tableau!KH7,Semaines!$K$2:$K$523&amp;Semaines!$L$2:$L$523,0)),IF($AF15=2022,INDEX(Semaines!$V$2:$V$523,MATCH(Tableau!KG7&amp;Tableau!KH7,Semaines!$K$2:$K$523&amp;Semaines!$L$2:$L$523,0))))))))))))))</f>
        <v/>
      </c>
      <c r="JR15" s="127" t="str">
        <f>IF(Tableau!$AL7="","",IF(Tableau!KH7="","",Tableau!$AL7))</f>
        <v/>
      </c>
      <c r="JS15" s="128" t="str">
        <f>IF(Import!BC5=0,"",Import!BC5)</f>
        <v/>
      </c>
      <c r="JT15" s="124">
        <f t="shared" si="94"/>
        <v>83</v>
      </c>
      <c r="JU15" s="125">
        <f t="shared" si="95"/>
        <v>1900</v>
      </c>
      <c r="JV15" s="126">
        <f t="array" ref="JV15">IF(JS15="",JT15,IF($AF15="","",IF($AF15=2013,INDEX(Semaines!$M$2:$M$523,MATCH(JT15&amp;JU15,Semaines!$K$2:$K$523&amp;Semaines!$L$2:$L$523,0)),IF($AF15=2014,INDEX(Semaines!$N$2:$N$523,MATCH(JT15&amp;JU15,Semaines!$K$2:$K$523&amp;Semaines!$L$2:$L$523,0)),IF($AF15=2015,INDEX(Semaines!$O$2:$O$523,MATCH(JT15&amp;JU15,Semaines!$K$2:$K$523&amp;Semaines!$L$2:$L$523,0)),IF($AF15=2016,INDEX(Semaines!$P$2:$P$523,MATCH(JT15&amp;JU15,Semaines!$K$2:$K$523&amp;Semaines!$L$2:$L$523,0)),IF($AF15=2017,INDEX(Semaines!$Q$2:$Q$523,MATCH(JT15&amp;JU15,Semaines!$K$2:$K$523&amp;Semaines!$L$2:$L$523,0)),IF($AF15=2018,INDEX(Semaines!$R$2:$R$523,MATCH(JT15&amp;JU15,Semaines!$K$2:$K$523&amp;Semaines!$L$2:$L$523,0)),IF($AF15=2019,INDEX(Semaines!$S$2:$S$523,MATCH(JT15&amp;JU15,Semaines!$K$2:$K$523&amp;Semaines!$L$2:$L$523,0)),IF($AF15=2020,INDEX(Semaines!$T$2:$T$523,MATCH(JT15&amp;JU15,Semaines!$K$2:$K$523&amp;Semaines!$L$2:$L$523,0)),IF($AF15=2021,INDEX(Semaines!$U$2:$U$523,MATCH(JT15&amp;JU15,Semaines!$K$2:$K$523&amp;Semaines!$L$2:$L$523,0)),IF($AF15=2022,INDEX(Semaines!$V$2:$V$523,MATCH(JT15&amp;JU15,Semaines!$K$2:$K$523&amp;Semaines!$L$2:$L$523,0))))))))))))))</f>
        <v>83</v>
      </c>
      <c r="JW15" s="125">
        <f t="shared" si="96"/>
        <v>1900</v>
      </c>
    </row>
    <row r="16" spans="1:283" x14ac:dyDescent="0.3">
      <c r="A16" s="4" t="str">
        <f>IF(Import!A6=0,"",Import!A6)</f>
        <v>0407LR</v>
      </c>
      <c r="B16" s="2" t="str">
        <f>IF(Import!D6=0,"",Import!D6)</f>
        <v>5</v>
      </c>
      <c r="C16" s="2"/>
      <c r="D16" s="4" t="str">
        <f t="shared" si="0"/>
        <v/>
      </c>
      <c r="E16" s="2" t="str">
        <f>IF(Import!I6=0,"",Import!I6)</f>
        <v/>
      </c>
      <c r="F16" s="2" t="str">
        <f>IF(Import!J6="","",Import!J6)</f>
        <v/>
      </c>
      <c r="G16" s="2" t="str">
        <f>IF(Import!K6="","",Import!K6)</f>
        <v/>
      </c>
      <c r="H16" s="2"/>
      <c r="I16" s="10" t="str">
        <f>IF(Import!L6=0,"",Import!L6)</f>
        <v>17</v>
      </c>
      <c r="J16" s="2" t="str">
        <f>IF(Import!N6=0,"",Import!N6)</f>
        <v/>
      </c>
      <c r="K16" s="2"/>
      <c r="L16" s="11">
        <f>IF(Import!O6=0,"",Import!O6)</f>
        <v>42280</v>
      </c>
      <c r="M16" s="11" t="str">
        <f>IF(Import!P6=0,"",Import!P6)</f>
        <v/>
      </c>
      <c r="N16" s="12" t="str">
        <f>IF(M16&lt;&gt;"","Annulé",IF(Import!R6=0,"",Import!R6))</f>
        <v/>
      </c>
      <c r="O16" s="12">
        <f>IF(M16&lt;&gt;"","Annulé",IF(Import!S6=0,"",Import!S6))</f>
        <v>100000</v>
      </c>
      <c r="P16" s="12" t="str">
        <f>IF(O16="Annulé","Annulé",IF(Import!T6=0,"",Import!T6))</f>
        <v/>
      </c>
      <c r="Q16" s="11">
        <f>IF(Import!U6=0,IF($M16&lt;&gt;"","Annulé",IF($L16="","","En attente")),Import!U6)</f>
        <v>42289</v>
      </c>
      <c r="R16" s="11">
        <f>IF(Import!V6=0,IF($M16&lt;&gt;"","Annulé",IF($L16="","","En attente")),Import!V6)</f>
        <v>42411</v>
      </c>
      <c r="S16" s="11">
        <f>IF(Import!W6=0,IF($M16&lt;&gt;"","Annulé",IF($L16="","","En attente")),Import!W6)</f>
        <v>42549</v>
      </c>
      <c r="T16" s="11">
        <f>IF(Import!X6=0,IF($M16&lt;&gt;"","Annulé",IF($L16="","","En attente")),Import!X6)</f>
        <v>42543</v>
      </c>
      <c r="U16" s="11">
        <f>IF(Import!Y6=0,IF($M16&lt;&gt;"","Annulé",IF($L16="","","En attente")),Import!Y6)</f>
        <v>42655</v>
      </c>
      <c r="V16" s="11">
        <f>IF(Import!Z6=0,IF($M16&lt;&gt;"","Annulé",IF($L16="","","En attente")),Import!Z6)</f>
        <v>42688</v>
      </c>
      <c r="W16" s="135">
        <f>IF(Tableau!AD8="","",Tableau!AD8)</f>
        <v>0</v>
      </c>
      <c r="X16" s="11">
        <f>IF($M16&lt;&gt;"","Annulé",IF(Import!AA6=0,IF(L16="","","Pas ouvert"),Import!AA6))</f>
        <v>42724</v>
      </c>
      <c r="Y16" s="11">
        <f>IF($M16&lt;&gt;"","Annulé",IF(Import!AB6=0,IF($X16&lt;&gt;"",IF(X16="Pas ouvert","Pas ouvert","En cours"),""),Import!AB6))</f>
        <v>42954</v>
      </c>
      <c r="Z16" s="12" t="str">
        <f>IF($M16&lt;&gt;"","Annulé",IF(Import!AC6=0,"",Import!AC6))</f>
        <v/>
      </c>
      <c r="AA16" s="12" t="str">
        <f>IF($M16&lt;&gt;"","Annulé",IF(Import!AD6=0,"",Import!AD6))</f>
        <v/>
      </c>
      <c r="AB16" s="118">
        <f t="shared" si="1"/>
        <v>51</v>
      </c>
      <c r="AC16" s="208">
        <f>Tableau!AI8</f>
        <v>2016</v>
      </c>
      <c r="AD16" s="213"/>
      <c r="AE16" s="119">
        <f t="shared" si="2"/>
        <v>51</v>
      </c>
      <c r="AF16" s="120">
        <f t="shared" si="3"/>
        <v>2016</v>
      </c>
      <c r="AG16" s="121">
        <f>IF(Import!AE6=0,"",Import!AE6)</f>
        <v>42724</v>
      </c>
      <c r="AH16" s="122"/>
      <c r="AI16" s="123"/>
      <c r="AJ16" s="211"/>
      <c r="AK16" s="124">
        <f t="shared" si="4"/>
        <v>52</v>
      </c>
      <c r="AL16" s="125">
        <f t="shared" si="5"/>
        <v>2016</v>
      </c>
      <c r="AM16" s="126" t="str">
        <f t="array" ref="AM16">IF(AB16="Stock","",IF(OR(Tableau!BB8="",Tableau!BC8=""),"",IF($AF16=2013,INDEX(Semaines!$M$2:$M$523,MATCH(Tableau!BB8&amp;Tableau!BC8,Semaines!$K$2:$K$523&amp;Semaines!$L$2:$L$523,0)),IF($AF16=2014,INDEX(Semaines!$N$2:$N$523,MATCH(Tableau!BB8&amp;Tableau!BC8,Semaines!$K$2:$K$523&amp;Semaines!$L$2:$L$523,0)),IF($AF16=2015,INDEX(Semaines!$O$2:$O$523,MATCH(Tableau!BB8&amp;Tableau!BC8,Semaines!$K$2:$K$523&amp;Semaines!$L$2:$L$523,0)),IF($AF16=2016,INDEX(Semaines!$P$2:$P$523,MATCH(Tableau!BB8&amp;Tableau!BC8,Semaines!$K$2:$K$523&amp;Semaines!$L$2:$L$523,0)),IF($AF16=2017,INDEX(Semaines!$Q$2:$Q$523,MATCH(Tableau!BB8&amp;Tableau!BC8,Semaines!$K$2:$K$523&amp;Semaines!$L$2:$L$523,0)),IF($AF16=2018,INDEX(Semaines!$R$2:$R$523,MATCH(Tableau!BB8&amp;Tableau!BC8,Semaines!$K$2:$K$523&amp;Semaines!$L$2:$L$523,0)),IF($AF16=2019,INDEX(Semaines!$S$2:$S$523,MATCH(Tableau!BB8&amp;Tableau!BC8,Semaines!$K$2:$K$523&amp;Semaines!$L$2:$L$523,0)),IF($AF16=2020,INDEX(Semaines!$T$2:$T$523,MATCH(Tableau!BB8&amp;Tableau!BC8,Semaines!$K$2:$K$523&amp;Semaines!$L$2:$L$523,0)),IF($AF16=2021,INDEX(Semaines!$U$2:$U$523,MATCH(Tableau!BB8&amp;Tableau!BC8,Semaines!$K$2:$K$523&amp;Semaines!$L$2:$L$523,0)),IF($AF16=2022,INDEX(Semaines!$V$2:$V$523,MATCH(Tableau!BB8&amp;Tableau!BC8,Semaines!$K$2:$K$523&amp;Semaines!$L$2:$L$523,0))))))))))))))</f>
        <v/>
      </c>
      <c r="AN16" s="127" t="str">
        <f>IF(Tableau!$AL8="","",IF(Tableau!BC8="","",Tableau!$AL8))</f>
        <v/>
      </c>
      <c r="AO16" s="128">
        <f>IF(Import!AI6=0,"",Import!AI6)</f>
        <v>42741</v>
      </c>
      <c r="AP16" s="124">
        <f t="shared" si="6"/>
        <v>1</v>
      </c>
      <c r="AQ16" s="125">
        <f t="shared" si="7"/>
        <v>2017</v>
      </c>
      <c r="AR16" s="126" t="str">
        <f>IF(Tableau!BH8="","",Tableau!BH8)</f>
        <v/>
      </c>
      <c r="AS16" s="127" t="str">
        <f>IF(Tableau!BI8="","",Tableau!BI8)</f>
        <v/>
      </c>
      <c r="AT16" s="129"/>
      <c r="AU16" s="123"/>
      <c r="AV16" s="122"/>
      <c r="AW16" s="122"/>
      <c r="AX16" s="124">
        <f t="shared" si="8"/>
        <v>53</v>
      </c>
      <c r="AY16" s="125">
        <f t="shared" si="9"/>
        <v>2016</v>
      </c>
      <c r="AZ16" s="126" t="str">
        <f t="array" ref="AZ16">IF(AB16="Stock","",IF(OR(Tableau!BL8="",Tableau!BM8=""),"",IF($AF16=2013,INDEX(Semaines!$M$2:$M$523,MATCH(Tableau!BL8&amp;Tableau!BM8,Semaines!$K$2:$K$523&amp;Semaines!$L$2:$L$523,0)),IF($AF16=2014,INDEX(Semaines!$N$2:$N$523,MATCH(Tableau!BL8&amp;Tableau!BM8,Semaines!$K$2:$K$523&amp;Semaines!$L$2:$L$523,0)),IF($AF16=2015,INDEX(Semaines!$O$2:$O$523,MATCH(Tableau!BL8&amp;Tableau!BM8,Semaines!$K$2:$K$523&amp;Semaines!$L$2:$L$523,0)),IF($AF16=2016,INDEX(Semaines!$P$2:$P$523,MATCH(Tableau!BL8&amp;Tableau!BM8,Semaines!$K$2:$K$523&amp;Semaines!$L$2:$L$523,0)),IF($AF16=2017,INDEX(Semaines!$Q$2:$Q$523,MATCH(Tableau!BL8&amp;Tableau!BM8,Semaines!$K$2:$K$523&amp;Semaines!$L$2:$L$523,0)),IF($AF16=2018,INDEX(Semaines!$R$2:$R$523,MATCH(Tableau!BL8&amp;Tableau!BM8,Semaines!$K$2:$K$523&amp;Semaines!$L$2:$L$523,0)),IF($AF16=2019,INDEX(Semaines!$S$2:$S$523,MATCH(Tableau!BL8&amp;Tableau!BM8,Semaines!$K$2:$K$523&amp;Semaines!$L$2:$L$523,0)),IF($AF16=2020,INDEX(Semaines!$T$2:$T$523,MATCH(Tableau!BL8&amp;Tableau!BM8,Semaines!$K$2:$K$523&amp;Semaines!$L$2:$L$523,0)),IF($AF16=2021,INDEX(Semaines!$U$2:$U$523,MATCH(Tableau!BL8&amp;Tableau!BM8,Semaines!$K$2:$K$523&amp;Semaines!$L$2:$L$523,0)),IF($AF16=2022,INDEX(Semaines!$V$2:$V$523,MATCH(Tableau!BL8&amp;Tableau!BM8,Semaines!$K$2:$K$523&amp;Semaines!$L$2:$L$523,0))))))))))))))</f>
        <v/>
      </c>
      <c r="BA16" s="127" t="str">
        <f>IF(Tableau!$AL8="","",IF(Tableau!BM8="","",Tableau!$AL8))</f>
        <v/>
      </c>
      <c r="BB16" s="124">
        <f t="shared" si="10"/>
        <v>55</v>
      </c>
      <c r="BC16" s="125">
        <f t="shared" si="11"/>
        <v>2016</v>
      </c>
      <c r="BD16" s="126" t="str">
        <f t="array" ref="BD16">IF(AB16="Stock","",IF(OR(Tableau!BP8="",Tableau!BQ8=""),"",IF($AF16=2013,INDEX(Semaines!$M$2:$M$523,MATCH(Tableau!BP8&amp;Tableau!BQ8,Semaines!$K$2:$K$523&amp;Semaines!$L$2:$L$523,0)),IF($AF16=2014,INDEX(Semaines!$N$2:$N$523,MATCH(Tableau!BP8&amp;Tableau!BQ8,Semaines!$K$2:$K$523&amp;Semaines!$L$2:$L$523,0)),IF($AF16=2015,INDEX(Semaines!$O$2:$O$523,MATCH(Tableau!BP8&amp;Tableau!BQ8,Semaines!$K$2:$K$523&amp;Semaines!$L$2:$L$523,0)),IF($AF16=2016,INDEX(Semaines!$P$2:$P$523,MATCH(Tableau!BP8&amp;Tableau!BQ8,Semaines!$K$2:$K$523&amp;Semaines!$L$2:$L$523,0)),IF($AF16=2017,INDEX(Semaines!$Q$2:$Q$523,MATCH(Tableau!BP8&amp;Tableau!BQ8,Semaines!$K$2:$K$523&amp;Semaines!$L$2:$L$523,0)),IF($AF16=2018,INDEX(Semaines!$R$2:$R$523,MATCH(Tableau!BP8&amp;Tableau!BQ8,Semaines!$K$2:$K$523&amp;Semaines!$L$2:$L$523,0)),IF($AF16=2019,INDEX(Semaines!$S$2:$S$523,MATCH(Tableau!BP8&amp;Tableau!BQ8,Semaines!$K$2:$K$523&amp;Semaines!$L$2:$L$523,0)),IF($AF16=2020,INDEX(Semaines!$T$2:$T$523,MATCH(Tableau!BP8&amp;Tableau!BQ8,Semaines!$K$2:$K$523&amp;Semaines!$L$2:$L$523,0)),IF($AF16=2021,INDEX(Semaines!$U$2:$U$523,MATCH(Tableau!BP8&amp;Tableau!BQ8,Semaines!$K$2:$K$523&amp;Semaines!$L$2:$L$523,0)),IF($AF16=2022,INDEX(Semaines!$V$2:$V$523,MATCH(Tableau!BP8&amp;Tableau!BQ8,Semaines!$K$2:$K$523&amp;Semaines!$L$2:$L$523,0))))))))))))))</f>
        <v/>
      </c>
      <c r="BE16" s="127" t="str">
        <f>IF(Tableau!$AL8="","",IF(Tableau!BQ8="","",Tableau!$AL8))</f>
        <v/>
      </c>
      <c r="BF16" s="124">
        <f t="shared" si="12"/>
        <v>56</v>
      </c>
      <c r="BG16" s="125">
        <f t="shared" si="13"/>
        <v>2016</v>
      </c>
      <c r="BH16" s="126" t="str">
        <f t="array" ref="BH16">IF(AB16="Stock","",IF(OR(Tableau!BT8="",Tableau!BU8=""),"",IF($AF16=2013,INDEX(Semaines!$M$2:$M$523,MATCH(Tableau!BT8&amp;Tableau!BU8,Semaines!$K$2:$K$523&amp;Semaines!$L$2:$L$523,0)),IF($AF16=2014,INDEX(Semaines!$N$2:$N$523,MATCH(Tableau!BT8&amp;Tableau!BU8,Semaines!$K$2:$K$523&amp;Semaines!$L$2:$L$523,0)),IF($AF16=2015,INDEX(Semaines!$O$2:$O$523,MATCH(Tableau!BT8&amp;Tableau!BU8,Semaines!$K$2:$K$523&amp;Semaines!$L$2:$L$523,0)),IF($AF16=2016,INDEX(Semaines!$P$2:$P$523,MATCH(Tableau!BT8&amp;Tableau!BU8,Semaines!$K$2:$K$523&amp;Semaines!$L$2:$L$523,0)),IF($AF16=2017,INDEX(Semaines!$Q$2:$Q$523,MATCH(Tableau!BT8&amp;Tableau!BU8,Semaines!$K$2:$K$523&amp;Semaines!$L$2:$L$523,0)),IF($AF16=2018,INDEX(Semaines!$R$2:$R$523,MATCH(Tableau!BT8&amp;Tableau!BU8,Semaines!$K$2:$K$523&amp;Semaines!$L$2:$L$523,0)),IF($AF16=2019,INDEX(Semaines!$S$2:$S$523,MATCH(Tableau!BT8&amp;Tableau!BU8,Semaines!$K$2:$K$523&amp;Semaines!$L$2:$L$523,0)),IF($AF16=2020,INDEX(Semaines!$T$2:$T$523,MATCH(Tableau!BT8&amp;Tableau!BU8,Semaines!$K$2:$K$523&amp;Semaines!$L$2:$L$523,0)),IF($AF16=2021,INDEX(Semaines!$U$2:$U$523,MATCH(Tableau!BT8&amp;Tableau!BU8,Semaines!$K$2:$K$523&amp;Semaines!$L$2:$L$523,0)),IF($AF16=2022,INDEX(Semaines!$V$2:$V$523,MATCH(Tableau!BT8&amp;Tableau!BU8,Semaines!$K$2:$K$523&amp;Semaines!$L$2:$L$523,0))))))))))))))</f>
        <v/>
      </c>
      <c r="BI16" s="127" t="str">
        <f>IF(Tableau!$AL8="","",IF(Tableau!BU8="","",Tableau!$AL8))</f>
        <v/>
      </c>
      <c r="BJ16" s="117">
        <f>IF(Import!AM6=0,"",Import!AM6)</f>
        <v>42801</v>
      </c>
      <c r="BK16" s="124">
        <f t="shared" si="14"/>
        <v>10</v>
      </c>
      <c r="BL16" s="125">
        <f t="shared" si="15"/>
        <v>2017</v>
      </c>
      <c r="BM16" s="126" t="str">
        <f>IF(Tableau!BZ8="","",Tableau!BZ8)</f>
        <v/>
      </c>
      <c r="BN16" s="127" t="str">
        <f>IF(Tableau!CA8="","",Tableau!CA8)</f>
        <v/>
      </c>
      <c r="BO16" s="124">
        <f t="shared" si="16"/>
        <v>57</v>
      </c>
      <c r="BP16" s="125">
        <f t="shared" si="17"/>
        <v>2016</v>
      </c>
      <c r="BQ16" s="126" t="str">
        <f t="array" ref="BQ16">IF(AB16="Stock","",IF(OR(Tableau!CD8="",Tableau!CE8=""),"",IF($AF16=2013,INDEX(Semaines!$M$2:$M$523,MATCH(Tableau!CD8&amp;Tableau!CE8,Semaines!$K$2:$K$523&amp;Semaines!$L$2:$L$523,0)),IF($AF16=2014,INDEX(Semaines!$N$2:$N$523,MATCH(Tableau!CD8&amp;Tableau!CE8,Semaines!$K$2:$K$523&amp;Semaines!$L$2:$L$523,0)),IF($AF16=2015,INDEX(Semaines!$O$2:$O$523,MATCH(Tableau!CD8&amp;Tableau!CE8,Semaines!$K$2:$K$523&amp;Semaines!$L$2:$L$523,0)),IF($AF16=2016,INDEX(Semaines!$P$2:$P$523,MATCH(Tableau!CD8&amp;Tableau!CE8,Semaines!$K$2:$K$523&amp;Semaines!$L$2:$L$523,0)),IF($AF16=2017,INDEX(Semaines!$Q$2:$Q$523,MATCH(Tableau!CD8&amp;Tableau!CE8,Semaines!$K$2:$K$523&amp;Semaines!$L$2:$L$523,0)),IF($AF16=2018,INDEX(Semaines!$R$2:$R$523,MATCH(Tableau!CD8&amp;Tableau!CE8,Semaines!$K$2:$K$523&amp;Semaines!$L$2:$L$523,0)),IF($AF16=2019,INDEX(Semaines!$S$2:$S$523,MATCH(Tableau!CD8&amp;Tableau!CE8,Semaines!$K$2:$K$523&amp;Semaines!$L$2:$L$523,0)),IF($AF16=2020,INDEX(Semaines!$T$2:$T$523,MATCH(Tableau!CD8&amp;Tableau!CE8,Semaines!$K$2:$K$523&amp;Semaines!$L$2:$L$523,0)),IF($AF16=2021,INDEX(Semaines!$U$2:$U$523,MATCH(Tableau!CD8&amp;Tableau!CE8,Semaines!$K$2:$K$523&amp;Semaines!$L$2:$L$523,0)),IF($AF16=2022,INDEX(Semaines!$V$2:$V$523,MATCH(Tableau!CD8&amp;Tableau!CE8,Semaines!$K$2:$K$523&amp;Semaines!$L$2:$L$523,0))))))))))))))</f>
        <v/>
      </c>
      <c r="BR16" s="127" t="str">
        <f>IF(Tableau!$AL8="","",IF(Tableau!CE8="","",Tableau!$AL8))</f>
        <v/>
      </c>
      <c r="BS16" s="211"/>
      <c r="BT16" s="124">
        <f t="shared" si="18"/>
        <v>59</v>
      </c>
      <c r="BU16" s="125">
        <f t="shared" si="19"/>
        <v>2016</v>
      </c>
      <c r="BV16" s="126" t="str">
        <f t="array" ref="BV16">IF(AB16="Stock","",IF(OR(Tableau!CI8="",Tableau!CJ8=""),"",IF($AF16=2013,INDEX(Semaines!$M$2:$M$523,MATCH(Tableau!CI8&amp;Tableau!CJ8,Semaines!$K$2:$K$523&amp;Semaines!$L$2:$L$523,0)),IF($AF16=2014,INDEX(Semaines!$N$2:$N$523,MATCH(Tableau!CI8&amp;Tableau!CJ8,Semaines!$K$2:$K$523&amp;Semaines!$L$2:$L$523,0)),IF($AF16=2015,INDEX(Semaines!$O$2:$O$523,MATCH(Tableau!CI8&amp;Tableau!CJ8,Semaines!$K$2:$K$523&amp;Semaines!$L$2:$L$523,0)),IF($AF16=2016,INDEX(Semaines!$P$2:$P$523,MATCH(Tableau!CI8&amp;Tableau!CJ8,Semaines!$K$2:$K$523&amp;Semaines!$L$2:$L$523,0)),IF($AF16=2017,INDEX(Semaines!$Q$2:$Q$523,MATCH(Tableau!CI8&amp;Tableau!CJ8,Semaines!$K$2:$K$523&amp;Semaines!$L$2:$L$523,0)),IF($AF16=2018,INDEX(Semaines!$R$2:$R$523,MATCH(Tableau!CI8&amp;Tableau!CJ8,Semaines!$K$2:$K$523&amp;Semaines!$L$2:$L$523,0)),IF($AF16=2019,INDEX(Semaines!$S$2:$S$523,MATCH(Tableau!CI8&amp;Tableau!CJ8,Semaines!$K$2:$K$523&amp;Semaines!$L$2:$L$523,0)),IF($AF16=2020,INDEX(Semaines!$T$2:$T$523,MATCH(Tableau!CI8&amp;Tableau!CJ8,Semaines!$K$2:$K$523&amp;Semaines!$L$2:$L$523,0)),IF($AF16=2021,INDEX(Semaines!$U$2:$U$523,MATCH(Tableau!CI8&amp;Tableau!CJ8,Semaines!$K$2:$K$523&amp;Semaines!$L$2:$L$523,0)),IF($AF16=2022,INDEX(Semaines!$V$2:$V$523,MATCH(Tableau!CI8&amp;Tableau!CJ8,Semaines!$K$2:$K$523&amp;Semaines!$L$2:$L$523,0))))))))))))))</f>
        <v/>
      </c>
      <c r="BW16" s="127" t="str">
        <f>IF(Tableau!$AL8="","",IF(Tableau!CJ8="","",Tableau!$AL8))</f>
        <v/>
      </c>
      <c r="BX16" s="211"/>
      <c r="BY16" s="124">
        <f t="shared" si="20"/>
        <v>60</v>
      </c>
      <c r="BZ16" s="125">
        <f t="shared" si="21"/>
        <v>2016</v>
      </c>
      <c r="CA16" s="126" t="str">
        <f t="array" ref="CA16">IF(AB16="Stock","",IF(OR(Tableau!CN8="",Tableau!CO8=""),"",IF($AF16=2013,INDEX(Semaines!$M$2:$M$523,MATCH(Tableau!CN8&amp;Tableau!CO8,Semaines!$K$2:$K$523&amp;Semaines!$L$2:$L$523,0)),IF($AF16=2014,INDEX(Semaines!$N$2:$N$523,MATCH(Tableau!CN8&amp;Tableau!CO8,Semaines!$K$2:$K$523&amp;Semaines!$L$2:$L$523,0)),IF($AF16=2015,INDEX(Semaines!$O$2:$O$523,MATCH(Tableau!CN8&amp;Tableau!CO8,Semaines!$K$2:$K$523&amp;Semaines!$L$2:$L$523,0)),IF($AF16=2016,INDEX(Semaines!$P$2:$P$523,MATCH(Tableau!CN8&amp;Tableau!CO8,Semaines!$K$2:$K$523&amp;Semaines!$L$2:$L$523,0)),IF($AF16=2017,INDEX(Semaines!$Q$2:$Q$523,MATCH(Tableau!CN8&amp;Tableau!CO8,Semaines!$K$2:$K$523&amp;Semaines!$L$2:$L$523,0)),IF($AF16=2018,INDEX(Semaines!$R$2:$R$523,MATCH(Tableau!CN8&amp;Tableau!CO8,Semaines!$K$2:$K$523&amp;Semaines!$L$2:$L$523,0)),IF($AF16=2019,INDEX(Semaines!$S$2:$S$523,MATCH(Tableau!CN8&amp;Tableau!CO8,Semaines!$K$2:$K$523&amp;Semaines!$L$2:$L$523,0)),IF($AF16=2020,INDEX(Semaines!$T$2:$T$523,MATCH(Tableau!CN8&amp;Tableau!CO8,Semaines!$K$2:$K$523&amp;Semaines!$L$2:$L$523,0)),IF($AF16=2021,INDEX(Semaines!$U$2:$U$523,MATCH(Tableau!CN8&amp;Tableau!CO8,Semaines!$K$2:$K$523&amp;Semaines!$L$2:$L$523,0)),IF($AF16=2022,INDEX(Semaines!$V$2:$V$523,MATCH(Tableau!CN8&amp;Tableau!CO8,Semaines!$K$2:$K$523&amp;Semaines!$L$2:$L$523,0))))))))))))))</f>
        <v/>
      </c>
      <c r="CB16" s="127" t="str">
        <f>IF(Tableau!$AL8="","",IF(Tableau!CO8="","",Tableau!$AL8))</f>
        <v/>
      </c>
      <c r="CC16" s="117">
        <f>IF(Import!AQ6=0,"",Import!AQ6)</f>
        <v>42816</v>
      </c>
      <c r="CD16" s="124">
        <f t="shared" si="22"/>
        <v>12</v>
      </c>
      <c r="CE16" s="125">
        <f t="shared" si="23"/>
        <v>2017</v>
      </c>
      <c r="CF16" s="126" t="str">
        <f>IF(Tableau!CT8="","",Tableau!CT8)</f>
        <v/>
      </c>
      <c r="CG16" s="127" t="str">
        <f>IF(Tableau!CU8="","",Tableau!CU8)</f>
        <v/>
      </c>
      <c r="CH16" s="124">
        <f t="shared" si="24"/>
        <v>61</v>
      </c>
      <c r="CI16" s="125">
        <f t="shared" si="25"/>
        <v>2016</v>
      </c>
      <c r="CJ16" s="126" t="str">
        <f t="array" ref="CJ16">IF(AB16="Stock","",IF(OR(Tableau!CX8="",Tableau!CY8=""),"",IF($AF16=2013,INDEX(Semaines!$M$2:$M$523,MATCH(Tableau!CX8&amp;Tableau!CY8,Semaines!$K$2:$K$523&amp;Semaines!$L$2:$L$523,0)),IF($AF16=2014,INDEX(Semaines!$N$2:$N$523,MATCH(Tableau!CX8&amp;Tableau!CY8,Semaines!$K$2:$K$523&amp;Semaines!$L$2:$L$523,0)),IF($AF16=2015,INDEX(Semaines!$O$2:$O$523,MATCH(Tableau!CX8&amp;Tableau!CY8,Semaines!$K$2:$K$523&amp;Semaines!$L$2:$L$523,0)),IF($AF16=2016,INDEX(Semaines!$P$2:$P$523,MATCH(Tableau!CX8&amp;Tableau!CY8,Semaines!$K$2:$K$523&amp;Semaines!$L$2:$L$523,0)),IF($AF16=2017,INDEX(Semaines!$Q$2:$Q$523,MATCH(Tableau!CX8&amp;Tableau!CY8,Semaines!$K$2:$K$523&amp;Semaines!$L$2:$L$523,0)),IF($AF16=2018,INDEX(Semaines!$R$2:$R$523,MATCH(Tableau!CX8&amp;Tableau!CY8,Semaines!$K$2:$K$523&amp;Semaines!$L$2:$L$523,0)),IF($AF16=2019,INDEX(Semaines!$S$2:$S$523,MATCH(Tableau!CX8&amp;Tableau!CY8,Semaines!$K$2:$K$523&amp;Semaines!$L$2:$L$523,0)),IF($AF16=2020,INDEX(Semaines!$T$2:$T$523,MATCH(Tableau!CX8&amp;Tableau!CY8,Semaines!$K$2:$K$523&amp;Semaines!$L$2:$L$523,0)),IF($AF16=2021,INDEX(Semaines!$U$2:$U$523,MATCH(Tableau!CX8&amp;Tableau!CY8,Semaines!$K$2:$K$523&amp;Semaines!$L$2:$L$523,0)),IF($AF16=2022,INDEX(Semaines!$V$2:$V$523,MATCH(Tableau!CX8&amp;Tableau!CY8,Semaines!$K$2:$K$523&amp;Semaines!$L$2:$L$523,0))))))))))))))</f>
        <v/>
      </c>
      <c r="CK16" s="127" t="str">
        <f>IF(Tableau!$AL8="","",IF(Tableau!CY8="","",Tableau!$AL8))</f>
        <v/>
      </c>
      <c r="CL16" s="211"/>
      <c r="CM16" s="124">
        <f t="shared" si="26"/>
        <v>62</v>
      </c>
      <c r="CN16" s="125">
        <f t="shared" si="27"/>
        <v>2016</v>
      </c>
      <c r="CO16" s="126" t="str">
        <f t="array" ref="CO16">IF(AB16="Stock","",IF(OR(Tableau!DC8="",Tableau!DD8=""),"",IF($AF16=2013,INDEX(Semaines!$M$2:$M$523,MATCH(Tableau!DC8&amp;Tableau!DD8,Semaines!$K$2:$K$523&amp;Semaines!$L$2:$L$523,0)),IF($AF16=2014,INDEX(Semaines!$N$2:$N$523,MATCH(Tableau!DC8&amp;Tableau!DD8,Semaines!$K$2:$K$523&amp;Semaines!$L$2:$L$523,0)),IF($AF16=2015,INDEX(Semaines!$O$2:$O$523,MATCH(Tableau!DC8&amp;Tableau!DD8,Semaines!$K$2:$K$523&amp;Semaines!$L$2:$L$523,0)),IF($AF16=2016,INDEX(Semaines!$P$2:$P$523,MATCH(Tableau!DC8&amp;Tableau!DD8,Semaines!$K$2:$K$523&amp;Semaines!$L$2:$L$523,0)),IF($AF16=2017,INDEX(Semaines!$Q$2:$Q$523,MATCH(Tableau!DC8&amp;Tableau!DD8,Semaines!$K$2:$K$523&amp;Semaines!$L$2:$L$523,0)),IF($AF16=2018,INDEX(Semaines!$R$2:$R$523,MATCH(Tableau!DC8&amp;Tableau!DD8,Semaines!$K$2:$K$523&amp;Semaines!$L$2:$L$523,0)),IF($AF16=2019,INDEX(Semaines!$S$2:$S$523,MATCH(Tableau!DC8&amp;Tableau!DD8,Semaines!$K$2:$K$523&amp;Semaines!$L$2:$L$523,0)),IF($AF16=2020,INDEX(Semaines!$T$2:$T$523,MATCH(Tableau!DC8&amp;Tableau!DD8,Semaines!$K$2:$K$523&amp;Semaines!$L$2:$L$523,0)),IF($AF16=2021,INDEX(Semaines!$U$2:$U$523,MATCH(Tableau!DC8&amp;Tableau!DD8,Semaines!$K$2:$K$523&amp;Semaines!$L$2:$L$523,0)),IF($AF16=2022,INDEX(Semaines!$V$2:$V$523,MATCH(Tableau!DC8&amp;Tableau!DD8,Semaines!$K$2:$K$523&amp;Semaines!$L$2:$L$523,0))))))))))))))</f>
        <v/>
      </c>
      <c r="CP16" s="127" t="str">
        <f>IF(Tableau!$AL8="","",IF(Tableau!DD8="","",Tableau!$AL8))</f>
        <v/>
      </c>
      <c r="CQ16" s="124">
        <f t="shared" si="28"/>
        <v>62</v>
      </c>
      <c r="CR16" s="125">
        <f t="shared" si="29"/>
        <v>2016</v>
      </c>
      <c r="CS16" s="126" t="str">
        <f t="array" ref="CS16">IF(AB16="Stock","",IF(OR(Tableau!DG8="",Tableau!DH8=""),"",IF($AF16=2013,INDEX(Semaines!$M$2:$M$523,MATCH(Tableau!DG8&amp;Tableau!DH8,Semaines!$K$2:$K$523&amp;Semaines!$L$2:$L$523,0)),IF($AF16=2014,INDEX(Semaines!$N$2:$N$523,MATCH(Tableau!DG8&amp;Tableau!DH8,Semaines!$K$2:$K$523&amp;Semaines!$L$2:$L$523,0)),IF($AF16=2015,INDEX(Semaines!$O$2:$O$523,MATCH(Tableau!DG8&amp;Tableau!DH8,Semaines!$K$2:$K$523&amp;Semaines!$L$2:$L$523,0)),IF($AF16=2016,INDEX(Semaines!$P$2:$P$523,MATCH(Tableau!DG8&amp;Tableau!DH8,Semaines!$K$2:$K$523&amp;Semaines!$L$2:$L$523,0)),IF($AF16=2017,INDEX(Semaines!$Q$2:$Q$523,MATCH(Tableau!DG8&amp;Tableau!DH8,Semaines!$K$2:$K$523&amp;Semaines!$L$2:$L$523,0)),IF($AF16=2018,INDEX(Semaines!$R$2:$R$523,MATCH(Tableau!DG8&amp;Tableau!DH8,Semaines!$K$2:$K$523&amp;Semaines!$L$2:$L$523,0)),IF($AF16=2019,INDEX(Semaines!$S$2:$S$523,MATCH(Tableau!DG8&amp;Tableau!DH8,Semaines!$K$2:$K$523&amp;Semaines!$L$2:$L$523,0)),IF($AF16=2020,INDEX(Semaines!$T$2:$T$523,MATCH(Tableau!DG8&amp;Tableau!DH8,Semaines!$K$2:$K$523&amp;Semaines!$L$2:$L$523,0)),IF($AF16=2021,INDEX(Semaines!$U$2:$U$523,MATCH(Tableau!DG8&amp;Tableau!DH8,Semaines!$K$2:$K$523&amp;Semaines!$L$2:$L$523,0)),IF($AF16=2022,INDEX(Semaines!$V$2:$V$523,MATCH(Tableau!DG8&amp;Tableau!DH8,Semaines!$K$2:$K$523&amp;Semaines!$L$2:$L$523,0))))))))))))))</f>
        <v/>
      </c>
      <c r="CT16" s="127"/>
      <c r="CU16" s="211"/>
      <c r="CV16" s="130">
        <f t="shared" si="30"/>
        <v>64</v>
      </c>
      <c r="CW16" s="124">
        <f t="shared" si="31"/>
        <v>62</v>
      </c>
      <c r="CX16" s="125">
        <f t="shared" si="32"/>
        <v>2016</v>
      </c>
      <c r="CY16" s="126" t="str">
        <f t="array" ref="CY16">IF(AB16="Stock","",IF(OR(Tableau!DL8="",Tableau!DM8=""),"",IF($AF16=2013,INDEX(Semaines!$M$2:$M$523,MATCH(Tableau!DL8&amp;Tableau!DM8,Semaines!$K$2:$K$523&amp;Semaines!$L$2:$L$523,0)),IF($AF16=2014,INDEX(Semaines!$N$2:$N$523,MATCH(Tableau!DL8&amp;Tableau!DM8,Semaines!$K$2:$K$523&amp;Semaines!$L$2:$L$523,0)),IF($AF16=2015,INDEX(Semaines!$O$2:$O$523,MATCH(Tableau!DL8&amp;Tableau!DM8,Semaines!$K$2:$K$523&amp;Semaines!$L$2:$L$523,0)),IF($AF16=2016,INDEX(Semaines!$P$2:$P$523,MATCH(Tableau!DL8&amp;Tableau!DM8,Semaines!$K$2:$K$523&amp;Semaines!$L$2:$L$523,0)),IF($AF16=2017,INDEX(Semaines!$Q$2:$Q$523,MATCH(Tableau!DL8&amp;Tableau!DM8,Semaines!$K$2:$K$523&amp;Semaines!$L$2:$L$523,0)),IF($AF16=2018,INDEX(Semaines!$R$2:$R$523,MATCH(Tableau!DL8&amp;Tableau!DM8,Semaines!$K$2:$K$523&amp;Semaines!$L$2:$L$523,0)),IF($AF16=2019,INDEX(Semaines!$S$2:$S$523,MATCH(Tableau!DL8&amp;Tableau!DM8,Semaines!$K$2:$K$523&amp;Semaines!$L$2:$L$523,0)),IF($AF16=2020,INDEX(Semaines!$T$2:$T$523,MATCH(Tableau!DL8&amp;Tableau!DM8,Semaines!$K$2:$K$523&amp;Semaines!$L$2:$L$523,0)),IF($AF16=2021,INDEX(Semaines!$U$2:$U$523,MATCH(Tableau!DL8&amp;Tableau!DM8,Semaines!$K$2:$K$523&amp;Semaines!$L$2:$L$523,0)),IF($AF16=2022,INDEX(Semaines!$V$2:$V$523,MATCH(Tableau!DL8&amp;Tableau!DM8,Semaines!$K$2:$K$523&amp;Semaines!$L$2:$L$523,0))))))))))))))</f>
        <v/>
      </c>
      <c r="CZ16" s="127" t="str">
        <f>IF(Tableau!$AL8="","",IF(Tableau!DM8="","",Tableau!$AL8))</f>
        <v/>
      </c>
      <c r="DA16" s="211"/>
      <c r="DB16" s="130">
        <f t="shared" si="33"/>
        <v>64</v>
      </c>
      <c r="DC16" s="124">
        <f t="shared" si="34"/>
        <v>62</v>
      </c>
      <c r="DD16" s="125">
        <f t="shared" si="35"/>
        <v>2016</v>
      </c>
      <c r="DE16" s="126" t="str">
        <f t="array" ref="DE16">IF(AB16="Stock","",IF(OR(Tableau!DQ8="",Tableau!DR8=""),"",IF($AF16=2013,INDEX(Semaines!$M$2:$M$523,MATCH(Tableau!DQ8&amp;Tableau!DR8,Semaines!$K$2:$K$523&amp;Semaines!$L$2:$L$523,0)),IF($AF16=2014,INDEX(Semaines!$N$2:$N$523,MATCH(Tableau!DQ8&amp;Tableau!DR8,Semaines!$K$2:$K$523&amp;Semaines!$L$2:$L$523,0)),IF($AF16=2015,INDEX(Semaines!$O$2:$O$523,MATCH(Tableau!DQ8&amp;Tableau!DR8,Semaines!$K$2:$K$523&amp;Semaines!$L$2:$L$523,0)),IF($AF16=2016,INDEX(Semaines!$P$2:$P$523,MATCH(Tableau!DQ8&amp;Tableau!DR8,Semaines!$K$2:$K$523&amp;Semaines!$L$2:$L$523,0)),IF($AF16=2017,INDEX(Semaines!$Q$2:$Q$523,MATCH(Tableau!DQ8&amp;Tableau!DR8,Semaines!$K$2:$K$523&amp;Semaines!$L$2:$L$523,0)),IF($AF16=2018,INDEX(Semaines!$R$2:$R$523,MATCH(Tableau!DQ8&amp;Tableau!DR8,Semaines!$K$2:$K$523&amp;Semaines!$L$2:$L$523,0)),IF($AF16=2019,INDEX(Semaines!$S$2:$S$523,MATCH(Tableau!DQ8&amp;Tableau!DR8,Semaines!$K$2:$K$523&amp;Semaines!$L$2:$L$523,0)),IF($AF16=2020,INDEX(Semaines!$T$2:$T$523,MATCH(Tableau!DQ8&amp;Tableau!DR8,Semaines!$K$2:$K$523&amp;Semaines!$L$2:$L$523,0)),IF($AF16=2021,INDEX(Semaines!$U$2:$U$523,MATCH(Tableau!DQ8&amp;Tableau!DR8,Semaines!$K$2:$K$523&amp;Semaines!$L$2:$L$523,0)),IF($AF16=2022,INDEX(Semaines!$V$2:$V$523,MATCH(Tableau!DQ8&amp;Tableau!DR8,Semaines!$K$2:$K$523&amp;Semaines!$L$2:$L$523,0))))))))))))))</f>
        <v/>
      </c>
      <c r="DF16" s="127" t="str">
        <f>IF(Tableau!$AL8="","",IF(Tableau!DR8="","",Tableau!$AL8))</f>
        <v/>
      </c>
      <c r="DG16" s="129"/>
      <c r="DH16" s="123"/>
      <c r="DI16" s="211"/>
      <c r="DJ16" s="124">
        <f t="shared" si="36"/>
        <v>63</v>
      </c>
      <c r="DK16" s="125">
        <f t="shared" si="37"/>
        <v>2016</v>
      </c>
      <c r="DL16" s="126" t="str">
        <f t="array" ref="DL16">IF(AB16="Stock","",IF(OR(Tableau!DX8="",Tableau!DY8=""),"",IF($AF16=2013,INDEX(Semaines!$M$2:$M$523,MATCH(Tableau!DX8&amp;Tableau!DY8,Semaines!$K$2:$K$523&amp;Semaines!$L$2:$L$523,0)),IF($AF16=2014,INDEX(Semaines!$N$2:$N$523,MATCH(Tableau!DX8&amp;Tableau!DY8,Semaines!$K$2:$K$523&amp;Semaines!$L$2:$L$523,0)),IF($AF16=2015,INDEX(Semaines!$O$2:$O$523,MATCH(Tableau!DX8&amp;Tableau!DY8,Semaines!$K$2:$K$523&amp;Semaines!$L$2:$L$523,0)),IF($AF16=2016,INDEX(Semaines!$P$2:$P$523,MATCH(Tableau!DX8&amp;Tableau!DY8,Semaines!$K$2:$K$523&amp;Semaines!$L$2:$L$523,0)),IF($AF16=2017,INDEX(Semaines!$Q$2:$Q$523,MATCH(Tableau!DX8&amp;Tableau!DY8,Semaines!$K$2:$K$523&amp;Semaines!$L$2:$L$523,0)),IF($AF16=2018,INDEX(Semaines!$R$2:$R$523,MATCH(Tableau!DX8&amp;Tableau!DY8,Semaines!$K$2:$K$523&amp;Semaines!$L$2:$L$523,0)),IF($AF16=2019,INDEX(Semaines!$S$2:$S$523,MATCH(Tableau!DX8&amp;Tableau!DY8,Semaines!$K$2:$K$523&amp;Semaines!$L$2:$L$523,0)),IF($AF16=2020,INDEX(Semaines!$T$2:$T$523,MATCH(Tableau!DX8&amp;Tableau!DY8,Semaines!$K$2:$K$523&amp;Semaines!$L$2:$L$523,0)),IF($AF16=2021,INDEX(Semaines!$U$2:$U$523,MATCH(Tableau!DX8&amp;Tableau!DY8,Semaines!$K$2:$K$523&amp;Semaines!$L$2:$L$523,0)),IF($AF16=2022,INDEX(Semaines!$V$2:$V$523,MATCH(Tableau!DX8&amp;Tableau!DY8,Semaines!$K$2:$K$523&amp;Semaines!$L$2:$L$523,0))))))))))))))</f>
        <v/>
      </c>
      <c r="DM16" s="127" t="str">
        <f>IF(Tableau!$AL8="","",IF(Tableau!DY8="","",Tableau!$AL8))</f>
        <v/>
      </c>
      <c r="DN16" s="211"/>
      <c r="DO16" s="124">
        <f t="shared" si="38"/>
        <v>64</v>
      </c>
      <c r="DP16" s="125">
        <f t="shared" si="39"/>
        <v>2016</v>
      </c>
      <c r="DQ16" s="126" t="str">
        <f t="array" ref="DQ16">IF(AB16="Stock","",IF(OR(Tableau!EC8="",Tableau!ED8=""),"",IF($AF16=2013,INDEX(Semaines!$M$2:$M$523,MATCH(Tableau!EC8&amp;Tableau!ED8,Semaines!$K$2:$K$523&amp;Semaines!$L$2:$L$523,0)),IF($AF16=2014,INDEX(Semaines!$N$2:$N$523,MATCH(Tableau!EC8&amp;Tableau!ED8,Semaines!$K$2:$K$523&amp;Semaines!$L$2:$L$523,0)),IF($AF16=2015,INDEX(Semaines!$O$2:$O$523,MATCH(Tableau!EC8&amp;Tableau!ED8,Semaines!$K$2:$K$523&amp;Semaines!$L$2:$L$523,0)),IF($AF16=2016,INDEX(Semaines!$P$2:$P$523,MATCH(Tableau!EC8&amp;Tableau!ED8,Semaines!$K$2:$K$523&amp;Semaines!$L$2:$L$523,0)),IF($AF16=2017,INDEX(Semaines!$Q$2:$Q$523,MATCH(Tableau!EC8&amp;Tableau!ED8,Semaines!$K$2:$K$523&amp;Semaines!$L$2:$L$523,0)),IF($AF16=2018,INDEX(Semaines!$R$2:$R$523,MATCH(Tableau!EC8&amp;Tableau!ED8,Semaines!$K$2:$K$523&amp;Semaines!$L$2:$L$523,0)),IF($AF16=2019,INDEX(Semaines!$S$2:$S$523,MATCH(Tableau!EC8&amp;Tableau!ED8,Semaines!$K$2:$K$523&amp;Semaines!$L$2:$L$523,0)),IF($AF16=2020,INDEX(Semaines!$T$2:$T$523,MATCH(Tableau!EC8&amp;Tableau!ED8,Semaines!$K$2:$K$523&amp;Semaines!$L$2:$L$523,0)),IF($AF16=2021,INDEX(Semaines!$U$2:$U$523,MATCH(Tableau!EC8&amp;Tableau!ED8,Semaines!$K$2:$K$523&amp;Semaines!$L$2:$L$523,0)),IF($AF16=2022,INDEX(Semaines!$V$2:$V$523,MATCH(Tableau!EC8&amp;Tableau!ED8,Semaines!$K$2:$K$523&amp;Semaines!$L$2:$L$523,0))))))))))))))</f>
        <v/>
      </c>
      <c r="DR16" s="127" t="str">
        <f>IF(Tableau!$AL8="","",IF(Tableau!ED8="","",Tableau!$AL8))</f>
        <v/>
      </c>
      <c r="DS16" s="122"/>
      <c r="DT16" s="123"/>
      <c r="DU16" s="211"/>
      <c r="DV16" s="124">
        <f t="shared" si="40"/>
        <v>64</v>
      </c>
      <c r="DW16" s="125">
        <f t="shared" si="41"/>
        <v>2016</v>
      </c>
      <c r="DX16" s="126" t="str">
        <f t="array" ref="DX16">IF(AB16="Stock","",IF(OR(Tableau!EN8="",Tableau!EO8=""),"",IF($AF16=2013,INDEX(Semaines!$M$2:$M$523,MATCH(Tableau!EN8&amp;Tableau!EO8,Semaines!$K$2:$K$523&amp;Semaines!$L$2:$L$523,0)),IF($AF16=2014,INDEX(Semaines!$N$2:$N$523,MATCH(Tableau!EN8&amp;Tableau!EO8,Semaines!$K$2:$K$523&amp;Semaines!$L$2:$L$523,0)),IF($AF16=2015,INDEX(Semaines!$O$2:$O$523,MATCH(Tableau!EN8&amp;Tableau!EO8,Semaines!$K$2:$K$523&amp;Semaines!$L$2:$L$523,0)),IF($AF16=2016,INDEX(Semaines!$P$2:$P$523,MATCH(Tableau!EN8&amp;Tableau!EO8,Semaines!$K$2:$K$523&amp;Semaines!$L$2:$L$523,0)),IF($AF16=2017,INDEX(Semaines!$Q$2:$Q$523,MATCH(Tableau!EN8&amp;Tableau!EO8,Semaines!$K$2:$K$523&amp;Semaines!$L$2:$L$523,0)),IF($AF16=2018,INDEX(Semaines!$R$2:$R$523,MATCH(Tableau!EN8&amp;Tableau!EO8,Semaines!$K$2:$K$523&amp;Semaines!$L$2:$L$523,0)),IF($AF16=2019,INDEX(Semaines!$S$2:$S$523,MATCH(Tableau!EN8&amp;Tableau!EO8,Semaines!$K$2:$K$523&amp;Semaines!$L$2:$L$523,0)),IF($AF16=2020,INDEX(Semaines!$T$2:$T$523,MATCH(Tableau!EN8&amp;Tableau!EO8,Semaines!$K$2:$K$523&amp;Semaines!$L$2:$L$523,0)),IF($AF16=2021,INDEX(Semaines!$U$2:$U$523,MATCH(Tableau!EN8&amp;Tableau!EO8,Semaines!$K$2:$K$523&amp;Semaines!$L$2:$L$523,0)),IF($AF16=2022,INDEX(Semaines!$V$2:$V$523,MATCH(Tableau!EN8&amp;Tableau!EO8,Semaines!$K$2:$K$523&amp;Semaines!$L$2:$L$523,0))))))))))))))</f>
        <v/>
      </c>
      <c r="DY16" s="127" t="str">
        <f>IF(Tableau!$AL8="","",IF(Tableau!EO8="","",Tableau!$AL8))</f>
        <v/>
      </c>
      <c r="DZ16" s="124">
        <f t="shared" si="42"/>
        <v>65</v>
      </c>
      <c r="EA16" s="125">
        <f t="shared" si="43"/>
        <v>2016</v>
      </c>
      <c r="EB16" s="126" t="str">
        <f t="array" ref="EB16">IF(AB16="Stock","",IF(OR(Tableau!ER8="",Tableau!ES8=""),"",IF($AF16=2013,INDEX(Semaines!$M$2:$M$523,MATCH(Tableau!ER8&amp;Tableau!ES8,Semaines!$K$2:$K$523&amp;Semaines!$L$2:$L$523,0)),IF($AF16=2014,INDEX(Semaines!$N$2:$N$523,MATCH(Tableau!ER8&amp;Tableau!ES8,Semaines!$K$2:$K$523&amp;Semaines!$L$2:$L$523,0)),IF($AF16=2015,INDEX(Semaines!$O$2:$O$523,MATCH(Tableau!ER8&amp;Tableau!ES8,Semaines!$K$2:$K$523&amp;Semaines!$L$2:$L$523,0)),IF($AF16=2016,INDEX(Semaines!$P$2:$P$523,MATCH(Tableau!ER8&amp;Tableau!ES8,Semaines!$K$2:$K$523&amp;Semaines!$L$2:$L$523,0)),IF($AF16=2017,INDEX(Semaines!$Q$2:$Q$523,MATCH(Tableau!ER8&amp;Tableau!ES8,Semaines!$K$2:$K$523&amp;Semaines!$L$2:$L$523,0)),IF($AF16=2018,INDEX(Semaines!$R$2:$R$523,MATCH(Tableau!ER8&amp;Tableau!ES8,Semaines!$K$2:$K$523&amp;Semaines!$L$2:$L$523,0)),IF($AF16=2019,INDEX(Semaines!$S$2:$S$523,MATCH(Tableau!ER8&amp;Tableau!ES8,Semaines!$K$2:$K$523&amp;Semaines!$L$2:$L$523,0)),IF($AF16=2020,INDEX(Semaines!$T$2:$T$523,MATCH(Tableau!ER8&amp;Tableau!ES8,Semaines!$K$2:$K$523&amp;Semaines!$L$2:$L$523,0)),IF($AF16=2021,INDEX(Semaines!$U$2:$U$523,MATCH(Tableau!ER8&amp;Tableau!ES8,Semaines!$K$2:$K$523&amp;Semaines!$L$2:$L$523,0)),IF($AF16=2022,INDEX(Semaines!$V$2:$V$523,MATCH(Tableau!ER8&amp;Tableau!ES8,Semaines!$K$2:$K$523&amp;Semaines!$L$2:$L$523,0))))))))))))))</f>
        <v/>
      </c>
      <c r="EC16" s="127" t="str">
        <f>IF(Tableau!$AL8="","",IF(Tableau!ES8="","",Tableau!$AL8))</f>
        <v/>
      </c>
      <c r="ED16" s="124">
        <f t="shared" si="44"/>
        <v>65</v>
      </c>
      <c r="EE16" s="125">
        <f t="shared" si="45"/>
        <v>2016</v>
      </c>
      <c r="EF16" s="126" t="str">
        <f t="array" ref="EF16">IF(AB16="Stock","",IF(OR(Tableau!EV8="",Tableau!EW8=""),"",IF($AF16=2013,INDEX(Semaines!$M$2:$M$523,MATCH(Tableau!EV8&amp;Tableau!EW8,Semaines!$K$2:$K$523&amp;Semaines!$L$2:$L$523,0)),IF($AF16=2014,INDEX(Semaines!$N$2:$N$523,MATCH(Tableau!EV8&amp;Tableau!EW8,Semaines!$K$2:$K$523&amp;Semaines!$L$2:$L$523,0)),IF($AF16=2015,INDEX(Semaines!$O$2:$O$523,MATCH(Tableau!EV8&amp;Tableau!EW8,Semaines!$K$2:$K$523&amp;Semaines!$L$2:$L$523,0)),IF($AF16=2016,INDEX(Semaines!$P$2:$P$523,MATCH(Tableau!EV8&amp;Tableau!EW8,Semaines!$K$2:$K$523&amp;Semaines!$L$2:$L$523,0)),IF($AF16=2017,INDEX(Semaines!$Q$2:$Q$523,MATCH(Tableau!EV8&amp;Tableau!EW8,Semaines!$K$2:$K$523&amp;Semaines!$L$2:$L$523,0)),IF($AF16=2018,INDEX(Semaines!$R$2:$R$523,MATCH(Tableau!EV8&amp;Tableau!EW8,Semaines!$K$2:$K$523&amp;Semaines!$L$2:$L$523,0)),IF($AF16=2019,INDEX(Semaines!$S$2:$S$523,MATCH(Tableau!EV8&amp;Tableau!EW8,Semaines!$K$2:$K$523&amp;Semaines!$L$2:$L$523,0)),IF($AF16=2020,INDEX(Semaines!$T$2:$T$523,MATCH(Tableau!EV8&amp;Tableau!EW8,Semaines!$K$2:$K$523&amp;Semaines!$L$2:$L$523,0)),IF($AF16=2021,INDEX(Semaines!$U$2:$U$523,MATCH(Tableau!EV8&amp;Tableau!EW8,Semaines!$K$2:$K$523&amp;Semaines!$L$2:$L$523,0)),IF($AF16=2022,INDEX(Semaines!$V$2:$V$523,MATCH(Tableau!EV8&amp;Tableau!EW8,Semaines!$K$2:$K$523&amp;Semaines!$L$2:$L$523,0))))))))))))))</f>
        <v/>
      </c>
      <c r="EG16" s="127" t="str">
        <f>IF(Tableau!$AL8="","",IF(Tableau!EW8="","",Tableau!$AL8))</f>
        <v/>
      </c>
      <c r="EH16" s="124">
        <f t="shared" si="46"/>
        <v>65</v>
      </c>
      <c r="EI16" s="125">
        <f t="shared" si="47"/>
        <v>2016</v>
      </c>
      <c r="EJ16" s="126" t="str">
        <f t="array" ref="EJ16">IF(AB16="Stock","",IF(OR(Tableau!EZ8="",Tableau!FA8=""),"",IF($AF16=2013,INDEX(Semaines!$M$2:$M$523,MATCH(Tableau!EZ8&amp;Tableau!FA8,Semaines!$K$2:$K$523&amp;Semaines!$L$2:$L$523,0)),IF($AF16=2014,INDEX(Semaines!$N$2:$N$523,MATCH(Tableau!EZ8&amp;Tableau!FA8,Semaines!$K$2:$K$523&amp;Semaines!$L$2:$L$523,0)),IF($AF16=2015,INDEX(Semaines!$O$2:$O$523,MATCH(Tableau!EZ8&amp;Tableau!FA8,Semaines!$K$2:$K$523&amp;Semaines!$L$2:$L$523,0)),IF($AF16=2016,INDEX(Semaines!$P$2:$P$523,MATCH(Tableau!EZ8&amp;Tableau!FA8,Semaines!$K$2:$K$523&amp;Semaines!$L$2:$L$523,0)),IF($AF16=2017,INDEX(Semaines!$Q$2:$Q$523,MATCH(Tableau!EZ8&amp;Tableau!FA8,Semaines!$K$2:$K$523&amp;Semaines!$L$2:$L$523,0)),IF($AF16=2018,INDEX(Semaines!$R$2:$R$523,MATCH(Tableau!EZ8&amp;Tableau!FA8,Semaines!$K$2:$K$523&amp;Semaines!$L$2:$L$523,0)),IF($AF16=2019,INDEX(Semaines!$S$2:$S$523,MATCH(Tableau!EZ8&amp;Tableau!FA8,Semaines!$K$2:$K$523&amp;Semaines!$L$2:$L$523,0)),IF($AF16=2020,INDEX(Semaines!$T$2:$T$523,MATCH(Tableau!EZ8&amp;Tableau!FA8,Semaines!$K$2:$K$523&amp;Semaines!$L$2:$L$523,0)),IF($AF16=2021,INDEX(Semaines!$U$2:$U$523,MATCH(Tableau!EZ8&amp;Tableau!FA8,Semaines!$K$2:$K$523&amp;Semaines!$L$2:$L$523,0)),IF($AF16=2022,INDEX(Semaines!$V$2:$V$523,MATCH(Tableau!EZ8&amp;Tableau!FA8,Semaines!$K$2:$K$523&amp;Semaines!$L$2:$L$523,0))))))))))))))</f>
        <v/>
      </c>
      <c r="EK16" s="127" t="str">
        <f>IF(Tableau!$AL8="","",IF(Tableau!FA8="","",Tableau!$AL8))</f>
        <v/>
      </c>
      <c r="EL16" s="117">
        <f>IF(Import!AU6=0,"",Import!AU6)</f>
        <v>42874</v>
      </c>
      <c r="EM16" s="124">
        <f t="shared" si="48"/>
        <v>20</v>
      </c>
      <c r="EN16" s="125">
        <f t="shared" si="49"/>
        <v>2017</v>
      </c>
      <c r="EO16" s="126" t="str">
        <f>IF(Tableau!FF8="","",Tableau!FF8)</f>
        <v/>
      </c>
      <c r="EP16" s="127" t="str">
        <f>IF(Tableau!FG8="","",Tableau!FG8)</f>
        <v/>
      </c>
      <c r="EQ16" s="129"/>
      <c r="ER16" s="123"/>
      <c r="ES16" s="211"/>
      <c r="ET16" s="124">
        <f t="shared" si="50"/>
        <v>66</v>
      </c>
      <c r="EU16" s="125">
        <f t="shared" si="51"/>
        <v>2016</v>
      </c>
      <c r="EV16" s="126" t="str">
        <f t="array" ref="EV16">IF(AB16="Stock","",IF(OR(Tableau!FM8="",Tableau!FN8=""),"",IF($AF16=2013,INDEX(Semaines!$M$2:$M$523,MATCH(Tableau!FM8&amp;Tableau!FN8,Semaines!$K$2:$K$523&amp;Semaines!$L$2:$L$523,0)),IF($AF16=2014,INDEX(Semaines!$N$2:$N$523,MATCH(Tableau!FM8&amp;Tableau!FN8,Semaines!$K$2:$K$523&amp;Semaines!$L$2:$L$523,0)),IF($AF16=2015,INDEX(Semaines!$O$2:$O$523,MATCH(Tableau!FM8&amp;Tableau!FN8,Semaines!$K$2:$K$523&amp;Semaines!$L$2:$L$523,0)),IF($AF16=2016,INDEX(Semaines!$P$2:$P$523,MATCH(Tableau!FM8&amp;Tableau!FN8,Semaines!$K$2:$K$523&amp;Semaines!$L$2:$L$523,0)),IF($AF16=2017,INDEX(Semaines!$Q$2:$Q$523,MATCH(Tableau!FM8&amp;Tableau!FN8,Semaines!$K$2:$K$523&amp;Semaines!$L$2:$L$523,0)),IF($AF16=2018,INDEX(Semaines!$R$2:$R$523,MATCH(Tableau!FM8&amp;Tableau!FN8,Semaines!$K$2:$K$523&amp;Semaines!$L$2:$L$523,0)),IF($AF16=2019,INDEX(Semaines!$S$2:$S$523,MATCH(Tableau!FM8&amp;Tableau!FN8,Semaines!$K$2:$K$523&amp;Semaines!$L$2:$L$523,0)),IF($AF16=2020,INDEX(Semaines!$T$2:$T$523,MATCH(Tableau!FM8&amp;Tableau!FN8,Semaines!$K$2:$K$523&amp;Semaines!$L$2:$L$523,0)),IF($AF16=2021,INDEX(Semaines!$U$2:$U$523,MATCH(Tableau!FM8&amp;Tableau!FN8,Semaines!$K$2:$K$523&amp;Semaines!$L$2:$L$523,0)),IF($AF16=2022,INDEX(Semaines!$V$2:$V$523,MATCH(Tableau!FM8&amp;Tableau!FN8,Semaines!$K$2:$K$523&amp;Semaines!$L$2:$L$523,0))))))))))))))</f>
        <v/>
      </c>
      <c r="EW16" s="127" t="str">
        <f>IF(Tableau!$AL8="","",IF(Tableau!FN8="","",Tableau!$AL8))</f>
        <v/>
      </c>
      <c r="EX16" s="124">
        <f t="shared" si="52"/>
        <v>67</v>
      </c>
      <c r="EY16" s="125">
        <f t="shared" si="53"/>
        <v>2016</v>
      </c>
      <c r="EZ16" s="126" t="str">
        <f t="array" ref="EZ16">IF(AB16="Stock","",IF(OR(Tableau!FQ8="",Tableau!FR8=""),"",IF($AF16=2013,INDEX(Semaines!$M$2:$M$523,MATCH(Tableau!FQ8&amp;Tableau!FR8,Semaines!$K$2:$K$523&amp;Semaines!$L$2:$L$523,0)),IF($AF16=2014,INDEX(Semaines!$N$2:$N$523,MATCH(Tableau!FQ8&amp;Tableau!FR8,Semaines!$K$2:$K$523&amp;Semaines!$L$2:$L$523,0)),IF($AF16=2015,INDEX(Semaines!$O$2:$O$523,MATCH(Tableau!FQ8&amp;Tableau!FR8,Semaines!$K$2:$K$523&amp;Semaines!$L$2:$L$523,0)),IF($AF16=2016,INDEX(Semaines!$P$2:$P$523,MATCH(Tableau!FQ8&amp;Tableau!FR8,Semaines!$K$2:$K$523&amp;Semaines!$L$2:$L$523,0)),IF($AF16=2017,INDEX(Semaines!$Q$2:$Q$523,MATCH(Tableau!FQ8&amp;Tableau!FR8,Semaines!$K$2:$K$523&amp;Semaines!$L$2:$L$523,0)),IF($AF16=2018,INDEX(Semaines!$R$2:$R$523,MATCH(Tableau!FQ8&amp;Tableau!FR8,Semaines!$K$2:$K$523&amp;Semaines!$L$2:$L$523,0)),IF($AF16=2019,INDEX(Semaines!$S$2:$S$523,MATCH(Tableau!FQ8&amp;Tableau!FR8,Semaines!$K$2:$K$523&amp;Semaines!$L$2:$L$523,0)),IF($AF16=2020,INDEX(Semaines!$T$2:$T$523,MATCH(Tableau!FQ8&amp;Tableau!FR8,Semaines!$K$2:$K$523&amp;Semaines!$L$2:$L$523,0)),IF($AF16=2021,INDEX(Semaines!$U$2:$U$523,MATCH(Tableau!FQ8&amp;Tableau!FR8,Semaines!$K$2:$K$523&amp;Semaines!$L$2:$L$523,0)),IF($AF16=2022,INDEX(Semaines!$V$2:$V$523,MATCH(Tableau!FQ8&amp;Tableau!FR8,Semaines!$K$2:$K$523&amp;Semaines!$L$2:$L$523,0))))))))))))))</f>
        <v/>
      </c>
      <c r="FA16" s="127" t="str">
        <f>IF(Tableau!$AL8="","",IF(Tableau!FR8="","",Tableau!$AL8))</f>
        <v/>
      </c>
      <c r="FB16" s="211"/>
      <c r="FC16" s="124">
        <f t="shared" si="54"/>
        <v>67</v>
      </c>
      <c r="FD16" s="125">
        <f t="shared" si="55"/>
        <v>2016</v>
      </c>
      <c r="FE16" s="126" t="str">
        <f t="array" ref="FE16">IF(AB16="Stock","",IF(OR(Tableau!FV8="",Tableau!FW8=""),"",IF($AF16=2013,INDEX(Semaines!$M$2:$M$523,MATCH(Tableau!FV8&amp;Tableau!FW8,Semaines!$K$2:$K$523&amp;Semaines!$L$2:$L$523,0)),IF($AF16=2014,INDEX(Semaines!$N$2:$N$523,MATCH(Tableau!FV8&amp;Tableau!FW8,Semaines!$K$2:$K$523&amp;Semaines!$L$2:$L$523,0)),IF($AF16=2015,INDEX(Semaines!$O$2:$O$523,MATCH(Tableau!FV8&amp;Tableau!FW8,Semaines!$K$2:$K$523&amp;Semaines!$L$2:$L$523,0)),IF($AF16=2016,INDEX(Semaines!$P$2:$P$523,MATCH(Tableau!FV8&amp;Tableau!FW8,Semaines!$K$2:$K$523&amp;Semaines!$L$2:$L$523,0)),IF($AF16=2017,INDEX(Semaines!$Q$2:$Q$523,MATCH(Tableau!FV8&amp;Tableau!FW8,Semaines!$K$2:$K$523&amp;Semaines!$L$2:$L$523,0)),IF($AF16=2018,INDEX(Semaines!$R$2:$R$523,MATCH(Tableau!FV8&amp;Tableau!FW8,Semaines!$K$2:$K$523&amp;Semaines!$L$2:$L$523,0)),IF($AF16=2019,INDEX(Semaines!$S$2:$S$523,MATCH(Tableau!FV8&amp;Tableau!FW8,Semaines!$K$2:$K$523&amp;Semaines!$L$2:$L$523,0)),IF($AF16=2020,INDEX(Semaines!$T$2:$T$523,MATCH(Tableau!FV8&amp;Tableau!FW8,Semaines!$K$2:$K$523&amp;Semaines!$L$2:$L$523,0)),IF($AF16=2021,INDEX(Semaines!$U$2:$U$523,MATCH(Tableau!FV8&amp;Tableau!FW8,Semaines!$K$2:$K$523&amp;Semaines!$L$2:$L$523,0)),IF($AF16=2022,INDEX(Semaines!$V$2:$V$523,MATCH(Tableau!FV8&amp;Tableau!FW8,Semaines!$K$2:$K$523&amp;Semaines!$L$2:$L$523,0))))))))))))))</f>
        <v/>
      </c>
      <c r="FF16" s="127" t="str">
        <f>IF(Tableau!$AL8="","",IF(Tableau!FW8="","",Tableau!$AL8))</f>
        <v/>
      </c>
      <c r="FG16" s="129"/>
      <c r="FH16" s="123"/>
      <c r="FI16" s="124">
        <f t="shared" si="56"/>
        <v>68</v>
      </c>
      <c r="FJ16" s="125">
        <f t="shared" si="57"/>
        <v>2016</v>
      </c>
      <c r="FK16" s="126" t="str">
        <f t="array" ref="FK16">IF(AB16="Stock","",IF(OR(Tableau!FZ8="",Tableau!GA8=""),"",IF($AF16=2013,INDEX(Semaines!$M$2:$M$523,MATCH(Tableau!FZ8&amp;Tableau!GA8,Semaines!$K$2:$K$523&amp;Semaines!$L$2:$L$523,0)),IF($AF16=2014,INDEX(Semaines!$N$2:$N$523,MATCH(Tableau!FZ8&amp;Tableau!GA8,Semaines!$K$2:$K$523&amp;Semaines!$L$2:$L$523,0)),IF($AF16=2015,INDEX(Semaines!$O$2:$O$523,MATCH(Tableau!FZ8&amp;Tableau!GA8,Semaines!$K$2:$K$523&amp;Semaines!$L$2:$L$523,0)),IF($AF16=2016,INDEX(Semaines!$P$2:$P$523,MATCH(Tableau!FZ8&amp;Tableau!GA8,Semaines!$K$2:$K$523&amp;Semaines!$L$2:$L$523,0)),IF($AF16=2017,INDEX(Semaines!$Q$2:$Q$523,MATCH(Tableau!FZ8&amp;Tableau!GA8,Semaines!$K$2:$K$523&amp;Semaines!$L$2:$L$523,0)),IF($AF16=2018,INDEX(Semaines!$R$2:$R$523,MATCH(Tableau!FZ8&amp;Tableau!GA8,Semaines!$K$2:$K$523&amp;Semaines!$L$2:$L$523,0)),IF($AF16=2019,INDEX(Semaines!$S$2:$S$523,MATCH(Tableau!FZ8&amp;Tableau!GA8,Semaines!$K$2:$K$523&amp;Semaines!$L$2:$L$523,0)),IF($AF16=2020,INDEX(Semaines!$T$2:$T$523,MATCH(Tableau!FZ8&amp;Tableau!GA8,Semaines!$K$2:$K$523&amp;Semaines!$L$2:$L$523,0)),IF($AF16=2021,INDEX(Semaines!$U$2:$U$523,MATCH(Tableau!FZ8&amp;Tableau!GA8,Semaines!$K$2:$K$523&amp;Semaines!$L$2:$L$523,0)),IF($AF16=2022,INDEX(Semaines!$V$2:$V$523,MATCH(Tableau!FZ8&amp;Tableau!GA8,Semaines!$K$2:$K$523&amp;Semaines!$L$2:$L$523,0))))))))))))))</f>
        <v/>
      </c>
      <c r="FL16" s="127" t="str">
        <f>IF(Tableau!$AL8="","",IF(Tableau!GA8="","",Tableau!$AL8))</f>
        <v/>
      </c>
      <c r="FM16" s="211"/>
      <c r="FN16" s="124">
        <f t="shared" si="58"/>
        <v>68</v>
      </c>
      <c r="FO16" s="125">
        <f t="shared" si="59"/>
        <v>2016</v>
      </c>
      <c r="FP16" s="126" t="str">
        <f t="array" ref="FP16">IF(AB16="Stock","",IF(OR(Tableau!GE8="",Tableau!GF8=""),"",IF($AF16=2013,INDEX(Semaines!$M$2:$M$523,MATCH(Tableau!GE8&amp;Tableau!GF8,Semaines!$K$2:$K$523&amp;Semaines!$L$2:$L$523,0)),IF($AF16=2014,INDEX(Semaines!$N$2:$N$523,MATCH(Tableau!GE8&amp;Tableau!GF8,Semaines!$K$2:$K$523&amp;Semaines!$L$2:$L$523,0)),IF($AF16=2015,INDEX(Semaines!$O$2:$O$523,MATCH(Tableau!GE8&amp;Tableau!GF8,Semaines!$K$2:$K$523&amp;Semaines!$L$2:$L$523,0)),IF($AF16=2016,INDEX(Semaines!$P$2:$P$523,MATCH(Tableau!GE8&amp;Tableau!GF8,Semaines!$K$2:$K$523&amp;Semaines!$L$2:$L$523,0)),IF($AF16=2017,INDEX(Semaines!$Q$2:$Q$523,MATCH(Tableau!GE8&amp;Tableau!GF8,Semaines!$K$2:$K$523&amp;Semaines!$L$2:$L$523,0)),IF($AF16=2018,INDEX(Semaines!$R$2:$R$523,MATCH(Tableau!GE8&amp;Tableau!GF8,Semaines!$K$2:$K$523&amp;Semaines!$L$2:$L$523,0)),IF($AF16=2019,INDEX(Semaines!$S$2:$S$523,MATCH(Tableau!GE8&amp;Tableau!GF8,Semaines!$K$2:$K$523&amp;Semaines!$L$2:$L$523,0)),IF($AF16=2020,INDEX(Semaines!$T$2:$T$523,MATCH(Tableau!GE8&amp;Tableau!GF8,Semaines!$K$2:$K$523&amp;Semaines!$L$2:$L$523,0)),IF($AF16=2021,INDEX(Semaines!$U$2:$U$523,MATCH(Tableau!GE8&amp;Tableau!GF8,Semaines!$K$2:$K$523&amp;Semaines!$L$2:$L$523,0)),IF($AF16=2022,INDEX(Semaines!$V$2:$V$523,MATCH(Tableau!GE8&amp;Tableau!GF8,Semaines!$K$2:$K$523&amp;Semaines!$L$2:$L$523,0))))))))))))))</f>
        <v/>
      </c>
      <c r="FQ16" s="127" t="str">
        <f>IF(Tableau!$AL8="","",IF(Tableau!GF8="","",Tableau!$AL8))</f>
        <v/>
      </c>
      <c r="FR16" s="124">
        <f t="shared" si="60"/>
        <v>69</v>
      </c>
      <c r="FS16" s="125">
        <f t="shared" si="61"/>
        <v>2016</v>
      </c>
      <c r="FT16" s="126" t="str">
        <f t="array" ref="FT16">IF(AB16="Stock","",IF(OR(Tableau!GI8="",Tableau!GJ8=""),"",IF($AF16=2013,INDEX(Semaines!$M$2:$M$523,MATCH(Tableau!GI8&amp;Tableau!GJ8,Semaines!$K$2:$K$523&amp;Semaines!$L$2:$L$523,0)),IF($AF16=2014,INDEX(Semaines!$N$2:$N$523,MATCH(Tableau!GI8&amp;Tableau!GJ8,Semaines!$K$2:$K$523&amp;Semaines!$L$2:$L$523,0)),IF($AF16=2015,INDEX(Semaines!$O$2:$O$523,MATCH(Tableau!GI8&amp;Tableau!GJ8,Semaines!$K$2:$K$523&amp;Semaines!$L$2:$L$523,0)),IF($AF16=2016,INDEX(Semaines!$P$2:$P$523,MATCH(Tableau!GI8&amp;Tableau!GJ8,Semaines!$K$2:$K$523&amp;Semaines!$L$2:$L$523,0)),IF($AF16=2017,INDEX(Semaines!$Q$2:$Q$523,MATCH(Tableau!GI8&amp;Tableau!GJ8,Semaines!$K$2:$K$523&amp;Semaines!$L$2:$L$523,0)),IF($AF16=2018,INDEX(Semaines!$R$2:$R$523,MATCH(Tableau!GI8&amp;Tableau!GJ8,Semaines!$K$2:$K$523&amp;Semaines!$L$2:$L$523,0)),IF($AF16=2019,INDEX(Semaines!$S$2:$S$523,MATCH(Tableau!GI8&amp;Tableau!GJ8,Semaines!$K$2:$K$523&amp;Semaines!$L$2:$L$523,0)),IF($AF16=2020,INDEX(Semaines!$T$2:$T$523,MATCH(Tableau!GI8&amp;Tableau!GJ8,Semaines!$K$2:$K$523&amp;Semaines!$L$2:$L$523,0)),IF($AF16=2021,INDEX(Semaines!$U$2:$U$523,MATCH(Tableau!GI8&amp;Tableau!GJ8,Semaines!$K$2:$K$523&amp;Semaines!$L$2:$L$523,0)),IF($AF16=2022,INDEX(Semaines!$V$2:$V$523,MATCH(Tableau!GI8&amp;Tableau!GJ8,Semaines!$K$2:$K$523&amp;Semaines!$L$2:$L$523,0))))))))))))))</f>
        <v/>
      </c>
      <c r="FU16" s="127" t="str">
        <f>IF(Tableau!$AL8="","",IF(Tableau!GJ8="","",Tableau!$AL8))</f>
        <v/>
      </c>
      <c r="FV16" s="126" t="str">
        <f t="array" ref="FV16">IF(AB16="Stock","",IF(OR(Tableau!GK8="",Tableau!GL8=""),"",IF($AF16=2013,INDEX(Semaines!$M$2:$M$523,MATCH(Tableau!GK8&amp;Tableau!GL8,Semaines!$K$2:$K$523&amp;Semaines!$L$2:$L$523,0)),IF($AF16=2014,INDEX(Semaines!$N$2:$N$523,MATCH(Tableau!GK8&amp;Tableau!GL8,Semaines!$K$2:$K$523&amp;Semaines!$L$2:$L$523,0)),IF($AF16=2015,INDEX(Semaines!$O$2:$O$523,MATCH(Tableau!GK8&amp;Tableau!GL8,Semaines!$K$2:$K$523&amp;Semaines!$L$2:$L$523,0)),IF($AF16=2016,INDEX(Semaines!$P$2:$P$523,MATCH(Tableau!GK8&amp;Tableau!GL8,Semaines!$K$2:$K$523&amp;Semaines!$L$2:$L$523,0)),IF($AF16=2017,INDEX(Semaines!$Q$2:$Q$523,MATCH(Tableau!GK8&amp;Tableau!GL8,Semaines!$K$2:$K$523&amp;Semaines!$L$2:$L$523,0)),IF($AF16=2018,INDEX(Semaines!$R$2:$R$523,MATCH(Tableau!GK8&amp;Tableau!GL8,Semaines!$K$2:$K$523&amp;Semaines!$L$2:$L$523,0)),IF($AF16=2019,INDEX(Semaines!$S$2:$S$523,MATCH(Tableau!GK8&amp;Tableau!GL8,Semaines!$K$2:$K$523&amp;Semaines!$L$2:$L$523,0)),IF($AF16=2020,INDEX(Semaines!$T$2:$T$523,MATCH(Tableau!GK8&amp;Tableau!GL8,Semaines!$K$2:$K$523&amp;Semaines!$L$2:$L$523,0)),IF($AF16=2021,INDEX(Semaines!$U$2:$U$523,MATCH(Tableau!GK8&amp;Tableau!GL8,Semaines!$K$2:$K$523&amp;Semaines!$L$2:$L$523,0)),IF($AF16=2022,INDEX(Semaines!$V$2:$V$523,MATCH(Tableau!GK8&amp;Tableau!GL8,Semaines!$K$2:$K$523&amp;Semaines!$L$2:$L$523,0))))))))))))))</f>
        <v/>
      </c>
      <c r="FW16" s="127" t="str">
        <f>IF(Tableau!$AL8="","",IF(Tableau!GL8="","",Tableau!$AL8))</f>
        <v/>
      </c>
      <c r="FX16" s="124">
        <f t="shared" si="62"/>
        <v>71</v>
      </c>
      <c r="FY16" s="125">
        <f t="shared" si="63"/>
        <v>2016</v>
      </c>
      <c r="FZ16" s="126" t="str">
        <f t="array" ref="FZ16">IF(AB16="Stock","",IF(OR(Tableau!GO8="",Tableau!GP8=""),"",IF($AF16=2013,INDEX(Semaines!$M$2:$M$523,MATCH(Tableau!GO8&amp;Tableau!GP8,Semaines!$K$2:$K$523&amp;Semaines!$L$2:$L$523,0)),IF($AF16=2014,INDEX(Semaines!$N$2:$N$523,MATCH(Tableau!GO8&amp;Tableau!GP8,Semaines!$K$2:$K$523&amp;Semaines!$L$2:$L$523,0)),IF($AF16=2015,INDEX(Semaines!$O$2:$O$523,MATCH(Tableau!GO8&amp;Tableau!GP8,Semaines!$K$2:$K$523&amp;Semaines!$L$2:$L$523,0)),IF($AF16=2016,INDEX(Semaines!$P$2:$P$523,MATCH(Tableau!GO8&amp;Tableau!GP8,Semaines!$K$2:$K$523&amp;Semaines!$L$2:$L$523,0)),IF($AF16=2017,INDEX(Semaines!$Q$2:$Q$523,MATCH(Tableau!GO8&amp;Tableau!GP8,Semaines!$K$2:$K$523&amp;Semaines!$L$2:$L$523,0)),IF($AF16=2018,INDEX(Semaines!$R$2:$R$523,MATCH(Tableau!GO8&amp;Tableau!GP8,Semaines!$K$2:$K$523&amp;Semaines!$L$2:$L$523,0)),IF($AF16=2019,INDEX(Semaines!$S$2:$S$523,MATCH(Tableau!GO8&amp;Tableau!GP8,Semaines!$K$2:$K$523&amp;Semaines!$L$2:$L$523,0)),IF($AF16=2020,INDEX(Semaines!$T$2:$T$523,MATCH(Tableau!GO8&amp;Tableau!GP8,Semaines!$K$2:$K$523&amp;Semaines!$L$2:$L$523,0)),IF($AF16=2021,INDEX(Semaines!$U$2:$U$523,MATCH(Tableau!GO8&amp;Tableau!GP8,Semaines!$K$2:$K$523&amp;Semaines!$L$2:$L$523,0)),IF($AF16=2022,INDEX(Semaines!$V$2:$V$523,MATCH(Tableau!GO8&amp;Tableau!GP8,Semaines!$K$2:$K$523&amp;Semaines!$L$2:$L$523,0))))))))))))))</f>
        <v/>
      </c>
      <c r="GA16" s="127" t="str">
        <f>IF(Tableau!$AL8="","",IF(Tableau!GP8="","",Tableau!$AL8))</f>
        <v/>
      </c>
      <c r="GB16" s="124">
        <f t="shared" si="64"/>
        <v>72</v>
      </c>
      <c r="GC16" s="125">
        <f t="shared" si="65"/>
        <v>2016</v>
      </c>
      <c r="GD16" s="126" t="str">
        <f t="array" ref="GD16">IF(AB16="Stock","",IF(OR(Tableau!GS8="",Tableau!GT8=""),"",IF($AF16=2013,INDEX(Semaines!$M$2:$M$523,MATCH(Tableau!GS8&amp;Tableau!GT8,Semaines!$K$2:$K$523&amp;Semaines!$L$2:$L$523,0)),IF($AF16=2014,INDEX(Semaines!$N$2:$N$523,MATCH(Tableau!GS8&amp;Tableau!GT8,Semaines!$K$2:$K$523&amp;Semaines!$L$2:$L$523,0)),IF($AF16=2015,INDEX(Semaines!$O$2:$O$523,MATCH(Tableau!GS8&amp;Tableau!GT8,Semaines!$K$2:$K$523&amp;Semaines!$L$2:$L$523,0)),IF($AF16=2016,INDEX(Semaines!$P$2:$P$523,MATCH(Tableau!GS8&amp;Tableau!GT8,Semaines!$K$2:$K$523&amp;Semaines!$L$2:$L$523,0)),IF($AF16=2017,INDEX(Semaines!$Q$2:$Q$523,MATCH(Tableau!GS8&amp;Tableau!GT8,Semaines!$K$2:$K$523&amp;Semaines!$L$2:$L$523,0)),IF($AF16=2018,INDEX(Semaines!$R$2:$R$523,MATCH(Tableau!GS8&amp;Tableau!GT8,Semaines!$K$2:$K$523&amp;Semaines!$L$2:$L$523,0)),IF($AF16=2019,INDEX(Semaines!$S$2:$S$523,MATCH(Tableau!GS8&amp;Tableau!GT8,Semaines!$K$2:$K$523&amp;Semaines!$L$2:$L$523,0)),IF($AF16=2020,INDEX(Semaines!$T$2:$T$523,MATCH(Tableau!GS8&amp;Tableau!GT8,Semaines!$K$2:$K$523&amp;Semaines!$L$2:$L$523,0)),IF($AF16=2021,INDEX(Semaines!$U$2:$U$523,MATCH(Tableau!GS8&amp;Tableau!GT8,Semaines!$K$2:$K$523&amp;Semaines!$L$2:$L$523,0)),IF($AF16=2022,INDEX(Semaines!$V$2:$V$523,MATCH(Tableau!GS8&amp;Tableau!GT8,Semaines!$K$2:$K$523&amp;Semaines!$L$2:$L$523,0))))))))))))))</f>
        <v/>
      </c>
      <c r="GE16" s="127" t="str">
        <f>IF(Tableau!$AL8="","",IF(Tableau!GT8="","",Tableau!$AL8))</f>
        <v/>
      </c>
      <c r="GF16" s="124">
        <f t="shared" si="66"/>
        <v>72</v>
      </c>
      <c r="GG16" s="125">
        <f t="shared" si="67"/>
        <v>2016</v>
      </c>
      <c r="GH16" s="126" t="str">
        <f t="array" ref="GH16">IF(AB16="Stock","",IF(OR(Tableau!GW8="",Tableau!GX8=""),"",IF($AF16=2013,INDEX(Semaines!$M$2:$M$523,MATCH(Tableau!GW8&amp;Tableau!GX8,Semaines!$K$2:$K$523&amp;Semaines!$L$2:$L$523,0)),IF($AF16=2014,INDEX(Semaines!$N$2:$N$523,MATCH(Tableau!GW8&amp;Tableau!GX8,Semaines!$K$2:$K$523&amp;Semaines!$L$2:$L$523,0)),IF($AF16=2015,INDEX(Semaines!$O$2:$O$523,MATCH(Tableau!GW8&amp;Tableau!GX8,Semaines!$K$2:$K$523&amp;Semaines!$L$2:$L$523,0)),IF($AF16=2016,INDEX(Semaines!$P$2:$P$523,MATCH(Tableau!GW8&amp;Tableau!GX8,Semaines!$K$2:$K$523&amp;Semaines!$L$2:$L$523,0)),IF($AF16=2017,INDEX(Semaines!$Q$2:$Q$523,MATCH(Tableau!GW8&amp;Tableau!GX8,Semaines!$K$2:$K$523&amp;Semaines!$L$2:$L$523,0)),IF($AF16=2018,INDEX(Semaines!$R$2:$R$523,MATCH(Tableau!GW8&amp;Tableau!GX8,Semaines!$K$2:$K$523&amp;Semaines!$L$2:$L$523,0)),IF($AF16=2019,INDEX(Semaines!$S$2:$S$523,MATCH(Tableau!GW8&amp;Tableau!GX8,Semaines!$K$2:$K$523&amp;Semaines!$L$2:$L$523,0)),IF($AF16=2020,INDEX(Semaines!$T$2:$T$523,MATCH(Tableau!GW8&amp;Tableau!GX8,Semaines!$K$2:$K$523&amp;Semaines!$L$2:$L$523,0)),IF($AF16=2021,INDEX(Semaines!$U$2:$U$523,MATCH(Tableau!GW8&amp;Tableau!GX8,Semaines!$K$2:$K$523&amp;Semaines!$L$2:$L$523,0)),IF($AF16=2022,INDEX(Semaines!$V$2:$V$523,MATCH(Tableau!GW8&amp;Tableau!GX8,Semaines!$K$2:$K$523&amp;Semaines!$L$2:$L$523,0))))))))))))))</f>
        <v/>
      </c>
      <c r="GI16" s="127" t="str">
        <f>IF(Tableau!$AL8="","",IF(Tableau!GX8="","",Tableau!$AL8))</f>
        <v/>
      </c>
      <c r="GJ16" s="211"/>
      <c r="GK16" s="124">
        <f t="shared" si="68"/>
        <v>73</v>
      </c>
      <c r="GL16" s="125">
        <f t="shared" si="69"/>
        <v>2016</v>
      </c>
      <c r="GM16" s="126" t="str">
        <f t="array" ref="GM16">IF(AB16="Stock","",IF(OR(Tableau!HB8="",Tableau!HC8=""),"",IF($AF16=2013,INDEX(Semaines!$M$2:$M$523,MATCH(Tableau!HB8&amp;Tableau!HC8,Semaines!$K$2:$K$523&amp;Semaines!$L$2:$L$523,0)),IF($AF16=2014,INDEX(Semaines!$N$2:$N$523,MATCH(Tableau!HB8&amp;Tableau!HC8,Semaines!$K$2:$K$523&amp;Semaines!$L$2:$L$523,0)),IF($AF16=2015,INDEX(Semaines!$O$2:$O$523,MATCH(Tableau!HB8&amp;Tableau!HC8,Semaines!$K$2:$K$523&amp;Semaines!$L$2:$L$523,0)),IF($AF16=2016,INDEX(Semaines!$P$2:$P$523,MATCH(Tableau!HB8&amp;Tableau!HC8,Semaines!$K$2:$K$523&amp;Semaines!$L$2:$L$523,0)),IF($AF16=2017,INDEX(Semaines!$Q$2:$Q$523,MATCH(Tableau!HB8&amp;Tableau!HC8,Semaines!$K$2:$K$523&amp;Semaines!$L$2:$L$523,0)),IF($AF16=2018,INDEX(Semaines!$R$2:$R$523,MATCH(Tableau!HB8&amp;Tableau!HC8,Semaines!$K$2:$K$523&amp;Semaines!$L$2:$L$523,0)),IF($AF16=2019,INDEX(Semaines!$S$2:$S$523,MATCH(Tableau!HB8&amp;Tableau!HC8,Semaines!$K$2:$K$523&amp;Semaines!$L$2:$L$523,0)),IF($AF16=2020,INDEX(Semaines!$T$2:$T$523,MATCH(Tableau!HB8&amp;Tableau!HC8,Semaines!$K$2:$K$523&amp;Semaines!$L$2:$L$523,0)),IF($AF16=2021,INDEX(Semaines!$U$2:$U$523,MATCH(Tableau!HB8&amp;Tableau!HC8,Semaines!$K$2:$K$523&amp;Semaines!$L$2:$L$523,0)),IF($AF16=2022,INDEX(Semaines!$V$2:$V$523,MATCH(Tableau!HB8&amp;Tableau!HC8,Semaines!$K$2:$K$523&amp;Semaines!$L$2:$L$523,0))))))))))))))</f>
        <v/>
      </c>
      <c r="GN16" s="127" t="str">
        <f>IF(Tableau!$AL8="","",IF(Tableau!HC8="","",Tableau!$AL8))</f>
        <v/>
      </c>
      <c r="GO16" s="124">
        <f t="shared" si="70"/>
        <v>74</v>
      </c>
      <c r="GP16" s="125">
        <f t="shared" si="71"/>
        <v>2016</v>
      </c>
      <c r="GQ16" s="126" t="str">
        <f t="array" ref="GQ16">IF(AB16="Stock","",IF(OR(Tableau!HF8="",Tableau!HG8=""),"",IF($AF16=2013,INDEX(Semaines!$M$2:$M$523,MATCH(Tableau!HF8&amp;Tableau!HG8,Semaines!$K$2:$K$523&amp;Semaines!$L$2:$L$523,0)),IF($AF16=2014,INDEX(Semaines!$N$2:$N$523,MATCH(Tableau!HF8&amp;Tableau!HG8,Semaines!$K$2:$K$523&amp;Semaines!$L$2:$L$523,0)),IF($AF16=2015,INDEX(Semaines!$O$2:$O$523,MATCH(Tableau!HF8&amp;Tableau!HG8,Semaines!$K$2:$K$523&amp;Semaines!$L$2:$L$523,0)),IF($AF16=2016,INDEX(Semaines!$P$2:$P$523,MATCH(Tableau!HF8&amp;Tableau!HG8,Semaines!$K$2:$K$523&amp;Semaines!$L$2:$L$523,0)),IF($AF16=2017,INDEX(Semaines!$Q$2:$Q$523,MATCH(Tableau!HF8&amp;Tableau!HG8,Semaines!$K$2:$K$523&amp;Semaines!$L$2:$L$523,0)),IF($AF16=2018,INDEX(Semaines!$R$2:$R$523,MATCH(Tableau!HF8&amp;Tableau!HG8,Semaines!$K$2:$K$523&amp;Semaines!$L$2:$L$523,0)),IF($AF16=2019,INDEX(Semaines!$S$2:$S$523,MATCH(Tableau!HF8&amp;Tableau!HG8,Semaines!$K$2:$K$523&amp;Semaines!$L$2:$L$523,0)),IF($AF16=2020,INDEX(Semaines!$T$2:$T$523,MATCH(Tableau!HF8&amp;Tableau!HG8,Semaines!$K$2:$K$523&amp;Semaines!$L$2:$L$523,0)),IF($AF16=2021,INDEX(Semaines!$U$2:$U$523,MATCH(Tableau!HF8&amp;Tableau!HG8,Semaines!$K$2:$K$523&amp;Semaines!$L$2:$L$523,0)),IF($AF16=2022,INDEX(Semaines!$V$2:$V$523,MATCH(Tableau!HF8&amp;Tableau!HG8,Semaines!$K$2:$K$523&amp;Semaines!$L$2:$L$523,0))))))))))))))</f>
        <v/>
      </c>
      <c r="GR16" s="127" t="str">
        <f>IF(Tableau!$AL8="","",IF(Tableau!HG8="","",Tableau!$AL8))</f>
        <v/>
      </c>
      <c r="GS16" s="129"/>
      <c r="GT16" s="122"/>
      <c r="GU16" s="129"/>
      <c r="GV16" s="123"/>
      <c r="GW16" s="122"/>
      <c r="GX16" s="123"/>
      <c r="GY16" s="124">
        <f t="shared" si="72"/>
        <v>74</v>
      </c>
      <c r="GZ16" s="125">
        <f t="shared" si="73"/>
        <v>2016</v>
      </c>
      <c r="HA16" s="126" t="str">
        <f t="array" ref="HA16">IF(AB16="Stock","",IF(OR(Tableau!HP8="",Tableau!HQ8=""),"",IF($AF16=2013,INDEX(Semaines!$M$2:$M$523,MATCH(Tableau!HP8&amp;Tableau!HQ8,Semaines!$K$2:$K$523&amp;Semaines!$L$2:$L$523,0)),IF($AF16=2014,INDEX(Semaines!$N$2:$N$523,MATCH(Tableau!HP8&amp;Tableau!HQ8,Semaines!$K$2:$K$523&amp;Semaines!$L$2:$L$523,0)),IF($AF16=2015,INDEX(Semaines!$O$2:$O$523,MATCH(Tableau!HP8&amp;Tableau!HQ8,Semaines!$K$2:$K$523&amp;Semaines!$L$2:$L$523,0)),IF($AF16=2016,INDEX(Semaines!$P$2:$P$523,MATCH(Tableau!HP8&amp;Tableau!HQ8,Semaines!$K$2:$K$523&amp;Semaines!$L$2:$L$523,0)),IF($AF16=2017,INDEX(Semaines!$Q$2:$Q$523,MATCH(Tableau!HP8&amp;Tableau!HQ8,Semaines!$K$2:$K$523&amp;Semaines!$L$2:$L$523,0)),IF($AF16=2018,INDEX(Semaines!$R$2:$R$523,MATCH(Tableau!HP8&amp;Tableau!HQ8,Semaines!$K$2:$K$523&amp;Semaines!$L$2:$L$523,0)),IF($AF16=2019,INDEX(Semaines!$S$2:$S$523,MATCH(Tableau!HP8&amp;Tableau!HQ8,Semaines!$K$2:$K$523&amp;Semaines!$L$2:$L$523,0)),IF($AF16=2020,INDEX(Semaines!$T$2:$T$523,MATCH(Tableau!HP8&amp;Tableau!HQ8,Semaines!$K$2:$K$523&amp;Semaines!$L$2:$L$523,0)),IF($AF16=2021,INDEX(Semaines!$U$2:$U$523,MATCH(Tableau!HP8&amp;Tableau!HQ8,Semaines!$K$2:$K$523&amp;Semaines!$L$2:$L$523,0)),IF($AF16=2022,INDEX(Semaines!$V$2:$V$523,MATCH(Tableau!HP8&amp;Tableau!HQ8,Semaines!$K$2:$K$523&amp;Semaines!$L$2:$L$523,0))))))))))))))</f>
        <v/>
      </c>
      <c r="HB16" s="127" t="str">
        <f>IF(Tableau!$AL8="","",IF(Tableau!HQ8="","",Tableau!$AL8))</f>
        <v/>
      </c>
      <c r="HC16" s="211"/>
      <c r="HD16" s="131"/>
      <c r="HE16" s="132"/>
      <c r="HF16" s="133"/>
      <c r="HG16" s="123"/>
      <c r="HH16" s="211"/>
      <c r="HI16" s="124">
        <f t="shared" si="74"/>
        <v>75</v>
      </c>
      <c r="HJ16" s="125">
        <f t="shared" si="75"/>
        <v>2016</v>
      </c>
      <c r="HK16" s="126" t="str">
        <f t="array" ref="HK16">IF(AB16="Stock","",IF(OR(Tableau!HZ8="",Tableau!IA8=""),"",IF($AF16=2013,INDEX(Semaines!$M$2:$M$523,MATCH(Tableau!HZ8&amp;Tableau!IA8,Semaines!$K$2:$K$523&amp;Semaines!$L$2:$L$523,0)),IF($AF16=2014,INDEX(Semaines!$N$2:$N$523,MATCH(Tableau!HZ8&amp;Tableau!IA8,Semaines!$K$2:$K$523&amp;Semaines!$L$2:$L$523,0)),IF($AF16=2015,INDEX(Semaines!$O$2:$O$523,MATCH(Tableau!HZ8&amp;Tableau!IA8,Semaines!$K$2:$K$523&amp;Semaines!$L$2:$L$523,0)),IF($AF16=2016,INDEX(Semaines!$P$2:$P$523,MATCH(Tableau!HZ8&amp;Tableau!IA8,Semaines!$K$2:$K$523&amp;Semaines!$L$2:$L$523,0)),IF($AF16=2017,INDEX(Semaines!$Q$2:$Q$523,MATCH(Tableau!HZ8&amp;Tableau!IA8,Semaines!$K$2:$K$523&amp;Semaines!$L$2:$L$523,0)),IF($AF16=2018,INDEX(Semaines!$R$2:$R$523,MATCH(Tableau!HZ8&amp;Tableau!IA8,Semaines!$K$2:$K$523&amp;Semaines!$L$2:$L$523,0)),IF($AF16=2019,INDEX(Semaines!$S$2:$S$523,MATCH(Tableau!HZ8&amp;Tableau!IA8,Semaines!$K$2:$K$523&amp;Semaines!$L$2:$L$523,0)),IF($AF16=2020,INDEX(Semaines!$T$2:$T$523,MATCH(Tableau!HZ8&amp;Tableau!IA8,Semaines!$K$2:$K$523&amp;Semaines!$L$2:$L$523,0)),IF($AF16=2021,INDEX(Semaines!$U$2:$U$523,MATCH(Tableau!HZ8&amp;Tableau!IA8,Semaines!$K$2:$K$523&amp;Semaines!$L$2:$L$523,0)),IF($AF16=2022,INDEX(Semaines!$V$2:$V$523,MATCH(Tableau!HZ8&amp;Tableau!IA8,Semaines!$K$2:$K$523&amp;Semaines!$L$2:$L$523,0))))))))))))))</f>
        <v/>
      </c>
      <c r="HL16" s="127" t="str">
        <f>IF(Tableau!$AL8="","",IF(Tableau!IA8="","",Tableau!$AL8))</f>
        <v/>
      </c>
      <c r="HM16" s="126" t="str">
        <f t="array" ref="HM16">IF(AB16="Stock","",IF(OR(Tableau!IB8="",Tableau!IC8=""),"",IF($AF16=2013,INDEX(Semaines!$M$2:$M$523,MATCH(Tableau!IB8&amp;Tableau!IC8,Semaines!$K$2:$K$523&amp;Semaines!$L$2:$L$523,0)),IF($AF16=2014,INDEX(Semaines!$N$2:$N$523,MATCH(Tableau!IB8&amp;Tableau!IC8,Semaines!$K$2:$K$523&amp;Semaines!$L$2:$L$523,0)),IF($AF16=2015,INDEX(Semaines!$O$2:$O$523,MATCH(Tableau!IB8&amp;Tableau!IC8,Semaines!$K$2:$K$523&amp;Semaines!$L$2:$L$523,0)),IF($AF16=2016,INDEX(Semaines!$P$2:$P$523,MATCH(Tableau!IB8&amp;Tableau!IC8,Semaines!$K$2:$K$523&amp;Semaines!$L$2:$L$523,0)),IF($AF16=2017,INDEX(Semaines!$Q$2:$Q$523,MATCH(Tableau!IB8&amp;Tableau!IC8,Semaines!$K$2:$K$523&amp;Semaines!$L$2:$L$523,0)),IF($AF16=2018,INDEX(Semaines!$R$2:$R$523,MATCH(Tableau!IB8&amp;Tableau!IC8,Semaines!$K$2:$K$523&amp;Semaines!$L$2:$L$523,0)),IF($AF16=2019,INDEX(Semaines!$S$2:$S$523,MATCH(Tableau!IB8&amp;Tableau!IC8,Semaines!$K$2:$K$523&amp;Semaines!$L$2:$L$523,0)),IF($AF16=2020,INDEX(Semaines!$T$2:$T$523,MATCH(Tableau!IB8&amp;Tableau!IC8,Semaines!$K$2:$K$523&amp;Semaines!$L$2:$L$523,0)),IF($AF16=2021,INDEX(Semaines!$U$2:$U$523,MATCH(Tableau!IB8&amp;Tableau!IC8,Semaines!$K$2:$K$523&amp;Semaines!$L$2:$L$523,0)),IF($AF16=2022,INDEX(Semaines!$V$2:$V$523,MATCH(Tableau!IB8&amp;Tableau!IC8,Semaines!$K$2:$K$523&amp;Semaines!$L$2:$L$523,0))))))))))))))</f>
        <v/>
      </c>
      <c r="HN16" s="127" t="str">
        <f>IF(Tableau!$AL8="","",IF(Tableau!IC8="","",Tableau!$AL8))</f>
        <v/>
      </c>
      <c r="HO16" s="124">
        <f t="shared" si="76"/>
        <v>76</v>
      </c>
      <c r="HP16" s="125">
        <f t="shared" si="77"/>
        <v>2016</v>
      </c>
      <c r="HQ16" s="126" t="str">
        <f t="array" ref="HQ16">IF(AB16="Stock","",IF(OR(Tableau!IF8="",Tableau!IG8=""),"",IF($AF16=2013,INDEX(Semaines!$M$2:$M$523,MATCH(Tableau!IF8&amp;Tableau!IG8,Semaines!$K$2:$K$523&amp;Semaines!$L$2:$L$523,0)),IF($AF16=2014,INDEX(Semaines!$N$2:$N$523,MATCH(Tableau!IF8&amp;Tableau!IG8,Semaines!$K$2:$K$523&amp;Semaines!$L$2:$L$523,0)),IF($AF16=2015,INDEX(Semaines!$O$2:$O$523,MATCH(Tableau!IF8&amp;Tableau!IG8,Semaines!$K$2:$K$523&amp;Semaines!$L$2:$L$523,0)),IF($AF16=2016,INDEX(Semaines!$P$2:$P$523,MATCH(Tableau!IF8&amp;Tableau!IG8,Semaines!$K$2:$K$523&amp;Semaines!$L$2:$L$523,0)),IF($AF16=2017,INDEX(Semaines!$Q$2:$Q$523,MATCH(Tableau!IF8&amp;Tableau!IG8,Semaines!$K$2:$K$523&amp;Semaines!$L$2:$L$523,0)),IF($AF16=2018,INDEX(Semaines!$R$2:$R$523,MATCH(Tableau!IF8&amp;Tableau!IG8,Semaines!$K$2:$K$523&amp;Semaines!$L$2:$L$523,0)),IF($AF16=2019,INDEX(Semaines!$S$2:$S$523,MATCH(Tableau!IF8&amp;Tableau!IG8,Semaines!$K$2:$K$523&amp;Semaines!$L$2:$L$523,0)),IF($AF16=2020,INDEX(Semaines!$T$2:$T$523,MATCH(Tableau!IF8&amp;Tableau!IG8,Semaines!$K$2:$K$523&amp;Semaines!$L$2:$L$523,0)),IF($AF16=2021,INDEX(Semaines!$U$2:$U$523,MATCH(Tableau!IF8&amp;Tableau!IG8,Semaines!$K$2:$K$523&amp;Semaines!$L$2:$L$523,0)),IF($AF16=2022,INDEX(Semaines!$V$2:$V$523,MATCH(Tableau!IF8&amp;Tableau!IG8,Semaines!$K$2:$K$523&amp;Semaines!$L$2:$L$523,0))))))))))))))</f>
        <v/>
      </c>
      <c r="HR16" s="127" t="str">
        <f>IF(Tableau!$AL8="","",IF(Tableau!IG8="","",Tableau!$AL8))</f>
        <v/>
      </c>
      <c r="HS16" s="129"/>
      <c r="HT16" s="122"/>
      <c r="HU16" s="129"/>
      <c r="HV16" s="123"/>
      <c r="HW16" s="212"/>
      <c r="HX16" s="122"/>
      <c r="HY16" s="122"/>
      <c r="HZ16" s="129"/>
      <c r="IA16" s="123"/>
      <c r="IB16" s="124">
        <f t="shared" si="78"/>
        <v>77</v>
      </c>
      <c r="IC16" s="125">
        <f t="shared" si="79"/>
        <v>2016</v>
      </c>
      <c r="ID16" s="126" t="str">
        <f t="array" ref="ID16">IF(AB16="Stock","",IF(OR(Tableau!IS8="",Tableau!IT8=""),"",IF($AF16=2013,INDEX(Semaines!$M$2:$M$523,MATCH(Tableau!IS8&amp;Tableau!IT8,Semaines!$K$2:$K$523&amp;Semaines!$L$2:$L$523,0)),IF($AF16=2014,INDEX(Semaines!$N$2:$N$523,MATCH(Tableau!IS8&amp;Tableau!IT8,Semaines!$K$2:$K$523&amp;Semaines!$L$2:$L$523,0)),IF($AF16=2015,INDEX(Semaines!$O$2:$O$523,MATCH(Tableau!IS8&amp;Tableau!IT8,Semaines!$K$2:$K$523&amp;Semaines!$L$2:$L$523,0)),IF($AF16=2016,INDEX(Semaines!$P$2:$P$523,MATCH(Tableau!IS8&amp;Tableau!IT8,Semaines!$K$2:$K$523&amp;Semaines!$L$2:$L$523,0)),IF($AF16=2017,INDEX(Semaines!$Q$2:$Q$523,MATCH(Tableau!IS8&amp;Tableau!IT8,Semaines!$K$2:$K$523&amp;Semaines!$L$2:$L$523,0)),IF($AF16=2018,INDEX(Semaines!$R$2:$R$523,MATCH(Tableau!IS8&amp;Tableau!IT8,Semaines!$K$2:$K$523&amp;Semaines!$L$2:$L$523,0)),IF($AF16=2019,INDEX(Semaines!$S$2:$S$523,MATCH(Tableau!IS8&amp;Tableau!IT8,Semaines!$K$2:$K$523&amp;Semaines!$L$2:$L$523,0)),IF($AF16=2020,INDEX(Semaines!$T$2:$T$523,MATCH(Tableau!IS8&amp;Tableau!IT8,Semaines!$K$2:$K$523&amp;Semaines!$L$2:$L$523,0)),IF($AF16=2021,INDEX(Semaines!$U$2:$U$523,MATCH(Tableau!IS8&amp;Tableau!IT8,Semaines!$K$2:$K$523&amp;Semaines!$L$2:$L$523,0)),IF($AF16=2022,INDEX(Semaines!$V$2:$V$523,MATCH(Tableau!IS8&amp;Tableau!IT8,Semaines!$K$2:$K$523&amp;Semaines!$L$2:$L$523,0))))))))))))))</f>
        <v/>
      </c>
      <c r="IE16" s="127" t="str">
        <f>IF(Tableau!$AL8="","",IF(Tableau!IT8="","",Tableau!$AL8))</f>
        <v/>
      </c>
      <c r="IF16" s="124">
        <f t="shared" si="80"/>
        <v>77</v>
      </c>
      <c r="IG16" s="125">
        <f t="shared" si="81"/>
        <v>2016</v>
      </c>
      <c r="IH16" s="126" t="str">
        <f t="array" ref="IH16">IF(AB16="Stock","",IF(OR(Tableau!IW8="",Tableau!IX8=""),"",IF($AF16=2013,INDEX(Semaines!$M$2:$M$523,MATCH(Tableau!IW8&amp;Tableau!IX8,Semaines!$K$2:$K$523&amp;Semaines!$L$2:$L$523,0)),IF($AF16=2014,INDEX(Semaines!$N$2:$N$523,MATCH(Tableau!IW8&amp;Tableau!IX8,Semaines!$K$2:$K$523&amp;Semaines!$L$2:$L$523,0)),IF($AF16=2015,INDEX(Semaines!$O$2:$O$523,MATCH(Tableau!IW8&amp;Tableau!IX8,Semaines!$K$2:$K$523&amp;Semaines!$L$2:$L$523,0)),IF($AF16=2016,INDEX(Semaines!$P$2:$P$523,MATCH(Tableau!IW8&amp;Tableau!IX8,Semaines!$K$2:$K$523&amp;Semaines!$L$2:$L$523,0)),IF($AF16=2017,INDEX(Semaines!$Q$2:$Q$523,MATCH(Tableau!IW8&amp;Tableau!IX8,Semaines!$K$2:$K$523&amp;Semaines!$L$2:$L$523,0)),IF($AF16=2018,INDEX(Semaines!$R$2:$R$523,MATCH(Tableau!IW8&amp;Tableau!IX8,Semaines!$K$2:$K$523&amp;Semaines!$L$2:$L$523,0)),IF($AF16=2019,INDEX(Semaines!$S$2:$S$523,MATCH(Tableau!IW8&amp;Tableau!IX8,Semaines!$K$2:$K$523&amp;Semaines!$L$2:$L$523,0)),IF($AF16=2020,INDEX(Semaines!$T$2:$T$523,MATCH(Tableau!IW8&amp;Tableau!IX8,Semaines!$K$2:$K$523&amp;Semaines!$L$2:$L$523,0)),IF($AF16=2021,INDEX(Semaines!$U$2:$U$523,MATCH(Tableau!IW8&amp;Tableau!IX8,Semaines!$K$2:$K$523&amp;Semaines!$L$2:$L$523,0)),IF($AF16=2022,INDEX(Semaines!$V$2:$V$523,MATCH(Tableau!IW8&amp;Tableau!IX8,Semaines!$K$2:$K$523&amp;Semaines!$L$2:$L$523,0))))))))))))))</f>
        <v/>
      </c>
      <c r="II16" s="127" t="str">
        <f>IF(Tableau!$AL8="","",IF(Tableau!IX8="","",Tableau!$AL8))</f>
        <v/>
      </c>
      <c r="IJ16" s="117">
        <f>IF(Import!AY6=0,"",Import!AY6)</f>
        <v>42921</v>
      </c>
      <c r="IK16" s="124">
        <f t="shared" si="82"/>
        <v>27</v>
      </c>
      <c r="IL16" s="125">
        <f t="shared" si="83"/>
        <v>2017</v>
      </c>
      <c r="IM16" s="126" t="str">
        <f>IF(Tableau!JC8="","",Tableau!JC8)</f>
        <v/>
      </c>
      <c r="IN16" s="127" t="str">
        <f>IF(Tableau!JD8="","",Tableau!JD8)</f>
        <v/>
      </c>
      <c r="IO16" s="211"/>
      <c r="IP16" s="124">
        <f t="shared" si="84"/>
        <v>78</v>
      </c>
      <c r="IQ16" s="125">
        <f t="shared" si="85"/>
        <v>2016</v>
      </c>
      <c r="IR16" s="126" t="str">
        <f t="array" ref="IR16">IF(AB16="Stock","",IF(OR(Tableau!JH8="",Tableau!JI8=""),"",IF($AF16=2013,INDEX(Semaines!$M$2:$M$523,MATCH(Tableau!JH8&amp;Tableau!JI8,Semaines!$K$2:$K$523&amp;Semaines!$L$2:$L$523,0)),IF($AF16=2014,INDEX(Semaines!$N$2:$N$523,MATCH(Tableau!JH8&amp;Tableau!JI8,Semaines!$K$2:$K$523&amp;Semaines!$L$2:$L$523,0)),IF($AF16=2015,INDEX(Semaines!$O$2:$O$523,MATCH(Tableau!JH8&amp;Tableau!JI8,Semaines!$K$2:$K$523&amp;Semaines!$L$2:$L$523,0)),IF($AF16=2016,INDEX(Semaines!$P$2:$P$523,MATCH(Tableau!JH8&amp;Tableau!JI8,Semaines!$K$2:$K$523&amp;Semaines!$L$2:$L$523,0)),IF($AF16=2017,INDEX(Semaines!$Q$2:$Q$523,MATCH(Tableau!JH8&amp;Tableau!JI8,Semaines!$K$2:$K$523&amp;Semaines!$L$2:$L$523,0)),IF($AF16=2018,INDEX(Semaines!$R$2:$R$523,MATCH(Tableau!JH8&amp;Tableau!JI8,Semaines!$K$2:$K$523&amp;Semaines!$L$2:$L$523,0)),IF($AF16=2019,INDEX(Semaines!$S$2:$S$523,MATCH(Tableau!JH8&amp;Tableau!JI8,Semaines!$K$2:$K$523&amp;Semaines!$L$2:$L$523,0)),IF($AF16=2020,INDEX(Semaines!$T$2:$T$523,MATCH(Tableau!JH8&amp;Tableau!JI8,Semaines!$K$2:$K$523&amp;Semaines!$L$2:$L$523,0)),IF($AF16=2021,INDEX(Semaines!$U$2:$U$523,MATCH(Tableau!JH8&amp;Tableau!JI8,Semaines!$K$2:$K$523&amp;Semaines!$L$2:$L$523,0)),IF($AF16=2022,INDEX(Semaines!$V$2:$V$523,MATCH(Tableau!JH8&amp;Tableau!JI8,Semaines!$K$2:$K$523&amp;Semaines!$L$2:$L$523,0))))))))))))))</f>
        <v/>
      </c>
      <c r="IS16" s="127" t="str">
        <f>IF(Tableau!$AL8="","",IF(Tableau!JI8="","",Tableau!$AL8))</f>
        <v/>
      </c>
      <c r="IT16" s="124">
        <f t="shared" si="86"/>
        <v>79</v>
      </c>
      <c r="IU16" s="125">
        <f t="shared" si="87"/>
        <v>2016</v>
      </c>
      <c r="IV16" s="126" t="str">
        <f t="array" ref="IV16">IF(AB16="Stock","",IF(OR(Tableau!JL8="",Tableau!JM8=""),"",IF($AF16=2013,INDEX(Semaines!$M$2:$M$523,MATCH(Tableau!JL8&amp;Tableau!JM8,Semaines!$K$2:$K$523&amp;Semaines!$L$2:$L$523,0)),IF($AF16=2014,INDEX(Semaines!$N$2:$N$523,MATCH(Tableau!JL8&amp;Tableau!JM8,Semaines!$K$2:$K$523&amp;Semaines!$L$2:$L$523,0)),IF($AF16=2015,INDEX(Semaines!$O$2:$O$523,MATCH(Tableau!JL8&amp;Tableau!JM8,Semaines!$K$2:$K$523&amp;Semaines!$L$2:$L$523,0)),IF($AF16=2016,INDEX(Semaines!$P$2:$P$523,MATCH(Tableau!JL8&amp;Tableau!JM8,Semaines!$K$2:$K$523&amp;Semaines!$L$2:$L$523,0)),IF($AF16=2017,INDEX(Semaines!$Q$2:$Q$523,MATCH(Tableau!JL8&amp;Tableau!JM8,Semaines!$K$2:$K$523&amp;Semaines!$L$2:$L$523,0)),IF($AF16=2018,INDEX(Semaines!$R$2:$R$523,MATCH(Tableau!JL8&amp;Tableau!JM8,Semaines!$K$2:$K$523&amp;Semaines!$L$2:$L$523,0)),IF($AF16=2019,INDEX(Semaines!$S$2:$S$523,MATCH(Tableau!JL8&amp;Tableau!JM8,Semaines!$K$2:$K$523&amp;Semaines!$L$2:$L$523,0)),IF($AF16=2020,INDEX(Semaines!$T$2:$T$523,MATCH(Tableau!JL8&amp;Tableau!JM8,Semaines!$K$2:$K$523&amp;Semaines!$L$2:$L$523,0)),IF($AF16=2021,INDEX(Semaines!$U$2:$U$523,MATCH(Tableau!JL8&amp;Tableau!JM8,Semaines!$K$2:$K$523&amp;Semaines!$L$2:$L$523,0)),IF($AF16=2022,INDEX(Semaines!$V$2:$V$523,MATCH(Tableau!JL8&amp;Tableau!JM8,Semaines!$K$2:$K$523&amp;Semaines!$L$2:$L$523,0))))))))))))))</f>
        <v/>
      </c>
      <c r="IW16" s="127" t="str">
        <f>IF(Tableau!$AL8="","",IF(Tableau!JM8="","",Tableau!$AL8))</f>
        <v/>
      </c>
      <c r="IX16" s="122"/>
      <c r="IY16" s="122"/>
      <c r="IZ16" s="129"/>
      <c r="JA16" s="123"/>
      <c r="JB16" s="124">
        <f t="shared" si="88"/>
        <v>79</v>
      </c>
      <c r="JC16" s="125">
        <f t="shared" si="89"/>
        <v>2016</v>
      </c>
      <c r="JD16" s="126" t="str">
        <f t="array" ref="JD16">IF(AB16="Stock","",IF(OR(Tableau!JT8="",Tableau!JU8=""),"",IF($AF16=2013,INDEX(Semaines!$M$2:$M$523,MATCH(Tableau!JT8&amp;Tableau!JU8,Semaines!$K$2:$K$523&amp;Semaines!$L$2:$L$523,0)),IF($AF16=2014,INDEX(Semaines!$N$2:$N$523,MATCH(Tableau!JT8&amp;Tableau!JU8,Semaines!$K$2:$K$523&amp;Semaines!$L$2:$L$523,0)),IF($AF16=2015,INDEX(Semaines!$O$2:$O$523,MATCH(Tableau!JT8&amp;Tableau!JU8,Semaines!$K$2:$K$523&amp;Semaines!$L$2:$L$523,0)),IF($AF16=2016,INDEX(Semaines!$P$2:$P$523,MATCH(Tableau!JT8&amp;Tableau!JU8,Semaines!$K$2:$K$523&amp;Semaines!$L$2:$L$523,0)),IF($AF16=2017,INDEX(Semaines!$Q$2:$Q$523,MATCH(Tableau!JT8&amp;Tableau!JU8,Semaines!$K$2:$K$523&amp;Semaines!$L$2:$L$523,0)),IF($AF16=2018,INDEX(Semaines!$R$2:$R$523,MATCH(Tableau!JT8&amp;Tableau!JU8,Semaines!$K$2:$K$523&amp;Semaines!$L$2:$L$523,0)),IF($AF16=2019,INDEX(Semaines!$S$2:$S$523,MATCH(Tableau!JT8&amp;Tableau!JU8,Semaines!$K$2:$K$523&amp;Semaines!$L$2:$L$523,0)),IF($AF16=2020,INDEX(Semaines!$T$2:$T$523,MATCH(Tableau!JT8&amp;Tableau!JU8,Semaines!$K$2:$K$523&amp;Semaines!$L$2:$L$523,0)),IF($AF16=2021,INDEX(Semaines!$U$2:$U$523,MATCH(Tableau!JT8&amp;Tableau!JU8,Semaines!$K$2:$K$523&amp;Semaines!$L$2:$L$523,0)),IF($AF16=2022,INDEX(Semaines!$V$2:$V$523,MATCH(Tableau!JT8&amp;Tableau!JU8,Semaines!$K$2:$K$523&amp;Semaines!$L$2:$L$523,0))))))))))))))</f>
        <v/>
      </c>
      <c r="JE16" s="127" t="str">
        <f>IF(Tableau!$AL8="","",IF(Tableau!JU8="","",Tableau!$AL8))</f>
        <v/>
      </c>
      <c r="JF16" s="129"/>
      <c r="JG16" s="122"/>
      <c r="JH16" s="129"/>
      <c r="JI16" s="123"/>
      <c r="JJ16" s="211"/>
      <c r="JK16" s="124">
        <f t="shared" si="90"/>
        <v>80</v>
      </c>
      <c r="JL16" s="125">
        <f t="shared" si="91"/>
        <v>2016</v>
      </c>
      <c r="JM16" s="126" t="str">
        <f t="array" ref="JM16">IF(AB16="Stock","",IF(OR(Tableau!KC8="",Tableau!KD8=""),"",IF($AF16=2013,INDEX(Semaines!$M$2:$M$523,MATCH(Tableau!KC8&amp;Tableau!KD8,Semaines!$K$2:$K$523&amp;Semaines!$L$2:$L$523,0)),IF($AF16=2014,INDEX(Semaines!$N$2:$N$523,MATCH(Tableau!KC8&amp;Tableau!KD8,Semaines!$K$2:$K$523&amp;Semaines!$L$2:$L$523,0)),IF($AF16=2015,INDEX(Semaines!$O$2:$O$523,MATCH(Tableau!KC8&amp;Tableau!KD8,Semaines!$K$2:$K$523&amp;Semaines!$L$2:$L$523,0)),IF($AF16=2016,INDEX(Semaines!$P$2:$P$523,MATCH(Tableau!KC8&amp;Tableau!KD8,Semaines!$K$2:$K$523&amp;Semaines!$L$2:$L$523,0)),IF($AF16=2017,INDEX(Semaines!$Q$2:$Q$523,MATCH(Tableau!KC8&amp;Tableau!KD8,Semaines!$K$2:$K$523&amp;Semaines!$L$2:$L$523,0)),IF($AF16=2018,INDEX(Semaines!$R$2:$R$523,MATCH(Tableau!KC8&amp;Tableau!KD8,Semaines!$K$2:$K$523&amp;Semaines!$L$2:$L$523,0)),IF($AF16=2019,INDEX(Semaines!$S$2:$S$523,MATCH(Tableau!KC8&amp;Tableau!KD8,Semaines!$K$2:$K$523&amp;Semaines!$L$2:$L$523,0)),IF($AF16=2020,INDEX(Semaines!$T$2:$T$523,MATCH(Tableau!KC8&amp;Tableau!KD8,Semaines!$K$2:$K$523&amp;Semaines!$L$2:$L$523,0)),IF($AF16=2021,INDEX(Semaines!$U$2:$U$523,MATCH(Tableau!KC8&amp;Tableau!KD8,Semaines!$K$2:$K$523&amp;Semaines!$L$2:$L$523,0)),IF($AF16=2022,INDEX(Semaines!$V$2:$V$523,MATCH(Tableau!KC8&amp;Tableau!KD8,Semaines!$K$2:$K$523&amp;Semaines!$L$2:$L$523,0))))))))))))))</f>
        <v/>
      </c>
      <c r="JN16" s="127" t="str">
        <f>IF(Tableau!$AL8="","",IF(Tableau!KD8="","",Tableau!$AL8))</f>
        <v/>
      </c>
      <c r="JO16" s="124">
        <f t="shared" si="92"/>
        <v>81</v>
      </c>
      <c r="JP16" s="125">
        <f t="shared" si="93"/>
        <v>2016</v>
      </c>
      <c r="JQ16" s="126" t="str">
        <f t="array" ref="JQ16">IF(AB16="Stock","",IF(OR(Tableau!KG8="",Tableau!KH8=""),"",IF($AF16=2013,INDEX(Semaines!$M$2:$M$523,MATCH(Tableau!KG8&amp;Tableau!KH8,Semaines!$K$2:$K$523&amp;Semaines!$L$2:$L$523,0)),IF($AF16=2014,INDEX(Semaines!$N$2:$N$523,MATCH(Tableau!KG8&amp;Tableau!KH8,Semaines!$K$2:$K$523&amp;Semaines!$L$2:$L$523,0)),IF($AF16=2015,INDEX(Semaines!$O$2:$O$523,MATCH(Tableau!KG8&amp;Tableau!KH8,Semaines!$K$2:$K$523&amp;Semaines!$L$2:$L$523,0)),IF($AF16=2016,INDEX(Semaines!$P$2:$P$523,MATCH(Tableau!KG8&amp;Tableau!KH8,Semaines!$K$2:$K$523&amp;Semaines!$L$2:$L$523,0)),IF($AF16=2017,INDEX(Semaines!$Q$2:$Q$523,MATCH(Tableau!KG8&amp;Tableau!KH8,Semaines!$K$2:$K$523&amp;Semaines!$L$2:$L$523,0)),IF($AF16=2018,INDEX(Semaines!$R$2:$R$523,MATCH(Tableau!KG8&amp;Tableau!KH8,Semaines!$K$2:$K$523&amp;Semaines!$L$2:$L$523,0)),IF($AF16=2019,INDEX(Semaines!$S$2:$S$523,MATCH(Tableau!KG8&amp;Tableau!KH8,Semaines!$K$2:$K$523&amp;Semaines!$L$2:$L$523,0)),IF($AF16=2020,INDEX(Semaines!$T$2:$T$523,MATCH(Tableau!KG8&amp;Tableau!KH8,Semaines!$K$2:$K$523&amp;Semaines!$L$2:$L$523,0)),IF($AF16=2021,INDEX(Semaines!$U$2:$U$523,MATCH(Tableau!KG8&amp;Tableau!KH8,Semaines!$K$2:$K$523&amp;Semaines!$L$2:$L$523,0)),IF($AF16=2022,INDEX(Semaines!$V$2:$V$523,MATCH(Tableau!KG8&amp;Tableau!KH8,Semaines!$K$2:$K$523&amp;Semaines!$L$2:$L$523,0))))))))))))))</f>
        <v/>
      </c>
      <c r="JR16" s="127" t="str">
        <f>IF(Tableau!$AL8="","",IF(Tableau!KH8="","",Tableau!$AL8))</f>
        <v/>
      </c>
      <c r="JS16" s="128">
        <f>IF(Import!BC6=0,"",Import!BC6)</f>
        <v>42954</v>
      </c>
      <c r="JT16" s="124">
        <f t="shared" si="94"/>
        <v>32</v>
      </c>
      <c r="JU16" s="125">
        <f t="shared" si="95"/>
        <v>2017</v>
      </c>
      <c r="JV16" s="126">
        <f t="array" ref="JV16">IF(JS16="",JT16,IF($AF16="","",IF($AF16=2013,INDEX(Semaines!$M$2:$M$523,MATCH(JT16&amp;JU16,Semaines!$K$2:$K$523&amp;Semaines!$L$2:$L$523,0)),IF($AF16=2014,INDEX(Semaines!$N$2:$N$523,MATCH(JT16&amp;JU16,Semaines!$K$2:$K$523&amp;Semaines!$L$2:$L$523,0)),IF($AF16=2015,INDEX(Semaines!$O$2:$O$523,MATCH(JT16&amp;JU16,Semaines!$K$2:$K$523&amp;Semaines!$L$2:$L$523,0)),IF($AF16=2016,INDEX(Semaines!$P$2:$P$523,MATCH(JT16&amp;JU16,Semaines!$K$2:$K$523&amp;Semaines!$L$2:$L$523,0)),IF($AF16=2017,INDEX(Semaines!$Q$2:$Q$523,MATCH(JT16&amp;JU16,Semaines!$K$2:$K$523&amp;Semaines!$L$2:$L$523,0)),IF($AF16=2018,INDEX(Semaines!$R$2:$R$523,MATCH(JT16&amp;JU16,Semaines!$K$2:$K$523&amp;Semaines!$L$2:$L$523,0)),IF($AF16=2019,INDEX(Semaines!$S$2:$S$523,MATCH(JT16&amp;JU16,Semaines!$K$2:$K$523&amp;Semaines!$L$2:$L$523,0)),IF($AF16=2020,INDEX(Semaines!$T$2:$T$523,MATCH(JT16&amp;JU16,Semaines!$K$2:$K$523&amp;Semaines!$L$2:$L$523,0)),IF($AF16=2021,INDEX(Semaines!$U$2:$U$523,MATCH(JT16&amp;JU16,Semaines!$K$2:$K$523&amp;Semaines!$L$2:$L$523,0)),IF($AF16=2022,INDEX(Semaines!$V$2:$V$523,MATCH(JT16&amp;JU16,Semaines!$K$2:$K$523&amp;Semaines!$L$2:$L$523,0))))))))))))))</f>
        <v>84</v>
      </c>
      <c r="JW16" s="125">
        <f t="shared" si="96"/>
        <v>2016</v>
      </c>
    </row>
    <row r="17" spans="1:283" x14ac:dyDescent="0.3">
      <c r="A17" s="4" t="str">
        <f>IF(Import!A7=0,"",Import!A7)</f>
        <v>0124RY</v>
      </c>
      <c r="B17" s="2" t="str">
        <f>IF(Import!D7=0,"",Import!D7)</f>
        <v>6</v>
      </c>
      <c r="C17" s="2"/>
      <c r="D17" s="4" t="str">
        <f t="shared" si="0"/>
        <v/>
      </c>
      <c r="E17" s="2" t="str">
        <f>IF(Import!I7=0,"",Import!I7)</f>
        <v/>
      </c>
      <c r="F17" s="2" t="str">
        <f>IF(Import!J7="","",Import!J7)</f>
        <v/>
      </c>
      <c r="G17" s="2" t="str">
        <f>IF(Import!K7="","",Import!K7)</f>
        <v/>
      </c>
      <c r="H17" s="2"/>
      <c r="I17" s="10" t="str">
        <f>IF(Import!L7=0,"",Import!L7)</f>
        <v>85</v>
      </c>
      <c r="J17" s="2" t="str">
        <f>IF(Import!N7=0,"",Import!N7)</f>
        <v/>
      </c>
      <c r="K17" s="2"/>
      <c r="L17" s="11">
        <f>IF(Import!O7=0,"",Import!O7)</f>
        <v>43007</v>
      </c>
      <c r="M17" s="11" t="str">
        <f>IF(Import!P7=0,"",Import!P7)</f>
        <v/>
      </c>
      <c r="N17" s="12" t="str">
        <f>IF(M17&lt;&gt;"","Annulé",IF(Import!R7=0,"",Import!R7))</f>
        <v/>
      </c>
      <c r="O17" s="12">
        <f>IF(M17&lt;&gt;"","Annulé",IF(Import!S7=0,"",Import!S7))</f>
        <v>100000</v>
      </c>
      <c r="P17" s="12" t="str">
        <f>IF(O17="Annulé","Annulé",IF(Import!T7=0,"",Import!T7))</f>
        <v/>
      </c>
      <c r="Q17" s="11">
        <f>IF(Import!U7=0,IF($M17&lt;&gt;"","Annulé",IF($L17="","","En attente")),Import!U7)</f>
        <v>43031</v>
      </c>
      <c r="R17" s="11">
        <f>IF(Import!V7=0,IF($M17&lt;&gt;"","Annulé",IF($L17="","","En attente")),Import!V7)</f>
        <v>43124</v>
      </c>
      <c r="S17" s="11">
        <f>IF(Import!W7=0,IF($M17&lt;&gt;"","Annulé",IF($L17="","","En attente")),Import!W7)</f>
        <v>43081</v>
      </c>
      <c r="T17" s="11">
        <f>IF(Import!X7=0,IF($M17&lt;&gt;"","Annulé",IF($L17="","","En attente")),Import!X7)</f>
        <v>43100</v>
      </c>
      <c r="U17" s="11">
        <f>IF(Import!Y7=0,IF($M17&lt;&gt;"","Annulé",IF($L17="","","En attente")),Import!Y7)</f>
        <v>43136</v>
      </c>
      <c r="V17" s="11">
        <f>IF(Import!Z7=0,IF($M17&lt;&gt;"","Annulé",IF($L17="","","En attente")),Import!Z7)</f>
        <v>43188</v>
      </c>
      <c r="W17" s="135">
        <f>IF(Tableau!AD9="","",Tableau!AD9)</f>
        <v>0</v>
      </c>
      <c r="X17" s="11">
        <f>IF($M17&lt;&gt;"","Annulé",IF(Import!AA7=0,IF(L17="","","Pas ouvert"),Import!AA7))</f>
        <v>43199</v>
      </c>
      <c r="Y17" s="11">
        <f>IF($M17&lt;&gt;"","Annulé",IF(Import!AB7=0,IF($X17&lt;&gt;"",IF(X17="Pas ouvert","Pas ouvert","En cours"),""),Import!AB7))</f>
        <v>43502</v>
      </c>
      <c r="Z17" s="12" t="str">
        <f>IF($M17&lt;&gt;"","Annulé",IF(Import!AC7=0,"",Import!AC7))</f>
        <v/>
      </c>
      <c r="AA17" s="12" t="str">
        <f>IF($M17&lt;&gt;"","Annulé",IF(Import!AD7=0,"",Import!AD7))</f>
        <v/>
      </c>
      <c r="AB17" s="118">
        <f t="shared" si="1"/>
        <v>15</v>
      </c>
      <c r="AC17" s="208">
        <f>Tableau!AI9</f>
        <v>2018</v>
      </c>
      <c r="AD17" s="213"/>
      <c r="AE17" s="119">
        <f t="shared" si="2"/>
        <v>15</v>
      </c>
      <c r="AF17" s="120">
        <f t="shared" si="3"/>
        <v>2018</v>
      </c>
      <c r="AG17" s="121">
        <f>IF(Import!AE7=0,"",Import!AE7)</f>
        <v>43199</v>
      </c>
      <c r="AH17" s="122"/>
      <c r="AI17" s="123"/>
      <c r="AJ17" s="211"/>
      <c r="AK17" s="124">
        <f t="shared" si="4"/>
        <v>16</v>
      </c>
      <c r="AL17" s="125">
        <f t="shared" si="5"/>
        <v>2018</v>
      </c>
      <c r="AM17" s="126" t="str">
        <f t="array" ref="AM17">IF(AB17="Stock","",IF(OR(Tableau!BB9="",Tableau!BC9=""),"",IF($AF17=2013,INDEX(Semaines!$M$2:$M$523,MATCH(Tableau!BB9&amp;Tableau!BC9,Semaines!$K$2:$K$523&amp;Semaines!$L$2:$L$523,0)),IF($AF17=2014,INDEX(Semaines!$N$2:$N$523,MATCH(Tableau!BB9&amp;Tableau!BC9,Semaines!$K$2:$K$523&amp;Semaines!$L$2:$L$523,0)),IF($AF17=2015,INDEX(Semaines!$O$2:$O$523,MATCH(Tableau!BB9&amp;Tableau!BC9,Semaines!$K$2:$K$523&amp;Semaines!$L$2:$L$523,0)),IF($AF17=2016,INDEX(Semaines!$P$2:$P$523,MATCH(Tableau!BB9&amp;Tableau!BC9,Semaines!$K$2:$K$523&amp;Semaines!$L$2:$L$523,0)),IF($AF17=2017,INDEX(Semaines!$Q$2:$Q$523,MATCH(Tableau!BB9&amp;Tableau!BC9,Semaines!$K$2:$K$523&amp;Semaines!$L$2:$L$523,0)),IF($AF17=2018,INDEX(Semaines!$R$2:$R$523,MATCH(Tableau!BB9&amp;Tableau!BC9,Semaines!$K$2:$K$523&amp;Semaines!$L$2:$L$523,0)),IF($AF17=2019,INDEX(Semaines!$S$2:$S$523,MATCH(Tableau!BB9&amp;Tableau!BC9,Semaines!$K$2:$K$523&amp;Semaines!$L$2:$L$523,0)),IF($AF17=2020,INDEX(Semaines!$T$2:$T$523,MATCH(Tableau!BB9&amp;Tableau!BC9,Semaines!$K$2:$K$523&amp;Semaines!$L$2:$L$523,0)),IF($AF17=2021,INDEX(Semaines!$U$2:$U$523,MATCH(Tableau!BB9&amp;Tableau!BC9,Semaines!$K$2:$K$523&amp;Semaines!$L$2:$L$523,0)),IF($AF17=2022,INDEX(Semaines!$V$2:$V$523,MATCH(Tableau!BB9&amp;Tableau!BC9,Semaines!$K$2:$K$523&amp;Semaines!$L$2:$L$523,0))))))))))))))</f>
        <v/>
      </c>
      <c r="AN17" s="127" t="str">
        <f>IF(Tableau!$AL9="","",IF(Tableau!BC9="","",Tableau!$AL9))</f>
        <v/>
      </c>
      <c r="AO17" s="128">
        <f>IF(Import!AI7=0,"",Import!AI7)</f>
        <v>43227</v>
      </c>
      <c r="AP17" s="124">
        <f t="shared" si="6"/>
        <v>19</v>
      </c>
      <c r="AQ17" s="125">
        <f t="shared" si="7"/>
        <v>2018</v>
      </c>
      <c r="AR17" s="126" t="str">
        <f>IF(Tableau!BH9="","",Tableau!BH9)</f>
        <v/>
      </c>
      <c r="AS17" s="127" t="str">
        <f>IF(Tableau!BI9="","",Tableau!BI9)</f>
        <v/>
      </c>
      <c r="AT17" s="129"/>
      <c r="AU17" s="123"/>
      <c r="AV17" s="122"/>
      <c r="AW17" s="122"/>
      <c r="AX17" s="124">
        <f t="shared" si="8"/>
        <v>17</v>
      </c>
      <c r="AY17" s="125">
        <f t="shared" si="9"/>
        <v>2018</v>
      </c>
      <c r="AZ17" s="126" t="str">
        <f t="array" ref="AZ17">IF(AB17="Stock","",IF(OR(Tableau!BL9="",Tableau!BM9=""),"",IF($AF17=2013,INDEX(Semaines!$M$2:$M$523,MATCH(Tableau!BL9&amp;Tableau!BM9,Semaines!$K$2:$K$523&amp;Semaines!$L$2:$L$523,0)),IF($AF17=2014,INDEX(Semaines!$N$2:$N$523,MATCH(Tableau!BL9&amp;Tableau!BM9,Semaines!$K$2:$K$523&amp;Semaines!$L$2:$L$523,0)),IF($AF17=2015,INDEX(Semaines!$O$2:$O$523,MATCH(Tableau!BL9&amp;Tableau!BM9,Semaines!$K$2:$K$523&amp;Semaines!$L$2:$L$523,0)),IF($AF17=2016,INDEX(Semaines!$P$2:$P$523,MATCH(Tableau!BL9&amp;Tableau!BM9,Semaines!$K$2:$K$523&amp;Semaines!$L$2:$L$523,0)),IF($AF17=2017,INDEX(Semaines!$Q$2:$Q$523,MATCH(Tableau!BL9&amp;Tableau!BM9,Semaines!$K$2:$K$523&amp;Semaines!$L$2:$L$523,0)),IF($AF17=2018,INDEX(Semaines!$R$2:$R$523,MATCH(Tableau!BL9&amp;Tableau!BM9,Semaines!$K$2:$K$523&amp;Semaines!$L$2:$L$523,0)),IF($AF17=2019,INDEX(Semaines!$S$2:$S$523,MATCH(Tableau!BL9&amp;Tableau!BM9,Semaines!$K$2:$K$523&amp;Semaines!$L$2:$L$523,0)),IF($AF17=2020,INDEX(Semaines!$T$2:$T$523,MATCH(Tableau!BL9&amp;Tableau!BM9,Semaines!$K$2:$K$523&amp;Semaines!$L$2:$L$523,0)),IF($AF17=2021,INDEX(Semaines!$U$2:$U$523,MATCH(Tableau!BL9&amp;Tableau!BM9,Semaines!$K$2:$K$523&amp;Semaines!$L$2:$L$523,0)),IF($AF17=2022,INDEX(Semaines!$V$2:$V$523,MATCH(Tableau!BL9&amp;Tableau!BM9,Semaines!$K$2:$K$523&amp;Semaines!$L$2:$L$523,0))))))))))))))</f>
        <v/>
      </c>
      <c r="BA17" s="127" t="str">
        <f>IF(Tableau!$AL9="","",IF(Tableau!BM9="","",Tableau!$AL9))</f>
        <v/>
      </c>
      <c r="BB17" s="124">
        <f t="shared" si="10"/>
        <v>19</v>
      </c>
      <c r="BC17" s="125">
        <f t="shared" si="11"/>
        <v>2018</v>
      </c>
      <c r="BD17" s="126" t="str">
        <f t="array" ref="BD17">IF(AB17="Stock","",IF(OR(Tableau!BP9="",Tableau!BQ9=""),"",IF($AF17=2013,INDEX(Semaines!$M$2:$M$523,MATCH(Tableau!BP9&amp;Tableau!BQ9,Semaines!$K$2:$K$523&amp;Semaines!$L$2:$L$523,0)),IF($AF17=2014,INDEX(Semaines!$N$2:$N$523,MATCH(Tableau!BP9&amp;Tableau!BQ9,Semaines!$K$2:$K$523&amp;Semaines!$L$2:$L$523,0)),IF($AF17=2015,INDEX(Semaines!$O$2:$O$523,MATCH(Tableau!BP9&amp;Tableau!BQ9,Semaines!$K$2:$K$523&amp;Semaines!$L$2:$L$523,0)),IF($AF17=2016,INDEX(Semaines!$P$2:$P$523,MATCH(Tableau!BP9&amp;Tableau!BQ9,Semaines!$K$2:$K$523&amp;Semaines!$L$2:$L$523,0)),IF($AF17=2017,INDEX(Semaines!$Q$2:$Q$523,MATCH(Tableau!BP9&amp;Tableau!BQ9,Semaines!$K$2:$K$523&amp;Semaines!$L$2:$L$523,0)),IF($AF17=2018,INDEX(Semaines!$R$2:$R$523,MATCH(Tableau!BP9&amp;Tableau!BQ9,Semaines!$K$2:$K$523&amp;Semaines!$L$2:$L$523,0)),IF($AF17=2019,INDEX(Semaines!$S$2:$S$523,MATCH(Tableau!BP9&amp;Tableau!BQ9,Semaines!$K$2:$K$523&amp;Semaines!$L$2:$L$523,0)),IF($AF17=2020,INDEX(Semaines!$T$2:$T$523,MATCH(Tableau!BP9&amp;Tableau!BQ9,Semaines!$K$2:$K$523&amp;Semaines!$L$2:$L$523,0)),IF($AF17=2021,INDEX(Semaines!$U$2:$U$523,MATCH(Tableau!BP9&amp;Tableau!BQ9,Semaines!$K$2:$K$523&amp;Semaines!$L$2:$L$523,0)),IF($AF17=2022,INDEX(Semaines!$V$2:$V$523,MATCH(Tableau!BP9&amp;Tableau!BQ9,Semaines!$K$2:$K$523&amp;Semaines!$L$2:$L$523,0))))))))))))))</f>
        <v/>
      </c>
      <c r="BE17" s="127" t="str">
        <f>IF(Tableau!$AL9="","",IF(Tableau!BQ9="","",Tableau!$AL9))</f>
        <v/>
      </c>
      <c r="BF17" s="124">
        <f t="shared" si="12"/>
        <v>20</v>
      </c>
      <c r="BG17" s="125">
        <f t="shared" si="13"/>
        <v>2018</v>
      </c>
      <c r="BH17" s="126" t="str">
        <f t="array" ref="BH17">IF(AB17="Stock","",IF(OR(Tableau!BT9="",Tableau!BU9=""),"",IF($AF17=2013,INDEX(Semaines!$M$2:$M$523,MATCH(Tableau!BT9&amp;Tableau!BU9,Semaines!$K$2:$K$523&amp;Semaines!$L$2:$L$523,0)),IF($AF17=2014,INDEX(Semaines!$N$2:$N$523,MATCH(Tableau!BT9&amp;Tableau!BU9,Semaines!$K$2:$K$523&amp;Semaines!$L$2:$L$523,0)),IF($AF17=2015,INDEX(Semaines!$O$2:$O$523,MATCH(Tableau!BT9&amp;Tableau!BU9,Semaines!$K$2:$K$523&amp;Semaines!$L$2:$L$523,0)),IF($AF17=2016,INDEX(Semaines!$P$2:$P$523,MATCH(Tableau!BT9&amp;Tableau!BU9,Semaines!$K$2:$K$523&amp;Semaines!$L$2:$L$523,0)),IF($AF17=2017,INDEX(Semaines!$Q$2:$Q$523,MATCH(Tableau!BT9&amp;Tableau!BU9,Semaines!$K$2:$K$523&amp;Semaines!$L$2:$L$523,0)),IF($AF17=2018,INDEX(Semaines!$R$2:$R$523,MATCH(Tableau!BT9&amp;Tableau!BU9,Semaines!$K$2:$K$523&amp;Semaines!$L$2:$L$523,0)),IF($AF17=2019,INDEX(Semaines!$S$2:$S$523,MATCH(Tableau!BT9&amp;Tableau!BU9,Semaines!$K$2:$K$523&amp;Semaines!$L$2:$L$523,0)),IF($AF17=2020,INDEX(Semaines!$T$2:$T$523,MATCH(Tableau!BT9&amp;Tableau!BU9,Semaines!$K$2:$K$523&amp;Semaines!$L$2:$L$523,0)),IF($AF17=2021,INDEX(Semaines!$U$2:$U$523,MATCH(Tableau!BT9&amp;Tableau!BU9,Semaines!$K$2:$K$523&amp;Semaines!$L$2:$L$523,0)),IF($AF17=2022,INDEX(Semaines!$V$2:$V$523,MATCH(Tableau!BT9&amp;Tableau!BU9,Semaines!$K$2:$K$523&amp;Semaines!$L$2:$L$523,0))))))))))))))</f>
        <v/>
      </c>
      <c r="BI17" s="127" t="str">
        <f>IF(Tableau!$AL9="","",IF(Tableau!BU9="","",Tableau!$AL9))</f>
        <v/>
      </c>
      <c r="BJ17" s="117">
        <f>IF(Import!AM7=0,"",Import!AM7)</f>
        <v>43285</v>
      </c>
      <c r="BK17" s="124">
        <f t="shared" si="14"/>
        <v>27</v>
      </c>
      <c r="BL17" s="125">
        <f t="shared" si="15"/>
        <v>2018</v>
      </c>
      <c r="BM17" s="126" t="str">
        <f>IF(Tableau!BZ9="","",Tableau!BZ9)</f>
        <v/>
      </c>
      <c r="BN17" s="127" t="str">
        <f>IF(Tableau!CA9="","",Tableau!CA9)</f>
        <v/>
      </c>
      <c r="BO17" s="124">
        <f t="shared" si="16"/>
        <v>21</v>
      </c>
      <c r="BP17" s="125">
        <f t="shared" si="17"/>
        <v>2018</v>
      </c>
      <c r="BQ17" s="126" t="str">
        <f t="array" ref="BQ17">IF(AB17="Stock","",IF(OR(Tableau!CD9="",Tableau!CE9=""),"",IF($AF17=2013,INDEX(Semaines!$M$2:$M$523,MATCH(Tableau!CD9&amp;Tableau!CE9,Semaines!$K$2:$K$523&amp;Semaines!$L$2:$L$523,0)),IF($AF17=2014,INDEX(Semaines!$N$2:$N$523,MATCH(Tableau!CD9&amp;Tableau!CE9,Semaines!$K$2:$K$523&amp;Semaines!$L$2:$L$523,0)),IF($AF17=2015,INDEX(Semaines!$O$2:$O$523,MATCH(Tableau!CD9&amp;Tableau!CE9,Semaines!$K$2:$K$523&amp;Semaines!$L$2:$L$523,0)),IF($AF17=2016,INDEX(Semaines!$P$2:$P$523,MATCH(Tableau!CD9&amp;Tableau!CE9,Semaines!$K$2:$K$523&amp;Semaines!$L$2:$L$523,0)),IF($AF17=2017,INDEX(Semaines!$Q$2:$Q$523,MATCH(Tableau!CD9&amp;Tableau!CE9,Semaines!$K$2:$K$523&amp;Semaines!$L$2:$L$523,0)),IF($AF17=2018,INDEX(Semaines!$R$2:$R$523,MATCH(Tableau!CD9&amp;Tableau!CE9,Semaines!$K$2:$K$523&amp;Semaines!$L$2:$L$523,0)),IF($AF17=2019,INDEX(Semaines!$S$2:$S$523,MATCH(Tableau!CD9&amp;Tableau!CE9,Semaines!$K$2:$K$523&amp;Semaines!$L$2:$L$523,0)),IF($AF17=2020,INDEX(Semaines!$T$2:$T$523,MATCH(Tableau!CD9&amp;Tableau!CE9,Semaines!$K$2:$K$523&amp;Semaines!$L$2:$L$523,0)),IF($AF17=2021,INDEX(Semaines!$U$2:$U$523,MATCH(Tableau!CD9&amp;Tableau!CE9,Semaines!$K$2:$K$523&amp;Semaines!$L$2:$L$523,0)),IF($AF17=2022,INDEX(Semaines!$V$2:$V$523,MATCH(Tableau!CD9&amp;Tableau!CE9,Semaines!$K$2:$K$523&amp;Semaines!$L$2:$L$523,0))))))))))))))</f>
        <v/>
      </c>
      <c r="BR17" s="127" t="str">
        <f>IF(Tableau!$AL9="","",IF(Tableau!CE9="","",Tableau!$AL9))</f>
        <v/>
      </c>
      <c r="BS17" s="211"/>
      <c r="BT17" s="124">
        <f t="shared" si="18"/>
        <v>23</v>
      </c>
      <c r="BU17" s="125">
        <f t="shared" si="19"/>
        <v>2018</v>
      </c>
      <c r="BV17" s="126" t="str">
        <f t="array" ref="BV17">IF(AB17="Stock","",IF(OR(Tableau!CI9="",Tableau!CJ9=""),"",IF($AF17=2013,INDEX(Semaines!$M$2:$M$523,MATCH(Tableau!CI9&amp;Tableau!CJ9,Semaines!$K$2:$K$523&amp;Semaines!$L$2:$L$523,0)),IF($AF17=2014,INDEX(Semaines!$N$2:$N$523,MATCH(Tableau!CI9&amp;Tableau!CJ9,Semaines!$K$2:$K$523&amp;Semaines!$L$2:$L$523,0)),IF($AF17=2015,INDEX(Semaines!$O$2:$O$523,MATCH(Tableau!CI9&amp;Tableau!CJ9,Semaines!$K$2:$K$523&amp;Semaines!$L$2:$L$523,0)),IF($AF17=2016,INDEX(Semaines!$P$2:$P$523,MATCH(Tableau!CI9&amp;Tableau!CJ9,Semaines!$K$2:$K$523&amp;Semaines!$L$2:$L$523,0)),IF($AF17=2017,INDEX(Semaines!$Q$2:$Q$523,MATCH(Tableau!CI9&amp;Tableau!CJ9,Semaines!$K$2:$K$523&amp;Semaines!$L$2:$L$523,0)),IF($AF17=2018,INDEX(Semaines!$R$2:$R$523,MATCH(Tableau!CI9&amp;Tableau!CJ9,Semaines!$K$2:$K$523&amp;Semaines!$L$2:$L$523,0)),IF($AF17=2019,INDEX(Semaines!$S$2:$S$523,MATCH(Tableau!CI9&amp;Tableau!CJ9,Semaines!$K$2:$K$523&amp;Semaines!$L$2:$L$523,0)),IF($AF17=2020,INDEX(Semaines!$T$2:$T$523,MATCH(Tableau!CI9&amp;Tableau!CJ9,Semaines!$K$2:$K$523&amp;Semaines!$L$2:$L$523,0)),IF($AF17=2021,INDEX(Semaines!$U$2:$U$523,MATCH(Tableau!CI9&amp;Tableau!CJ9,Semaines!$K$2:$K$523&amp;Semaines!$L$2:$L$523,0)),IF($AF17=2022,INDEX(Semaines!$V$2:$V$523,MATCH(Tableau!CI9&amp;Tableau!CJ9,Semaines!$K$2:$K$523&amp;Semaines!$L$2:$L$523,0))))))))))))))</f>
        <v/>
      </c>
      <c r="BW17" s="127" t="str">
        <f>IF(Tableau!$AL9="","",IF(Tableau!CJ9="","",Tableau!$AL9))</f>
        <v/>
      </c>
      <c r="BX17" s="211"/>
      <c r="BY17" s="124">
        <f t="shared" si="20"/>
        <v>24</v>
      </c>
      <c r="BZ17" s="125">
        <f t="shared" si="21"/>
        <v>2018</v>
      </c>
      <c r="CA17" s="126" t="str">
        <f t="array" ref="CA17">IF(AB17="Stock","",IF(OR(Tableau!CN9="",Tableau!CO9=""),"",IF($AF17=2013,INDEX(Semaines!$M$2:$M$523,MATCH(Tableau!CN9&amp;Tableau!CO9,Semaines!$K$2:$K$523&amp;Semaines!$L$2:$L$523,0)),IF($AF17=2014,INDEX(Semaines!$N$2:$N$523,MATCH(Tableau!CN9&amp;Tableau!CO9,Semaines!$K$2:$K$523&amp;Semaines!$L$2:$L$523,0)),IF($AF17=2015,INDEX(Semaines!$O$2:$O$523,MATCH(Tableau!CN9&amp;Tableau!CO9,Semaines!$K$2:$K$523&amp;Semaines!$L$2:$L$523,0)),IF($AF17=2016,INDEX(Semaines!$P$2:$P$523,MATCH(Tableau!CN9&amp;Tableau!CO9,Semaines!$K$2:$K$523&amp;Semaines!$L$2:$L$523,0)),IF($AF17=2017,INDEX(Semaines!$Q$2:$Q$523,MATCH(Tableau!CN9&amp;Tableau!CO9,Semaines!$K$2:$K$523&amp;Semaines!$L$2:$L$523,0)),IF($AF17=2018,INDEX(Semaines!$R$2:$R$523,MATCH(Tableau!CN9&amp;Tableau!CO9,Semaines!$K$2:$K$523&amp;Semaines!$L$2:$L$523,0)),IF($AF17=2019,INDEX(Semaines!$S$2:$S$523,MATCH(Tableau!CN9&amp;Tableau!CO9,Semaines!$K$2:$K$523&amp;Semaines!$L$2:$L$523,0)),IF($AF17=2020,INDEX(Semaines!$T$2:$T$523,MATCH(Tableau!CN9&amp;Tableau!CO9,Semaines!$K$2:$K$523&amp;Semaines!$L$2:$L$523,0)),IF($AF17=2021,INDEX(Semaines!$U$2:$U$523,MATCH(Tableau!CN9&amp;Tableau!CO9,Semaines!$K$2:$K$523&amp;Semaines!$L$2:$L$523,0)),IF($AF17=2022,INDEX(Semaines!$V$2:$V$523,MATCH(Tableau!CN9&amp;Tableau!CO9,Semaines!$K$2:$K$523&amp;Semaines!$L$2:$L$523,0))))))))))))))</f>
        <v/>
      </c>
      <c r="CB17" s="127" t="str">
        <f>IF(Tableau!$AL9="","",IF(Tableau!CO9="","",Tableau!$AL9))</f>
        <v/>
      </c>
      <c r="CC17" s="117">
        <f>IF(Import!AQ7=0,"",Import!AQ7)</f>
        <v>43311</v>
      </c>
      <c r="CD17" s="124">
        <f t="shared" si="22"/>
        <v>31</v>
      </c>
      <c r="CE17" s="125">
        <f t="shared" si="23"/>
        <v>2018</v>
      </c>
      <c r="CF17" s="126" t="str">
        <f>IF(Tableau!CT9="","",Tableau!CT9)</f>
        <v/>
      </c>
      <c r="CG17" s="127" t="str">
        <f>IF(Tableau!CU9="","",Tableau!CU9)</f>
        <v/>
      </c>
      <c r="CH17" s="124">
        <f t="shared" si="24"/>
        <v>25</v>
      </c>
      <c r="CI17" s="125">
        <f t="shared" si="25"/>
        <v>2018</v>
      </c>
      <c r="CJ17" s="126" t="str">
        <f t="array" ref="CJ17">IF(AB17="Stock","",IF(OR(Tableau!CX9="",Tableau!CY9=""),"",IF($AF17=2013,INDEX(Semaines!$M$2:$M$523,MATCH(Tableau!CX9&amp;Tableau!CY9,Semaines!$K$2:$K$523&amp;Semaines!$L$2:$L$523,0)),IF($AF17=2014,INDEX(Semaines!$N$2:$N$523,MATCH(Tableau!CX9&amp;Tableau!CY9,Semaines!$K$2:$K$523&amp;Semaines!$L$2:$L$523,0)),IF($AF17=2015,INDEX(Semaines!$O$2:$O$523,MATCH(Tableau!CX9&amp;Tableau!CY9,Semaines!$K$2:$K$523&amp;Semaines!$L$2:$L$523,0)),IF($AF17=2016,INDEX(Semaines!$P$2:$P$523,MATCH(Tableau!CX9&amp;Tableau!CY9,Semaines!$K$2:$K$523&amp;Semaines!$L$2:$L$523,0)),IF($AF17=2017,INDEX(Semaines!$Q$2:$Q$523,MATCH(Tableau!CX9&amp;Tableau!CY9,Semaines!$K$2:$K$523&amp;Semaines!$L$2:$L$523,0)),IF($AF17=2018,INDEX(Semaines!$R$2:$R$523,MATCH(Tableau!CX9&amp;Tableau!CY9,Semaines!$K$2:$K$523&amp;Semaines!$L$2:$L$523,0)),IF($AF17=2019,INDEX(Semaines!$S$2:$S$523,MATCH(Tableau!CX9&amp;Tableau!CY9,Semaines!$K$2:$K$523&amp;Semaines!$L$2:$L$523,0)),IF($AF17=2020,INDEX(Semaines!$T$2:$T$523,MATCH(Tableau!CX9&amp;Tableau!CY9,Semaines!$K$2:$K$523&amp;Semaines!$L$2:$L$523,0)),IF($AF17=2021,INDEX(Semaines!$U$2:$U$523,MATCH(Tableau!CX9&amp;Tableau!CY9,Semaines!$K$2:$K$523&amp;Semaines!$L$2:$L$523,0)),IF($AF17=2022,INDEX(Semaines!$V$2:$V$523,MATCH(Tableau!CX9&amp;Tableau!CY9,Semaines!$K$2:$K$523&amp;Semaines!$L$2:$L$523,0))))))))))))))</f>
        <v/>
      </c>
      <c r="CK17" s="127" t="str">
        <f>IF(Tableau!$AL9="","",IF(Tableau!CY9="","",Tableau!$AL9))</f>
        <v/>
      </c>
      <c r="CL17" s="211"/>
      <c r="CM17" s="124">
        <f t="shared" si="26"/>
        <v>26</v>
      </c>
      <c r="CN17" s="125">
        <f t="shared" si="27"/>
        <v>2018</v>
      </c>
      <c r="CO17" s="126" t="str">
        <f t="array" ref="CO17">IF(AB17="Stock","",IF(OR(Tableau!DC9="",Tableau!DD9=""),"",IF($AF17=2013,INDEX(Semaines!$M$2:$M$523,MATCH(Tableau!DC9&amp;Tableau!DD9,Semaines!$K$2:$K$523&amp;Semaines!$L$2:$L$523,0)),IF($AF17=2014,INDEX(Semaines!$N$2:$N$523,MATCH(Tableau!DC9&amp;Tableau!DD9,Semaines!$K$2:$K$523&amp;Semaines!$L$2:$L$523,0)),IF($AF17=2015,INDEX(Semaines!$O$2:$O$523,MATCH(Tableau!DC9&amp;Tableau!DD9,Semaines!$K$2:$K$523&amp;Semaines!$L$2:$L$523,0)),IF($AF17=2016,INDEX(Semaines!$P$2:$P$523,MATCH(Tableau!DC9&amp;Tableau!DD9,Semaines!$K$2:$K$523&amp;Semaines!$L$2:$L$523,0)),IF($AF17=2017,INDEX(Semaines!$Q$2:$Q$523,MATCH(Tableau!DC9&amp;Tableau!DD9,Semaines!$K$2:$K$523&amp;Semaines!$L$2:$L$523,0)),IF($AF17=2018,INDEX(Semaines!$R$2:$R$523,MATCH(Tableau!DC9&amp;Tableau!DD9,Semaines!$K$2:$K$523&amp;Semaines!$L$2:$L$523,0)),IF($AF17=2019,INDEX(Semaines!$S$2:$S$523,MATCH(Tableau!DC9&amp;Tableau!DD9,Semaines!$K$2:$K$523&amp;Semaines!$L$2:$L$523,0)),IF($AF17=2020,INDEX(Semaines!$T$2:$T$523,MATCH(Tableau!DC9&amp;Tableau!DD9,Semaines!$K$2:$K$523&amp;Semaines!$L$2:$L$523,0)),IF($AF17=2021,INDEX(Semaines!$U$2:$U$523,MATCH(Tableau!DC9&amp;Tableau!DD9,Semaines!$K$2:$K$523&amp;Semaines!$L$2:$L$523,0)),IF($AF17=2022,INDEX(Semaines!$V$2:$V$523,MATCH(Tableau!DC9&amp;Tableau!DD9,Semaines!$K$2:$K$523&amp;Semaines!$L$2:$L$523,0))))))))))))))</f>
        <v/>
      </c>
      <c r="CP17" s="127" t="str">
        <f>IF(Tableau!$AL9="","",IF(Tableau!DD9="","",Tableau!$AL9))</f>
        <v/>
      </c>
      <c r="CQ17" s="124">
        <f t="shared" si="28"/>
        <v>26</v>
      </c>
      <c r="CR17" s="125">
        <f t="shared" si="29"/>
        <v>2018</v>
      </c>
      <c r="CS17" s="126" t="str">
        <f t="array" ref="CS17">IF(AB17="Stock","",IF(OR(Tableau!DG9="",Tableau!DH9=""),"",IF($AF17=2013,INDEX(Semaines!$M$2:$M$523,MATCH(Tableau!DG9&amp;Tableau!DH9,Semaines!$K$2:$K$523&amp;Semaines!$L$2:$L$523,0)),IF($AF17=2014,INDEX(Semaines!$N$2:$N$523,MATCH(Tableau!DG9&amp;Tableau!DH9,Semaines!$K$2:$K$523&amp;Semaines!$L$2:$L$523,0)),IF($AF17=2015,INDEX(Semaines!$O$2:$O$523,MATCH(Tableau!DG9&amp;Tableau!DH9,Semaines!$K$2:$K$523&amp;Semaines!$L$2:$L$523,0)),IF($AF17=2016,INDEX(Semaines!$P$2:$P$523,MATCH(Tableau!DG9&amp;Tableau!DH9,Semaines!$K$2:$K$523&amp;Semaines!$L$2:$L$523,0)),IF($AF17=2017,INDEX(Semaines!$Q$2:$Q$523,MATCH(Tableau!DG9&amp;Tableau!DH9,Semaines!$K$2:$K$523&amp;Semaines!$L$2:$L$523,0)),IF($AF17=2018,INDEX(Semaines!$R$2:$R$523,MATCH(Tableau!DG9&amp;Tableau!DH9,Semaines!$K$2:$K$523&amp;Semaines!$L$2:$L$523,0)),IF($AF17=2019,INDEX(Semaines!$S$2:$S$523,MATCH(Tableau!DG9&amp;Tableau!DH9,Semaines!$K$2:$K$523&amp;Semaines!$L$2:$L$523,0)),IF($AF17=2020,INDEX(Semaines!$T$2:$T$523,MATCH(Tableau!DG9&amp;Tableau!DH9,Semaines!$K$2:$K$523&amp;Semaines!$L$2:$L$523,0)),IF($AF17=2021,INDEX(Semaines!$U$2:$U$523,MATCH(Tableau!DG9&amp;Tableau!DH9,Semaines!$K$2:$K$523&amp;Semaines!$L$2:$L$523,0)),IF($AF17=2022,INDEX(Semaines!$V$2:$V$523,MATCH(Tableau!DG9&amp;Tableau!DH9,Semaines!$K$2:$K$523&amp;Semaines!$L$2:$L$523,0))))))))))))))</f>
        <v/>
      </c>
      <c r="CT17" s="127"/>
      <c r="CU17" s="211"/>
      <c r="CV17" s="130">
        <f t="shared" si="30"/>
        <v>28</v>
      </c>
      <c r="CW17" s="124">
        <f t="shared" si="31"/>
        <v>26</v>
      </c>
      <c r="CX17" s="125">
        <f t="shared" si="32"/>
        <v>2018</v>
      </c>
      <c r="CY17" s="126" t="str">
        <f t="array" ref="CY17">IF(AB17="Stock","",IF(OR(Tableau!DL9="",Tableau!DM9=""),"",IF($AF17=2013,INDEX(Semaines!$M$2:$M$523,MATCH(Tableau!DL9&amp;Tableau!DM9,Semaines!$K$2:$K$523&amp;Semaines!$L$2:$L$523,0)),IF($AF17=2014,INDEX(Semaines!$N$2:$N$523,MATCH(Tableau!DL9&amp;Tableau!DM9,Semaines!$K$2:$K$523&amp;Semaines!$L$2:$L$523,0)),IF($AF17=2015,INDEX(Semaines!$O$2:$O$523,MATCH(Tableau!DL9&amp;Tableau!DM9,Semaines!$K$2:$K$523&amp;Semaines!$L$2:$L$523,0)),IF($AF17=2016,INDEX(Semaines!$P$2:$P$523,MATCH(Tableau!DL9&amp;Tableau!DM9,Semaines!$K$2:$K$523&amp;Semaines!$L$2:$L$523,0)),IF($AF17=2017,INDEX(Semaines!$Q$2:$Q$523,MATCH(Tableau!DL9&amp;Tableau!DM9,Semaines!$K$2:$K$523&amp;Semaines!$L$2:$L$523,0)),IF($AF17=2018,INDEX(Semaines!$R$2:$R$523,MATCH(Tableau!DL9&amp;Tableau!DM9,Semaines!$K$2:$K$523&amp;Semaines!$L$2:$L$523,0)),IF($AF17=2019,INDEX(Semaines!$S$2:$S$523,MATCH(Tableau!DL9&amp;Tableau!DM9,Semaines!$K$2:$K$523&amp;Semaines!$L$2:$L$523,0)),IF($AF17=2020,INDEX(Semaines!$T$2:$T$523,MATCH(Tableau!DL9&amp;Tableau!DM9,Semaines!$K$2:$K$523&amp;Semaines!$L$2:$L$523,0)),IF($AF17=2021,INDEX(Semaines!$U$2:$U$523,MATCH(Tableau!DL9&amp;Tableau!DM9,Semaines!$K$2:$K$523&amp;Semaines!$L$2:$L$523,0)),IF($AF17=2022,INDEX(Semaines!$V$2:$V$523,MATCH(Tableau!DL9&amp;Tableau!DM9,Semaines!$K$2:$K$523&amp;Semaines!$L$2:$L$523,0))))))))))))))</f>
        <v/>
      </c>
      <c r="CZ17" s="127" t="str">
        <f>IF(Tableau!$AL9="","",IF(Tableau!DM9="","",Tableau!$AL9))</f>
        <v/>
      </c>
      <c r="DA17" s="211"/>
      <c r="DB17" s="130">
        <f t="shared" si="33"/>
        <v>28</v>
      </c>
      <c r="DC17" s="124">
        <f t="shared" si="34"/>
        <v>26</v>
      </c>
      <c r="DD17" s="125">
        <f t="shared" si="35"/>
        <v>2018</v>
      </c>
      <c r="DE17" s="126" t="str">
        <f t="array" ref="DE17">IF(AB17="Stock","",IF(OR(Tableau!DQ9="",Tableau!DR9=""),"",IF($AF17=2013,INDEX(Semaines!$M$2:$M$523,MATCH(Tableau!DQ9&amp;Tableau!DR9,Semaines!$K$2:$K$523&amp;Semaines!$L$2:$L$523,0)),IF($AF17=2014,INDEX(Semaines!$N$2:$N$523,MATCH(Tableau!DQ9&amp;Tableau!DR9,Semaines!$K$2:$K$523&amp;Semaines!$L$2:$L$523,0)),IF($AF17=2015,INDEX(Semaines!$O$2:$O$523,MATCH(Tableau!DQ9&amp;Tableau!DR9,Semaines!$K$2:$K$523&amp;Semaines!$L$2:$L$523,0)),IF($AF17=2016,INDEX(Semaines!$P$2:$P$523,MATCH(Tableau!DQ9&amp;Tableau!DR9,Semaines!$K$2:$K$523&amp;Semaines!$L$2:$L$523,0)),IF($AF17=2017,INDEX(Semaines!$Q$2:$Q$523,MATCH(Tableau!DQ9&amp;Tableau!DR9,Semaines!$K$2:$K$523&amp;Semaines!$L$2:$L$523,0)),IF($AF17=2018,INDEX(Semaines!$R$2:$R$523,MATCH(Tableau!DQ9&amp;Tableau!DR9,Semaines!$K$2:$K$523&amp;Semaines!$L$2:$L$523,0)),IF($AF17=2019,INDEX(Semaines!$S$2:$S$523,MATCH(Tableau!DQ9&amp;Tableau!DR9,Semaines!$K$2:$K$523&amp;Semaines!$L$2:$L$523,0)),IF($AF17=2020,INDEX(Semaines!$T$2:$T$523,MATCH(Tableau!DQ9&amp;Tableau!DR9,Semaines!$K$2:$K$523&amp;Semaines!$L$2:$L$523,0)),IF($AF17=2021,INDEX(Semaines!$U$2:$U$523,MATCH(Tableau!DQ9&amp;Tableau!DR9,Semaines!$K$2:$K$523&amp;Semaines!$L$2:$L$523,0)),IF($AF17=2022,INDEX(Semaines!$V$2:$V$523,MATCH(Tableau!DQ9&amp;Tableau!DR9,Semaines!$K$2:$K$523&amp;Semaines!$L$2:$L$523,0))))))))))))))</f>
        <v/>
      </c>
      <c r="DF17" s="127" t="str">
        <f>IF(Tableau!$AL9="","",IF(Tableau!DR9="","",Tableau!$AL9))</f>
        <v/>
      </c>
      <c r="DG17" s="129"/>
      <c r="DH17" s="123"/>
      <c r="DI17" s="211"/>
      <c r="DJ17" s="124">
        <f t="shared" si="36"/>
        <v>27</v>
      </c>
      <c r="DK17" s="125">
        <f t="shared" si="37"/>
        <v>2018</v>
      </c>
      <c r="DL17" s="126" t="str">
        <f t="array" ref="DL17">IF(AB17="Stock","",IF(OR(Tableau!DX9="",Tableau!DY9=""),"",IF($AF17=2013,INDEX(Semaines!$M$2:$M$523,MATCH(Tableau!DX9&amp;Tableau!DY9,Semaines!$K$2:$K$523&amp;Semaines!$L$2:$L$523,0)),IF($AF17=2014,INDEX(Semaines!$N$2:$N$523,MATCH(Tableau!DX9&amp;Tableau!DY9,Semaines!$K$2:$K$523&amp;Semaines!$L$2:$L$523,0)),IF($AF17=2015,INDEX(Semaines!$O$2:$O$523,MATCH(Tableau!DX9&amp;Tableau!DY9,Semaines!$K$2:$K$523&amp;Semaines!$L$2:$L$523,0)),IF($AF17=2016,INDEX(Semaines!$P$2:$P$523,MATCH(Tableau!DX9&amp;Tableau!DY9,Semaines!$K$2:$K$523&amp;Semaines!$L$2:$L$523,0)),IF($AF17=2017,INDEX(Semaines!$Q$2:$Q$523,MATCH(Tableau!DX9&amp;Tableau!DY9,Semaines!$K$2:$K$523&amp;Semaines!$L$2:$L$523,0)),IF($AF17=2018,INDEX(Semaines!$R$2:$R$523,MATCH(Tableau!DX9&amp;Tableau!DY9,Semaines!$K$2:$K$523&amp;Semaines!$L$2:$L$523,0)),IF($AF17=2019,INDEX(Semaines!$S$2:$S$523,MATCH(Tableau!DX9&amp;Tableau!DY9,Semaines!$K$2:$K$523&amp;Semaines!$L$2:$L$523,0)),IF($AF17=2020,INDEX(Semaines!$T$2:$T$523,MATCH(Tableau!DX9&amp;Tableau!DY9,Semaines!$K$2:$K$523&amp;Semaines!$L$2:$L$523,0)),IF($AF17=2021,INDEX(Semaines!$U$2:$U$523,MATCH(Tableau!DX9&amp;Tableau!DY9,Semaines!$K$2:$K$523&amp;Semaines!$L$2:$L$523,0)),IF($AF17=2022,INDEX(Semaines!$V$2:$V$523,MATCH(Tableau!DX9&amp;Tableau!DY9,Semaines!$K$2:$K$523&amp;Semaines!$L$2:$L$523,0))))))))))))))</f>
        <v/>
      </c>
      <c r="DM17" s="127" t="str">
        <f>IF(Tableau!$AL9="","",IF(Tableau!DY9="","",Tableau!$AL9))</f>
        <v/>
      </c>
      <c r="DN17" s="211"/>
      <c r="DO17" s="124">
        <f t="shared" si="38"/>
        <v>28</v>
      </c>
      <c r="DP17" s="125">
        <f t="shared" si="39"/>
        <v>2018</v>
      </c>
      <c r="DQ17" s="126" t="str">
        <f t="array" ref="DQ17">IF(AB17="Stock","",IF(OR(Tableau!EC9="",Tableau!ED9=""),"",IF($AF17=2013,INDEX(Semaines!$M$2:$M$523,MATCH(Tableau!EC9&amp;Tableau!ED9,Semaines!$K$2:$K$523&amp;Semaines!$L$2:$L$523,0)),IF($AF17=2014,INDEX(Semaines!$N$2:$N$523,MATCH(Tableau!EC9&amp;Tableau!ED9,Semaines!$K$2:$K$523&amp;Semaines!$L$2:$L$523,0)),IF($AF17=2015,INDEX(Semaines!$O$2:$O$523,MATCH(Tableau!EC9&amp;Tableau!ED9,Semaines!$K$2:$K$523&amp;Semaines!$L$2:$L$523,0)),IF($AF17=2016,INDEX(Semaines!$P$2:$P$523,MATCH(Tableau!EC9&amp;Tableau!ED9,Semaines!$K$2:$K$523&amp;Semaines!$L$2:$L$523,0)),IF($AF17=2017,INDEX(Semaines!$Q$2:$Q$523,MATCH(Tableau!EC9&amp;Tableau!ED9,Semaines!$K$2:$K$523&amp;Semaines!$L$2:$L$523,0)),IF($AF17=2018,INDEX(Semaines!$R$2:$R$523,MATCH(Tableau!EC9&amp;Tableau!ED9,Semaines!$K$2:$K$523&amp;Semaines!$L$2:$L$523,0)),IF($AF17=2019,INDEX(Semaines!$S$2:$S$523,MATCH(Tableau!EC9&amp;Tableau!ED9,Semaines!$K$2:$K$523&amp;Semaines!$L$2:$L$523,0)),IF($AF17=2020,INDEX(Semaines!$T$2:$T$523,MATCH(Tableau!EC9&amp;Tableau!ED9,Semaines!$K$2:$K$523&amp;Semaines!$L$2:$L$523,0)),IF($AF17=2021,INDEX(Semaines!$U$2:$U$523,MATCH(Tableau!EC9&amp;Tableau!ED9,Semaines!$K$2:$K$523&amp;Semaines!$L$2:$L$523,0)),IF($AF17=2022,INDEX(Semaines!$V$2:$V$523,MATCH(Tableau!EC9&amp;Tableau!ED9,Semaines!$K$2:$K$523&amp;Semaines!$L$2:$L$523,0))))))))))))))</f>
        <v/>
      </c>
      <c r="DR17" s="127" t="str">
        <f>IF(Tableau!$AL9="","",IF(Tableau!ED9="","",Tableau!$AL9))</f>
        <v/>
      </c>
      <c r="DS17" s="122"/>
      <c r="DT17" s="123"/>
      <c r="DU17" s="211"/>
      <c r="DV17" s="124">
        <f t="shared" si="40"/>
        <v>28</v>
      </c>
      <c r="DW17" s="125">
        <f t="shared" si="41"/>
        <v>2018</v>
      </c>
      <c r="DX17" s="126" t="str">
        <f t="array" ref="DX17">IF(AB17="Stock","",IF(OR(Tableau!EN9="",Tableau!EO9=""),"",IF($AF17=2013,INDEX(Semaines!$M$2:$M$523,MATCH(Tableau!EN9&amp;Tableau!EO9,Semaines!$K$2:$K$523&amp;Semaines!$L$2:$L$523,0)),IF($AF17=2014,INDEX(Semaines!$N$2:$N$523,MATCH(Tableau!EN9&amp;Tableau!EO9,Semaines!$K$2:$K$523&amp;Semaines!$L$2:$L$523,0)),IF($AF17=2015,INDEX(Semaines!$O$2:$O$523,MATCH(Tableau!EN9&amp;Tableau!EO9,Semaines!$K$2:$K$523&amp;Semaines!$L$2:$L$523,0)),IF($AF17=2016,INDEX(Semaines!$P$2:$P$523,MATCH(Tableau!EN9&amp;Tableau!EO9,Semaines!$K$2:$K$523&amp;Semaines!$L$2:$L$523,0)),IF($AF17=2017,INDEX(Semaines!$Q$2:$Q$523,MATCH(Tableau!EN9&amp;Tableau!EO9,Semaines!$K$2:$K$523&amp;Semaines!$L$2:$L$523,0)),IF($AF17=2018,INDEX(Semaines!$R$2:$R$523,MATCH(Tableau!EN9&amp;Tableau!EO9,Semaines!$K$2:$K$523&amp;Semaines!$L$2:$L$523,0)),IF($AF17=2019,INDEX(Semaines!$S$2:$S$523,MATCH(Tableau!EN9&amp;Tableau!EO9,Semaines!$K$2:$K$523&amp;Semaines!$L$2:$L$523,0)),IF($AF17=2020,INDEX(Semaines!$T$2:$T$523,MATCH(Tableau!EN9&amp;Tableau!EO9,Semaines!$K$2:$K$523&amp;Semaines!$L$2:$L$523,0)),IF($AF17=2021,INDEX(Semaines!$U$2:$U$523,MATCH(Tableau!EN9&amp;Tableau!EO9,Semaines!$K$2:$K$523&amp;Semaines!$L$2:$L$523,0)),IF($AF17=2022,INDEX(Semaines!$V$2:$V$523,MATCH(Tableau!EN9&amp;Tableau!EO9,Semaines!$K$2:$K$523&amp;Semaines!$L$2:$L$523,0))))))))))))))</f>
        <v/>
      </c>
      <c r="DY17" s="127" t="str">
        <f>IF(Tableau!$AL9="","",IF(Tableau!EO9="","",Tableau!$AL9))</f>
        <v/>
      </c>
      <c r="DZ17" s="124">
        <f t="shared" si="42"/>
        <v>29</v>
      </c>
      <c r="EA17" s="125">
        <f t="shared" si="43"/>
        <v>2018</v>
      </c>
      <c r="EB17" s="126" t="str">
        <f t="array" ref="EB17">IF(AB17="Stock","",IF(OR(Tableau!ER9="",Tableau!ES9=""),"",IF($AF17=2013,INDEX(Semaines!$M$2:$M$523,MATCH(Tableau!ER9&amp;Tableau!ES9,Semaines!$K$2:$K$523&amp;Semaines!$L$2:$L$523,0)),IF($AF17=2014,INDEX(Semaines!$N$2:$N$523,MATCH(Tableau!ER9&amp;Tableau!ES9,Semaines!$K$2:$K$523&amp;Semaines!$L$2:$L$523,0)),IF($AF17=2015,INDEX(Semaines!$O$2:$O$523,MATCH(Tableau!ER9&amp;Tableau!ES9,Semaines!$K$2:$K$523&amp;Semaines!$L$2:$L$523,0)),IF($AF17=2016,INDEX(Semaines!$P$2:$P$523,MATCH(Tableau!ER9&amp;Tableau!ES9,Semaines!$K$2:$K$523&amp;Semaines!$L$2:$L$523,0)),IF($AF17=2017,INDEX(Semaines!$Q$2:$Q$523,MATCH(Tableau!ER9&amp;Tableau!ES9,Semaines!$K$2:$K$523&amp;Semaines!$L$2:$L$523,0)),IF($AF17=2018,INDEX(Semaines!$R$2:$R$523,MATCH(Tableau!ER9&amp;Tableau!ES9,Semaines!$K$2:$K$523&amp;Semaines!$L$2:$L$523,0)),IF($AF17=2019,INDEX(Semaines!$S$2:$S$523,MATCH(Tableau!ER9&amp;Tableau!ES9,Semaines!$K$2:$K$523&amp;Semaines!$L$2:$L$523,0)),IF($AF17=2020,INDEX(Semaines!$T$2:$T$523,MATCH(Tableau!ER9&amp;Tableau!ES9,Semaines!$K$2:$K$523&amp;Semaines!$L$2:$L$523,0)),IF($AF17=2021,INDEX(Semaines!$U$2:$U$523,MATCH(Tableau!ER9&amp;Tableau!ES9,Semaines!$K$2:$K$523&amp;Semaines!$L$2:$L$523,0)),IF($AF17=2022,INDEX(Semaines!$V$2:$V$523,MATCH(Tableau!ER9&amp;Tableau!ES9,Semaines!$K$2:$K$523&amp;Semaines!$L$2:$L$523,0))))))))))))))</f>
        <v/>
      </c>
      <c r="EC17" s="127" t="str">
        <f>IF(Tableau!$AL9="","",IF(Tableau!ES9="","",Tableau!$AL9))</f>
        <v/>
      </c>
      <c r="ED17" s="124">
        <f t="shared" si="44"/>
        <v>29</v>
      </c>
      <c r="EE17" s="125">
        <f t="shared" si="45"/>
        <v>2018</v>
      </c>
      <c r="EF17" s="126" t="str">
        <f t="array" ref="EF17">IF(AB17="Stock","",IF(OR(Tableau!EV9="",Tableau!EW9=""),"",IF($AF17=2013,INDEX(Semaines!$M$2:$M$523,MATCH(Tableau!EV9&amp;Tableau!EW9,Semaines!$K$2:$K$523&amp;Semaines!$L$2:$L$523,0)),IF($AF17=2014,INDEX(Semaines!$N$2:$N$523,MATCH(Tableau!EV9&amp;Tableau!EW9,Semaines!$K$2:$K$523&amp;Semaines!$L$2:$L$523,0)),IF($AF17=2015,INDEX(Semaines!$O$2:$O$523,MATCH(Tableau!EV9&amp;Tableau!EW9,Semaines!$K$2:$K$523&amp;Semaines!$L$2:$L$523,0)),IF($AF17=2016,INDEX(Semaines!$P$2:$P$523,MATCH(Tableau!EV9&amp;Tableau!EW9,Semaines!$K$2:$K$523&amp;Semaines!$L$2:$L$523,0)),IF($AF17=2017,INDEX(Semaines!$Q$2:$Q$523,MATCH(Tableau!EV9&amp;Tableau!EW9,Semaines!$K$2:$K$523&amp;Semaines!$L$2:$L$523,0)),IF($AF17=2018,INDEX(Semaines!$R$2:$R$523,MATCH(Tableau!EV9&amp;Tableau!EW9,Semaines!$K$2:$K$523&amp;Semaines!$L$2:$L$523,0)),IF($AF17=2019,INDEX(Semaines!$S$2:$S$523,MATCH(Tableau!EV9&amp;Tableau!EW9,Semaines!$K$2:$K$523&amp;Semaines!$L$2:$L$523,0)),IF($AF17=2020,INDEX(Semaines!$T$2:$T$523,MATCH(Tableau!EV9&amp;Tableau!EW9,Semaines!$K$2:$K$523&amp;Semaines!$L$2:$L$523,0)),IF($AF17=2021,INDEX(Semaines!$U$2:$U$523,MATCH(Tableau!EV9&amp;Tableau!EW9,Semaines!$K$2:$K$523&amp;Semaines!$L$2:$L$523,0)),IF($AF17=2022,INDEX(Semaines!$V$2:$V$523,MATCH(Tableau!EV9&amp;Tableau!EW9,Semaines!$K$2:$K$523&amp;Semaines!$L$2:$L$523,0))))))))))))))</f>
        <v/>
      </c>
      <c r="EG17" s="127" t="str">
        <f>IF(Tableau!$AL9="","",IF(Tableau!EW9="","",Tableau!$AL9))</f>
        <v/>
      </c>
      <c r="EH17" s="124">
        <f t="shared" si="46"/>
        <v>29</v>
      </c>
      <c r="EI17" s="125">
        <f t="shared" si="47"/>
        <v>2018</v>
      </c>
      <c r="EJ17" s="126" t="str">
        <f t="array" ref="EJ17">IF(AB17="Stock","",IF(OR(Tableau!EZ9="",Tableau!FA9=""),"",IF($AF17=2013,INDEX(Semaines!$M$2:$M$523,MATCH(Tableau!EZ9&amp;Tableau!FA9,Semaines!$K$2:$K$523&amp;Semaines!$L$2:$L$523,0)),IF($AF17=2014,INDEX(Semaines!$N$2:$N$523,MATCH(Tableau!EZ9&amp;Tableau!FA9,Semaines!$K$2:$K$523&amp;Semaines!$L$2:$L$523,0)),IF($AF17=2015,INDEX(Semaines!$O$2:$O$523,MATCH(Tableau!EZ9&amp;Tableau!FA9,Semaines!$K$2:$K$523&amp;Semaines!$L$2:$L$523,0)),IF($AF17=2016,INDEX(Semaines!$P$2:$P$523,MATCH(Tableau!EZ9&amp;Tableau!FA9,Semaines!$K$2:$K$523&amp;Semaines!$L$2:$L$523,0)),IF($AF17=2017,INDEX(Semaines!$Q$2:$Q$523,MATCH(Tableau!EZ9&amp;Tableau!FA9,Semaines!$K$2:$K$523&amp;Semaines!$L$2:$L$523,0)),IF($AF17=2018,INDEX(Semaines!$R$2:$R$523,MATCH(Tableau!EZ9&amp;Tableau!FA9,Semaines!$K$2:$K$523&amp;Semaines!$L$2:$L$523,0)),IF($AF17=2019,INDEX(Semaines!$S$2:$S$523,MATCH(Tableau!EZ9&amp;Tableau!FA9,Semaines!$K$2:$K$523&amp;Semaines!$L$2:$L$523,0)),IF($AF17=2020,INDEX(Semaines!$T$2:$T$523,MATCH(Tableau!EZ9&amp;Tableau!FA9,Semaines!$K$2:$K$523&amp;Semaines!$L$2:$L$523,0)),IF($AF17=2021,INDEX(Semaines!$U$2:$U$523,MATCH(Tableau!EZ9&amp;Tableau!FA9,Semaines!$K$2:$K$523&amp;Semaines!$L$2:$L$523,0)),IF($AF17=2022,INDEX(Semaines!$V$2:$V$523,MATCH(Tableau!EZ9&amp;Tableau!FA9,Semaines!$K$2:$K$523&amp;Semaines!$L$2:$L$523,0))))))))))))))</f>
        <v/>
      </c>
      <c r="EK17" s="127" t="str">
        <f>IF(Tableau!$AL9="","",IF(Tableau!FA9="","",Tableau!$AL9))</f>
        <v/>
      </c>
      <c r="EL17" s="117">
        <f>IF(Import!AU7=0,"",Import!AU7)</f>
        <v>43391</v>
      </c>
      <c r="EM17" s="124">
        <f t="shared" si="48"/>
        <v>42</v>
      </c>
      <c r="EN17" s="125">
        <f t="shared" si="49"/>
        <v>2018</v>
      </c>
      <c r="EO17" s="126" t="str">
        <f>IF(Tableau!FF9="","",Tableau!FF9)</f>
        <v/>
      </c>
      <c r="EP17" s="127" t="str">
        <f>IF(Tableau!FG9="","",Tableau!FG9)</f>
        <v/>
      </c>
      <c r="EQ17" s="129"/>
      <c r="ER17" s="123"/>
      <c r="ES17" s="211"/>
      <c r="ET17" s="124">
        <f t="shared" si="50"/>
        <v>30</v>
      </c>
      <c r="EU17" s="125">
        <f t="shared" si="51"/>
        <v>2018</v>
      </c>
      <c r="EV17" s="126" t="str">
        <f t="array" ref="EV17">IF(AB17="Stock","",IF(OR(Tableau!FM9="",Tableau!FN9=""),"",IF($AF17=2013,INDEX(Semaines!$M$2:$M$523,MATCH(Tableau!FM9&amp;Tableau!FN9,Semaines!$K$2:$K$523&amp;Semaines!$L$2:$L$523,0)),IF($AF17=2014,INDEX(Semaines!$N$2:$N$523,MATCH(Tableau!FM9&amp;Tableau!FN9,Semaines!$K$2:$K$523&amp;Semaines!$L$2:$L$523,0)),IF($AF17=2015,INDEX(Semaines!$O$2:$O$523,MATCH(Tableau!FM9&amp;Tableau!FN9,Semaines!$K$2:$K$523&amp;Semaines!$L$2:$L$523,0)),IF($AF17=2016,INDEX(Semaines!$P$2:$P$523,MATCH(Tableau!FM9&amp;Tableau!FN9,Semaines!$K$2:$K$523&amp;Semaines!$L$2:$L$523,0)),IF($AF17=2017,INDEX(Semaines!$Q$2:$Q$523,MATCH(Tableau!FM9&amp;Tableau!FN9,Semaines!$K$2:$K$523&amp;Semaines!$L$2:$L$523,0)),IF($AF17=2018,INDEX(Semaines!$R$2:$R$523,MATCH(Tableau!FM9&amp;Tableau!FN9,Semaines!$K$2:$K$523&amp;Semaines!$L$2:$L$523,0)),IF($AF17=2019,INDEX(Semaines!$S$2:$S$523,MATCH(Tableau!FM9&amp;Tableau!FN9,Semaines!$K$2:$K$523&amp;Semaines!$L$2:$L$523,0)),IF($AF17=2020,INDEX(Semaines!$T$2:$T$523,MATCH(Tableau!FM9&amp;Tableau!FN9,Semaines!$K$2:$K$523&amp;Semaines!$L$2:$L$523,0)),IF($AF17=2021,INDEX(Semaines!$U$2:$U$523,MATCH(Tableau!FM9&amp;Tableau!FN9,Semaines!$K$2:$K$523&amp;Semaines!$L$2:$L$523,0)),IF($AF17=2022,INDEX(Semaines!$V$2:$V$523,MATCH(Tableau!FM9&amp;Tableau!FN9,Semaines!$K$2:$K$523&amp;Semaines!$L$2:$L$523,0))))))))))))))</f>
        <v/>
      </c>
      <c r="EW17" s="127" t="str">
        <f>IF(Tableau!$AL9="","",IF(Tableau!FN9="","",Tableau!$AL9))</f>
        <v/>
      </c>
      <c r="EX17" s="124">
        <f t="shared" si="52"/>
        <v>31</v>
      </c>
      <c r="EY17" s="125">
        <f t="shared" si="53"/>
        <v>2018</v>
      </c>
      <c r="EZ17" s="126" t="str">
        <f t="array" ref="EZ17">IF(AB17="Stock","",IF(OR(Tableau!FQ9="",Tableau!FR9=""),"",IF($AF17=2013,INDEX(Semaines!$M$2:$M$523,MATCH(Tableau!FQ9&amp;Tableau!FR9,Semaines!$K$2:$K$523&amp;Semaines!$L$2:$L$523,0)),IF($AF17=2014,INDEX(Semaines!$N$2:$N$523,MATCH(Tableau!FQ9&amp;Tableau!FR9,Semaines!$K$2:$K$523&amp;Semaines!$L$2:$L$523,0)),IF($AF17=2015,INDEX(Semaines!$O$2:$O$523,MATCH(Tableau!FQ9&amp;Tableau!FR9,Semaines!$K$2:$K$523&amp;Semaines!$L$2:$L$523,0)),IF($AF17=2016,INDEX(Semaines!$P$2:$P$523,MATCH(Tableau!FQ9&amp;Tableau!FR9,Semaines!$K$2:$K$523&amp;Semaines!$L$2:$L$523,0)),IF($AF17=2017,INDEX(Semaines!$Q$2:$Q$523,MATCH(Tableau!FQ9&amp;Tableau!FR9,Semaines!$K$2:$K$523&amp;Semaines!$L$2:$L$523,0)),IF($AF17=2018,INDEX(Semaines!$R$2:$R$523,MATCH(Tableau!FQ9&amp;Tableau!FR9,Semaines!$K$2:$K$523&amp;Semaines!$L$2:$L$523,0)),IF($AF17=2019,INDEX(Semaines!$S$2:$S$523,MATCH(Tableau!FQ9&amp;Tableau!FR9,Semaines!$K$2:$K$523&amp;Semaines!$L$2:$L$523,0)),IF($AF17=2020,INDEX(Semaines!$T$2:$T$523,MATCH(Tableau!FQ9&amp;Tableau!FR9,Semaines!$K$2:$K$523&amp;Semaines!$L$2:$L$523,0)),IF($AF17=2021,INDEX(Semaines!$U$2:$U$523,MATCH(Tableau!FQ9&amp;Tableau!FR9,Semaines!$K$2:$K$523&amp;Semaines!$L$2:$L$523,0)),IF($AF17=2022,INDEX(Semaines!$V$2:$V$523,MATCH(Tableau!FQ9&amp;Tableau!FR9,Semaines!$K$2:$K$523&amp;Semaines!$L$2:$L$523,0))))))))))))))</f>
        <v/>
      </c>
      <c r="FA17" s="127" t="str">
        <f>IF(Tableau!$AL9="","",IF(Tableau!FR9="","",Tableau!$AL9))</f>
        <v/>
      </c>
      <c r="FB17" s="211"/>
      <c r="FC17" s="124">
        <f t="shared" si="54"/>
        <v>31</v>
      </c>
      <c r="FD17" s="125">
        <f t="shared" si="55"/>
        <v>2018</v>
      </c>
      <c r="FE17" s="126" t="str">
        <f t="array" ref="FE17">IF(AB17="Stock","",IF(OR(Tableau!FV9="",Tableau!FW9=""),"",IF($AF17=2013,INDEX(Semaines!$M$2:$M$523,MATCH(Tableau!FV9&amp;Tableau!FW9,Semaines!$K$2:$K$523&amp;Semaines!$L$2:$L$523,0)),IF($AF17=2014,INDEX(Semaines!$N$2:$N$523,MATCH(Tableau!FV9&amp;Tableau!FW9,Semaines!$K$2:$K$523&amp;Semaines!$L$2:$L$523,0)),IF($AF17=2015,INDEX(Semaines!$O$2:$O$523,MATCH(Tableau!FV9&amp;Tableau!FW9,Semaines!$K$2:$K$523&amp;Semaines!$L$2:$L$523,0)),IF($AF17=2016,INDEX(Semaines!$P$2:$P$523,MATCH(Tableau!FV9&amp;Tableau!FW9,Semaines!$K$2:$K$523&amp;Semaines!$L$2:$L$523,0)),IF($AF17=2017,INDEX(Semaines!$Q$2:$Q$523,MATCH(Tableau!FV9&amp;Tableau!FW9,Semaines!$K$2:$K$523&amp;Semaines!$L$2:$L$523,0)),IF($AF17=2018,INDEX(Semaines!$R$2:$R$523,MATCH(Tableau!FV9&amp;Tableau!FW9,Semaines!$K$2:$K$523&amp;Semaines!$L$2:$L$523,0)),IF($AF17=2019,INDEX(Semaines!$S$2:$S$523,MATCH(Tableau!FV9&amp;Tableau!FW9,Semaines!$K$2:$K$523&amp;Semaines!$L$2:$L$523,0)),IF($AF17=2020,INDEX(Semaines!$T$2:$T$523,MATCH(Tableau!FV9&amp;Tableau!FW9,Semaines!$K$2:$K$523&amp;Semaines!$L$2:$L$523,0)),IF($AF17=2021,INDEX(Semaines!$U$2:$U$523,MATCH(Tableau!FV9&amp;Tableau!FW9,Semaines!$K$2:$K$523&amp;Semaines!$L$2:$L$523,0)),IF($AF17=2022,INDEX(Semaines!$V$2:$V$523,MATCH(Tableau!FV9&amp;Tableau!FW9,Semaines!$K$2:$K$523&amp;Semaines!$L$2:$L$523,0))))))))))))))</f>
        <v/>
      </c>
      <c r="FF17" s="127" t="str">
        <f>IF(Tableau!$AL9="","",IF(Tableau!FW9="","",Tableau!$AL9))</f>
        <v/>
      </c>
      <c r="FG17" s="129"/>
      <c r="FH17" s="123"/>
      <c r="FI17" s="124">
        <f t="shared" si="56"/>
        <v>32</v>
      </c>
      <c r="FJ17" s="125">
        <f t="shared" si="57"/>
        <v>2018</v>
      </c>
      <c r="FK17" s="126" t="str">
        <f t="array" ref="FK17">IF(AB17="Stock","",IF(OR(Tableau!FZ9="",Tableau!GA9=""),"",IF($AF17=2013,INDEX(Semaines!$M$2:$M$523,MATCH(Tableau!FZ9&amp;Tableau!GA9,Semaines!$K$2:$K$523&amp;Semaines!$L$2:$L$523,0)),IF($AF17=2014,INDEX(Semaines!$N$2:$N$523,MATCH(Tableau!FZ9&amp;Tableau!GA9,Semaines!$K$2:$K$523&amp;Semaines!$L$2:$L$523,0)),IF($AF17=2015,INDEX(Semaines!$O$2:$O$523,MATCH(Tableau!FZ9&amp;Tableau!GA9,Semaines!$K$2:$K$523&amp;Semaines!$L$2:$L$523,0)),IF($AF17=2016,INDEX(Semaines!$P$2:$P$523,MATCH(Tableau!FZ9&amp;Tableau!GA9,Semaines!$K$2:$K$523&amp;Semaines!$L$2:$L$523,0)),IF($AF17=2017,INDEX(Semaines!$Q$2:$Q$523,MATCH(Tableau!FZ9&amp;Tableau!GA9,Semaines!$K$2:$K$523&amp;Semaines!$L$2:$L$523,0)),IF($AF17=2018,INDEX(Semaines!$R$2:$R$523,MATCH(Tableau!FZ9&amp;Tableau!GA9,Semaines!$K$2:$K$523&amp;Semaines!$L$2:$L$523,0)),IF($AF17=2019,INDEX(Semaines!$S$2:$S$523,MATCH(Tableau!FZ9&amp;Tableau!GA9,Semaines!$K$2:$K$523&amp;Semaines!$L$2:$L$523,0)),IF($AF17=2020,INDEX(Semaines!$T$2:$T$523,MATCH(Tableau!FZ9&amp;Tableau!GA9,Semaines!$K$2:$K$523&amp;Semaines!$L$2:$L$523,0)),IF($AF17=2021,INDEX(Semaines!$U$2:$U$523,MATCH(Tableau!FZ9&amp;Tableau!GA9,Semaines!$K$2:$K$523&amp;Semaines!$L$2:$L$523,0)),IF($AF17=2022,INDEX(Semaines!$V$2:$V$523,MATCH(Tableau!FZ9&amp;Tableau!GA9,Semaines!$K$2:$K$523&amp;Semaines!$L$2:$L$523,0))))))))))))))</f>
        <v/>
      </c>
      <c r="FL17" s="127" t="str">
        <f>IF(Tableau!$AL9="","",IF(Tableau!GA9="","",Tableau!$AL9))</f>
        <v/>
      </c>
      <c r="FM17" s="211"/>
      <c r="FN17" s="124">
        <f t="shared" si="58"/>
        <v>32</v>
      </c>
      <c r="FO17" s="125">
        <f t="shared" si="59"/>
        <v>2018</v>
      </c>
      <c r="FP17" s="126" t="str">
        <f t="array" ref="FP17">IF(AB17="Stock","",IF(OR(Tableau!GE9="",Tableau!GF9=""),"",IF($AF17=2013,INDEX(Semaines!$M$2:$M$523,MATCH(Tableau!GE9&amp;Tableau!GF9,Semaines!$K$2:$K$523&amp;Semaines!$L$2:$L$523,0)),IF($AF17=2014,INDEX(Semaines!$N$2:$N$523,MATCH(Tableau!GE9&amp;Tableau!GF9,Semaines!$K$2:$K$523&amp;Semaines!$L$2:$L$523,0)),IF($AF17=2015,INDEX(Semaines!$O$2:$O$523,MATCH(Tableau!GE9&amp;Tableau!GF9,Semaines!$K$2:$K$523&amp;Semaines!$L$2:$L$523,0)),IF($AF17=2016,INDEX(Semaines!$P$2:$P$523,MATCH(Tableau!GE9&amp;Tableau!GF9,Semaines!$K$2:$K$523&amp;Semaines!$L$2:$L$523,0)),IF($AF17=2017,INDEX(Semaines!$Q$2:$Q$523,MATCH(Tableau!GE9&amp;Tableau!GF9,Semaines!$K$2:$K$523&amp;Semaines!$L$2:$L$523,0)),IF($AF17=2018,INDEX(Semaines!$R$2:$R$523,MATCH(Tableau!GE9&amp;Tableau!GF9,Semaines!$K$2:$K$523&amp;Semaines!$L$2:$L$523,0)),IF($AF17=2019,INDEX(Semaines!$S$2:$S$523,MATCH(Tableau!GE9&amp;Tableau!GF9,Semaines!$K$2:$K$523&amp;Semaines!$L$2:$L$523,0)),IF($AF17=2020,INDEX(Semaines!$T$2:$T$523,MATCH(Tableau!GE9&amp;Tableau!GF9,Semaines!$K$2:$K$523&amp;Semaines!$L$2:$L$523,0)),IF($AF17=2021,INDEX(Semaines!$U$2:$U$523,MATCH(Tableau!GE9&amp;Tableau!GF9,Semaines!$K$2:$K$523&amp;Semaines!$L$2:$L$523,0)),IF($AF17=2022,INDEX(Semaines!$V$2:$V$523,MATCH(Tableau!GE9&amp;Tableau!GF9,Semaines!$K$2:$K$523&amp;Semaines!$L$2:$L$523,0))))))))))))))</f>
        <v/>
      </c>
      <c r="FQ17" s="127" t="str">
        <f>IF(Tableau!$AL9="","",IF(Tableau!GF9="","",Tableau!$AL9))</f>
        <v/>
      </c>
      <c r="FR17" s="124">
        <f t="shared" si="60"/>
        <v>33</v>
      </c>
      <c r="FS17" s="125">
        <f t="shared" si="61"/>
        <v>2018</v>
      </c>
      <c r="FT17" s="126" t="str">
        <f t="array" ref="FT17">IF(AB17="Stock","",IF(OR(Tableau!GI9="",Tableau!GJ9=""),"",IF($AF17=2013,INDEX(Semaines!$M$2:$M$523,MATCH(Tableau!GI9&amp;Tableau!GJ9,Semaines!$K$2:$K$523&amp;Semaines!$L$2:$L$523,0)),IF($AF17=2014,INDEX(Semaines!$N$2:$N$523,MATCH(Tableau!GI9&amp;Tableau!GJ9,Semaines!$K$2:$K$523&amp;Semaines!$L$2:$L$523,0)),IF($AF17=2015,INDEX(Semaines!$O$2:$O$523,MATCH(Tableau!GI9&amp;Tableau!GJ9,Semaines!$K$2:$K$523&amp;Semaines!$L$2:$L$523,0)),IF($AF17=2016,INDEX(Semaines!$P$2:$P$523,MATCH(Tableau!GI9&amp;Tableau!GJ9,Semaines!$K$2:$K$523&amp;Semaines!$L$2:$L$523,0)),IF($AF17=2017,INDEX(Semaines!$Q$2:$Q$523,MATCH(Tableau!GI9&amp;Tableau!GJ9,Semaines!$K$2:$K$523&amp;Semaines!$L$2:$L$523,0)),IF($AF17=2018,INDEX(Semaines!$R$2:$R$523,MATCH(Tableau!GI9&amp;Tableau!GJ9,Semaines!$K$2:$K$523&amp;Semaines!$L$2:$L$523,0)),IF($AF17=2019,INDEX(Semaines!$S$2:$S$523,MATCH(Tableau!GI9&amp;Tableau!GJ9,Semaines!$K$2:$K$523&amp;Semaines!$L$2:$L$523,0)),IF($AF17=2020,INDEX(Semaines!$T$2:$T$523,MATCH(Tableau!GI9&amp;Tableau!GJ9,Semaines!$K$2:$K$523&amp;Semaines!$L$2:$L$523,0)),IF($AF17=2021,INDEX(Semaines!$U$2:$U$523,MATCH(Tableau!GI9&amp;Tableau!GJ9,Semaines!$K$2:$K$523&amp;Semaines!$L$2:$L$523,0)),IF($AF17=2022,INDEX(Semaines!$V$2:$V$523,MATCH(Tableau!GI9&amp;Tableau!GJ9,Semaines!$K$2:$K$523&amp;Semaines!$L$2:$L$523,0))))))))))))))</f>
        <v/>
      </c>
      <c r="FU17" s="127" t="str">
        <f>IF(Tableau!$AL9="","",IF(Tableau!GJ9="","",Tableau!$AL9))</f>
        <v/>
      </c>
      <c r="FV17" s="126" t="str">
        <f t="array" ref="FV17">IF(AB17="Stock","",IF(OR(Tableau!GK9="",Tableau!GL9=""),"",IF($AF17=2013,INDEX(Semaines!$M$2:$M$523,MATCH(Tableau!GK9&amp;Tableau!GL9,Semaines!$K$2:$K$523&amp;Semaines!$L$2:$L$523,0)),IF($AF17=2014,INDEX(Semaines!$N$2:$N$523,MATCH(Tableau!GK9&amp;Tableau!GL9,Semaines!$K$2:$K$523&amp;Semaines!$L$2:$L$523,0)),IF($AF17=2015,INDEX(Semaines!$O$2:$O$523,MATCH(Tableau!GK9&amp;Tableau!GL9,Semaines!$K$2:$K$523&amp;Semaines!$L$2:$L$523,0)),IF($AF17=2016,INDEX(Semaines!$P$2:$P$523,MATCH(Tableau!GK9&amp;Tableau!GL9,Semaines!$K$2:$K$523&amp;Semaines!$L$2:$L$523,0)),IF($AF17=2017,INDEX(Semaines!$Q$2:$Q$523,MATCH(Tableau!GK9&amp;Tableau!GL9,Semaines!$K$2:$K$523&amp;Semaines!$L$2:$L$523,0)),IF($AF17=2018,INDEX(Semaines!$R$2:$R$523,MATCH(Tableau!GK9&amp;Tableau!GL9,Semaines!$K$2:$K$523&amp;Semaines!$L$2:$L$523,0)),IF($AF17=2019,INDEX(Semaines!$S$2:$S$523,MATCH(Tableau!GK9&amp;Tableau!GL9,Semaines!$K$2:$K$523&amp;Semaines!$L$2:$L$523,0)),IF($AF17=2020,INDEX(Semaines!$T$2:$T$523,MATCH(Tableau!GK9&amp;Tableau!GL9,Semaines!$K$2:$K$523&amp;Semaines!$L$2:$L$523,0)),IF($AF17=2021,INDEX(Semaines!$U$2:$U$523,MATCH(Tableau!GK9&amp;Tableau!GL9,Semaines!$K$2:$K$523&amp;Semaines!$L$2:$L$523,0)),IF($AF17=2022,INDEX(Semaines!$V$2:$V$523,MATCH(Tableau!GK9&amp;Tableau!GL9,Semaines!$K$2:$K$523&amp;Semaines!$L$2:$L$523,0))))))))))))))</f>
        <v/>
      </c>
      <c r="FW17" s="127" t="str">
        <f>IF(Tableau!$AL9="","",IF(Tableau!GL9="","",Tableau!$AL9))</f>
        <v/>
      </c>
      <c r="FX17" s="124">
        <f t="shared" si="62"/>
        <v>35</v>
      </c>
      <c r="FY17" s="125">
        <f t="shared" si="63"/>
        <v>2018</v>
      </c>
      <c r="FZ17" s="126" t="str">
        <f t="array" ref="FZ17">IF(AB17="Stock","",IF(OR(Tableau!GO9="",Tableau!GP9=""),"",IF($AF17=2013,INDEX(Semaines!$M$2:$M$523,MATCH(Tableau!GO9&amp;Tableau!GP9,Semaines!$K$2:$K$523&amp;Semaines!$L$2:$L$523,0)),IF($AF17=2014,INDEX(Semaines!$N$2:$N$523,MATCH(Tableau!GO9&amp;Tableau!GP9,Semaines!$K$2:$K$523&amp;Semaines!$L$2:$L$523,0)),IF($AF17=2015,INDEX(Semaines!$O$2:$O$523,MATCH(Tableau!GO9&amp;Tableau!GP9,Semaines!$K$2:$K$523&amp;Semaines!$L$2:$L$523,0)),IF($AF17=2016,INDEX(Semaines!$P$2:$P$523,MATCH(Tableau!GO9&amp;Tableau!GP9,Semaines!$K$2:$K$523&amp;Semaines!$L$2:$L$523,0)),IF($AF17=2017,INDEX(Semaines!$Q$2:$Q$523,MATCH(Tableau!GO9&amp;Tableau!GP9,Semaines!$K$2:$K$523&amp;Semaines!$L$2:$L$523,0)),IF($AF17=2018,INDEX(Semaines!$R$2:$R$523,MATCH(Tableau!GO9&amp;Tableau!GP9,Semaines!$K$2:$K$523&amp;Semaines!$L$2:$L$523,0)),IF($AF17=2019,INDEX(Semaines!$S$2:$S$523,MATCH(Tableau!GO9&amp;Tableau!GP9,Semaines!$K$2:$K$523&amp;Semaines!$L$2:$L$523,0)),IF($AF17=2020,INDEX(Semaines!$T$2:$T$523,MATCH(Tableau!GO9&amp;Tableau!GP9,Semaines!$K$2:$K$523&amp;Semaines!$L$2:$L$523,0)),IF($AF17=2021,INDEX(Semaines!$U$2:$U$523,MATCH(Tableau!GO9&amp;Tableau!GP9,Semaines!$K$2:$K$523&amp;Semaines!$L$2:$L$523,0)),IF($AF17=2022,INDEX(Semaines!$V$2:$V$523,MATCH(Tableau!GO9&amp;Tableau!GP9,Semaines!$K$2:$K$523&amp;Semaines!$L$2:$L$523,0))))))))))))))</f>
        <v/>
      </c>
      <c r="GA17" s="127" t="str">
        <f>IF(Tableau!$AL9="","",IF(Tableau!GP9="","",Tableau!$AL9))</f>
        <v/>
      </c>
      <c r="GB17" s="124">
        <f t="shared" si="64"/>
        <v>36</v>
      </c>
      <c r="GC17" s="125">
        <f t="shared" si="65"/>
        <v>2018</v>
      </c>
      <c r="GD17" s="126" t="str">
        <f t="array" ref="GD17">IF(AB17="Stock","",IF(OR(Tableau!GS9="",Tableau!GT9=""),"",IF($AF17=2013,INDEX(Semaines!$M$2:$M$523,MATCH(Tableau!GS9&amp;Tableau!GT9,Semaines!$K$2:$K$523&amp;Semaines!$L$2:$L$523,0)),IF($AF17=2014,INDEX(Semaines!$N$2:$N$523,MATCH(Tableau!GS9&amp;Tableau!GT9,Semaines!$K$2:$K$523&amp;Semaines!$L$2:$L$523,0)),IF($AF17=2015,INDEX(Semaines!$O$2:$O$523,MATCH(Tableau!GS9&amp;Tableau!GT9,Semaines!$K$2:$K$523&amp;Semaines!$L$2:$L$523,0)),IF($AF17=2016,INDEX(Semaines!$P$2:$P$523,MATCH(Tableau!GS9&amp;Tableau!GT9,Semaines!$K$2:$K$523&amp;Semaines!$L$2:$L$523,0)),IF($AF17=2017,INDEX(Semaines!$Q$2:$Q$523,MATCH(Tableau!GS9&amp;Tableau!GT9,Semaines!$K$2:$K$523&amp;Semaines!$L$2:$L$523,0)),IF($AF17=2018,INDEX(Semaines!$R$2:$R$523,MATCH(Tableau!GS9&amp;Tableau!GT9,Semaines!$K$2:$K$523&amp;Semaines!$L$2:$L$523,0)),IF($AF17=2019,INDEX(Semaines!$S$2:$S$523,MATCH(Tableau!GS9&amp;Tableau!GT9,Semaines!$K$2:$K$523&amp;Semaines!$L$2:$L$523,0)),IF($AF17=2020,INDEX(Semaines!$T$2:$T$523,MATCH(Tableau!GS9&amp;Tableau!GT9,Semaines!$K$2:$K$523&amp;Semaines!$L$2:$L$523,0)),IF($AF17=2021,INDEX(Semaines!$U$2:$U$523,MATCH(Tableau!GS9&amp;Tableau!GT9,Semaines!$K$2:$K$523&amp;Semaines!$L$2:$L$523,0)),IF($AF17=2022,INDEX(Semaines!$V$2:$V$523,MATCH(Tableau!GS9&amp;Tableau!GT9,Semaines!$K$2:$K$523&amp;Semaines!$L$2:$L$523,0))))))))))))))</f>
        <v/>
      </c>
      <c r="GE17" s="127" t="str">
        <f>IF(Tableau!$AL9="","",IF(Tableau!GT9="","",Tableau!$AL9))</f>
        <v/>
      </c>
      <c r="GF17" s="124">
        <f t="shared" si="66"/>
        <v>36</v>
      </c>
      <c r="GG17" s="125">
        <f t="shared" si="67"/>
        <v>2018</v>
      </c>
      <c r="GH17" s="126" t="str">
        <f t="array" ref="GH17">IF(AB17="Stock","",IF(OR(Tableau!GW9="",Tableau!GX9=""),"",IF($AF17=2013,INDEX(Semaines!$M$2:$M$523,MATCH(Tableau!GW9&amp;Tableau!GX9,Semaines!$K$2:$K$523&amp;Semaines!$L$2:$L$523,0)),IF($AF17=2014,INDEX(Semaines!$N$2:$N$523,MATCH(Tableau!GW9&amp;Tableau!GX9,Semaines!$K$2:$K$523&amp;Semaines!$L$2:$L$523,0)),IF($AF17=2015,INDEX(Semaines!$O$2:$O$523,MATCH(Tableau!GW9&amp;Tableau!GX9,Semaines!$K$2:$K$523&amp;Semaines!$L$2:$L$523,0)),IF($AF17=2016,INDEX(Semaines!$P$2:$P$523,MATCH(Tableau!GW9&amp;Tableau!GX9,Semaines!$K$2:$K$523&amp;Semaines!$L$2:$L$523,0)),IF($AF17=2017,INDEX(Semaines!$Q$2:$Q$523,MATCH(Tableau!GW9&amp;Tableau!GX9,Semaines!$K$2:$K$523&amp;Semaines!$L$2:$L$523,0)),IF($AF17=2018,INDEX(Semaines!$R$2:$R$523,MATCH(Tableau!GW9&amp;Tableau!GX9,Semaines!$K$2:$K$523&amp;Semaines!$L$2:$L$523,0)),IF($AF17=2019,INDEX(Semaines!$S$2:$S$523,MATCH(Tableau!GW9&amp;Tableau!GX9,Semaines!$K$2:$K$523&amp;Semaines!$L$2:$L$523,0)),IF($AF17=2020,INDEX(Semaines!$T$2:$T$523,MATCH(Tableau!GW9&amp;Tableau!GX9,Semaines!$K$2:$K$523&amp;Semaines!$L$2:$L$523,0)),IF($AF17=2021,INDEX(Semaines!$U$2:$U$523,MATCH(Tableau!GW9&amp;Tableau!GX9,Semaines!$K$2:$K$523&amp;Semaines!$L$2:$L$523,0)),IF($AF17=2022,INDEX(Semaines!$V$2:$V$523,MATCH(Tableau!GW9&amp;Tableau!GX9,Semaines!$K$2:$K$523&amp;Semaines!$L$2:$L$523,0))))))))))))))</f>
        <v/>
      </c>
      <c r="GI17" s="127" t="str">
        <f>IF(Tableau!$AL9="","",IF(Tableau!GX9="","",Tableau!$AL9))</f>
        <v/>
      </c>
      <c r="GJ17" s="211"/>
      <c r="GK17" s="124">
        <f t="shared" si="68"/>
        <v>37</v>
      </c>
      <c r="GL17" s="125">
        <f t="shared" si="69"/>
        <v>2018</v>
      </c>
      <c r="GM17" s="126" t="str">
        <f t="array" ref="GM17">IF(AB17="Stock","",IF(OR(Tableau!HB9="",Tableau!HC9=""),"",IF($AF17=2013,INDEX(Semaines!$M$2:$M$523,MATCH(Tableau!HB9&amp;Tableau!HC9,Semaines!$K$2:$K$523&amp;Semaines!$L$2:$L$523,0)),IF($AF17=2014,INDEX(Semaines!$N$2:$N$523,MATCH(Tableau!HB9&amp;Tableau!HC9,Semaines!$K$2:$K$523&amp;Semaines!$L$2:$L$523,0)),IF($AF17=2015,INDEX(Semaines!$O$2:$O$523,MATCH(Tableau!HB9&amp;Tableau!HC9,Semaines!$K$2:$K$523&amp;Semaines!$L$2:$L$523,0)),IF($AF17=2016,INDEX(Semaines!$P$2:$P$523,MATCH(Tableau!HB9&amp;Tableau!HC9,Semaines!$K$2:$K$523&amp;Semaines!$L$2:$L$523,0)),IF($AF17=2017,INDEX(Semaines!$Q$2:$Q$523,MATCH(Tableau!HB9&amp;Tableau!HC9,Semaines!$K$2:$K$523&amp;Semaines!$L$2:$L$523,0)),IF($AF17=2018,INDEX(Semaines!$R$2:$R$523,MATCH(Tableau!HB9&amp;Tableau!HC9,Semaines!$K$2:$K$523&amp;Semaines!$L$2:$L$523,0)),IF($AF17=2019,INDEX(Semaines!$S$2:$S$523,MATCH(Tableau!HB9&amp;Tableau!HC9,Semaines!$K$2:$K$523&amp;Semaines!$L$2:$L$523,0)),IF($AF17=2020,INDEX(Semaines!$T$2:$T$523,MATCH(Tableau!HB9&amp;Tableau!HC9,Semaines!$K$2:$K$523&amp;Semaines!$L$2:$L$523,0)),IF($AF17=2021,INDEX(Semaines!$U$2:$U$523,MATCH(Tableau!HB9&amp;Tableau!HC9,Semaines!$K$2:$K$523&amp;Semaines!$L$2:$L$523,0)),IF($AF17=2022,INDEX(Semaines!$V$2:$V$523,MATCH(Tableau!HB9&amp;Tableau!HC9,Semaines!$K$2:$K$523&amp;Semaines!$L$2:$L$523,0))))))))))))))</f>
        <v/>
      </c>
      <c r="GN17" s="127" t="str">
        <f>IF(Tableau!$AL9="","",IF(Tableau!HC9="","",Tableau!$AL9))</f>
        <v/>
      </c>
      <c r="GO17" s="124">
        <f t="shared" si="70"/>
        <v>38</v>
      </c>
      <c r="GP17" s="125">
        <f t="shared" si="71"/>
        <v>2018</v>
      </c>
      <c r="GQ17" s="126" t="str">
        <f t="array" ref="GQ17">IF(AB17="Stock","",IF(OR(Tableau!HF9="",Tableau!HG9=""),"",IF($AF17=2013,INDEX(Semaines!$M$2:$M$523,MATCH(Tableau!HF9&amp;Tableau!HG9,Semaines!$K$2:$K$523&amp;Semaines!$L$2:$L$523,0)),IF($AF17=2014,INDEX(Semaines!$N$2:$N$523,MATCH(Tableau!HF9&amp;Tableau!HG9,Semaines!$K$2:$K$523&amp;Semaines!$L$2:$L$523,0)),IF($AF17=2015,INDEX(Semaines!$O$2:$O$523,MATCH(Tableau!HF9&amp;Tableau!HG9,Semaines!$K$2:$K$523&amp;Semaines!$L$2:$L$523,0)),IF($AF17=2016,INDEX(Semaines!$P$2:$P$523,MATCH(Tableau!HF9&amp;Tableau!HG9,Semaines!$K$2:$K$523&amp;Semaines!$L$2:$L$523,0)),IF($AF17=2017,INDEX(Semaines!$Q$2:$Q$523,MATCH(Tableau!HF9&amp;Tableau!HG9,Semaines!$K$2:$K$523&amp;Semaines!$L$2:$L$523,0)),IF($AF17=2018,INDEX(Semaines!$R$2:$R$523,MATCH(Tableau!HF9&amp;Tableau!HG9,Semaines!$K$2:$K$523&amp;Semaines!$L$2:$L$523,0)),IF($AF17=2019,INDEX(Semaines!$S$2:$S$523,MATCH(Tableau!HF9&amp;Tableau!HG9,Semaines!$K$2:$K$523&amp;Semaines!$L$2:$L$523,0)),IF($AF17=2020,INDEX(Semaines!$T$2:$T$523,MATCH(Tableau!HF9&amp;Tableau!HG9,Semaines!$K$2:$K$523&amp;Semaines!$L$2:$L$523,0)),IF($AF17=2021,INDEX(Semaines!$U$2:$U$523,MATCH(Tableau!HF9&amp;Tableau!HG9,Semaines!$K$2:$K$523&amp;Semaines!$L$2:$L$523,0)),IF($AF17=2022,INDEX(Semaines!$V$2:$V$523,MATCH(Tableau!HF9&amp;Tableau!HG9,Semaines!$K$2:$K$523&amp;Semaines!$L$2:$L$523,0))))))))))))))</f>
        <v/>
      </c>
      <c r="GR17" s="127" t="str">
        <f>IF(Tableau!$AL9="","",IF(Tableau!HG9="","",Tableau!$AL9))</f>
        <v/>
      </c>
      <c r="GS17" s="129"/>
      <c r="GT17" s="122"/>
      <c r="GU17" s="129"/>
      <c r="GV17" s="123"/>
      <c r="GW17" s="122"/>
      <c r="GX17" s="123"/>
      <c r="GY17" s="124">
        <f t="shared" si="72"/>
        <v>38</v>
      </c>
      <c r="GZ17" s="125">
        <f t="shared" si="73"/>
        <v>2018</v>
      </c>
      <c r="HA17" s="126" t="str">
        <f t="array" ref="HA17">IF(AB17="Stock","",IF(OR(Tableau!HP9="",Tableau!HQ9=""),"",IF($AF17=2013,INDEX(Semaines!$M$2:$M$523,MATCH(Tableau!HP9&amp;Tableau!HQ9,Semaines!$K$2:$K$523&amp;Semaines!$L$2:$L$523,0)),IF($AF17=2014,INDEX(Semaines!$N$2:$N$523,MATCH(Tableau!HP9&amp;Tableau!HQ9,Semaines!$K$2:$K$523&amp;Semaines!$L$2:$L$523,0)),IF($AF17=2015,INDEX(Semaines!$O$2:$O$523,MATCH(Tableau!HP9&amp;Tableau!HQ9,Semaines!$K$2:$K$523&amp;Semaines!$L$2:$L$523,0)),IF($AF17=2016,INDEX(Semaines!$P$2:$P$523,MATCH(Tableau!HP9&amp;Tableau!HQ9,Semaines!$K$2:$K$523&amp;Semaines!$L$2:$L$523,0)),IF($AF17=2017,INDEX(Semaines!$Q$2:$Q$523,MATCH(Tableau!HP9&amp;Tableau!HQ9,Semaines!$K$2:$K$523&amp;Semaines!$L$2:$L$523,0)),IF($AF17=2018,INDEX(Semaines!$R$2:$R$523,MATCH(Tableau!HP9&amp;Tableau!HQ9,Semaines!$K$2:$K$523&amp;Semaines!$L$2:$L$523,0)),IF($AF17=2019,INDEX(Semaines!$S$2:$S$523,MATCH(Tableau!HP9&amp;Tableau!HQ9,Semaines!$K$2:$K$523&amp;Semaines!$L$2:$L$523,0)),IF($AF17=2020,INDEX(Semaines!$T$2:$T$523,MATCH(Tableau!HP9&amp;Tableau!HQ9,Semaines!$K$2:$K$523&amp;Semaines!$L$2:$L$523,0)),IF($AF17=2021,INDEX(Semaines!$U$2:$U$523,MATCH(Tableau!HP9&amp;Tableau!HQ9,Semaines!$K$2:$K$523&amp;Semaines!$L$2:$L$523,0)),IF($AF17=2022,INDEX(Semaines!$V$2:$V$523,MATCH(Tableau!HP9&amp;Tableau!HQ9,Semaines!$K$2:$K$523&amp;Semaines!$L$2:$L$523,0))))))))))))))</f>
        <v/>
      </c>
      <c r="HB17" s="127" t="str">
        <f>IF(Tableau!$AL9="","",IF(Tableau!HQ9="","",Tableau!$AL9))</f>
        <v/>
      </c>
      <c r="HC17" s="211"/>
      <c r="HD17" s="131"/>
      <c r="HE17" s="132"/>
      <c r="HF17" s="133"/>
      <c r="HG17" s="123"/>
      <c r="HH17" s="211"/>
      <c r="HI17" s="124">
        <f t="shared" si="74"/>
        <v>39</v>
      </c>
      <c r="HJ17" s="125">
        <f t="shared" si="75"/>
        <v>2018</v>
      </c>
      <c r="HK17" s="126" t="str">
        <f t="array" ref="HK17">IF(AB17="Stock","",IF(OR(Tableau!HZ9="",Tableau!IA9=""),"",IF($AF17=2013,INDEX(Semaines!$M$2:$M$523,MATCH(Tableau!HZ9&amp;Tableau!IA9,Semaines!$K$2:$K$523&amp;Semaines!$L$2:$L$523,0)),IF($AF17=2014,INDEX(Semaines!$N$2:$N$523,MATCH(Tableau!HZ9&amp;Tableau!IA9,Semaines!$K$2:$K$523&amp;Semaines!$L$2:$L$523,0)),IF($AF17=2015,INDEX(Semaines!$O$2:$O$523,MATCH(Tableau!HZ9&amp;Tableau!IA9,Semaines!$K$2:$K$523&amp;Semaines!$L$2:$L$523,0)),IF($AF17=2016,INDEX(Semaines!$P$2:$P$523,MATCH(Tableau!HZ9&amp;Tableau!IA9,Semaines!$K$2:$K$523&amp;Semaines!$L$2:$L$523,0)),IF($AF17=2017,INDEX(Semaines!$Q$2:$Q$523,MATCH(Tableau!HZ9&amp;Tableau!IA9,Semaines!$K$2:$K$523&amp;Semaines!$L$2:$L$523,0)),IF($AF17=2018,INDEX(Semaines!$R$2:$R$523,MATCH(Tableau!HZ9&amp;Tableau!IA9,Semaines!$K$2:$K$523&amp;Semaines!$L$2:$L$523,0)),IF($AF17=2019,INDEX(Semaines!$S$2:$S$523,MATCH(Tableau!HZ9&amp;Tableau!IA9,Semaines!$K$2:$K$523&amp;Semaines!$L$2:$L$523,0)),IF($AF17=2020,INDEX(Semaines!$T$2:$T$523,MATCH(Tableau!HZ9&amp;Tableau!IA9,Semaines!$K$2:$K$523&amp;Semaines!$L$2:$L$523,0)),IF($AF17=2021,INDEX(Semaines!$U$2:$U$523,MATCH(Tableau!HZ9&amp;Tableau!IA9,Semaines!$K$2:$K$523&amp;Semaines!$L$2:$L$523,0)),IF($AF17=2022,INDEX(Semaines!$V$2:$V$523,MATCH(Tableau!HZ9&amp;Tableau!IA9,Semaines!$K$2:$K$523&amp;Semaines!$L$2:$L$523,0))))))))))))))</f>
        <v/>
      </c>
      <c r="HL17" s="127" t="str">
        <f>IF(Tableau!$AL9="","",IF(Tableau!IA9="","",Tableau!$AL9))</f>
        <v/>
      </c>
      <c r="HM17" s="126" t="str">
        <f t="array" ref="HM17">IF(AB17="Stock","",IF(OR(Tableau!IB9="",Tableau!IC9=""),"",IF($AF17=2013,INDEX(Semaines!$M$2:$M$523,MATCH(Tableau!IB9&amp;Tableau!IC9,Semaines!$K$2:$K$523&amp;Semaines!$L$2:$L$523,0)),IF($AF17=2014,INDEX(Semaines!$N$2:$N$523,MATCH(Tableau!IB9&amp;Tableau!IC9,Semaines!$K$2:$K$523&amp;Semaines!$L$2:$L$523,0)),IF($AF17=2015,INDEX(Semaines!$O$2:$O$523,MATCH(Tableau!IB9&amp;Tableau!IC9,Semaines!$K$2:$K$523&amp;Semaines!$L$2:$L$523,0)),IF($AF17=2016,INDEX(Semaines!$P$2:$P$523,MATCH(Tableau!IB9&amp;Tableau!IC9,Semaines!$K$2:$K$523&amp;Semaines!$L$2:$L$523,0)),IF($AF17=2017,INDEX(Semaines!$Q$2:$Q$523,MATCH(Tableau!IB9&amp;Tableau!IC9,Semaines!$K$2:$K$523&amp;Semaines!$L$2:$L$523,0)),IF($AF17=2018,INDEX(Semaines!$R$2:$R$523,MATCH(Tableau!IB9&amp;Tableau!IC9,Semaines!$K$2:$K$523&amp;Semaines!$L$2:$L$523,0)),IF($AF17=2019,INDEX(Semaines!$S$2:$S$523,MATCH(Tableau!IB9&amp;Tableau!IC9,Semaines!$K$2:$K$523&amp;Semaines!$L$2:$L$523,0)),IF($AF17=2020,INDEX(Semaines!$T$2:$T$523,MATCH(Tableau!IB9&amp;Tableau!IC9,Semaines!$K$2:$K$523&amp;Semaines!$L$2:$L$523,0)),IF($AF17=2021,INDEX(Semaines!$U$2:$U$523,MATCH(Tableau!IB9&amp;Tableau!IC9,Semaines!$K$2:$K$523&amp;Semaines!$L$2:$L$523,0)),IF($AF17=2022,INDEX(Semaines!$V$2:$V$523,MATCH(Tableau!IB9&amp;Tableau!IC9,Semaines!$K$2:$K$523&amp;Semaines!$L$2:$L$523,0))))))))))))))</f>
        <v/>
      </c>
      <c r="HN17" s="127" t="str">
        <f>IF(Tableau!$AL9="","",IF(Tableau!IC9="","",Tableau!$AL9))</f>
        <v/>
      </c>
      <c r="HO17" s="124">
        <f t="shared" si="76"/>
        <v>40</v>
      </c>
      <c r="HP17" s="125">
        <f t="shared" si="77"/>
        <v>2018</v>
      </c>
      <c r="HQ17" s="126" t="str">
        <f t="array" ref="HQ17">IF(AB17="Stock","",IF(OR(Tableau!IF9="",Tableau!IG9=""),"",IF($AF17=2013,INDEX(Semaines!$M$2:$M$523,MATCH(Tableau!IF9&amp;Tableau!IG9,Semaines!$K$2:$K$523&amp;Semaines!$L$2:$L$523,0)),IF($AF17=2014,INDEX(Semaines!$N$2:$N$523,MATCH(Tableau!IF9&amp;Tableau!IG9,Semaines!$K$2:$K$523&amp;Semaines!$L$2:$L$523,0)),IF($AF17=2015,INDEX(Semaines!$O$2:$O$523,MATCH(Tableau!IF9&amp;Tableau!IG9,Semaines!$K$2:$K$523&amp;Semaines!$L$2:$L$523,0)),IF($AF17=2016,INDEX(Semaines!$P$2:$P$523,MATCH(Tableau!IF9&amp;Tableau!IG9,Semaines!$K$2:$K$523&amp;Semaines!$L$2:$L$523,0)),IF($AF17=2017,INDEX(Semaines!$Q$2:$Q$523,MATCH(Tableau!IF9&amp;Tableau!IG9,Semaines!$K$2:$K$523&amp;Semaines!$L$2:$L$523,0)),IF($AF17=2018,INDEX(Semaines!$R$2:$R$523,MATCH(Tableau!IF9&amp;Tableau!IG9,Semaines!$K$2:$K$523&amp;Semaines!$L$2:$L$523,0)),IF($AF17=2019,INDEX(Semaines!$S$2:$S$523,MATCH(Tableau!IF9&amp;Tableau!IG9,Semaines!$K$2:$K$523&amp;Semaines!$L$2:$L$523,0)),IF($AF17=2020,INDEX(Semaines!$T$2:$T$523,MATCH(Tableau!IF9&amp;Tableau!IG9,Semaines!$K$2:$K$523&amp;Semaines!$L$2:$L$523,0)),IF($AF17=2021,INDEX(Semaines!$U$2:$U$523,MATCH(Tableau!IF9&amp;Tableau!IG9,Semaines!$K$2:$K$523&amp;Semaines!$L$2:$L$523,0)),IF($AF17=2022,INDEX(Semaines!$V$2:$V$523,MATCH(Tableau!IF9&amp;Tableau!IG9,Semaines!$K$2:$K$523&amp;Semaines!$L$2:$L$523,0))))))))))))))</f>
        <v/>
      </c>
      <c r="HR17" s="127" t="str">
        <f>IF(Tableau!$AL9="","",IF(Tableau!IG9="","",Tableau!$AL9))</f>
        <v/>
      </c>
      <c r="HS17" s="129"/>
      <c r="HT17" s="122"/>
      <c r="HU17" s="129"/>
      <c r="HV17" s="123"/>
      <c r="HW17" s="212"/>
      <c r="HX17" s="122"/>
      <c r="HY17" s="122"/>
      <c r="HZ17" s="129"/>
      <c r="IA17" s="123"/>
      <c r="IB17" s="124">
        <f t="shared" si="78"/>
        <v>41</v>
      </c>
      <c r="IC17" s="125">
        <f t="shared" si="79"/>
        <v>2018</v>
      </c>
      <c r="ID17" s="126" t="str">
        <f t="array" ref="ID17">IF(AB17="Stock","",IF(OR(Tableau!IS9="",Tableau!IT9=""),"",IF($AF17=2013,INDEX(Semaines!$M$2:$M$523,MATCH(Tableau!IS9&amp;Tableau!IT9,Semaines!$K$2:$K$523&amp;Semaines!$L$2:$L$523,0)),IF($AF17=2014,INDEX(Semaines!$N$2:$N$523,MATCH(Tableau!IS9&amp;Tableau!IT9,Semaines!$K$2:$K$523&amp;Semaines!$L$2:$L$523,0)),IF($AF17=2015,INDEX(Semaines!$O$2:$O$523,MATCH(Tableau!IS9&amp;Tableau!IT9,Semaines!$K$2:$K$523&amp;Semaines!$L$2:$L$523,0)),IF($AF17=2016,INDEX(Semaines!$P$2:$P$523,MATCH(Tableau!IS9&amp;Tableau!IT9,Semaines!$K$2:$K$523&amp;Semaines!$L$2:$L$523,0)),IF($AF17=2017,INDEX(Semaines!$Q$2:$Q$523,MATCH(Tableau!IS9&amp;Tableau!IT9,Semaines!$K$2:$K$523&amp;Semaines!$L$2:$L$523,0)),IF($AF17=2018,INDEX(Semaines!$R$2:$R$523,MATCH(Tableau!IS9&amp;Tableau!IT9,Semaines!$K$2:$K$523&amp;Semaines!$L$2:$L$523,0)),IF($AF17=2019,INDEX(Semaines!$S$2:$S$523,MATCH(Tableau!IS9&amp;Tableau!IT9,Semaines!$K$2:$K$523&amp;Semaines!$L$2:$L$523,0)),IF($AF17=2020,INDEX(Semaines!$T$2:$T$523,MATCH(Tableau!IS9&amp;Tableau!IT9,Semaines!$K$2:$K$523&amp;Semaines!$L$2:$L$523,0)),IF($AF17=2021,INDEX(Semaines!$U$2:$U$523,MATCH(Tableau!IS9&amp;Tableau!IT9,Semaines!$K$2:$K$523&amp;Semaines!$L$2:$L$523,0)),IF($AF17=2022,INDEX(Semaines!$V$2:$V$523,MATCH(Tableau!IS9&amp;Tableau!IT9,Semaines!$K$2:$K$523&amp;Semaines!$L$2:$L$523,0))))))))))))))</f>
        <v/>
      </c>
      <c r="IE17" s="127" t="str">
        <f>IF(Tableau!$AL9="","",IF(Tableau!IT9="","",Tableau!$AL9))</f>
        <v/>
      </c>
      <c r="IF17" s="124">
        <f t="shared" si="80"/>
        <v>41</v>
      </c>
      <c r="IG17" s="125">
        <f t="shared" si="81"/>
        <v>2018</v>
      </c>
      <c r="IH17" s="126" t="str">
        <f t="array" ref="IH17">IF(AB17="Stock","",IF(OR(Tableau!IW9="",Tableau!IX9=""),"",IF($AF17=2013,INDEX(Semaines!$M$2:$M$523,MATCH(Tableau!IW9&amp;Tableau!IX9,Semaines!$K$2:$K$523&amp;Semaines!$L$2:$L$523,0)),IF($AF17=2014,INDEX(Semaines!$N$2:$N$523,MATCH(Tableau!IW9&amp;Tableau!IX9,Semaines!$K$2:$K$523&amp;Semaines!$L$2:$L$523,0)),IF($AF17=2015,INDEX(Semaines!$O$2:$O$523,MATCH(Tableau!IW9&amp;Tableau!IX9,Semaines!$K$2:$K$523&amp;Semaines!$L$2:$L$523,0)),IF($AF17=2016,INDEX(Semaines!$P$2:$P$523,MATCH(Tableau!IW9&amp;Tableau!IX9,Semaines!$K$2:$K$523&amp;Semaines!$L$2:$L$523,0)),IF($AF17=2017,INDEX(Semaines!$Q$2:$Q$523,MATCH(Tableau!IW9&amp;Tableau!IX9,Semaines!$K$2:$K$523&amp;Semaines!$L$2:$L$523,0)),IF($AF17=2018,INDEX(Semaines!$R$2:$R$523,MATCH(Tableau!IW9&amp;Tableau!IX9,Semaines!$K$2:$K$523&amp;Semaines!$L$2:$L$523,0)),IF($AF17=2019,INDEX(Semaines!$S$2:$S$523,MATCH(Tableau!IW9&amp;Tableau!IX9,Semaines!$K$2:$K$523&amp;Semaines!$L$2:$L$523,0)),IF($AF17=2020,INDEX(Semaines!$T$2:$T$523,MATCH(Tableau!IW9&amp;Tableau!IX9,Semaines!$K$2:$K$523&amp;Semaines!$L$2:$L$523,0)),IF($AF17=2021,INDEX(Semaines!$U$2:$U$523,MATCH(Tableau!IW9&amp;Tableau!IX9,Semaines!$K$2:$K$523&amp;Semaines!$L$2:$L$523,0)),IF($AF17=2022,INDEX(Semaines!$V$2:$V$523,MATCH(Tableau!IW9&amp;Tableau!IX9,Semaines!$K$2:$K$523&amp;Semaines!$L$2:$L$523,0))))))))))))))</f>
        <v/>
      </c>
      <c r="II17" s="127" t="str">
        <f>IF(Tableau!$AL9="","",IF(Tableau!IX9="","",Tableau!$AL9))</f>
        <v/>
      </c>
      <c r="IJ17" s="117">
        <f>IF(Import!AY7=0,"",Import!AY7)</f>
        <v>43483</v>
      </c>
      <c r="IK17" s="124">
        <f t="shared" si="82"/>
        <v>3</v>
      </c>
      <c r="IL17" s="125">
        <f t="shared" si="83"/>
        <v>2019</v>
      </c>
      <c r="IM17" s="126" t="str">
        <f>IF(Tableau!JC9="","",Tableau!JC9)</f>
        <v/>
      </c>
      <c r="IN17" s="127" t="str">
        <f>IF(Tableau!JD9="","",Tableau!JD9)</f>
        <v/>
      </c>
      <c r="IO17" s="211"/>
      <c r="IP17" s="124">
        <f t="shared" si="84"/>
        <v>42</v>
      </c>
      <c r="IQ17" s="125">
        <f t="shared" si="85"/>
        <v>2018</v>
      </c>
      <c r="IR17" s="126" t="str">
        <f t="array" ref="IR17">IF(AB17="Stock","",IF(OR(Tableau!JH9="",Tableau!JI9=""),"",IF($AF17=2013,INDEX(Semaines!$M$2:$M$523,MATCH(Tableau!JH9&amp;Tableau!JI9,Semaines!$K$2:$K$523&amp;Semaines!$L$2:$L$523,0)),IF($AF17=2014,INDEX(Semaines!$N$2:$N$523,MATCH(Tableau!JH9&amp;Tableau!JI9,Semaines!$K$2:$K$523&amp;Semaines!$L$2:$L$523,0)),IF($AF17=2015,INDEX(Semaines!$O$2:$O$523,MATCH(Tableau!JH9&amp;Tableau!JI9,Semaines!$K$2:$K$523&amp;Semaines!$L$2:$L$523,0)),IF($AF17=2016,INDEX(Semaines!$P$2:$P$523,MATCH(Tableau!JH9&amp;Tableau!JI9,Semaines!$K$2:$K$523&amp;Semaines!$L$2:$L$523,0)),IF($AF17=2017,INDEX(Semaines!$Q$2:$Q$523,MATCH(Tableau!JH9&amp;Tableau!JI9,Semaines!$K$2:$K$523&amp;Semaines!$L$2:$L$523,0)),IF($AF17=2018,INDEX(Semaines!$R$2:$R$523,MATCH(Tableau!JH9&amp;Tableau!JI9,Semaines!$K$2:$K$523&amp;Semaines!$L$2:$L$523,0)),IF($AF17=2019,INDEX(Semaines!$S$2:$S$523,MATCH(Tableau!JH9&amp;Tableau!JI9,Semaines!$K$2:$K$523&amp;Semaines!$L$2:$L$523,0)),IF($AF17=2020,INDEX(Semaines!$T$2:$T$523,MATCH(Tableau!JH9&amp;Tableau!JI9,Semaines!$K$2:$K$523&amp;Semaines!$L$2:$L$523,0)),IF($AF17=2021,INDEX(Semaines!$U$2:$U$523,MATCH(Tableau!JH9&amp;Tableau!JI9,Semaines!$K$2:$K$523&amp;Semaines!$L$2:$L$523,0)),IF($AF17=2022,INDEX(Semaines!$V$2:$V$523,MATCH(Tableau!JH9&amp;Tableau!JI9,Semaines!$K$2:$K$523&amp;Semaines!$L$2:$L$523,0))))))))))))))</f>
        <v/>
      </c>
      <c r="IS17" s="127" t="str">
        <f>IF(Tableau!$AL9="","",IF(Tableau!JI9="","",Tableau!$AL9))</f>
        <v/>
      </c>
      <c r="IT17" s="124">
        <f t="shared" si="86"/>
        <v>43</v>
      </c>
      <c r="IU17" s="125">
        <f t="shared" si="87"/>
        <v>2018</v>
      </c>
      <c r="IV17" s="126" t="str">
        <f t="array" ref="IV17">IF(AB17="Stock","",IF(OR(Tableau!JL9="",Tableau!JM9=""),"",IF($AF17=2013,INDEX(Semaines!$M$2:$M$523,MATCH(Tableau!JL9&amp;Tableau!JM9,Semaines!$K$2:$K$523&amp;Semaines!$L$2:$L$523,0)),IF($AF17=2014,INDEX(Semaines!$N$2:$N$523,MATCH(Tableau!JL9&amp;Tableau!JM9,Semaines!$K$2:$K$523&amp;Semaines!$L$2:$L$523,0)),IF($AF17=2015,INDEX(Semaines!$O$2:$O$523,MATCH(Tableau!JL9&amp;Tableau!JM9,Semaines!$K$2:$K$523&amp;Semaines!$L$2:$L$523,0)),IF($AF17=2016,INDEX(Semaines!$P$2:$P$523,MATCH(Tableau!JL9&amp;Tableau!JM9,Semaines!$K$2:$K$523&amp;Semaines!$L$2:$L$523,0)),IF($AF17=2017,INDEX(Semaines!$Q$2:$Q$523,MATCH(Tableau!JL9&amp;Tableau!JM9,Semaines!$K$2:$K$523&amp;Semaines!$L$2:$L$523,0)),IF($AF17=2018,INDEX(Semaines!$R$2:$R$523,MATCH(Tableau!JL9&amp;Tableau!JM9,Semaines!$K$2:$K$523&amp;Semaines!$L$2:$L$523,0)),IF($AF17=2019,INDEX(Semaines!$S$2:$S$523,MATCH(Tableau!JL9&amp;Tableau!JM9,Semaines!$K$2:$K$523&amp;Semaines!$L$2:$L$523,0)),IF($AF17=2020,INDEX(Semaines!$T$2:$T$523,MATCH(Tableau!JL9&amp;Tableau!JM9,Semaines!$K$2:$K$523&amp;Semaines!$L$2:$L$523,0)),IF($AF17=2021,INDEX(Semaines!$U$2:$U$523,MATCH(Tableau!JL9&amp;Tableau!JM9,Semaines!$K$2:$K$523&amp;Semaines!$L$2:$L$523,0)),IF($AF17=2022,INDEX(Semaines!$V$2:$V$523,MATCH(Tableau!JL9&amp;Tableau!JM9,Semaines!$K$2:$K$523&amp;Semaines!$L$2:$L$523,0))))))))))))))</f>
        <v/>
      </c>
      <c r="IW17" s="127" t="str">
        <f>IF(Tableau!$AL9="","",IF(Tableau!JM9="","",Tableau!$AL9))</f>
        <v/>
      </c>
      <c r="IX17" s="122"/>
      <c r="IY17" s="122"/>
      <c r="IZ17" s="129"/>
      <c r="JA17" s="123"/>
      <c r="JB17" s="124">
        <f t="shared" si="88"/>
        <v>43</v>
      </c>
      <c r="JC17" s="125">
        <f t="shared" si="89"/>
        <v>2018</v>
      </c>
      <c r="JD17" s="126" t="str">
        <f t="array" ref="JD17">IF(AB17="Stock","",IF(OR(Tableau!JT9="",Tableau!JU9=""),"",IF($AF17=2013,INDEX(Semaines!$M$2:$M$523,MATCH(Tableau!JT9&amp;Tableau!JU9,Semaines!$K$2:$K$523&amp;Semaines!$L$2:$L$523,0)),IF($AF17=2014,INDEX(Semaines!$N$2:$N$523,MATCH(Tableau!JT9&amp;Tableau!JU9,Semaines!$K$2:$K$523&amp;Semaines!$L$2:$L$523,0)),IF($AF17=2015,INDEX(Semaines!$O$2:$O$523,MATCH(Tableau!JT9&amp;Tableau!JU9,Semaines!$K$2:$K$523&amp;Semaines!$L$2:$L$523,0)),IF($AF17=2016,INDEX(Semaines!$P$2:$P$523,MATCH(Tableau!JT9&amp;Tableau!JU9,Semaines!$K$2:$K$523&amp;Semaines!$L$2:$L$523,0)),IF($AF17=2017,INDEX(Semaines!$Q$2:$Q$523,MATCH(Tableau!JT9&amp;Tableau!JU9,Semaines!$K$2:$K$523&amp;Semaines!$L$2:$L$523,0)),IF($AF17=2018,INDEX(Semaines!$R$2:$R$523,MATCH(Tableau!JT9&amp;Tableau!JU9,Semaines!$K$2:$K$523&amp;Semaines!$L$2:$L$523,0)),IF($AF17=2019,INDEX(Semaines!$S$2:$S$523,MATCH(Tableau!JT9&amp;Tableau!JU9,Semaines!$K$2:$K$523&amp;Semaines!$L$2:$L$523,0)),IF($AF17=2020,INDEX(Semaines!$T$2:$T$523,MATCH(Tableau!JT9&amp;Tableau!JU9,Semaines!$K$2:$K$523&amp;Semaines!$L$2:$L$523,0)),IF($AF17=2021,INDEX(Semaines!$U$2:$U$523,MATCH(Tableau!JT9&amp;Tableau!JU9,Semaines!$K$2:$K$523&amp;Semaines!$L$2:$L$523,0)),IF($AF17=2022,INDEX(Semaines!$V$2:$V$523,MATCH(Tableau!JT9&amp;Tableau!JU9,Semaines!$K$2:$K$523&amp;Semaines!$L$2:$L$523,0))))))))))))))</f>
        <v/>
      </c>
      <c r="JE17" s="127" t="str">
        <f>IF(Tableau!$AL9="","",IF(Tableau!JU9="","",Tableau!$AL9))</f>
        <v/>
      </c>
      <c r="JF17" s="129"/>
      <c r="JG17" s="122"/>
      <c r="JH17" s="129"/>
      <c r="JI17" s="123"/>
      <c r="JJ17" s="211"/>
      <c r="JK17" s="124">
        <f t="shared" si="90"/>
        <v>44</v>
      </c>
      <c r="JL17" s="125">
        <f t="shared" si="91"/>
        <v>2018</v>
      </c>
      <c r="JM17" s="126" t="str">
        <f t="array" ref="JM17">IF(AB17="Stock","",IF(OR(Tableau!KC9="",Tableau!KD9=""),"",IF($AF17=2013,INDEX(Semaines!$M$2:$M$523,MATCH(Tableau!KC9&amp;Tableau!KD9,Semaines!$K$2:$K$523&amp;Semaines!$L$2:$L$523,0)),IF($AF17=2014,INDEX(Semaines!$N$2:$N$523,MATCH(Tableau!KC9&amp;Tableau!KD9,Semaines!$K$2:$K$523&amp;Semaines!$L$2:$L$523,0)),IF($AF17=2015,INDEX(Semaines!$O$2:$O$523,MATCH(Tableau!KC9&amp;Tableau!KD9,Semaines!$K$2:$K$523&amp;Semaines!$L$2:$L$523,0)),IF($AF17=2016,INDEX(Semaines!$P$2:$P$523,MATCH(Tableau!KC9&amp;Tableau!KD9,Semaines!$K$2:$K$523&amp;Semaines!$L$2:$L$523,0)),IF($AF17=2017,INDEX(Semaines!$Q$2:$Q$523,MATCH(Tableau!KC9&amp;Tableau!KD9,Semaines!$K$2:$K$523&amp;Semaines!$L$2:$L$523,0)),IF($AF17=2018,INDEX(Semaines!$R$2:$R$523,MATCH(Tableau!KC9&amp;Tableau!KD9,Semaines!$K$2:$K$523&amp;Semaines!$L$2:$L$523,0)),IF($AF17=2019,INDEX(Semaines!$S$2:$S$523,MATCH(Tableau!KC9&amp;Tableau!KD9,Semaines!$K$2:$K$523&amp;Semaines!$L$2:$L$523,0)),IF($AF17=2020,INDEX(Semaines!$T$2:$T$523,MATCH(Tableau!KC9&amp;Tableau!KD9,Semaines!$K$2:$K$523&amp;Semaines!$L$2:$L$523,0)),IF($AF17=2021,INDEX(Semaines!$U$2:$U$523,MATCH(Tableau!KC9&amp;Tableau!KD9,Semaines!$K$2:$K$523&amp;Semaines!$L$2:$L$523,0)),IF($AF17=2022,INDEX(Semaines!$V$2:$V$523,MATCH(Tableau!KC9&amp;Tableau!KD9,Semaines!$K$2:$K$523&amp;Semaines!$L$2:$L$523,0))))))))))))))</f>
        <v/>
      </c>
      <c r="JN17" s="127" t="str">
        <f>IF(Tableau!$AL9="","",IF(Tableau!KD9="","",Tableau!$AL9))</f>
        <v/>
      </c>
      <c r="JO17" s="124">
        <f t="shared" si="92"/>
        <v>45</v>
      </c>
      <c r="JP17" s="125">
        <f t="shared" si="93"/>
        <v>2018</v>
      </c>
      <c r="JQ17" s="126" t="str">
        <f t="array" ref="JQ17">IF(AB17="Stock","",IF(OR(Tableau!KG9="",Tableau!KH9=""),"",IF($AF17=2013,INDEX(Semaines!$M$2:$M$523,MATCH(Tableau!KG9&amp;Tableau!KH9,Semaines!$K$2:$K$523&amp;Semaines!$L$2:$L$523,0)),IF($AF17=2014,INDEX(Semaines!$N$2:$N$523,MATCH(Tableau!KG9&amp;Tableau!KH9,Semaines!$K$2:$K$523&amp;Semaines!$L$2:$L$523,0)),IF($AF17=2015,INDEX(Semaines!$O$2:$O$523,MATCH(Tableau!KG9&amp;Tableau!KH9,Semaines!$K$2:$K$523&amp;Semaines!$L$2:$L$523,0)),IF($AF17=2016,INDEX(Semaines!$P$2:$P$523,MATCH(Tableau!KG9&amp;Tableau!KH9,Semaines!$K$2:$K$523&amp;Semaines!$L$2:$L$523,0)),IF($AF17=2017,INDEX(Semaines!$Q$2:$Q$523,MATCH(Tableau!KG9&amp;Tableau!KH9,Semaines!$K$2:$K$523&amp;Semaines!$L$2:$L$523,0)),IF($AF17=2018,INDEX(Semaines!$R$2:$R$523,MATCH(Tableau!KG9&amp;Tableau!KH9,Semaines!$K$2:$K$523&amp;Semaines!$L$2:$L$523,0)),IF($AF17=2019,INDEX(Semaines!$S$2:$S$523,MATCH(Tableau!KG9&amp;Tableau!KH9,Semaines!$K$2:$K$523&amp;Semaines!$L$2:$L$523,0)),IF($AF17=2020,INDEX(Semaines!$T$2:$T$523,MATCH(Tableau!KG9&amp;Tableau!KH9,Semaines!$K$2:$K$523&amp;Semaines!$L$2:$L$523,0)),IF($AF17=2021,INDEX(Semaines!$U$2:$U$523,MATCH(Tableau!KG9&amp;Tableau!KH9,Semaines!$K$2:$K$523&amp;Semaines!$L$2:$L$523,0)),IF($AF17=2022,INDEX(Semaines!$V$2:$V$523,MATCH(Tableau!KG9&amp;Tableau!KH9,Semaines!$K$2:$K$523&amp;Semaines!$L$2:$L$523,0))))))))))))))</f>
        <v/>
      </c>
      <c r="JR17" s="127" t="str">
        <f>IF(Tableau!$AL9="","",IF(Tableau!KH9="","",Tableau!$AL9))</f>
        <v/>
      </c>
      <c r="JS17" s="128">
        <f>IF(Import!BC7=0,"",Import!BC7)</f>
        <v>43502</v>
      </c>
      <c r="JT17" s="124">
        <f t="shared" si="94"/>
        <v>6</v>
      </c>
      <c r="JU17" s="125">
        <f t="shared" si="95"/>
        <v>2019</v>
      </c>
      <c r="JV17" s="126">
        <f t="array" ref="JV17">IF(JS17="",JT17,IF($AF17="","",IF($AF17=2013,INDEX(Semaines!$M$2:$M$523,MATCH(JT17&amp;JU17,Semaines!$K$2:$K$523&amp;Semaines!$L$2:$L$523,0)),IF($AF17=2014,INDEX(Semaines!$N$2:$N$523,MATCH(JT17&amp;JU17,Semaines!$K$2:$K$523&amp;Semaines!$L$2:$L$523,0)),IF($AF17=2015,INDEX(Semaines!$O$2:$O$523,MATCH(JT17&amp;JU17,Semaines!$K$2:$K$523&amp;Semaines!$L$2:$L$523,0)),IF($AF17=2016,INDEX(Semaines!$P$2:$P$523,MATCH(JT17&amp;JU17,Semaines!$K$2:$K$523&amp;Semaines!$L$2:$L$523,0)),IF($AF17=2017,INDEX(Semaines!$Q$2:$Q$523,MATCH(JT17&amp;JU17,Semaines!$K$2:$K$523&amp;Semaines!$L$2:$L$523,0)),IF($AF17=2018,INDEX(Semaines!$R$2:$R$523,MATCH(JT17&amp;JU17,Semaines!$K$2:$K$523&amp;Semaines!$L$2:$L$523,0)),IF($AF17=2019,INDEX(Semaines!$S$2:$S$523,MATCH(JT17&amp;JU17,Semaines!$K$2:$K$523&amp;Semaines!$L$2:$L$523,0)),IF($AF17=2020,INDEX(Semaines!$T$2:$T$523,MATCH(JT17&amp;JU17,Semaines!$K$2:$K$523&amp;Semaines!$L$2:$L$523,0)),IF($AF17=2021,INDEX(Semaines!$U$2:$U$523,MATCH(JT17&amp;JU17,Semaines!$K$2:$K$523&amp;Semaines!$L$2:$L$523,0)),IF($AF17=2022,INDEX(Semaines!$V$2:$V$523,MATCH(JT17&amp;JU17,Semaines!$K$2:$K$523&amp;Semaines!$L$2:$L$523,0))))))))))))))</f>
        <v>58</v>
      </c>
      <c r="JW17" s="125">
        <f t="shared" si="96"/>
        <v>2018</v>
      </c>
    </row>
    <row r="18" spans="1:283" x14ac:dyDescent="0.3">
      <c r="A18" s="4" t="str">
        <f>IF(Import!A8=0,"",Import!A8)</f>
        <v>0628LR</v>
      </c>
      <c r="B18" s="2" t="str">
        <f>IF(Import!D8=0,"",Import!D8)</f>
        <v>7</v>
      </c>
      <c r="C18" s="2"/>
      <c r="D18" s="4" t="str">
        <f t="shared" si="0"/>
        <v/>
      </c>
      <c r="E18" s="2" t="str">
        <f>IF(Import!I8=0,"",Import!I8)</f>
        <v/>
      </c>
      <c r="F18" s="2" t="str">
        <f>IF(Import!J8="","",Import!J8)</f>
        <v/>
      </c>
      <c r="G18" s="2" t="str">
        <f>IF(Import!K8="","",Import!K8)</f>
        <v/>
      </c>
      <c r="H18" s="2"/>
      <c r="I18" s="10" t="str">
        <f>IF(Import!L8=0,"",Import!L8)</f>
        <v>17</v>
      </c>
      <c r="J18" s="2" t="str">
        <f>IF(Import!N8=0,"",Import!N8)</f>
        <v/>
      </c>
      <c r="K18" s="2"/>
      <c r="L18" s="11">
        <f>IF(Import!O8=0,"",Import!O8)</f>
        <v>42711</v>
      </c>
      <c r="M18" s="11" t="str">
        <f>IF(Import!P8=0,"",Import!P8)</f>
        <v/>
      </c>
      <c r="N18" s="12" t="str">
        <f>IF(M18&lt;&gt;"","Annulé",IF(Import!R8=0,"",Import!R8))</f>
        <v/>
      </c>
      <c r="O18" s="12">
        <f>IF(M18&lt;&gt;"","Annulé",IF(Import!S8=0,"",Import!S8))</f>
        <v>100000</v>
      </c>
      <c r="P18" s="12" t="str">
        <f>IF(O18="Annulé","Annulé",IF(Import!T8=0,"",Import!T8))</f>
        <v/>
      </c>
      <c r="Q18" s="11">
        <f>IF(Import!U8=0,IF($M18&lt;&gt;"","Annulé",IF($L18="","","En attente")),Import!U8)</f>
        <v>42927</v>
      </c>
      <c r="R18" s="11">
        <f>IF(Import!V8=0,IF($M18&lt;&gt;"","Annulé",IF($L18="","","En attente")),Import!V8)</f>
        <v>42953</v>
      </c>
      <c r="S18" s="11">
        <f>IF(Import!W8=0,IF($M18&lt;&gt;"","Annulé",IF($L18="","","En attente")),Import!W8)</f>
        <v>42865</v>
      </c>
      <c r="T18" s="11">
        <f>IF(Import!X8=0,IF($M18&lt;&gt;"","Annulé",IF($L18="","","En attente")),Import!X8)</f>
        <v>42997</v>
      </c>
      <c r="U18" s="11">
        <f>IF(Import!Y8=0,IF($M18&lt;&gt;"","Annulé",IF($L18="","","En attente")),Import!Y8)</f>
        <v>42991</v>
      </c>
      <c r="V18" s="11">
        <f>IF(Import!Z8=0,IF($M18&lt;&gt;"","Annulé",IF($L18="","","En attente")),Import!Z8)</f>
        <v>43031</v>
      </c>
      <c r="W18" s="135">
        <f>IF(Tableau!AD10="","",Tableau!AD10)</f>
        <v>0</v>
      </c>
      <c r="X18" s="11">
        <f>IF($M18&lt;&gt;"","Annulé",IF(Import!AA8=0,IF(L18="","","Pas ouvert"),Import!AA8))</f>
        <v>43061</v>
      </c>
      <c r="Y18" s="11">
        <f>IF($M18&lt;&gt;"","Annulé",IF(Import!AB8=0,IF($X18&lt;&gt;"",IF(X18="Pas ouvert","Pas ouvert","En cours"),""),Import!AB8))</f>
        <v>43371</v>
      </c>
      <c r="Z18" s="12" t="str">
        <f>IF($M18&lt;&gt;"","Annulé",IF(Import!AC8=0,"",Import!AC8))</f>
        <v/>
      </c>
      <c r="AA18" s="12" t="str">
        <f>IF($M18&lt;&gt;"","Annulé",IF(Import!AD8=0,"",Import!AD8))</f>
        <v/>
      </c>
      <c r="AB18" s="118">
        <f t="shared" si="1"/>
        <v>47</v>
      </c>
      <c r="AC18" s="208">
        <f>Tableau!AI10</f>
        <v>2017</v>
      </c>
      <c r="AD18" s="213"/>
      <c r="AE18" s="119">
        <f t="shared" si="2"/>
        <v>47</v>
      </c>
      <c r="AF18" s="120">
        <f t="shared" si="3"/>
        <v>2017</v>
      </c>
      <c r="AG18" s="121">
        <f>IF(Import!AE8=0,"",Import!AE8)</f>
        <v>43061</v>
      </c>
      <c r="AH18" s="122"/>
      <c r="AI18" s="123"/>
      <c r="AJ18" s="211"/>
      <c r="AK18" s="124">
        <f t="shared" si="4"/>
        <v>48</v>
      </c>
      <c r="AL18" s="125">
        <f t="shared" si="5"/>
        <v>2017</v>
      </c>
      <c r="AM18" s="126" t="str">
        <f t="array" ref="AM18">IF(AB18="Stock","",IF(OR(Tableau!BB10="",Tableau!BC10=""),"",IF($AF18=2013,INDEX(Semaines!$M$2:$M$523,MATCH(Tableau!BB10&amp;Tableau!BC10,Semaines!$K$2:$K$523&amp;Semaines!$L$2:$L$523,0)),IF($AF18=2014,INDEX(Semaines!$N$2:$N$523,MATCH(Tableau!BB10&amp;Tableau!BC10,Semaines!$K$2:$K$523&amp;Semaines!$L$2:$L$523,0)),IF($AF18=2015,INDEX(Semaines!$O$2:$O$523,MATCH(Tableau!BB10&amp;Tableau!BC10,Semaines!$K$2:$K$523&amp;Semaines!$L$2:$L$523,0)),IF($AF18=2016,INDEX(Semaines!$P$2:$P$523,MATCH(Tableau!BB10&amp;Tableau!BC10,Semaines!$K$2:$K$523&amp;Semaines!$L$2:$L$523,0)),IF($AF18=2017,INDEX(Semaines!$Q$2:$Q$523,MATCH(Tableau!BB10&amp;Tableau!BC10,Semaines!$K$2:$K$523&amp;Semaines!$L$2:$L$523,0)),IF($AF18=2018,INDEX(Semaines!$R$2:$R$523,MATCH(Tableau!BB10&amp;Tableau!BC10,Semaines!$K$2:$K$523&amp;Semaines!$L$2:$L$523,0)),IF($AF18=2019,INDEX(Semaines!$S$2:$S$523,MATCH(Tableau!BB10&amp;Tableau!BC10,Semaines!$K$2:$K$523&amp;Semaines!$L$2:$L$523,0)),IF($AF18=2020,INDEX(Semaines!$T$2:$T$523,MATCH(Tableau!BB10&amp;Tableau!BC10,Semaines!$K$2:$K$523&amp;Semaines!$L$2:$L$523,0)),IF($AF18=2021,INDEX(Semaines!$U$2:$U$523,MATCH(Tableau!BB10&amp;Tableau!BC10,Semaines!$K$2:$K$523&amp;Semaines!$L$2:$L$523,0)),IF($AF18=2022,INDEX(Semaines!$V$2:$V$523,MATCH(Tableau!BB10&amp;Tableau!BC10,Semaines!$K$2:$K$523&amp;Semaines!$L$2:$L$523,0))))))))))))))</f>
        <v/>
      </c>
      <c r="AN18" s="127" t="str">
        <f>IF(Tableau!$AL10="","",IF(Tableau!BC10="","",Tableau!$AL10))</f>
        <v/>
      </c>
      <c r="AO18" s="128">
        <f>IF(Import!AI8=0,"",Import!AI8)</f>
        <v>43061</v>
      </c>
      <c r="AP18" s="124">
        <f t="shared" si="6"/>
        <v>47</v>
      </c>
      <c r="AQ18" s="125">
        <f t="shared" si="7"/>
        <v>2017</v>
      </c>
      <c r="AR18" s="126" t="str">
        <f>IF(Tableau!BH10="","",Tableau!BH10)</f>
        <v/>
      </c>
      <c r="AS18" s="127" t="str">
        <f>IF(Tableau!BI10="","",Tableau!BI10)</f>
        <v/>
      </c>
      <c r="AT18" s="129"/>
      <c r="AU18" s="123"/>
      <c r="AV18" s="122"/>
      <c r="AW18" s="122"/>
      <c r="AX18" s="124">
        <f t="shared" si="8"/>
        <v>49</v>
      </c>
      <c r="AY18" s="125">
        <f t="shared" si="9"/>
        <v>2017</v>
      </c>
      <c r="AZ18" s="126" t="str">
        <f t="array" ref="AZ18">IF(AB18="Stock","",IF(OR(Tableau!BL10="",Tableau!BM10=""),"",IF($AF18=2013,INDEX(Semaines!$M$2:$M$523,MATCH(Tableau!BL10&amp;Tableau!BM10,Semaines!$K$2:$K$523&amp;Semaines!$L$2:$L$523,0)),IF($AF18=2014,INDEX(Semaines!$N$2:$N$523,MATCH(Tableau!BL10&amp;Tableau!BM10,Semaines!$K$2:$K$523&amp;Semaines!$L$2:$L$523,0)),IF($AF18=2015,INDEX(Semaines!$O$2:$O$523,MATCH(Tableau!BL10&amp;Tableau!BM10,Semaines!$K$2:$K$523&amp;Semaines!$L$2:$L$523,0)),IF($AF18=2016,INDEX(Semaines!$P$2:$P$523,MATCH(Tableau!BL10&amp;Tableau!BM10,Semaines!$K$2:$K$523&amp;Semaines!$L$2:$L$523,0)),IF($AF18=2017,INDEX(Semaines!$Q$2:$Q$523,MATCH(Tableau!BL10&amp;Tableau!BM10,Semaines!$K$2:$K$523&amp;Semaines!$L$2:$L$523,0)),IF($AF18=2018,INDEX(Semaines!$R$2:$R$523,MATCH(Tableau!BL10&amp;Tableau!BM10,Semaines!$K$2:$K$523&amp;Semaines!$L$2:$L$523,0)),IF($AF18=2019,INDEX(Semaines!$S$2:$S$523,MATCH(Tableau!BL10&amp;Tableau!BM10,Semaines!$K$2:$K$523&amp;Semaines!$L$2:$L$523,0)),IF($AF18=2020,INDEX(Semaines!$T$2:$T$523,MATCH(Tableau!BL10&amp;Tableau!BM10,Semaines!$K$2:$K$523&amp;Semaines!$L$2:$L$523,0)),IF($AF18=2021,INDEX(Semaines!$U$2:$U$523,MATCH(Tableau!BL10&amp;Tableau!BM10,Semaines!$K$2:$K$523&amp;Semaines!$L$2:$L$523,0)),IF($AF18=2022,INDEX(Semaines!$V$2:$V$523,MATCH(Tableau!BL10&amp;Tableau!BM10,Semaines!$K$2:$K$523&amp;Semaines!$L$2:$L$523,0))))))))))))))</f>
        <v/>
      </c>
      <c r="BA18" s="127" t="str">
        <f>IF(Tableau!$AL10="","",IF(Tableau!BM10="","",Tableau!$AL10))</f>
        <v/>
      </c>
      <c r="BB18" s="124">
        <f t="shared" si="10"/>
        <v>51</v>
      </c>
      <c r="BC18" s="125">
        <f t="shared" si="11"/>
        <v>2017</v>
      </c>
      <c r="BD18" s="126" t="str">
        <f t="array" ref="BD18">IF(AB18="Stock","",IF(OR(Tableau!BP10="",Tableau!BQ10=""),"",IF($AF18=2013,INDEX(Semaines!$M$2:$M$523,MATCH(Tableau!BP10&amp;Tableau!BQ10,Semaines!$K$2:$K$523&amp;Semaines!$L$2:$L$523,0)),IF($AF18=2014,INDEX(Semaines!$N$2:$N$523,MATCH(Tableau!BP10&amp;Tableau!BQ10,Semaines!$K$2:$K$523&amp;Semaines!$L$2:$L$523,0)),IF($AF18=2015,INDEX(Semaines!$O$2:$O$523,MATCH(Tableau!BP10&amp;Tableau!BQ10,Semaines!$K$2:$K$523&amp;Semaines!$L$2:$L$523,0)),IF($AF18=2016,INDEX(Semaines!$P$2:$P$523,MATCH(Tableau!BP10&amp;Tableau!BQ10,Semaines!$K$2:$K$523&amp;Semaines!$L$2:$L$523,0)),IF($AF18=2017,INDEX(Semaines!$Q$2:$Q$523,MATCH(Tableau!BP10&amp;Tableau!BQ10,Semaines!$K$2:$K$523&amp;Semaines!$L$2:$L$523,0)),IF($AF18=2018,INDEX(Semaines!$R$2:$R$523,MATCH(Tableau!BP10&amp;Tableau!BQ10,Semaines!$K$2:$K$523&amp;Semaines!$L$2:$L$523,0)),IF($AF18=2019,INDEX(Semaines!$S$2:$S$523,MATCH(Tableau!BP10&amp;Tableau!BQ10,Semaines!$K$2:$K$523&amp;Semaines!$L$2:$L$523,0)),IF($AF18=2020,INDEX(Semaines!$T$2:$T$523,MATCH(Tableau!BP10&amp;Tableau!BQ10,Semaines!$K$2:$K$523&amp;Semaines!$L$2:$L$523,0)),IF($AF18=2021,INDEX(Semaines!$U$2:$U$523,MATCH(Tableau!BP10&amp;Tableau!BQ10,Semaines!$K$2:$K$523&amp;Semaines!$L$2:$L$523,0)),IF($AF18=2022,INDEX(Semaines!$V$2:$V$523,MATCH(Tableau!BP10&amp;Tableau!BQ10,Semaines!$K$2:$K$523&amp;Semaines!$L$2:$L$523,0))))))))))))))</f>
        <v/>
      </c>
      <c r="BE18" s="127" t="str">
        <f>IF(Tableau!$AL10="","",IF(Tableau!BQ10="","",Tableau!$AL10))</f>
        <v/>
      </c>
      <c r="BF18" s="124">
        <f t="shared" si="12"/>
        <v>52</v>
      </c>
      <c r="BG18" s="125">
        <f t="shared" si="13"/>
        <v>2017</v>
      </c>
      <c r="BH18" s="126" t="str">
        <f t="array" ref="BH18">IF(AB18="Stock","",IF(OR(Tableau!BT10="",Tableau!BU10=""),"",IF($AF18=2013,INDEX(Semaines!$M$2:$M$523,MATCH(Tableau!BT10&amp;Tableau!BU10,Semaines!$K$2:$K$523&amp;Semaines!$L$2:$L$523,0)),IF($AF18=2014,INDEX(Semaines!$N$2:$N$523,MATCH(Tableau!BT10&amp;Tableau!BU10,Semaines!$K$2:$K$523&amp;Semaines!$L$2:$L$523,0)),IF($AF18=2015,INDEX(Semaines!$O$2:$O$523,MATCH(Tableau!BT10&amp;Tableau!BU10,Semaines!$K$2:$K$523&amp;Semaines!$L$2:$L$523,0)),IF($AF18=2016,INDEX(Semaines!$P$2:$P$523,MATCH(Tableau!BT10&amp;Tableau!BU10,Semaines!$K$2:$K$523&amp;Semaines!$L$2:$L$523,0)),IF($AF18=2017,INDEX(Semaines!$Q$2:$Q$523,MATCH(Tableau!BT10&amp;Tableau!BU10,Semaines!$K$2:$K$523&amp;Semaines!$L$2:$L$523,0)),IF($AF18=2018,INDEX(Semaines!$R$2:$R$523,MATCH(Tableau!BT10&amp;Tableau!BU10,Semaines!$K$2:$K$523&amp;Semaines!$L$2:$L$523,0)),IF($AF18=2019,INDEX(Semaines!$S$2:$S$523,MATCH(Tableau!BT10&amp;Tableau!BU10,Semaines!$K$2:$K$523&amp;Semaines!$L$2:$L$523,0)),IF($AF18=2020,INDEX(Semaines!$T$2:$T$523,MATCH(Tableau!BT10&amp;Tableau!BU10,Semaines!$K$2:$K$523&amp;Semaines!$L$2:$L$523,0)),IF($AF18=2021,INDEX(Semaines!$U$2:$U$523,MATCH(Tableau!BT10&amp;Tableau!BU10,Semaines!$K$2:$K$523&amp;Semaines!$L$2:$L$523,0)),IF($AF18=2022,INDEX(Semaines!$V$2:$V$523,MATCH(Tableau!BT10&amp;Tableau!BU10,Semaines!$K$2:$K$523&amp;Semaines!$L$2:$L$523,0))))))))))))))</f>
        <v/>
      </c>
      <c r="BI18" s="127" t="str">
        <f>IF(Tableau!$AL10="","",IF(Tableau!BU10="","",Tableau!$AL10))</f>
        <v/>
      </c>
      <c r="BJ18" s="117">
        <f>IF(Import!AM8=0,"",Import!AM8)</f>
        <v>43158</v>
      </c>
      <c r="BK18" s="124">
        <f t="shared" si="14"/>
        <v>9</v>
      </c>
      <c r="BL18" s="125">
        <f t="shared" si="15"/>
        <v>2018</v>
      </c>
      <c r="BM18" s="126" t="str">
        <f>IF(Tableau!BZ10="","",Tableau!BZ10)</f>
        <v/>
      </c>
      <c r="BN18" s="127" t="str">
        <f>IF(Tableau!CA10="","",Tableau!CA10)</f>
        <v/>
      </c>
      <c r="BO18" s="124">
        <f t="shared" si="16"/>
        <v>53</v>
      </c>
      <c r="BP18" s="125">
        <f t="shared" si="17"/>
        <v>2017</v>
      </c>
      <c r="BQ18" s="126" t="str">
        <f t="array" ref="BQ18">IF(AB18="Stock","",IF(OR(Tableau!CD10="",Tableau!CE10=""),"",IF($AF18=2013,INDEX(Semaines!$M$2:$M$523,MATCH(Tableau!CD10&amp;Tableau!CE10,Semaines!$K$2:$K$523&amp;Semaines!$L$2:$L$523,0)),IF($AF18=2014,INDEX(Semaines!$N$2:$N$523,MATCH(Tableau!CD10&amp;Tableau!CE10,Semaines!$K$2:$K$523&amp;Semaines!$L$2:$L$523,0)),IF($AF18=2015,INDEX(Semaines!$O$2:$O$523,MATCH(Tableau!CD10&amp;Tableau!CE10,Semaines!$K$2:$K$523&amp;Semaines!$L$2:$L$523,0)),IF($AF18=2016,INDEX(Semaines!$P$2:$P$523,MATCH(Tableau!CD10&amp;Tableau!CE10,Semaines!$K$2:$K$523&amp;Semaines!$L$2:$L$523,0)),IF($AF18=2017,INDEX(Semaines!$Q$2:$Q$523,MATCH(Tableau!CD10&amp;Tableau!CE10,Semaines!$K$2:$K$523&amp;Semaines!$L$2:$L$523,0)),IF($AF18=2018,INDEX(Semaines!$R$2:$R$523,MATCH(Tableau!CD10&amp;Tableau!CE10,Semaines!$K$2:$K$523&amp;Semaines!$L$2:$L$523,0)),IF($AF18=2019,INDEX(Semaines!$S$2:$S$523,MATCH(Tableau!CD10&amp;Tableau!CE10,Semaines!$K$2:$K$523&amp;Semaines!$L$2:$L$523,0)),IF($AF18=2020,INDEX(Semaines!$T$2:$T$523,MATCH(Tableau!CD10&amp;Tableau!CE10,Semaines!$K$2:$K$523&amp;Semaines!$L$2:$L$523,0)),IF($AF18=2021,INDEX(Semaines!$U$2:$U$523,MATCH(Tableau!CD10&amp;Tableau!CE10,Semaines!$K$2:$K$523&amp;Semaines!$L$2:$L$523,0)),IF($AF18=2022,INDEX(Semaines!$V$2:$V$523,MATCH(Tableau!CD10&amp;Tableau!CE10,Semaines!$K$2:$K$523&amp;Semaines!$L$2:$L$523,0))))))))))))))</f>
        <v/>
      </c>
      <c r="BR18" s="127" t="str">
        <f>IF(Tableau!$AL10="","",IF(Tableau!CE10="","",Tableau!$AL10))</f>
        <v/>
      </c>
      <c r="BS18" s="211"/>
      <c r="BT18" s="124">
        <f t="shared" si="18"/>
        <v>55</v>
      </c>
      <c r="BU18" s="125">
        <f t="shared" si="19"/>
        <v>2017</v>
      </c>
      <c r="BV18" s="126" t="str">
        <f t="array" ref="BV18">IF(AB18="Stock","",IF(OR(Tableau!CI10="",Tableau!CJ10=""),"",IF($AF18=2013,INDEX(Semaines!$M$2:$M$523,MATCH(Tableau!CI10&amp;Tableau!CJ10,Semaines!$K$2:$K$523&amp;Semaines!$L$2:$L$523,0)),IF($AF18=2014,INDEX(Semaines!$N$2:$N$523,MATCH(Tableau!CI10&amp;Tableau!CJ10,Semaines!$K$2:$K$523&amp;Semaines!$L$2:$L$523,0)),IF($AF18=2015,INDEX(Semaines!$O$2:$O$523,MATCH(Tableau!CI10&amp;Tableau!CJ10,Semaines!$K$2:$K$523&amp;Semaines!$L$2:$L$523,0)),IF($AF18=2016,INDEX(Semaines!$P$2:$P$523,MATCH(Tableau!CI10&amp;Tableau!CJ10,Semaines!$K$2:$K$523&amp;Semaines!$L$2:$L$523,0)),IF($AF18=2017,INDEX(Semaines!$Q$2:$Q$523,MATCH(Tableau!CI10&amp;Tableau!CJ10,Semaines!$K$2:$K$523&amp;Semaines!$L$2:$L$523,0)),IF($AF18=2018,INDEX(Semaines!$R$2:$R$523,MATCH(Tableau!CI10&amp;Tableau!CJ10,Semaines!$K$2:$K$523&amp;Semaines!$L$2:$L$523,0)),IF($AF18=2019,INDEX(Semaines!$S$2:$S$523,MATCH(Tableau!CI10&amp;Tableau!CJ10,Semaines!$K$2:$K$523&amp;Semaines!$L$2:$L$523,0)),IF($AF18=2020,INDEX(Semaines!$T$2:$T$523,MATCH(Tableau!CI10&amp;Tableau!CJ10,Semaines!$K$2:$K$523&amp;Semaines!$L$2:$L$523,0)),IF($AF18=2021,INDEX(Semaines!$U$2:$U$523,MATCH(Tableau!CI10&amp;Tableau!CJ10,Semaines!$K$2:$K$523&amp;Semaines!$L$2:$L$523,0)),IF($AF18=2022,INDEX(Semaines!$V$2:$V$523,MATCH(Tableau!CI10&amp;Tableau!CJ10,Semaines!$K$2:$K$523&amp;Semaines!$L$2:$L$523,0))))))))))))))</f>
        <v/>
      </c>
      <c r="BW18" s="127" t="str">
        <f>IF(Tableau!$AL10="","",IF(Tableau!CJ10="","",Tableau!$AL10))</f>
        <v/>
      </c>
      <c r="BX18" s="211"/>
      <c r="BY18" s="124">
        <f t="shared" si="20"/>
        <v>56</v>
      </c>
      <c r="BZ18" s="125">
        <f t="shared" si="21"/>
        <v>2017</v>
      </c>
      <c r="CA18" s="126" t="str">
        <f t="array" ref="CA18">IF(AB18="Stock","",IF(OR(Tableau!CN10="",Tableau!CO10=""),"",IF($AF18=2013,INDEX(Semaines!$M$2:$M$523,MATCH(Tableau!CN10&amp;Tableau!CO10,Semaines!$K$2:$K$523&amp;Semaines!$L$2:$L$523,0)),IF($AF18=2014,INDEX(Semaines!$N$2:$N$523,MATCH(Tableau!CN10&amp;Tableau!CO10,Semaines!$K$2:$K$523&amp;Semaines!$L$2:$L$523,0)),IF($AF18=2015,INDEX(Semaines!$O$2:$O$523,MATCH(Tableau!CN10&amp;Tableau!CO10,Semaines!$K$2:$K$523&amp;Semaines!$L$2:$L$523,0)),IF($AF18=2016,INDEX(Semaines!$P$2:$P$523,MATCH(Tableau!CN10&amp;Tableau!CO10,Semaines!$K$2:$K$523&amp;Semaines!$L$2:$L$523,0)),IF($AF18=2017,INDEX(Semaines!$Q$2:$Q$523,MATCH(Tableau!CN10&amp;Tableau!CO10,Semaines!$K$2:$K$523&amp;Semaines!$L$2:$L$523,0)),IF($AF18=2018,INDEX(Semaines!$R$2:$R$523,MATCH(Tableau!CN10&amp;Tableau!CO10,Semaines!$K$2:$K$523&amp;Semaines!$L$2:$L$523,0)),IF($AF18=2019,INDEX(Semaines!$S$2:$S$523,MATCH(Tableau!CN10&amp;Tableau!CO10,Semaines!$K$2:$K$523&amp;Semaines!$L$2:$L$523,0)),IF($AF18=2020,INDEX(Semaines!$T$2:$T$523,MATCH(Tableau!CN10&amp;Tableau!CO10,Semaines!$K$2:$K$523&amp;Semaines!$L$2:$L$523,0)),IF($AF18=2021,INDEX(Semaines!$U$2:$U$523,MATCH(Tableau!CN10&amp;Tableau!CO10,Semaines!$K$2:$K$523&amp;Semaines!$L$2:$L$523,0)),IF($AF18=2022,INDEX(Semaines!$V$2:$V$523,MATCH(Tableau!CN10&amp;Tableau!CO10,Semaines!$K$2:$K$523&amp;Semaines!$L$2:$L$523,0))))))))))))))</f>
        <v/>
      </c>
      <c r="CB18" s="127" t="str">
        <f>IF(Tableau!$AL10="","",IF(Tableau!CO10="","",Tableau!$AL10))</f>
        <v/>
      </c>
      <c r="CC18" s="117">
        <f>IF(Import!AQ8=0,"",Import!AQ8)</f>
        <v>43175</v>
      </c>
      <c r="CD18" s="124">
        <f t="shared" si="22"/>
        <v>11</v>
      </c>
      <c r="CE18" s="125">
        <f t="shared" si="23"/>
        <v>2018</v>
      </c>
      <c r="CF18" s="126" t="str">
        <f>IF(Tableau!CT10="","",Tableau!CT10)</f>
        <v/>
      </c>
      <c r="CG18" s="127" t="str">
        <f>IF(Tableau!CU10="","",Tableau!CU10)</f>
        <v/>
      </c>
      <c r="CH18" s="124">
        <f t="shared" si="24"/>
        <v>57</v>
      </c>
      <c r="CI18" s="125">
        <f t="shared" si="25"/>
        <v>2017</v>
      </c>
      <c r="CJ18" s="126" t="str">
        <f t="array" ref="CJ18">IF(AB18="Stock","",IF(OR(Tableau!CX10="",Tableau!CY10=""),"",IF($AF18=2013,INDEX(Semaines!$M$2:$M$523,MATCH(Tableau!CX10&amp;Tableau!CY10,Semaines!$K$2:$K$523&amp;Semaines!$L$2:$L$523,0)),IF($AF18=2014,INDEX(Semaines!$N$2:$N$523,MATCH(Tableau!CX10&amp;Tableau!CY10,Semaines!$K$2:$K$523&amp;Semaines!$L$2:$L$523,0)),IF($AF18=2015,INDEX(Semaines!$O$2:$O$523,MATCH(Tableau!CX10&amp;Tableau!CY10,Semaines!$K$2:$K$523&amp;Semaines!$L$2:$L$523,0)),IF($AF18=2016,INDEX(Semaines!$P$2:$P$523,MATCH(Tableau!CX10&amp;Tableau!CY10,Semaines!$K$2:$K$523&amp;Semaines!$L$2:$L$523,0)),IF($AF18=2017,INDEX(Semaines!$Q$2:$Q$523,MATCH(Tableau!CX10&amp;Tableau!CY10,Semaines!$K$2:$K$523&amp;Semaines!$L$2:$L$523,0)),IF($AF18=2018,INDEX(Semaines!$R$2:$R$523,MATCH(Tableau!CX10&amp;Tableau!CY10,Semaines!$K$2:$K$523&amp;Semaines!$L$2:$L$523,0)),IF($AF18=2019,INDEX(Semaines!$S$2:$S$523,MATCH(Tableau!CX10&amp;Tableau!CY10,Semaines!$K$2:$K$523&amp;Semaines!$L$2:$L$523,0)),IF($AF18=2020,INDEX(Semaines!$T$2:$T$523,MATCH(Tableau!CX10&amp;Tableau!CY10,Semaines!$K$2:$K$523&amp;Semaines!$L$2:$L$523,0)),IF($AF18=2021,INDEX(Semaines!$U$2:$U$523,MATCH(Tableau!CX10&amp;Tableau!CY10,Semaines!$K$2:$K$523&amp;Semaines!$L$2:$L$523,0)),IF($AF18=2022,INDEX(Semaines!$V$2:$V$523,MATCH(Tableau!CX10&amp;Tableau!CY10,Semaines!$K$2:$K$523&amp;Semaines!$L$2:$L$523,0))))))))))))))</f>
        <v/>
      </c>
      <c r="CK18" s="127" t="str">
        <f>IF(Tableau!$AL10="","",IF(Tableau!CY10="","",Tableau!$AL10))</f>
        <v/>
      </c>
      <c r="CL18" s="211"/>
      <c r="CM18" s="124">
        <f t="shared" si="26"/>
        <v>58</v>
      </c>
      <c r="CN18" s="125">
        <f t="shared" si="27"/>
        <v>2017</v>
      </c>
      <c r="CO18" s="126" t="str">
        <f t="array" ref="CO18">IF(AB18="Stock","",IF(OR(Tableau!DC10="",Tableau!DD10=""),"",IF($AF18=2013,INDEX(Semaines!$M$2:$M$523,MATCH(Tableau!DC10&amp;Tableau!DD10,Semaines!$K$2:$K$523&amp;Semaines!$L$2:$L$523,0)),IF($AF18=2014,INDEX(Semaines!$N$2:$N$523,MATCH(Tableau!DC10&amp;Tableau!DD10,Semaines!$K$2:$K$523&amp;Semaines!$L$2:$L$523,0)),IF($AF18=2015,INDEX(Semaines!$O$2:$O$523,MATCH(Tableau!DC10&amp;Tableau!DD10,Semaines!$K$2:$K$523&amp;Semaines!$L$2:$L$523,0)),IF($AF18=2016,INDEX(Semaines!$P$2:$P$523,MATCH(Tableau!DC10&amp;Tableau!DD10,Semaines!$K$2:$K$523&amp;Semaines!$L$2:$L$523,0)),IF($AF18=2017,INDEX(Semaines!$Q$2:$Q$523,MATCH(Tableau!DC10&amp;Tableau!DD10,Semaines!$K$2:$K$523&amp;Semaines!$L$2:$L$523,0)),IF($AF18=2018,INDEX(Semaines!$R$2:$R$523,MATCH(Tableau!DC10&amp;Tableau!DD10,Semaines!$K$2:$K$523&amp;Semaines!$L$2:$L$523,0)),IF($AF18=2019,INDEX(Semaines!$S$2:$S$523,MATCH(Tableau!DC10&amp;Tableau!DD10,Semaines!$K$2:$K$523&amp;Semaines!$L$2:$L$523,0)),IF($AF18=2020,INDEX(Semaines!$T$2:$T$523,MATCH(Tableau!DC10&amp;Tableau!DD10,Semaines!$K$2:$K$523&amp;Semaines!$L$2:$L$523,0)),IF($AF18=2021,INDEX(Semaines!$U$2:$U$523,MATCH(Tableau!DC10&amp;Tableau!DD10,Semaines!$K$2:$K$523&amp;Semaines!$L$2:$L$523,0)),IF($AF18=2022,INDEX(Semaines!$V$2:$V$523,MATCH(Tableau!DC10&amp;Tableau!DD10,Semaines!$K$2:$K$523&amp;Semaines!$L$2:$L$523,0))))))))))))))</f>
        <v/>
      </c>
      <c r="CP18" s="127" t="str">
        <f>IF(Tableau!$AL10="","",IF(Tableau!DD10="","",Tableau!$AL10))</f>
        <v/>
      </c>
      <c r="CQ18" s="124">
        <f t="shared" si="28"/>
        <v>58</v>
      </c>
      <c r="CR18" s="125">
        <f t="shared" si="29"/>
        <v>2017</v>
      </c>
      <c r="CS18" s="126" t="str">
        <f t="array" ref="CS18">IF(AB18="Stock","",IF(OR(Tableau!DG10="",Tableau!DH10=""),"",IF($AF18=2013,INDEX(Semaines!$M$2:$M$523,MATCH(Tableau!DG10&amp;Tableau!DH10,Semaines!$K$2:$K$523&amp;Semaines!$L$2:$L$523,0)),IF($AF18=2014,INDEX(Semaines!$N$2:$N$523,MATCH(Tableau!DG10&amp;Tableau!DH10,Semaines!$K$2:$K$523&amp;Semaines!$L$2:$L$523,0)),IF($AF18=2015,INDEX(Semaines!$O$2:$O$523,MATCH(Tableau!DG10&amp;Tableau!DH10,Semaines!$K$2:$K$523&amp;Semaines!$L$2:$L$523,0)),IF($AF18=2016,INDEX(Semaines!$P$2:$P$523,MATCH(Tableau!DG10&amp;Tableau!DH10,Semaines!$K$2:$K$523&amp;Semaines!$L$2:$L$523,0)),IF($AF18=2017,INDEX(Semaines!$Q$2:$Q$523,MATCH(Tableau!DG10&amp;Tableau!DH10,Semaines!$K$2:$K$523&amp;Semaines!$L$2:$L$523,0)),IF($AF18=2018,INDEX(Semaines!$R$2:$R$523,MATCH(Tableau!DG10&amp;Tableau!DH10,Semaines!$K$2:$K$523&amp;Semaines!$L$2:$L$523,0)),IF($AF18=2019,INDEX(Semaines!$S$2:$S$523,MATCH(Tableau!DG10&amp;Tableau!DH10,Semaines!$K$2:$K$523&amp;Semaines!$L$2:$L$523,0)),IF($AF18=2020,INDEX(Semaines!$T$2:$T$523,MATCH(Tableau!DG10&amp;Tableau!DH10,Semaines!$K$2:$K$523&amp;Semaines!$L$2:$L$523,0)),IF($AF18=2021,INDEX(Semaines!$U$2:$U$523,MATCH(Tableau!DG10&amp;Tableau!DH10,Semaines!$K$2:$K$523&amp;Semaines!$L$2:$L$523,0)),IF($AF18=2022,INDEX(Semaines!$V$2:$V$523,MATCH(Tableau!DG10&amp;Tableau!DH10,Semaines!$K$2:$K$523&amp;Semaines!$L$2:$L$523,0))))))))))))))</f>
        <v/>
      </c>
      <c r="CT18" s="127"/>
      <c r="CU18" s="211"/>
      <c r="CV18" s="130">
        <f t="shared" si="30"/>
        <v>60</v>
      </c>
      <c r="CW18" s="124">
        <f t="shared" si="31"/>
        <v>58</v>
      </c>
      <c r="CX18" s="125">
        <f t="shared" si="32"/>
        <v>2017</v>
      </c>
      <c r="CY18" s="126" t="str">
        <f t="array" ref="CY18">IF(AB18="Stock","",IF(OR(Tableau!DL10="",Tableau!DM10=""),"",IF($AF18=2013,INDEX(Semaines!$M$2:$M$523,MATCH(Tableau!DL10&amp;Tableau!DM10,Semaines!$K$2:$K$523&amp;Semaines!$L$2:$L$523,0)),IF($AF18=2014,INDEX(Semaines!$N$2:$N$523,MATCH(Tableau!DL10&amp;Tableau!DM10,Semaines!$K$2:$K$523&amp;Semaines!$L$2:$L$523,0)),IF($AF18=2015,INDEX(Semaines!$O$2:$O$523,MATCH(Tableau!DL10&amp;Tableau!DM10,Semaines!$K$2:$K$523&amp;Semaines!$L$2:$L$523,0)),IF($AF18=2016,INDEX(Semaines!$P$2:$P$523,MATCH(Tableau!DL10&amp;Tableau!DM10,Semaines!$K$2:$K$523&amp;Semaines!$L$2:$L$523,0)),IF($AF18=2017,INDEX(Semaines!$Q$2:$Q$523,MATCH(Tableau!DL10&amp;Tableau!DM10,Semaines!$K$2:$K$523&amp;Semaines!$L$2:$L$523,0)),IF($AF18=2018,INDEX(Semaines!$R$2:$R$523,MATCH(Tableau!DL10&amp;Tableau!DM10,Semaines!$K$2:$K$523&amp;Semaines!$L$2:$L$523,0)),IF($AF18=2019,INDEX(Semaines!$S$2:$S$523,MATCH(Tableau!DL10&amp;Tableau!DM10,Semaines!$K$2:$K$523&amp;Semaines!$L$2:$L$523,0)),IF($AF18=2020,INDEX(Semaines!$T$2:$T$523,MATCH(Tableau!DL10&amp;Tableau!DM10,Semaines!$K$2:$K$523&amp;Semaines!$L$2:$L$523,0)),IF($AF18=2021,INDEX(Semaines!$U$2:$U$523,MATCH(Tableau!DL10&amp;Tableau!DM10,Semaines!$K$2:$K$523&amp;Semaines!$L$2:$L$523,0)),IF($AF18=2022,INDEX(Semaines!$V$2:$V$523,MATCH(Tableau!DL10&amp;Tableau!DM10,Semaines!$K$2:$K$523&amp;Semaines!$L$2:$L$523,0))))))))))))))</f>
        <v/>
      </c>
      <c r="CZ18" s="127" t="str">
        <f>IF(Tableau!$AL10="","",IF(Tableau!DM10="","",Tableau!$AL10))</f>
        <v/>
      </c>
      <c r="DA18" s="211"/>
      <c r="DB18" s="130">
        <f t="shared" si="33"/>
        <v>60</v>
      </c>
      <c r="DC18" s="124">
        <f t="shared" si="34"/>
        <v>58</v>
      </c>
      <c r="DD18" s="125">
        <f t="shared" si="35"/>
        <v>2017</v>
      </c>
      <c r="DE18" s="126" t="str">
        <f t="array" ref="DE18">IF(AB18="Stock","",IF(OR(Tableau!DQ10="",Tableau!DR10=""),"",IF($AF18=2013,INDEX(Semaines!$M$2:$M$523,MATCH(Tableau!DQ10&amp;Tableau!DR10,Semaines!$K$2:$K$523&amp;Semaines!$L$2:$L$523,0)),IF($AF18=2014,INDEX(Semaines!$N$2:$N$523,MATCH(Tableau!DQ10&amp;Tableau!DR10,Semaines!$K$2:$K$523&amp;Semaines!$L$2:$L$523,0)),IF($AF18=2015,INDEX(Semaines!$O$2:$O$523,MATCH(Tableau!DQ10&amp;Tableau!DR10,Semaines!$K$2:$K$523&amp;Semaines!$L$2:$L$523,0)),IF($AF18=2016,INDEX(Semaines!$P$2:$P$523,MATCH(Tableau!DQ10&amp;Tableau!DR10,Semaines!$K$2:$K$523&amp;Semaines!$L$2:$L$523,0)),IF($AF18=2017,INDEX(Semaines!$Q$2:$Q$523,MATCH(Tableau!DQ10&amp;Tableau!DR10,Semaines!$K$2:$K$523&amp;Semaines!$L$2:$L$523,0)),IF($AF18=2018,INDEX(Semaines!$R$2:$R$523,MATCH(Tableau!DQ10&amp;Tableau!DR10,Semaines!$K$2:$K$523&amp;Semaines!$L$2:$L$523,0)),IF($AF18=2019,INDEX(Semaines!$S$2:$S$523,MATCH(Tableau!DQ10&amp;Tableau!DR10,Semaines!$K$2:$K$523&amp;Semaines!$L$2:$L$523,0)),IF($AF18=2020,INDEX(Semaines!$T$2:$T$523,MATCH(Tableau!DQ10&amp;Tableau!DR10,Semaines!$K$2:$K$523&amp;Semaines!$L$2:$L$523,0)),IF($AF18=2021,INDEX(Semaines!$U$2:$U$523,MATCH(Tableau!DQ10&amp;Tableau!DR10,Semaines!$K$2:$K$523&amp;Semaines!$L$2:$L$523,0)),IF($AF18=2022,INDEX(Semaines!$V$2:$V$523,MATCH(Tableau!DQ10&amp;Tableau!DR10,Semaines!$K$2:$K$523&amp;Semaines!$L$2:$L$523,0))))))))))))))</f>
        <v/>
      </c>
      <c r="DF18" s="127" t="str">
        <f>IF(Tableau!$AL10="","",IF(Tableau!DR10="","",Tableau!$AL10))</f>
        <v/>
      </c>
      <c r="DG18" s="129"/>
      <c r="DH18" s="123"/>
      <c r="DI18" s="211"/>
      <c r="DJ18" s="124">
        <f t="shared" si="36"/>
        <v>59</v>
      </c>
      <c r="DK18" s="125">
        <f t="shared" si="37"/>
        <v>2017</v>
      </c>
      <c r="DL18" s="126" t="str">
        <f t="array" ref="DL18">IF(AB18="Stock","",IF(OR(Tableau!DX10="",Tableau!DY10=""),"",IF($AF18=2013,INDEX(Semaines!$M$2:$M$523,MATCH(Tableau!DX10&amp;Tableau!DY10,Semaines!$K$2:$K$523&amp;Semaines!$L$2:$L$523,0)),IF($AF18=2014,INDEX(Semaines!$N$2:$N$523,MATCH(Tableau!DX10&amp;Tableau!DY10,Semaines!$K$2:$K$523&amp;Semaines!$L$2:$L$523,0)),IF($AF18=2015,INDEX(Semaines!$O$2:$O$523,MATCH(Tableau!DX10&amp;Tableau!DY10,Semaines!$K$2:$K$523&amp;Semaines!$L$2:$L$523,0)),IF($AF18=2016,INDEX(Semaines!$P$2:$P$523,MATCH(Tableau!DX10&amp;Tableau!DY10,Semaines!$K$2:$K$523&amp;Semaines!$L$2:$L$523,0)),IF($AF18=2017,INDEX(Semaines!$Q$2:$Q$523,MATCH(Tableau!DX10&amp;Tableau!DY10,Semaines!$K$2:$K$523&amp;Semaines!$L$2:$L$523,0)),IF($AF18=2018,INDEX(Semaines!$R$2:$R$523,MATCH(Tableau!DX10&amp;Tableau!DY10,Semaines!$K$2:$K$523&amp;Semaines!$L$2:$L$523,0)),IF($AF18=2019,INDEX(Semaines!$S$2:$S$523,MATCH(Tableau!DX10&amp;Tableau!DY10,Semaines!$K$2:$K$523&amp;Semaines!$L$2:$L$523,0)),IF($AF18=2020,INDEX(Semaines!$T$2:$T$523,MATCH(Tableau!DX10&amp;Tableau!DY10,Semaines!$K$2:$K$523&amp;Semaines!$L$2:$L$523,0)),IF($AF18=2021,INDEX(Semaines!$U$2:$U$523,MATCH(Tableau!DX10&amp;Tableau!DY10,Semaines!$K$2:$K$523&amp;Semaines!$L$2:$L$523,0)),IF($AF18=2022,INDEX(Semaines!$V$2:$V$523,MATCH(Tableau!DX10&amp;Tableau!DY10,Semaines!$K$2:$K$523&amp;Semaines!$L$2:$L$523,0))))))))))))))</f>
        <v/>
      </c>
      <c r="DM18" s="127" t="str">
        <f>IF(Tableau!$AL10="","",IF(Tableau!DY10="","",Tableau!$AL10))</f>
        <v/>
      </c>
      <c r="DN18" s="211"/>
      <c r="DO18" s="124">
        <f t="shared" si="38"/>
        <v>60</v>
      </c>
      <c r="DP18" s="125">
        <f t="shared" si="39"/>
        <v>2017</v>
      </c>
      <c r="DQ18" s="126" t="str">
        <f t="array" ref="DQ18">IF(AB18="Stock","",IF(OR(Tableau!EC10="",Tableau!ED10=""),"",IF($AF18=2013,INDEX(Semaines!$M$2:$M$523,MATCH(Tableau!EC10&amp;Tableau!ED10,Semaines!$K$2:$K$523&amp;Semaines!$L$2:$L$523,0)),IF($AF18=2014,INDEX(Semaines!$N$2:$N$523,MATCH(Tableau!EC10&amp;Tableau!ED10,Semaines!$K$2:$K$523&amp;Semaines!$L$2:$L$523,0)),IF($AF18=2015,INDEX(Semaines!$O$2:$O$523,MATCH(Tableau!EC10&amp;Tableau!ED10,Semaines!$K$2:$K$523&amp;Semaines!$L$2:$L$523,0)),IF($AF18=2016,INDEX(Semaines!$P$2:$P$523,MATCH(Tableau!EC10&amp;Tableau!ED10,Semaines!$K$2:$K$523&amp;Semaines!$L$2:$L$523,0)),IF($AF18=2017,INDEX(Semaines!$Q$2:$Q$523,MATCH(Tableau!EC10&amp;Tableau!ED10,Semaines!$K$2:$K$523&amp;Semaines!$L$2:$L$523,0)),IF($AF18=2018,INDEX(Semaines!$R$2:$R$523,MATCH(Tableau!EC10&amp;Tableau!ED10,Semaines!$K$2:$K$523&amp;Semaines!$L$2:$L$523,0)),IF($AF18=2019,INDEX(Semaines!$S$2:$S$523,MATCH(Tableau!EC10&amp;Tableau!ED10,Semaines!$K$2:$K$523&amp;Semaines!$L$2:$L$523,0)),IF($AF18=2020,INDEX(Semaines!$T$2:$T$523,MATCH(Tableau!EC10&amp;Tableau!ED10,Semaines!$K$2:$K$523&amp;Semaines!$L$2:$L$523,0)),IF($AF18=2021,INDEX(Semaines!$U$2:$U$523,MATCH(Tableau!EC10&amp;Tableau!ED10,Semaines!$K$2:$K$523&amp;Semaines!$L$2:$L$523,0)),IF($AF18=2022,INDEX(Semaines!$V$2:$V$523,MATCH(Tableau!EC10&amp;Tableau!ED10,Semaines!$K$2:$K$523&amp;Semaines!$L$2:$L$523,0))))))))))))))</f>
        <v/>
      </c>
      <c r="DR18" s="127" t="str">
        <f>IF(Tableau!$AL10="","",IF(Tableau!ED10="","",Tableau!$AL10))</f>
        <v/>
      </c>
      <c r="DS18" s="122"/>
      <c r="DT18" s="123"/>
      <c r="DU18" s="211"/>
      <c r="DV18" s="124">
        <f t="shared" si="40"/>
        <v>60</v>
      </c>
      <c r="DW18" s="125">
        <f t="shared" si="41"/>
        <v>2017</v>
      </c>
      <c r="DX18" s="126" t="str">
        <f t="array" ref="DX18">IF(AB18="Stock","",IF(OR(Tableau!EN10="",Tableau!EO10=""),"",IF($AF18=2013,INDEX(Semaines!$M$2:$M$523,MATCH(Tableau!EN10&amp;Tableau!EO10,Semaines!$K$2:$K$523&amp;Semaines!$L$2:$L$523,0)),IF($AF18=2014,INDEX(Semaines!$N$2:$N$523,MATCH(Tableau!EN10&amp;Tableau!EO10,Semaines!$K$2:$K$523&amp;Semaines!$L$2:$L$523,0)),IF($AF18=2015,INDEX(Semaines!$O$2:$O$523,MATCH(Tableau!EN10&amp;Tableau!EO10,Semaines!$K$2:$K$523&amp;Semaines!$L$2:$L$523,0)),IF($AF18=2016,INDEX(Semaines!$P$2:$P$523,MATCH(Tableau!EN10&amp;Tableau!EO10,Semaines!$K$2:$K$523&amp;Semaines!$L$2:$L$523,0)),IF($AF18=2017,INDEX(Semaines!$Q$2:$Q$523,MATCH(Tableau!EN10&amp;Tableau!EO10,Semaines!$K$2:$K$523&amp;Semaines!$L$2:$L$523,0)),IF($AF18=2018,INDEX(Semaines!$R$2:$R$523,MATCH(Tableau!EN10&amp;Tableau!EO10,Semaines!$K$2:$K$523&amp;Semaines!$L$2:$L$523,0)),IF($AF18=2019,INDEX(Semaines!$S$2:$S$523,MATCH(Tableau!EN10&amp;Tableau!EO10,Semaines!$K$2:$K$523&amp;Semaines!$L$2:$L$523,0)),IF($AF18=2020,INDEX(Semaines!$T$2:$T$523,MATCH(Tableau!EN10&amp;Tableau!EO10,Semaines!$K$2:$K$523&amp;Semaines!$L$2:$L$523,0)),IF($AF18=2021,INDEX(Semaines!$U$2:$U$523,MATCH(Tableau!EN10&amp;Tableau!EO10,Semaines!$K$2:$K$523&amp;Semaines!$L$2:$L$523,0)),IF($AF18=2022,INDEX(Semaines!$V$2:$V$523,MATCH(Tableau!EN10&amp;Tableau!EO10,Semaines!$K$2:$K$523&amp;Semaines!$L$2:$L$523,0))))))))))))))</f>
        <v/>
      </c>
      <c r="DY18" s="127" t="str">
        <f>IF(Tableau!$AL10="","",IF(Tableau!EO10="","",Tableau!$AL10))</f>
        <v/>
      </c>
      <c r="DZ18" s="124">
        <f t="shared" si="42"/>
        <v>61</v>
      </c>
      <c r="EA18" s="125">
        <f t="shared" si="43"/>
        <v>2017</v>
      </c>
      <c r="EB18" s="126" t="str">
        <f t="array" ref="EB18">IF(AB18="Stock","",IF(OR(Tableau!ER10="",Tableau!ES10=""),"",IF($AF18=2013,INDEX(Semaines!$M$2:$M$523,MATCH(Tableau!ER10&amp;Tableau!ES10,Semaines!$K$2:$K$523&amp;Semaines!$L$2:$L$523,0)),IF($AF18=2014,INDEX(Semaines!$N$2:$N$523,MATCH(Tableau!ER10&amp;Tableau!ES10,Semaines!$K$2:$K$523&amp;Semaines!$L$2:$L$523,0)),IF($AF18=2015,INDEX(Semaines!$O$2:$O$523,MATCH(Tableau!ER10&amp;Tableau!ES10,Semaines!$K$2:$K$523&amp;Semaines!$L$2:$L$523,0)),IF($AF18=2016,INDEX(Semaines!$P$2:$P$523,MATCH(Tableau!ER10&amp;Tableau!ES10,Semaines!$K$2:$K$523&amp;Semaines!$L$2:$L$523,0)),IF($AF18=2017,INDEX(Semaines!$Q$2:$Q$523,MATCH(Tableau!ER10&amp;Tableau!ES10,Semaines!$K$2:$K$523&amp;Semaines!$L$2:$L$523,0)),IF($AF18=2018,INDEX(Semaines!$R$2:$R$523,MATCH(Tableau!ER10&amp;Tableau!ES10,Semaines!$K$2:$K$523&amp;Semaines!$L$2:$L$523,0)),IF($AF18=2019,INDEX(Semaines!$S$2:$S$523,MATCH(Tableau!ER10&amp;Tableau!ES10,Semaines!$K$2:$K$523&amp;Semaines!$L$2:$L$523,0)),IF($AF18=2020,INDEX(Semaines!$T$2:$T$523,MATCH(Tableau!ER10&amp;Tableau!ES10,Semaines!$K$2:$K$523&amp;Semaines!$L$2:$L$523,0)),IF($AF18=2021,INDEX(Semaines!$U$2:$U$523,MATCH(Tableau!ER10&amp;Tableau!ES10,Semaines!$K$2:$K$523&amp;Semaines!$L$2:$L$523,0)),IF($AF18=2022,INDEX(Semaines!$V$2:$V$523,MATCH(Tableau!ER10&amp;Tableau!ES10,Semaines!$K$2:$K$523&amp;Semaines!$L$2:$L$523,0))))))))))))))</f>
        <v/>
      </c>
      <c r="EC18" s="127" t="str">
        <f>IF(Tableau!$AL10="","",IF(Tableau!ES10="","",Tableau!$AL10))</f>
        <v/>
      </c>
      <c r="ED18" s="124">
        <f t="shared" si="44"/>
        <v>61</v>
      </c>
      <c r="EE18" s="125">
        <f t="shared" si="45"/>
        <v>2017</v>
      </c>
      <c r="EF18" s="126" t="str">
        <f t="array" ref="EF18">IF(AB18="Stock","",IF(OR(Tableau!EV10="",Tableau!EW10=""),"",IF($AF18=2013,INDEX(Semaines!$M$2:$M$523,MATCH(Tableau!EV10&amp;Tableau!EW10,Semaines!$K$2:$K$523&amp;Semaines!$L$2:$L$523,0)),IF($AF18=2014,INDEX(Semaines!$N$2:$N$523,MATCH(Tableau!EV10&amp;Tableau!EW10,Semaines!$K$2:$K$523&amp;Semaines!$L$2:$L$523,0)),IF($AF18=2015,INDEX(Semaines!$O$2:$O$523,MATCH(Tableau!EV10&amp;Tableau!EW10,Semaines!$K$2:$K$523&amp;Semaines!$L$2:$L$523,0)),IF($AF18=2016,INDEX(Semaines!$P$2:$P$523,MATCH(Tableau!EV10&amp;Tableau!EW10,Semaines!$K$2:$K$523&amp;Semaines!$L$2:$L$523,0)),IF($AF18=2017,INDEX(Semaines!$Q$2:$Q$523,MATCH(Tableau!EV10&amp;Tableau!EW10,Semaines!$K$2:$K$523&amp;Semaines!$L$2:$L$523,0)),IF($AF18=2018,INDEX(Semaines!$R$2:$R$523,MATCH(Tableau!EV10&amp;Tableau!EW10,Semaines!$K$2:$K$523&amp;Semaines!$L$2:$L$523,0)),IF($AF18=2019,INDEX(Semaines!$S$2:$S$523,MATCH(Tableau!EV10&amp;Tableau!EW10,Semaines!$K$2:$K$523&amp;Semaines!$L$2:$L$523,0)),IF($AF18=2020,INDEX(Semaines!$T$2:$T$523,MATCH(Tableau!EV10&amp;Tableau!EW10,Semaines!$K$2:$K$523&amp;Semaines!$L$2:$L$523,0)),IF($AF18=2021,INDEX(Semaines!$U$2:$U$523,MATCH(Tableau!EV10&amp;Tableau!EW10,Semaines!$K$2:$K$523&amp;Semaines!$L$2:$L$523,0)),IF($AF18=2022,INDEX(Semaines!$V$2:$V$523,MATCH(Tableau!EV10&amp;Tableau!EW10,Semaines!$K$2:$K$523&amp;Semaines!$L$2:$L$523,0))))))))))))))</f>
        <v/>
      </c>
      <c r="EG18" s="127" t="str">
        <f>IF(Tableau!$AL10="","",IF(Tableau!EW10="","",Tableau!$AL10))</f>
        <v/>
      </c>
      <c r="EH18" s="124">
        <f t="shared" si="46"/>
        <v>61</v>
      </c>
      <c r="EI18" s="125">
        <f t="shared" si="47"/>
        <v>2017</v>
      </c>
      <c r="EJ18" s="126" t="str">
        <f t="array" ref="EJ18">IF(AB18="Stock","",IF(OR(Tableau!EZ10="",Tableau!FA10=""),"",IF($AF18=2013,INDEX(Semaines!$M$2:$M$523,MATCH(Tableau!EZ10&amp;Tableau!FA10,Semaines!$K$2:$K$523&amp;Semaines!$L$2:$L$523,0)),IF($AF18=2014,INDEX(Semaines!$N$2:$N$523,MATCH(Tableau!EZ10&amp;Tableau!FA10,Semaines!$K$2:$K$523&amp;Semaines!$L$2:$L$523,0)),IF($AF18=2015,INDEX(Semaines!$O$2:$O$523,MATCH(Tableau!EZ10&amp;Tableau!FA10,Semaines!$K$2:$K$523&amp;Semaines!$L$2:$L$523,0)),IF($AF18=2016,INDEX(Semaines!$P$2:$P$523,MATCH(Tableau!EZ10&amp;Tableau!FA10,Semaines!$K$2:$K$523&amp;Semaines!$L$2:$L$523,0)),IF($AF18=2017,INDEX(Semaines!$Q$2:$Q$523,MATCH(Tableau!EZ10&amp;Tableau!FA10,Semaines!$K$2:$K$523&amp;Semaines!$L$2:$L$523,0)),IF($AF18=2018,INDEX(Semaines!$R$2:$R$523,MATCH(Tableau!EZ10&amp;Tableau!FA10,Semaines!$K$2:$K$523&amp;Semaines!$L$2:$L$523,0)),IF($AF18=2019,INDEX(Semaines!$S$2:$S$523,MATCH(Tableau!EZ10&amp;Tableau!FA10,Semaines!$K$2:$K$523&amp;Semaines!$L$2:$L$523,0)),IF($AF18=2020,INDEX(Semaines!$T$2:$T$523,MATCH(Tableau!EZ10&amp;Tableau!FA10,Semaines!$K$2:$K$523&amp;Semaines!$L$2:$L$523,0)),IF($AF18=2021,INDEX(Semaines!$U$2:$U$523,MATCH(Tableau!EZ10&amp;Tableau!FA10,Semaines!$K$2:$K$523&amp;Semaines!$L$2:$L$523,0)),IF($AF18=2022,INDEX(Semaines!$V$2:$V$523,MATCH(Tableau!EZ10&amp;Tableau!FA10,Semaines!$K$2:$K$523&amp;Semaines!$L$2:$L$523,0))))))))))))))</f>
        <v/>
      </c>
      <c r="EK18" s="127" t="str">
        <f>IF(Tableau!$AL10="","",IF(Tableau!FA10="","",Tableau!$AL10))</f>
        <v/>
      </c>
      <c r="EL18" s="117">
        <f>IF(Import!AU8=0,"",Import!AU8)</f>
        <v>43262</v>
      </c>
      <c r="EM18" s="124">
        <f t="shared" si="48"/>
        <v>24</v>
      </c>
      <c r="EN18" s="125">
        <f t="shared" si="49"/>
        <v>2018</v>
      </c>
      <c r="EO18" s="126" t="str">
        <f>IF(Tableau!FF10="","",Tableau!FF10)</f>
        <v/>
      </c>
      <c r="EP18" s="127" t="str">
        <f>IF(Tableau!FG10="","",Tableau!FG10)</f>
        <v/>
      </c>
      <c r="EQ18" s="129"/>
      <c r="ER18" s="123"/>
      <c r="ES18" s="211"/>
      <c r="ET18" s="124">
        <f t="shared" si="50"/>
        <v>62</v>
      </c>
      <c r="EU18" s="125">
        <f t="shared" si="51"/>
        <v>2017</v>
      </c>
      <c r="EV18" s="126" t="str">
        <f t="array" ref="EV18">IF(AB18="Stock","",IF(OR(Tableau!FM10="",Tableau!FN10=""),"",IF($AF18=2013,INDEX(Semaines!$M$2:$M$523,MATCH(Tableau!FM10&amp;Tableau!FN10,Semaines!$K$2:$K$523&amp;Semaines!$L$2:$L$523,0)),IF($AF18=2014,INDEX(Semaines!$N$2:$N$523,MATCH(Tableau!FM10&amp;Tableau!FN10,Semaines!$K$2:$K$523&amp;Semaines!$L$2:$L$523,0)),IF($AF18=2015,INDEX(Semaines!$O$2:$O$523,MATCH(Tableau!FM10&amp;Tableau!FN10,Semaines!$K$2:$K$523&amp;Semaines!$L$2:$L$523,0)),IF($AF18=2016,INDEX(Semaines!$P$2:$P$523,MATCH(Tableau!FM10&amp;Tableau!FN10,Semaines!$K$2:$K$523&amp;Semaines!$L$2:$L$523,0)),IF($AF18=2017,INDEX(Semaines!$Q$2:$Q$523,MATCH(Tableau!FM10&amp;Tableau!FN10,Semaines!$K$2:$K$523&amp;Semaines!$L$2:$L$523,0)),IF($AF18=2018,INDEX(Semaines!$R$2:$R$523,MATCH(Tableau!FM10&amp;Tableau!FN10,Semaines!$K$2:$K$523&amp;Semaines!$L$2:$L$523,0)),IF($AF18=2019,INDEX(Semaines!$S$2:$S$523,MATCH(Tableau!FM10&amp;Tableau!FN10,Semaines!$K$2:$K$523&amp;Semaines!$L$2:$L$523,0)),IF($AF18=2020,INDEX(Semaines!$T$2:$T$523,MATCH(Tableau!FM10&amp;Tableau!FN10,Semaines!$K$2:$K$523&amp;Semaines!$L$2:$L$523,0)),IF($AF18=2021,INDEX(Semaines!$U$2:$U$523,MATCH(Tableau!FM10&amp;Tableau!FN10,Semaines!$K$2:$K$523&amp;Semaines!$L$2:$L$523,0)),IF($AF18=2022,INDEX(Semaines!$V$2:$V$523,MATCH(Tableau!FM10&amp;Tableau!FN10,Semaines!$K$2:$K$523&amp;Semaines!$L$2:$L$523,0))))))))))))))</f>
        <v/>
      </c>
      <c r="EW18" s="127" t="str">
        <f>IF(Tableau!$AL10="","",IF(Tableau!FN10="","",Tableau!$AL10))</f>
        <v/>
      </c>
      <c r="EX18" s="124">
        <f t="shared" si="52"/>
        <v>63</v>
      </c>
      <c r="EY18" s="125">
        <f t="shared" si="53"/>
        <v>2017</v>
      </c>
      <c r="EZ18" s="126" t="str">
        <f t="array" ref="EZ18">IF(AB18="Stock","",IF(OR(Tableau!FQ10="",Tableau!FR10=""),"",IF($AF18=2013,INDEX(Semaines!$M$2:$M$523,MATCH(Tableau!FQ10&amp;Tableau!FR10,Semaines!$K$2:$K$523&amp;Semaines!$L$2:$L$523,0)),IF($AF18=2014,INDEX(Semaines!$N$2:$N$523,MATCH(Tableau!FQ10&amp;Tableau!FR10,Semaines!$K$2:$K$523&amp;Semaines!$L$2:$L$523,0)),IF($AF18=2015,INDEX(Semaines!$O$2:$O$523,MATCH(Tableau!FQ10&amp;Tableau!FR10,Semaines!$K$2:$K$523&amp;Semaines!$L$2:$L$523,0)),IF($AF18=2016,INDEX(Semaines!$P$2:$P$523,MATCH(Tableau!FQ10&amp;Tableau!FR10,Semaines!$K$2:$K$523&amp;Semaines!$L$2:$L$523,0)),IF($AF18=2017,INDEX(Semaines!$Q$2:$Q$523,MATCH(Tableau!FQ10&amp;Tableau!FR10,Semaines!$K$2:$K$523&amp;Semaines!$L$2:$L$523,0)),IF($AF18=2018,INDEX(Semaines!$R$2:$R$523,MATCH(Tableau!FQ10&amp;Tableau!FR10,Semaines!$K$2:$K$523&amp;Semaines!$L$2:$L$523,0)),IF($AF18=2019,INDEX(Semaines!$S$2:$S$523,MATCH(Tableau!FQ10&amp;Tableau!FR10,Semaines!$K$2:$K$523&amp;Semaines!$L$2:$L$523,0)),IF($AF18=2020,INDEX(Semaines!$T$2:$T$523,MATCH(Tableau!FQ10&amp;Tableau!FR10,Semaines!$K$2:$K$523&amp;Semaines!$L$2:$L$523,0)),IF($AF18=2021,INDEX(Semaines!$U$2:$U$523,MATCH(Tableau!FQ10&amp;Tableau!FR10,Semaines!$K$2:$K$523&amp;Semaines!$L$2:$L$523,0)),IF($AF18=2022,INDEX(Semaines!$V$2:$V$523,MATCH(Tableau!FQ10&amp;Tableau!FR10,Semaines!$K$2:$K$523&amp;Semaines!$L$2:$L$523,0))))))))))))))</f>
        <v/>
      </c>
      <c r="FA18" s="127" t="str">
        <f>IF(Tableau!$AL10="","",IF(Tableau!FR10="","",Tableau!$AL10))</f>
        <v/>
      </c>
      <c r="FB18" s="211"/>
      <c r="FC18" s="124">
        <f t="shared" si="54"/>
        <v>63</v>
      </c>
      <c r="FD18" s="125">
        <f t="shared" si="55"/>
        <v>2017</v>
      </c>
      <c r="FE18" s="126" t="str">
        <f t="array" ref="FE18">IF(AB18="Stock","",IF(OR(Tableau!FV10="",Tableau!FW10=""),"",IF($AF18=2013,INDEX(Semaines!$M$2:$M$523,MATCH(Tableau!FV10&amp;Tableau!FW10,Semaines!$K$2:$K$523&amp;Semaines!$L$2:$L$523,0)),IF($AF18=2014,INDEX(Semaines!$N$2:$N$523,MATCH(Tableau!FV10&amp;Tableau!FW10,Semaines!$K$2:$K$523&amp;Semaines!$L$2:$L$523,0)),IF($AF18=2015,INDEX(Semaines!$O$2:$O$523,MATCH(Tableau!FV10&amp;Tableau!FW10,Semaines!$K$2:$K$523&amp;Semaines!$L$2:$L$523,0)),IF($AF18=2016,INDEX(Semaines!$P$2:$P$523,MATCH(Tableau!FV10&amp;Tableau!FW10,Semaines!$K$2:$K$523&amp;Semaines!$L$2:$L$523,0)),IF($AF18=2017,INDEX(Semaines!$Q$2:$Q$523,MATCH(Tableau!FV10&amp;Tableau!FW10,Semaines!$K$2:$K$523&amp;Semaines!$L$2:$L$523,0)),IF($AF18=2018,INDEX(Semaines!$R$2:$R$523,MATCH(Tableau!FV10&amp;Tableau!FW10,Semaines!$K$2:$K$523&amp;Semaines!$L$2:$L$523,0)),IF($AF18=2019,INDEX(Semaines!$S$2:$S$523,MATCH(Tableau!FV10&amp;Tableau!FW10,Semaines!$K$2:$K$523&amp;Semaines!$L$2:$L$523,0)),IF($AF18=2020,INDEX(Semaines!$T$2:$T$523,MATCH(Tableau!FV10&amp;Tableau!FW10,Semaines!$K$2:$K$523&amp;Semaines!$L$2:$L$523,0)),IF($AF18=2021,INDEX(Semaines!$U$2:$U$523,MATCH(Tableau!FV10&amp;Tableau!FW10,Semaines!$K$2:$K$523&amp;Semaines!$L$2:$L$523,0)),IF($AF18=2022,INDEX(Semaines!$V$2:$V$523,MATCH(Tableau!FV10&amp;Tableau!FW10,Semaines!$K$2:$K$523&amp;Semaines!$L$2:$L$523,0))))))))))))))</f>
        <v/>
      </c>
      <c r="FF18" s="127" t="str">
        <f>IF(Tableau!$AL10="","",IF(Tableau!FW10="","",Tableau!$AL10))</f>
        <v/>
      </c>
      <c r="FG18" s="129"/>
      <c r="FH18" s="123"/>
      <c r="FI18" s="124">
        <f t="shared" si="56"/>
        <v>64</v>
      </c>
      <c r="FJ18" s="125">
        <f t="shared" si="57"/>
        <v>2017</v>
      </c>
      <c r="FK18" s="126" t="str">
        <f t="array" ref="FK18">IF(AB18="Stock","",IF(OR(Tableau!FZ10="",Tableau!GA10=""),"",IF($AF18=2013,INDEX(Semaines!$M$2:$M$523,MATCH(Tableau!FZ10&amp;Tableau!GA10,Semaines!$K$2:$K$523&amp;Semaines!$L$2:$L$523,0)),IF($AF18=2014,INDEX(Semaines!$N$2:$N$523,MATCH(Tableau!FZ10&amp;Tableau!GA10,Semaines!$K$2:$K$523&amp;Semaines!$L$2:$L$523,0)),IF($AF18=2015,INDEX(Semaines!$O$2:$O$523,MATCH(Tableau!FZ10&amp;Tableau!GA10,Semaines!$K$2:$K$523&amp;Semaines!$L$2:$L$523,0)),IF($AF18=2016,INDEX(Semaines!$P$2:$P$523,MATCH(Tableau!FZ10&amp;Tableau!GA10,Semaines!$K$2:$K$523&amp;Semaines!$L$2:$L$523,0)),IF($AF18=2017,INDEX(Semaines!$Q$2:$Q$523,MATCH(Tableau!FZ10&amp;Tableau!GA10,Semaines!$K$2:$K$523&amp;Semaines!$L$2:$L$523,0)),IF($AF18=2018,INDEX(Semaines!$R$2:$R$523,MATCH(Tableau!FZ10&amp;Tableau!GA10,Semaines!$K$2:$K$523&amp;Semaines!$L$2:$L$523,0)),IF($AF18=2019,INDEX(Semaines!$S$2:$S$523,MATCH(Tableau!FZ10&amp;Tableau!GA10,Semaines!$K$2:$K$523&amp;Semaines!$L$2:$L$523,0)),IF($AF18=2020,INDEX(Semaines!$T$2:$T$523,MATCH(Tableau!FZ10&amp;Tableau!GA10,Semaines!$K$2:$K$523&amp;Semaines!$L$2:$L$523,0)),IF($AF18=2021,INDEX(Semaines!$U$2:$U$523,MATCH(Tableau!FZ10&amp;Tableau!GA10,Semaines!$K$2:$K$523&amp;Semaines!$L$2:$L$523,0)),IF($AF18=2022,INDEX(Semaines!$V$2:$V$523,MATCH(Tableau!FZ10&amp;Tableau!GA10,Semaines!$K$2:$K$523&amp;Semaines!$L$2:$L$523,0))))))))))))))</f>
        <v/>
      </c>
      <c r="FL18" s="127" t="str">
        <f>IF(Tableau!$AL10="","",IF(Tableau!GA10="","",Tableau!$AL10))</f>
        <v/>
      </c>
      <c r="FM18" s="211"/>
      <c r="FN18" s="124">
        <f t="shared" si="58"/>
        <v>64</v>
      </c>
      <c r="FO18" s="125">
        <f t="shared" si="59"/>
        <v>2017</v>
      </c>
      <c r="FP18" s="126" t="str">
        <f t="array" ref="FP18">IF(AB18="Stock","",IF(OR(Tableau!GE10="",Tableau!GF10=""),"",IF($AF18=2013,INDEX(Semaines!$M$2:$M$523,MATCH(Tableau!GE10&amp;Tableau!GF10,Semaines!$K$2:$K$523&amp;Semaines!$L$2:$L$523,0)),IF($AF18=2014,INDEX(Semaines!$N$2:$N$523,MATCH(Tableau!GE10&amp;Tableau!GF10,Semaines!$K$2:$K$523&amp;Semaines!$L$2:$L$523,0)),IF($AF18=2015,INDEX(Semaines!$O$2:$O$523,MATCH(Tableau!GE10&amp;Tableau!GF10,Semaines!$K$2:$K$523&amp;Semaines!$L$2:$L$523,0)),IF($AF18=2016,INDEX(Semaines!$P$2:$P$523,MATCH(Tableau!GE10&amp;Tableau!GF10,Semaines!$K$2:$K$523&amp;Semaines!$L$2:$L$523,0)),IF($AF18=2017,INDEX(Semaines!$Q$2:$Q$523,MATCH(Tableau!GE10&amp;Tableau!GF10,Semaines!$K$2:$K$523&amp;Semaines!$L$2:$L$523,0)),IF($AF18=2018,INDEX(Semaines!$R$2:$R$523,MATCH(Tableau!GE10&amp;Tableau!GF10,Semaines!$K$2:$K$523&amp;Semaines!$L$2:$L$523,0)),IF($AF18=2019,INDEX(Semaines!$S$2:$S$523,MATCH(Tableau!GE10&amp;Tableau!GF10,Semaines!$K$2:$K$523&amp;Semaines!$L$2:$L$523,0)),IF($AF18=2020,INDEX(Semaines!$T$2:$T$523,MATCH(Tableau!GE10&amp;Tableau!GF10,Semaines!$K$2:$K$523&amp;Semaines!$L$2:$L$523,0)),IF($AF18=2021,INDEX(Semaines!$U$2:$U$523,MATCH(Tableau!GE10&amp;Tableau!GF10,Semaines!$K$2:$K$523&amp;Semaines!$L$2:$L$523,0)),IF($AF18=2022,INDEX(Semaines!$V$2:$V$523,MATCH(Tableau!GE10&amp;Tableau!GF10,Semaines!$K$2:$K$523&amp;Semaines!$L$2:$L$523,0))))))))))))))</f>
        <v/>
      </c>
      <c r="FQ18" s="127" t="str">
        <f>IF(Tableau!$AL10="","",IF(Tableau!GF10="","",Tableau!$AL10))</f>
        <v/>
      </c>
      <c r="FR18" s="124">
        <f t="shared" si="60"/>
        <v>65</v>
      </c>
      <c r="FS18" s="125">
        <f t="shared" si="61"/>
        <v>2017</v>
      </c>
      <c r="FT18" s="126" t="str">
        <f t="array" ref="FT18">IF(AB18="Stock","",IF(OR(Tableau!GI10="",Tableau!GJ10=""),"",IF($AF18=2013,INDEX(Semaines!$M$2:$M$523,MATCH(Tableau!GI10&amp;Tableau!GJ10,Semaines!$K$2:$K$523&amp;Semaines!$L$2:$L$523,0)),IF($AF18=2014,INDEX(Semaines!$N$2:$N$523,MATCH(Tableau!GI10&amp;Tableau!GJ10,Semaines!$K$2:$K$523&amp;Semaines!$L$2:$L$523,0)),IF($AF18=2015,INDEX(Semaines!$O$2:$O$523,MATCH(Tableau!GI10&amp;Tableau!GJ10,Semaines!$K$2:$K$523&amp;Semaines!$L$2:$L$523,0)),IF($AF18=2016,INDEX(Semaines!$P$2:$P$523,MATCH(Tableau!GI10&amp;Tableau!GJ10,Semaines!$K$2:$K$523&amp;Semaines!$L$2:$L$523,0)),IF($AF18=2017,INDEX(Semaines!$Q$2:$Q$523,MATCH(Tableau!GI10&amp;Tableau!GJ10,Semaines!$K$2:$K$523&amp;Semaines!$L$2:$L$523,0)),IF($AF18=2018,INDEX(Semaines!$R$2:$R$523,MATCH(Tableau!GI10&amp;Tableau!GJ10,Semaines!$K$2:$K$523&amp;Semaines!$L$2:$L$523,0)),IF($AF18=2019,INDEX(Semaines!$S$2:$S$523,MATCH(Tableau!GI10&amp;Tableau!GJ10,Semaines!$K$2:$K$523&amp;Semaines!$L$2:$L$523,0)),IF($AF18=2020,INDEX(Semaines!$T$2:$T$523,MATCH(Tableau!GI10&amp;Tableau!GJ10,Semaines!$K$2:$K$523&amp;Semaines!$L$2:$L$523,0)),IF($AF18=2021,INDEX(Semaines!$U$2:$U$523,MATCH(Tableau!GI10&amp;Tableau!GJ10,Semaines!$K$2:$K$523&amp;Semaines!$L$2:$L$523,0)),IF($AF18=2022,INDEX(Semaines!$V$2:$V$523,MATCH(Tableau!GI10&amp;Tableau!GJ10,Semaines!$K$2:$K$523&amp;Semaines!$L$2:$L$523,0))))))))))))))</f>
        <v/>
      </c>
      <c r="FU18" s="127" t="str">
        <f>IF(Tableau!$AL10="","",IF(Tableau!GJ10="","",Tableau!$AL10))</f>
        <v/>
      </c>
      <c r="FV18" s="126" t="str">
        <f t="array" ref="FV18">IF(AB18="Stock","",IF(OR(Tableau!GK10="",Tableau!GL10=""),"",IF($AF18=2013,INDEX(Semaines!$M$2:$M$523,MATCH(Tableau!GK10&amp;Tableau!GL10,Semaines!$K$2:$K$523&amp;Semaines!$L$2:$L$523,0)),IF($AF18=2014,INDEX(Semaines!$N$2:$N$523,MATCH(Tableau!GK10&amp;Tableau!GL10,Semaines!$K$2:$K$523&amp;Semaines!$L$2:$L$523,0)),IF($AF18=2015,INDEX(Semaines!$O$2:$O$523,MATCH(Tableau!GK10&amp;Tableau!GL10,Semaines!$K$2:$K$523&amp;Semaines!$L$2:$L$523,0)),IF($AF18=2016,INDEX(Semaines!$P$2:$P$523,MATCH(Tableau!GK10&amp;Tableau!GL10,Semaines!$K$2:$K$523&amp;Semaines!$L$2:$L$523,0)),IF($AF18=2017,INDEX(Semaines!$Q$2:$Q$523,MATCH(Tableau!GK10&amp;Tableau!GL10,Semaines!$K$2:$K$523&amp;Semaines!$L$2:$L$523,0)),IF($AF18=2018,INDEX(Semaines!$R$2:$R$523,MATCH(Tableau!GK10&amp;Tableau!GL10,Semaines!$K$2:$K$523&amp;Semaines!$L$2:$L$523,0)),IF($AF18=2019,INDEX(Semaines!$S$2:$S$523,MATCH(Tableau!GK10&amp;Tableau!GL10,Semaines!$K$2:$K$523&amp;Semaines!$L$2:$L$523,0)),IF($AF18=2020,INDEX(Semaines!$T$2:$T$523,MATCH(Tableau!GK10&amp;Tableau!GL10,Semaines!$K$2:$K$523&amp;Semaines!$L$2:$L$523,0)),IF($AF18=2021,INDEX(Semaines!$U$2:$U$523,MATCH(Tableau!GK10&amp;Tableau!GL10,Semaines!$K$2:$K$523&amp;Semaines!$L$2:$L$523,0)),IF($AF18=2022,INDEX(Semaines!$V$2:$V$523,MATCH(Tableau!GK10&amp;Tableau!GL10,Semaines!$K$2:$K$523&amp;Semaines!$L$2:$L$523,0))))))))))))))</f>
        <v/>
      </c>
      <c r="FW18" s="127" t="str">
        <f>IF(Tableau!$AL10="","",IF(Tableau!GL10="","",Tableau!$AL10))</f>
        <v/>
      </c>
      <c r="FX18" s="124">
        <f t="shared" si="62"/>
        <v>67</v>
      </c>
      <c r="FY18" s="125">
        <f t="shared" si="63"/>
        <v>2017</v>
      </c>
      <c r="FZ18" s="126" t="str">
        <f t="array" ref="FZ18">IF(AB18="Stock","",IF(OR(Tableau!GO10="",Tableau!GP10=""),"",IF($AF18=2013,INDEX(Semaines!$M$2:$M$523,MATCH(Tableau!GO10&amp;Tableau!GP10,Semaines!$K$2:$K$523&amp;Semaines!$L$2:$L$523,0)),IF($AF18=2014,INDEX(Semaines!$N$2:$N$523,MATCH(Tableau!GO10&amp;Tableau!GP10,Semaines!$K$2:$K$523&amp;Semaines!$L$2:$L$523,0)),IF($AF18=2015,INDEX(Semaines!$O$2:$O$523,MATCH(Tableau!GO10&amp;Tableau!GP10,Semaines!$K$2:$K$523&amp;Semaines!$L$2:$L$523,0)),IF($AF18=2016,INDEX(Semaines!$P$2:$P$523,MATCH(Tableau!GO10&amp;Tableau!GP10,Semaines!$K$2:$K$523&amp;Semaines!$L$2:$L$523,0)),IF($AF18=2017,INDEX(Semaines!$Q$2:$Q$523,MATCH(Tableau!GO10&amp;Tableau!GP10,Semaines!$K$2:$K$523&amp;Semaines!$L$2:$L$523,0)),IF($AF18=2018,INDEX(Semaines!$R$2:$R$523,MATCH(Tableau!GO10&amp;Tableau!GP10,Semaines!$K$2:$K$523&amp;Semaines!$L$2:$L$523,0)),IF($AF18=2019,INDEX(Semaines!$S$2:$S$523,MATCH(Tableau!GO10&amp;Tableau!GP10,Semaines!$K$2:$K$523&amp;Semaines!$L$2:$L$523,0)),IF($AF18=2020,INDEX(Semaines!$T$2:$T$523,MATCH(Tableau!GO10&amp;Tableau!GP10,Semaines!$K$2:$K$523&amp;Semaines!$L$2:$L$523,0)),IF($AF18=2021,INDEX(Semaines!$U$2:$U$523,MATCH(Tableau!GO10&amp;Tableau!GP10,Semaines!$K$2:$K$523&amp;Semaines!$L$2:$L$523,0)),IF($AF18=2022,INDEX(Semaines!$V$2:$V$523,MATCH(Tableau!GO10&amp;Tableau!GP10,Semaines!$K$2:$K$523&amp;Semaines!$L$2:$L$523,0))))))))))))))</f>
        <v/>
      </c>
      <c r="GA18" s="127" t="str">
        <f>IF(Tableau!$AL10="","",IF(Tableau!GP10="","",Tableau!$AL10))</f>
        <v/>
      </c>
      <c r="GB18" s="124">
        <f t="shared" si="64"/>
        <v>68</v>
      </c>
      <c r="GC18" s="125">
        <f t="shared" si="65"/>
        <v>2017</v>
      </c>
      <c r="GD18" s="126" t="str">
        <f t="array" ref="GD18">IF(AB18="Stock","",IF(OR(Tableau!GS10="",Tableau!GT10=""),"",IF($AF18=2013,INDEX(Semaines!$M$2:$M$523,MATCH(Tableau!GS10&amp;Tableau!GT10,Semaines!$K$2:$K$523&amp;Semaines!$L$2:$L$523,0)),IF($AF18=2014,INDEX(Semaines!$N$2:$N$523,MATCH(Tableau!GS10&amp;Tableau!GT10,Semaines!$K$2:$K$523&amp;Semaines!$L$2:$L$523,0)),IF($AF18=2015,INDEX(Semaines!$O$2:$O$523,MATCH(Tableau!GS10&amp;Tableau!GT10,Semaines!$K$2:$K$523&amp;Semaines!$L$2:$L$523,0)),IF($AF18=2016,INDEX(Semaines!$P$2:$P$523,MATCH(Tableau!GS10&amp;Tableau!GT10,Semaines!$K$2:$K$523&amp;Semaines!$L$2:$L$523,0)),IF($AF18=2017,INDEX(Semaines!$Q$2:$Q$523,MATCH(Tableau!GS10&amp;Tableau!GT10,Semaines!$K$2:$K$523&amp;Semaines!$L$2:$L$523,0)),IF($AF18=2018,INDEX(Semaines!$R$2:$R$523,MATCH(Tableau!GS10&amp;Tableau!GT10,Semaines!$K$2:$K$523&amp;Semaines!$L$2:$L$523,0)),IF($AF18=2019,INDEX(Semaines!$S$2:$S$523,MATCH(Tableau!GS10&amp;Tableau!GT10,Semaines!$K$2:$K$523&amp;Semaines!$L$2:$L$523,0)),IF($AF18=2020,INDEX(Semaines!$T$2:$T$523,MATCH(Tableau!GS10&amp;Tableau!GT10,Semaines!$K$2:$K$523&amp;Semaines!$L$2:$L$523,0)),IF($AF18=2021,INDEX(Semaines!$U$2:$U$523,MATCH(Tableau!GS10&amp;Tableau!GT10,Semaines!$K$2:$K$523&amp;Semaines!$L$2:$L$523,0)),IF($AF18=2022,INDEX(Semaines!$V$2:$V$523,MATCH(Tableau!GS10&amp;Tableau!GT10,Semaines!$K$2:$K$523&amp;Semaines!$L$2:$L$523,0))))))))))))))</f>
        <v/>
      </c>
      <c r="GE18" s="127" t="str">
        <f>IF(Tableau!$AL10="","",IF(Tableau!GT10="","",Tableau!$AL10))</f>
        <v/>
      </c>
      <c r="GF18" s="124">
        <f t="shared" si="66"/>
        <v>68</v>
      </c>
      <c r="GG18" s="125">
        <f t="shared" si="67"/>
        <v>2017</v>
      </c>
      <c r="GH18" s="126" t="str">
        <f t="array" ref="GH18">IF(AB18="Stock","",IF(OR(Tableau!GW10="",Tableau!GX10=""),"",IF($AF18=2013,INDEX(Semaines!$M$2:$M$523,MATCH(Tableau!GW10&amp;Tableau!GX10,Semaines!$K$2:$K$523&amp;Semaines!$L$2:$L$523,0)),IF($AF18=2014,INDEX(Semaines!$N$2:$N$523,MATCH(Tableau!GW10&amp;Tableau!GX10,Semaines!$K$2:$K$523&amp;Semaines!$L$2:$L$523,0)),IF($AF18=2015,INDEX(Semaines!$O$2:$O$523,MATCH(Tableau!GW10&amp;Tableau!GX10,Semaines!$K$2:$K$523&amp;Semaines!$L$2:$L$523,0)),IF($AF18=2016,INDEX(Semaines!$P$2:$P$523,MATCH(Tableau!GW10&amp;Tableau!GX10,Semaines!$K$2:$K$523&amp;Semaines!$L$2:$L$523,0)),IF($AF18=2017,INDEX(Semaines!$Q$2:$Q$523,MATCH(Tableau!GW10&amp;Tableau!GX10,Semaines!$K$2:$K$523&amp;Semaines!$L$2:$L$523,0)),IF($AF18=2018,INDEX(Semaines!$R$2:$R$523,MATCH(Tableau!GW10&amp;Tableau!GX10,Semaines!$K$2:$K$523&amp;Semaines!$L$2:$L$523,0)),IF($AF18=2019,INDEX(Semaines!$S$2:$S$523,MATCH(Tableau!GW10&amp;Tableau!GX10,Semaines!$K$2:$K$523&amp;Semaines!$L$2:$L$523,0)),IF($AF18=2020,INDEX(Semaines!$T$2:$T$523,MATCH(Tableau!GW10&amp;Tableau!GX10,Semaines!$K$2:$K$523&amp;Semaines!$L$2:$L$523,0)),IF($AF18=2021,INDEX(Semaines!$U$2:$U$523,MATCH(Tableau!GW10&amp;Tableau!GX10,Semaines!$K$2:$K$523&amp;Semaines!$L$2:$L$523,0)),IF($AF18=2022,INDEX(Semaines!$V$2:$V$523,MATCH(Tableau!GW10&amp;Tableau!GX10,Semaines!$K$2:$K$523&amp;Semaines!$L$2:$L$523,0))))))))))))))</f>
        <v/>
      </c>
      <c r="GI18" s="127" t="str">
        <f>IF(Tableau!$AL10="","",IF(Tableau!GX10="","",Tableau!$AL10))</f>
        <v/>
      </c>
      <c r="GJ18" s="211"/>
      <c r="GK18" s="124">
        <f t="shared" si="68"/>
        <v>69</v>
      </c>
      <c r="GL18" s="125">
        <f t="shared" si="69"/>
        <v>2017</v>
      </c>
      <c r="GM18" s="126" t="str">
        <f t="array" ref="GM18">IF(AB18="Stock","",IF(OR(Tableau!HB10="",Tableau!HC10=""),"",IF($AF18=2013,INDEX(Semaines!$M$2:$M$523,MATCH(Tableau!HB10&amp;Tableau!HC10,Semaines!$K$2:$K$523&amp;Semaines!$L$2:$L$523,0)),IF($AF18=2014,INDEX(Semaines!$N$2:$N$523,MATCH(Tableau!HB10&amp;Tableau!HC10,Semaines!$K$2:$K$523&amp;Semaines!$L$2:$L$523,0)),IF($AF18=2015,INDEX(Semaines!$O$2:$O$523,MATCH(Tableau!HB10&amp;Tableau!HC10,Semaines!$K$2:$K$523&amp;Semaines!$L$2:$L$523,0)),IF($AF18=2016,INDEX(Semaines!$P$2:$P$523,MATCH(Tableau!HB10&amp;Tableau!HC10,Semaines!$K$2:$K$523&amp;Semaines!$L$2:$L$523,0)),IF($AF18=2017,INDEX(Semaines!$Q$2:$Q$523,MATCH(Tableau!HB10&amp;Tableau!HC10,Semaines!$K$2:$K$523&amp;Semaines!$L$2:$L$523,0)),IF($AF18=2018,INDEX(Semaines!$R$2:$R$523,MATCH(Tableau!HB10&amp;Tableau!HC10,Semaines!$K$2:$K$523&amp;Semaines!$L$2:$L$523,0)),IF($AF18=2019,INDEX(Semaines!$S$2:$S$523,MATCH(Tableau!HB10&amp;Tableau!HC10,Semaines!$K$2:$K$523&amp;Semaines!$L$2:$L$523,0)),IF($AF18=2020,INDEX(Semaines!$T$2:$T$523,MATCH(Tableau!HB10&amp;Tableau!HC10,Semaines!$K$2:$K$523&amp;Semaines!$L$2:$L$523,0)),IF($AF18=2021,INDEX(Semaines!$U$2:$U$523,MATCH(Tableau!HB10&amp;Tableau!HC10,Semaines!$K$2:$K$523&amp;Semaines!$L$2:$L$523,0)),IF($AF18=2022,INDEX(Semaines!$V$2:$V$523,MATCH(Tableau!HB10&amp;Tableau!HC10,Semaines!$K$2:$K$523&amp;Semaines!$L$2:$L$523,0))))))))))))))</f>
        <v/>
      </c>
      <c r="GN18" s="127" t="str">
        <f>IF(Tableau!$AL10="","",IF(Tableau!HC10="","",Tableau!$AL10))</f>
        <v/>
      </c>
      <c r="GO18" s="124">
        <f t="shared" si="70"/>
        <v>70</v>
      </c>
      <c r="GP18" s="125">
        <f t="shared" si="71"/>
        <v>2017</v>
      </c>
      <c r="GQ18" s="126" t="str">
        <f t="array" ref="GQ18">IF(AB18="Stock","",IF(OR(Tableau!HF10="",Tableau!HG10=""),"",IF($AF18=2013,INDEX(Semaines!$M$2:$M$523,MATCH(Tableau!HF10&amp;Tableau!HG10,Semaines!$K$2:$K$523&amp;Semaines!$L$2:$L$523,0)),IF($AF18=2014,INDEX(Semaines!$N$2:$N$523,MATCH(Tableau!HF10&amp;Tableau!HG10,Semaines!$K$2:$K$523&amp;Semaines!$L$2:$L$523,0)),IF($AF18=2015,INDEX(Semaines!$O$2:$O$523,MATCH(Tableau!HF10&amp;Tableau!HG10,Semaines!$K$2:$K$523&amp;Semaines!$L$2:$L$523,0)),IF($AF18=2016,INDEX(Semaines!$P$2:$P$523,MATCH(Tableau!HF10&amp;Tableau!HG10,Semaines!$K$2:$K$523&amp;Semaines!$L$2:$L$523,0)),IF($AF18=2017,INDEX(Semaines!$Q$2:$Q$523,MATCH(Tableau!HF10&amp;Tableau!HG10,Semaines!$K$2:$K$523&amp;Semaines!$L$2:$L$523,0)),IF($AF18=2018,INDEX(Semaines!$R$2:$R$523,MATCH(Tableau!HF10&amp;Tableau!HG10,Semaines!$K$2:$K$523&amp;Semaines!$L$2:$L$523,0)),IF($AF18=2019,INDEX(Semaines!$S$2:$S$523,MATCH(Tableau!HF10&amp;Tableau!HG10,Semaines!$K$2:$K$523&amp;Semaines!$L$2:$L$523,0)),IF($AF18=2020,INDEX(Semaines!$T$2:$T$523,MATCH(Tableau!HF10&amp;Tableau!HG10,Semaines!$K$2:$K$523&amp;Semaines!$L$2:$L$523,0)),IF($AF18=2021,INDEX(Semaines!$U$2:$U$523,MATCH(Tableau!HF10&amp;Tableau!HG10,Semaines!$K$2:$K$523&amp;Semaines!$L$2:$L$523,0)),IF($AF18=2022,INDEX(Semaines!$V$2:$V$523,MATCH(Tableau!HF10&amp;Tableau!HG10,Semaines!$K$2:$K$523&amp;Semaines!$L$2:$L$523,0))))))))))))))</f>
        <v/>
      </c>
      <c r="GR18" s="127" t="str">
        <f>IF(Tableau!$AL10="","",IF(Tableau!HG10="","",Tableau!$AL10))</f>
        <v/>
      </c>
      <c r="GS18" s="129"/>
      <c r="GT18" s="122"/>
      <c r="GU18" s="129"/>
      <c r="GV18" s="123"/>
      <c r="GW18" s="122"/>
      <c r="GX18" s="123"/>
      <c r="GY18" s="124">
        <f t="shared" si="72"/>
        <v>70</v>
      </c>
      <c r="GZ18" s="125">
        <f t="shared" si="73"/>
        <v>2017</v>
      </c>
      <c r="HA18" s="126" t="str">
        <f t="array" ref="HA18">IF(AB18="Stock","",IF(OR(Tableau!HP10="",Tableau!HQ10=""),"",IF($AF18=2013,INDEX(Semaines!$M$2:$M$523,MATCH(Tableau!HP10&amp;Tableau!HQ10,Semaines!$K$2:$K$523&amp;Semaines!$L$2:$L$523,0)),IF($AF18=2014,INDEX(Semaines!$N$2:$N$523,MATCH(Tableau!HP10&amp;Tableau!HQ10,Semaines!$K$2:$K$523&amp;Semaines!$L$2:$L$523,0)),IF($AF18=2015,INDEX(Semaines!$O$2:$O$523,MATCH(Tableau!HP10&amp;Tableau!HQ10,Semaines!$K$2:$K$523&amp;Semaines!$L$2:$L$523,0)),IF($AF18=2016,INDEX(Semaines!$P$2:$P$523,MATCH(Tableau!HP10&amp;Tableau!HQ10,Semaines!$K$2:$K$523&amp;Semaines!$L$2:$L$523,0)),IF($AF18=2017,INDEX(Semaines!$Q$2:$Q$523,MATCH(Tableau!HP10&amp;Tableau!HQ10,Semaines!$K$2:$K$523&amp;Semaines!$L$2:$L$523,0)),IF($AF18=2018,INDEX(Semaines!$R$2:$R$523,MATCH(Tableau!HP10&amp;Tableau!HQ10,Semaines!$K$2:$K$523&amp;Semaines!$L$2:$L$523,0)),IF($AF18=2019,INDEX(Semaines!$S$2:$S$523,MATCH(Tableau!HP10&amp;Tableau!HQ10,Semaines!$K$2:$K$523&amp;Semaines!$L$2:$L$523,0)),IF($AF18=2020,INDEX(Semaines!$T$2:$T$523,MATCH(Tableau!HP10&amp;Tableau!HQ10,Semaines!$K$2:$K$523&amp;Semaines!$L$2:$L$523,0)),IF($AF18=2021,INDEX(Semaines!$U$2:$U$523,MATCH(Tableau!HP10&amp;Tableau!HQ10,Semaines!$K$2:$K$523&amp;Semaines!$L$2:$L$523,0)),IF($AF18=2022,INDEX(Semaines!$V$2:$V$523,MATCH(Tableau!HP10&amp;Tableau!HQ10,Semaines!$K$2:$K$523&amp;Semaines!$L$2:$L$523,0))))))))))))))</f>
        <v/>
      </c>
      <c r="HB18" s="127" t="str">
        <f>IF(Tableau!$AL10="","",IF(Tableau!HQ10="","",Tableau!$AL10))</f>
        <v/>
      </c>
      <c r="HC18" s="211"/>
      <c r="HD18" s="131"/>
      <c r="HE18" s="132"/>
      <c r="HF18" s="133"/>
      <c r="HG18" s="123"/>
      <c r="HH18" s="211"/>
      <c r="HI18" s="124">
        <f t="shared" si="74"/>
        <v>71</v>
      </c>
      <c r="HJ18" s="125">
        <f t="shared" si="75"/>
        <v>2017</v>
      </c>
      <c r="HK18" s="126" t="str">
        <f t="array" ref="HK18">IF(AB18="Stock","",IF(OR(Tableau!HZ10="",Tableau!IA10=""),"",IF($AF18=2013,INDEX(Semaines!$M$2:$M$523,MATCH(Tableau!HZ10&amp;Tableau!IA10,Semaines!$K$2:$K$523&amp;Semaines!$L$2:$L$523,0)),IF($AF18=2014,INDEX(Semaines!$N$2:$N$523,MATCH(Tableau!HZ10&amp;Tableau!IA10,Semaines!$K$2:$K$523&amp;Semaines!$L$2:$L$523,0)),IF($AF18=2015,INDEX(Semaines!$O$2:$O$523,MATCH(Tableau!HZ10&amp;Tableau!IA10,Semaines!$K$2:$K$523&amp;Semaines!$L$2:$L$523,0)),IF($AF18=2016,INDEX(Semaines!$P$2:$P$523,MATCH(Tableau!HZ10&amp;Tableau!IA10,Semaines!$K$2:$K$523&amp;Semaines!$L$2:$L$523,0)),IF($AF18=2017,INDEX(Semaines!$Q$2:$Q$523,MATCH(Tableau!HZ10&amp;Tableau!IA10,Semaines!$K$2:$K$523&amp;Semaines!$L$2:$L$523,0)),IF($AF18=2018,INDEX(Semaines!$R$2:$R$523,MATCH(Tableau!HZ10&amp;Tableau!IA10,Semaines!$K$2:$K$523&amp;Semaines!$L$2:$L$523,0)),IF($AF18=2019,INDEX(Semaines!$S$2:$S$523,MATCH(Tableau!HZ10&amp;Tableau!IA10,Semaines!$K$2:$K$523&amp;Semaines!$L$2:$L$523,0)),IF($AF18=2020,INDEX(Semaines!$T$2:$T$523,MATCH(Tableau!HZ10&amp;Tableau!IA10,Semaines!$K$2:$K$523&amp;Semaines!$L$2:$L$523,0)),IF($AF18=2021,INDEX(Semaines!$U$2:$U$523,MATCH(Tableau!HZ10&amp;Tableau!IA10,Semaines!$K$2:$K$523&amp;Semaines!$L$2:$L$523,0)),IF($AF18=2022,INDEX(Semaines!$V$2:$V$523,MATCH(Tableau!HZ10&amp;Tableau!IA10,Semaines!$K$2:$K$523&amp;Semaines!$L$2:$L$523,0))))))))))))))</f>
        <v/>
      </c>
      <c r="HL18" s="127" t="str">
        <f>IF(Tableau!$AL10="","",IF(Tableau!IA10="","",Tableau!$AL10))</f>
        <v/>
      </c>
      <c r="HM18" s="126" t="str">
        <f t="array" ref="HM18">IF(AB18="Stock","",IF(OR(Tableau!IB10="",Tableau!IC10=""),"",IF($AF18=2013,INDEX(Semaines!$M$2:$M$523,MATCH(Tableau!IB10&amp;Tableau!IC10,Semaines!$K$2:$K$523&amp;Semaines!$L$2:$L$523,0)),IF($AF18=2014,INDEX(Semaines!$N$2:$N$523,MATCH(Tableau!IB10&amp;Tableau!IC10,Semaines!$K$2:$K$523&amp;Semaines!$L$2:$L$523,0)),IF($AF18=2015,INDEX(Semaines!$O$2:$O$523,MATCH(Tableau!IB10&amp;Tableau!IC10,Semaines!$K$2:$K$523&amp;Semaines!$L$2:$L$523,0)),IF($AF18=2016,INDEX(Semaines!$P$2:$P$523,MATCH(Tableau!IB10&amp;Tableau!IC10,Semaines!$K$2:$K$523&amp;Semaines!$L$2:$L$523,0)),IF($AF18=2017,INDEX(Semaines!$Q$2:$Q$523,MATCH(Tableau!IB10&amp;Tableau!IC10,Semaines!$K$2:$K$523&amp;Semaines!$L$2:$L$523,0)),IF($AF18=2018,INDEX(Semaines!$R$2:$R$523,MATCH(Tableau!IB10&amp;Tableau!IC10,Semaines!$K$2:$K$523&amp;Semaines!$L$2:$L$523,0)),IF($AF18=2019,INDEX(Semaines!$S$2:$S$523,MATCH(Tableau!IB10&amp;Tableau!IC10,Semaines!$K$2:$K$523&amp;Semaines!$L$2:$L$523,0)),IF($AF18=2020,INDEX(Semaines!$T$2:$T$523,MATCH(Tableau!IB10&amp;Tableau!IC10,Semaines!$K$2:$K$523&amp;Semaines!$L$2:$L$523,0)),IF($AF18=2021,INDEX(Semaines!$U$2:$U$523,MATCH(Tableau!IB10&amp;Tableau!IC10,Semaines!$K$2:$K$523&amp;Semaines!$L$2:$L$523,0)),IF($AF18=2022,INDEX(Semaines!$V$2:$V$523,MATCH(Tableau!IB10&amp;Tableau!IC10,Semaines!$K$2:$K$523&amp;Semaines!$L$2:$L$523,0))))))))))))))</f>
        <v/>
      </c>
      <c r="HN18" s="127" t="str">
        <f>IF(Tableau!$AL10="","",IF(Tableau!IC10="","",Tableau!$AL10))</f>
        <v/>
      </c>
      <c r="HO18" s="124">
        <f t="shared" si="76"/>
        <v>72</v>
      </c>
      <c r="HP18" s="125">
        <f t="shared" si="77"/>
        <v>2017</v>
      </c>
      <c r="HQ18" s="126" t="str">
        <f t="array" ref="HQ18">IF(AB18="Stock","",IF(OR(Tableau!IF10="",Tableau!IG10=""),"",IF($AF18=2013,INDEX(Semaines!$M$2:$M$523,MATCH(Tableau!IF10&amp;Tableau!IG10,Semaines!$K$2:$K$523&amp;Semaines!$L$2:$L$523,0)),IF($AF18=2014,INDEX(Semaines!$N$2:$N$523,MATCH(Tableau!IF10&amp;Tableau!IG10,Semaines!$K$2:$K$523&amp;Semaines!$L$2:$L$523,0)),IF($AF18=2015,INDEX(Semaines!$O$2:$O$523,MATCH(Tableau!IF10&amp;Tableau!IG10,Semaines!$K$2:$K$523&amp;Semaines!$L$2:$L$523,0)),IF($AF18=2016,INDEX(Semaines!$P$2:$P$523,MATCH(Tableau!IF10&amp;Tableau!IG10,Semaines!$K$2:$K$523&amp;Semaines!$L$2:$L$523,0)),IF($AF18=2017,INDEX(Semaines!$Q$2:$Q$523,MATCH(Tableau!IF10&amp;Tableau!IG10,Semaines!$K$2:$K$523&amp;Semaines!$L$2:$L$523,0)),IF($AF18=2018,INDEX(Semaines!$R$2:$R$523,MATCH(Tableau!IF10&amp;Tableau!IG10,Semaines!$K$2:$K$523&amp;Semaines!$L$2:$L$523,0)),IF($AF18=2019,INDEX(Semaines!$S$2:$S$523,MATCH(Tableau!IF10&amp;Tableau!IG10,Semaines!$K$2:$K$523&amp;Semaines!$L$2:$L$523,0)),IF($AF18=2020,INDEX(Semaines!$T$2:$T$523,MATCH(Tableau!IF10&amp;Tableau!IG10,Semaines!$K$2:$K$523&amp;Semaines!$L$2:$L$523,0)),IF($AF18=2021,INDEX(Semaines!$U$2:$U$523,MATCH(Tableau!IF10&amp;Tableau!IG10,Semaines!$K$2:$K$523&amp;Semaines!$L$2:$L$523,0)),IF($AF18=2022,INDEX(Semaines!$V$2:$V$523,MATCH(Tableau!IF10&amp;Tableau!IG10,Semaines!$K$2:$K$523&amp;Semaines!$L$2:$L$523,0))))))))))))))</f>
        <v/>
      </c>
      <c r="HR18" s="127" t="str">
        <f>IF(Tableau!$AL10="","",IF(Tableau!IG10="","",Tableau!$AL10))</f>
        <v/>
      </c>
      <c r="HS18" s="129"/>
      <c r="HT18" s="122"/>
      <c r="HU18" s="129"/>
      <c r="HV18" s="123"/>
      <c r="HW18" s="212"/>
      <c r="HX18" s="122"/>
      <c r="HY18" s="122"/>
      <c r="HZ18" s="129"/>
      <c r="IA18" s="123"/>
      <c r="IB18" s="124">
        <f t="shared" si="78"/>
        <v>73</v>
      </c>
      <c r="IC18" s="125">
        <f t="shared" si="79"/>
        <v>2017</v>
      </c>
      <c r="ID18" s="126" t="str">
        <f t="array" ref="ID18">IF(AB18="Stock","",IF(OR(Tableau!IS10="",Tableau!IT10=""),"",IF($AF18=2013,INDEX(Semaines!$M$2:$M$523,MATCH(Tableau!IS10&amp;Tableau!IT10,Semaines!$K$2:$K$523&amp;Semaines!$L$2:$L$523,0)),IF($AF18=2014,INDEX(Semaines!$N$2:$N$523,MATCH(Tableau!IS10&amp;Tableau!IT10,Semaines!$K$2:$K$523&amp;Semaines!$L$2:$L$523,0)),IF($AF18=2015,INDEX(Semaines!$O$2:$O$523,MATCH(Tableau!IS10&amp;Tableau!IT10,Semaines!$K$2:$K$523&amp;Semaines!$L$2:$L$523,0)),IF($AF18=2016,INDEX(Semaines!$P$2:$P$523,MATCH(Tableau!IS10&amp;Tableau!IT10,Semaines!$K$2:$K$523&amp;Semaines!$L$2:$L$523,0)),IF($AF18=2017,INDEX(Semaines!$Q$2:$Q$523,MATCH(Tableau!IS10&amp;Tableau!IT10,Semaines!$K$2:$K$523&amp;Semaines!$L$2:$L$523,0)),IF($AF18=2018,INDEX(Semaines!$R$2:$R$523,MATCH(Tableau!IS10&amp;Tableau!IT10,Semaines!$K$2:$K$523&amp;Semaines!$L$2:$L$523,0)),IF($AF18=2019,INDEX(Semaines!$S$2:$S$523,MATCH(Tableau!IS10&amp;Tableau!IT10,Semaines!$K$2:$K$523&amp;Semaines!$L$2:$L$523,0)),IF($AF18=2020,INDEX(Semaines!$T$2:$T$523,MATCH(Tableau!IS10&amp;Tableau!IT10,Semaines!$K$2:$K$523&amp;Semaines!$L$2:$L$523,0)),IF($AF18=2021,INDEX(Semaines!$U$2:$U$523,MATCH(Tableau!IS10&amp;Tableau!IT10,Semaines!$K$2:$K$523&amp;Semaines!$L$2:$L$523,0)),IF($AF18=2022,INDEX(Semaines!$V$2:$V$523,MATCH(Tableau!IS10&amp;Tableau!IT10,Semaines!$K$2:$K$523&amp;Semaines!$L$2:$L$523,0))))))))))))))</f>
        <v/>
      </c>
      <c r="IE18" s="127" t="str">
        <f>IF(Tableau!$AL10="","",IF(Tableau!IT10="","",Tableau!$AL10))</f>
        <v/>
      </c>
      <c r="IF18" s="124">
        <f t="shared" si="80"/>
        <v>73</v>
      </c>
      <c r="IG18" s="125">
        <f t="shared" si="81"/>
        <v>2017</v>
      </c>
      <c r="IH18" s="126" t="str">
        <f t="array" ref="IH18">IF(AB18="Stock","",IF(OR(Tableau!IW10="",Tableau!IX10=""),"",IF($AF18=2013,INDEX(Semaines!$M$2:$M$523,MATCH(Tableau!IW10&amp;Tableau!IX10,Semaines!$K$2:$K$523&amp;Semaines!$L$2:$L$523,0)),IF($AF18=2014,INDEX(Semaines!$N$2:$N$523,MATCH(Tableau!IW10&amp;Tableau!IX10,Semaines!$K$2:$K$523&amp;Semaines!$L$2:$L$523,0)),IF($AF18=2015,INDEX(Semaines!$O$2:$O$523,MATCH(Tableau!IW10&amp;Tableau!IX10,Semaines!$K$2:$K$523&amp;Semaines!$L$2:$L$523,0)),IF($AF18=2016,INDEX(Semaines!$P$2:$P$523,MATCH(Tableau!IW10&amp;Tableau!IX10,Semaines!$K$2:$K$523&amp;Semaines!$L$2:$L$523,0)),IF($AF18=2017,INDEX(Semaines!$Q$2:$Q$523,MATCH(Tableau!IW10&amp;Tableau!IX10,Semaines!$K$2:$K$523&amp;Semaines!$L$2:$L$523,0)),IF($AF18=2018,INDEX(Semaines!$R$2:$R$523,MATCH(Tableau!IW10&amp;Tableau!IX10,Semaines!$K$2:$K$523&amp;Semaines!$L$2:$L$523,0)),IF($AF18=2019,INDEX(Semaines!$S$2:$S$523,MATCH(Tableau!IW10&amp;Tableau!IX10,Semaines!$K$2:$K$523&amp;Semaines!$L$2:$L$523,0)),IF($AF18=2020,INDEX(Semaines!$T$2:$T$523,MATCH(Tableau!IW10&amp;Tableau!IX10,Semaines!$K$2:$K$523&amp;Semaines!$L$2:$L$523,0)),IF($AF18=2021,INDEX(Semaines!$U$2:$U$523,MATCH(Tableau!IW10&amp;Tableau!IX10,Semaines!$K$2:$K$523&amp;Semaines!$L$2:$L$523,0)),IF($AF18=2022,INDEX(Semaines!$V$2:$V$523,MATCH(Tableau!IW10&amp;Tableau!IX10,Semaines!$K$2:$K$523&amp;Semaines!$L$2:$L$523,0))))))))))))))</f>
        <v/>
      </c>
      <c r="II18" s="127" t="str">
        <f>IF(Tableau!$AL10="","",IF(Tableau!IX10="","",Tableau!$AL10))</f>
        <v/>
      </c>
      <c r="IJ18" s="117">
        <f>IF(Import!AY8=0,"",Import!AY8)</f>
        <v>43340</v>
      </c>
      <c r="IK18" s="124">
        <f t="shared" si="82"/>
        <v>35</v>
      </c>
      <c r="IL18" s="125">
        <f t="shared" si="83"/>
        <v>2018</v>
      </c>
      <c r="IM18" s="126" t="str">
        <f>IF(Tableau!JC10="","",Tableau!JC10)</f>
        <v/>
      </c>
      <c r="IN18" s="127" t="str">
        <f>IF(Tableau!JD10="","",Tableau!JD10)</f>
        <v/>
      </c>
      <c r="IO18" s="211"/>
      <c r="IP18" s="124">
        <f t="shared" si="84"/>
        <v>74</v>
      </c>
      <c r="IQ18" s="125">
        <f t="shared" si="85"/>
        <v>2017</v>
      </c>
      <c r="IR18" s="126" t="str">
        <f t="array" ref="IR18">IF(AB18="Stock","",IF(OR(Tableau!JH10="",Tableau!JI10=""),"",IF($AF18=2013,INDEX(Semaines!$M$2:$M$523,MATCH(Tableau!JH10&amp;Tableau!JI10,Semaines!$K$2:$K$523&amp;Semaines!$L$2:$L$523,0)),IF($AF18=2014,INDEX(Semaines!$N$2:$N$523,MATCH(Tableau!JH10&amp;Tableau!JI10,Semaines!$K$2:$K$523&amp;Semaines!$L$2:$L$523,0)),IF($AF18=2015,INDEX(Semaines!$O$2:$O$523,MATCH(Tableau!JH10&amp;Tableau!JI10,Semaines!$K$2:$K$523&amp;Semaines!$L$2:$L$523,0)),IF($AF18=2016,INDEX(Semaines!$P$2:$P$523,MATCH(Tableau!JH10&amp;Tableau!JI10,Semaines!$K$2:$K$523&amp;Semaines!$L$2:$L$523,0)),IF($AF18=2017,INDEX(Semaines!$Q$2:$Q$523,MATCH(Tableau!JH10&amp;Tableau!JI10,Semaines!$K$2:$K$523&amp;Semaines!$L$2:$L$523,0)),IF($AF18=2018,INDEX(Semaines!$R$2:$R$523,MATCH(Tableau!JH10&amp;Tableau!JI10,Semaines!$K$2:$K$523&amp;Semaines!$L$2:$L$523,0)),IF($AF18=2019,INDEX(Semaines!$S$2:$S$523,MATCH(Tableau!JH10&amp;Tableau!JI10,Semaines!$K$2:$K$523&amp;Semaines!$L$2:$L$523,0)),IF($AF18=2020,INDEX(Semaines!$T$2:$T$523,MATCH(Tableau!JH10&amp;Tableau!JI10,Semaines!$K$2:$K$523&amp;Semaines!$L$2:$L$523,0)),IF($AF18=2021,INDEX(Semaines!$U$2:$U$523,MATCH(Tableau!JH10&amp;Tableau!JI10,Semaines!$K$2:$K$523&amp;Semaines!$L$2:$L$523,0)),IF($AF18=2022,INDEX(Semaines!$V$2:$V$523,MATCH(Tableau!JH10&amp;Tableau!JI10,Semaines!$K$2:$K$523&amp;Semaines!$L$2:$L$523,0))))))))))))))</f>
        <v/>
      </c>
      <c r="IS18" s="127" t="str">
        <f>IF(Tableau!$AL10="","",IF(Tableau!JI10="","",Tableau!$AL10))</f>
        <v/>
      </c>
      <c r="IT18" s="124">
        <f t="shared" si="86"/>
        <v>75</v>
      </c>
      <c r="IU18" s="125">
        <f t="shared" si="87"/>
        <v>2017</v>
      </c>
      <c r="IV18" s="126" t="str">
        <f t="array" ref="IV18">IF(AB18="Stock","",IF(OR(Tableau!JL10="",Tableau!JM10=""),"",IF($AF18=2013,INDEX(Semaines!$M$2:$M$523,MATCH(Tableau!JL10&amp;Tableau!JM10,Semaines!$K$2:$K$523&amp;Semaines!$L$2:$L$523,0)),IF($AF18=2014,INDEX(Semaines!$N$2:$N$523,MATCH(Tableau!JL10&amp;Tableau!JM10,Semaines!$K$2:$K$523&amp;Semaines!$L$2:$L$523,0)),IF($AF18=2015,INDEX(Semaines!$O$2:$O$523,MATCH(Tableau!JL10&amp;Tableau!JM10,Semaines!$K$2:$K$523&amp;Semaines!$L$2:$L$523,0)),IF($AF18=2016,INDEX(Semaines!$P$2:$P$523,MATCH(Tableau!JL10&amp;Tableau!JM10,Semaines!$K$2:$K$523&amp;Semaines!$L$2:$L$523,0)),IF($AF18=2017,INDEX(Semaines!$Q$2:$Q$523,MATCH(Tableau!JL10&amp;Tableau!JM10,Semaines!$K$2:$K$523&amp;Semaines!$L$2:$L$523,0)),IF($AF18=2018,INDEX(Semaines!$R$2:$R$523,MATCH(Tableau!JL10&amp;Tableau!JM10,Semaines!$K$2:$K$523&amp;Semaines!$L$2:$L$523,0)),IF($AF18=2019,INDEX(Semaines!$S$2:$S$523,MATCH(Tableau!JL10&amp;Tableau!JM10,Semaines!$K$2:$K$523&amp;Semaines!$L$2:$L$523,0)),IF($AF18=2020,INDEX(Semaines!$T$2:$T$523,MATCH(Tableau!JL10&amp;Tableau!JM10,Semaines!$K$2:$K$523&amp;Semaines!$L$2:$L$523,0)),IF($AF18=2021,INDEX(Semaines!$U$2:$U$523,MATCH(Tableau!JL10&amp;Tableau!JM10,Semaines!$K$2:$K$523&amp;Semaines!$L$2:$L$523,0)),IF($AF18=2022,INDEX(Semaines!$V$2:$V$523,MATCH(Tableau!JL10&amp;Tableau!JM10,Semaines!$K$2:$K$523&amp;Semaines!$L$2:$L$523,0))))))))))))))</f>
        <v/>
      </c>
      <c r="IW18" s="127" t="str">
        <f>IF(Tableau!$AL10="","",IF(Tableau!JM10="","",Tableau!$AL10))</f>
        <v/>
      </c>
      <c r="IX18" s="122"/>
      <c r="IY18" s="122"/>
      <c r="IZ18" s="129"/>
      <c r="JA18" s="123"/>
      <c r="JB18" s="124">
        <f t="shared" si="88"/>
        <v>75</v>
      </c>
      <c r="JC18" s="125">
        <f t="shared" si="89"/>
        <v>2017</v>
      </c>
      <c r="JD18" s="126" t="str">
        <f t="array" ref="JD18">IF(AB18="Stock","",IF(OR(Tableau!JT10="",Tableau!JU10=""),"",IF($AF18=2013,INDEX(Semaines!$M$2:$M$523,MATCH(Tableau!JT10&amp;Tableau!JU10,Semaines!$K$2:$K$523&amp;Semaines!$L$2:$L$523,0)),IF($AF18=2014,INDEX(Semaines!$N$2:$N$523,MATCH(Tableau!JT10&amp;Tableau!JU10,Semaines!$K$2:$K$523&amp;Semaines!$L$2:$L$523,0)),IF($AF18=2015,INDEX(Semaines!$O$2:$O$523,MATCH(Tableau!JT10&amp;Tableau!JU10,Semaines!$K$2:$K$523&amp;Semaines!$L$2:$L$523,0)),IF($AF18=2016,INDEX(Semaines!$P$2:$P$523,MATCH(Tableau!JT10&amp;Tableau!JU10,Semaines!$K$2:$K$523&amp;Semaines!$L$2:$L$523,0)),IF($AF18=2017,INDEX(Semaines!$Q$2:$Q$523,MATCH(Tableau!JT10&amp;Tableau!JU10,Semaines!$K$2:$K$523&amp;Semaines!$L$2:$L$523,0)),IF($AF18=2018,INDEX(Semaines!$R$2:$R$523,MATCH(Tableau!JT10&amp;Tableau!JU10,Semaines!$K$2:$K$523&amp;Semaines!$L$2:$L$523,0)),IF($AF18=2019,INDEX(Semaines!$S$2:$S$523,MATCH(Tableau!JT10&amp;Tableau!JU10,Semaines!$K$2:$K$523&amp;Semaines!$L$2:$L$523,0)),IF($AF18=2020,INDEX(Semaines!$T$2:$T$523,MATCH(Tableau!JT10&amp;Tableau!JU10,Semaines!$K$2:$K$523&amp;Semaines!$L$2:$L$523,0)),IF($AF18=2021,INDEX(Semaines!$U$2:$U$523,MATCH(Tableau!JT10&amp;Tableau!JU10,Semaines!$K$2:$K$523&amp;Semaines!$L$2:$L$523,0)),IF($AF18=2022,INDEX(Semaines!$V$2:$V$523,MATCH(Tableau!JT10&amp;Tableau!JU10,Semaines!$K$2:$K$523&amp;Semaines!$L$2:$L$523,0))))))))))))))</f>
        <v/>
      </c>
      <c r="JE18" s="127" t="str">
        <f>IF(Tableau!$AL10="","",IF(Tableau!JU10="","",Tableau!$AL10))</f>
        <v/>
      </c>
      <c r="JF18" s="129"/>
      <c r="JG18" s="122"/>
      <c r="JH18" s="129"/>
      <c r="JI18" s="123"/>
      <c r="JJ18" s="211"/>
      <c r="JK18" s="124">
        <f t="shared" si="90"/>
        <v>76</v>
      </c>
      <c r="JL18" s="125">
        <f t="shared" si="91"/>
        <v>2017</v>
      </c>
      <c r="JM18" s="126" t="str">
        <f t="array" ref="JM18">IF(AB18="Stock","",IF(OR(Tableau!KC10="",Tableau!KD10=""),"",IF($AF18=2013,INDEX(Semaines!$M$2:$M$523,MATCH(Tableau!KC10&amp;Tableau!KD10,Semaines!$K$2:$K$523&amp;Semaines!$L$2:$L$523,0)),IF($AF18=2014,INDEX(Semaines!$N$2:$N$523,MATCH(Tableau!KC10&amp;Tableau!KD10,Semaines!$K$2:$K$523&amp;Semaines!$L$2:$L$523,0)),IF($AF18=2015,INDEX(Semaines!$O$2:$O$523,MATCH(Tableau!KC10&amp;Tableau!KD10,Semaines!$K$2:$K$523&amp;Semaines!$L$2:$L$523,0)),IF($AF18=2016,INDEX(Semaines!$P$2:$P$523,MATCH(Tableau!KC10&amp;Tableau!KD10,Semaines!$K$2:$K$523&amp;Semaines!$L$2:$L$523,0)),IF($AF18=2017,INDEX(Semaines!$Q$2:$Q$523,MATCH(Tableau!KC10&amp;Tableau!KD10,Semaines!$K$2:$K$523&amp;Semaines!$L$2:$L$523,0)),IF($AF18=2018,INDEX(Semaines!$R$2:$R$523,MATCH(Tableau!KC10&amp;Tableau!KD10,Semaines!$K$2:$K$523&amp;Semaines!$L$2:$L$523,0)),IF($AF18=2019,INDEX(Semaines!$S$2:$S$523,MATCH(Tableau!KC10&amp;Tableau!KD10,Semaines!$K$2:$K$523&amp;Semaines!$L$2:$L$523,0)),IF($AF18=2020,INDEX(Semaines!$T$2:$T$523,MATCH(Tableau!KC10&amp;Tableau!KD10,Semaines!$K$2:$K$523&amp;Semaines!$L$2:$L$523,0)),IF($AF18=2021,INDEX(Semaines!$U$2:$U$523,MATCH(Tableau!KC10&amp;Tableau!KD10,Semaines!$K$2:$K$523&amp;Semaines!$L$2:$L$523,0)),IF($AF18=2022,INDEX(Semaines!$V$2:$V$523,MATCH(Tableau!KC10&amp;Tableau!KD10,Semaines!$K$2:$K$523&amp;Semaines!$L$2:$L$523,0))))))))))))))</f>
        <v/>
      </c>
      <c r="JN18" s="127" t="str">
        <f>IF(Tableau!$AL10="","",IF(Tableau!KD10="","",Tableau!$AL10))</f>
        <v/>
      </c>
      <c r="JO18" s="124">
        <f t="shared" si="92"/>
        <v>77</v>
      </c>
      <c r="JP18" s="125">
        <f t="shared" si="93"/>
        <v>2017</v>
      </c>
      <c r="JQ18" s="126" t="str">
        <f t="array" ref="JQ18">IF(AB18="Stock","",IF(OR(Tableau!KG10="",Tableau!KH10=""),"",IF($AF18=2013,INDEX(Semaines!$M$2:$M$523,MATCH(Tableau!KG10&amp;Tableau!KH10,Semaines!$K$2:$K$523&amp;Semaines!$L$2:$L$523,0)),IF($AF18=2014,INDEX(Semaines!$N$2:$N$523,MATCH(Tableau!KG10&amp;Tableau!KH10,Semaines!$K$2:$K$523&amp;Semaines!$L$2:$L$523,0)),IF($AF18=2015,INDEX(Semaines!$O$2:$O$523,MATCH(Tableau!KG10&amp;Tableau!KH10,Semaines!$K$2:$K$523&amp;Semaines!$L$2:$L$523,0)),IF($AF18=2016,INDEX(Semaines!$P$2:$P$523,MATCH(Tableau!KG10&amp;Tableau!KH10,Semaines!$K$2:$K$523&amp;Semaines!$L$2:$L$523,0)),IF($AF18=2017,INDEX(Semaines!$Q$2:$Q$523,MATCH(Tableau!KG10&amp;Tableau!KH10,Semaines!$K$2:$K$523&amp;Semaines!$L$2:$L$523,0)),IF($AF18=2018,INDEX(Semaines!$R$2:$R$523,MATCH(Tableau!KG10&amp;Tableau!KH10,Semaines!$K$2:$K$523&amp;Semaines!$L$2:$L$523,0)),IF($AF18=2019,INDEX(Semaines!$S$2:$S$523,MATCH(Tableau!KG10&amp;Tableau!KH10,Semaines!$K$2:$K$523&amp;Semaines!$L$2:$L$523,0)),IF($AF18=2020,INDEX(Semaines!$T$2:$T$523,MATCH(Tableau!KG10&amp;Tableau!KH10,Semaines!$K$2:$K$523&amp;Semaines!$L$2:$L$523,0)),IF($AF18=2021,INDEX(Semaines!$U$2:$U$523,MATCH(Tableau!KG10&amp;Tableau!KH10,Semaines!$K$2:$K$523&amp;Semaines!$L$2:$L$523,0)),IF($AF18=2022,INDEX(Semaines!$V$2:$V$523,MATCH(Tableau!KG10&amp;Tableau!KH10,Semaines!$K$2:$K$523&amp;Semaines!$L$2:$L$523,0))))))))))))))</f>
        <v/>
      </c>
      <c r="JR18" s="127" t="str">
        <f>IF(Tableau!$AL10="","",IF(Tableau!KH10="","",Tableau!$AL10))</f>
        <v/>
      </c>
      <c r="JS18" s="128">
        <f>IF(Import!BC8=0,"",Import!BC8)</f>
        <v>43371</v>
      </c>
      <c r="JT18" s="124">
        <f t="shared" si="94"/>
        <v>39</v>
      </c>
      <c r="JU18" s="125">
        <f t="shared" si="95"/>
        <v>2018</v>
      </c>
      <c r="JV18" s="126">
        <f t="array" ref="JV18">IF(JS18="",JT18,IF($AF18="","",IF($AF18=2013,INDEX(Semaines!$M$2:$M$523,MATCH(JT18&amp;JU18,Semaines!$K$2:$K$523&amp;Semaines!$L$2:$L$523,0)),IF($AF18=2014,INDEX(Semaines!$N$2:$N$523,MATCH(JT18&amp;JU18,Semaines!$K$2:$K$523&amp;Semaines!$L$2:$L$523,0)),IF($AF18=2015,INDEX(Semaines!$O$2:$O$523,MATCH(JT18&amp;JU18,Semaines!$K$2:$K$523&amp;Semaines!$L$2:$L$523,0)),IF($AF18=2016,INDEX(Semaines!$P$2:$P$523,MATCH(JT18&amp;JU18,Semaines!$K$2:$K$523&amp;Semaines!$L$2:$L$523,0)),IF($AF18=2017,INDEX(Semaines!$Q$2:$Q$523,MATCH(JT18&amp;JU18,Semaines!$K$2:$K$523&amp;Semaines!$L$2:$L$523,0)),IF($AF18=2018,INDEX(Semaines!$R$2:$R$523,MATCH(JT18&amp;JU18,Semaines!$K$2:$K$523&amp;Semaines!$L$2:$L$523,0)),IF($AF18=2019,INDEX(Semaines!$S$2:$S$523,MATCH(JT18&amp;JU18,Semaines!$K$2:$K$523&amp;Semaines!$L$2:$L$523,0)),IF($AF18=2020,INDEX(Semaines!$T$2:$T$523,MATCH(JT18&amp;JU18,Semaines!$K$2:$K$523&amp;Semaines!$L$2:$L$523,0)),IF($AF18=2021,INDEX(Semaines!$U$2:$U$523,MATCH(JT18&amp;JU18,Semaines!$K$2:$K$523&amp;Semaines!$L$2:$L$523,0)),IF($AF18=2022,INDEX(Semaines!$V$2:$V$523,MATCH(JT18&amp;JU18,Semaines!$K$2:$K$523&amp;Semaines!$L$2:$L$523,0))))))))))))))</f>
        <v>91</v>
      </c>
      <c r="JW18" s="125">
        <f t="shared" si="96"/>
        <v>2017</v>
      </c>
    </row>
    <row r="19" spans="1:283" x14ac:dyDescent="0.3">
      <c r="A19" s="4" t="str">
        <f>IF(Import!A9=0,"",Import!A9)</f>
        <v>0307LR</v>
      </c>
      <c r="B19" s="2" t="str">
        <f>IF(Import!D9=0,"",Import!D9)</f>
        <v>8</v>
      </c>
      <c r="C19" s="2"/>
      <c r="D19" s="4" t="str">
        <f t="shared" si="0"/>
        <v/>
      </c>
      <c r="E19" s="2" t="str">
        <f>IF(Import!I9=0,"",Import!I9)</f>
        <v/>
      </c>
      <c r="F19" s="2" t="str">
        <f>IF(Import!J9="","",Import!J9)</f>
        <v/>
      </c>
      <c r="G19" s="2" t="str">
        <f>IF(Import!K9="","",Import!K9)</f>
        <v/>
      </c>
      <c r="H19" s="2"/>
      <c r="I19" s="10" t="str">
        <f>IF(Import!L9=0,"",Import!L9)</f>
        <v>17</v>
      </c>
      <c r="J19" s="2" t="str">
        <f>IF(Import!N9=0,"",Import!N9)</f>
        <v/>
      </c>
      <c r="K19" s="2"/>
      <c r="L19" s="11">
        <f>IF(Import!O9=0,"",Import!O9)</f>
        <v>42156</v>
      </c>
      <c r="M19" s="11">
        <f>IF(Import!P9=0,"",Import!P9)</f>
        <v>42135</v>
      </c>
      <c r="N19" s="12" t="str">
        <f>IF(M19&lt;&gt;"","Annulé",IF(Import!R9=0,"",Import!R9))</f>
        <v>Annulé</v>
      </c>
      <c r="O19" s="12" t="str">
        <f>IF(M19&lt;&gt;"","Annulé",IF(Import!S9=0,"",Import!S9))</f>
        <v>Annulé</v>
      </c>
      <c r="P19" s="12" t="str">
        <f>IF(O19="Annulé","Annulé",IF(Import!T9=0,"",Import!T9))</f>
        <v>Annulé</v>
      </c>
      <c r="Q19" s="11" t="str">
        <f>IF(Import!U9=0,IF($M19&lt;&gt;"","Annulé",IF($L19="","","En attente")),Import!U9)</f>
        <v>Annulé</v>
      </c>
      <c r="R19" s="11" t="str">
        <f>IF(Import!V9=0,IF($M19&lt;&gt;"","Annulé",IF($L19="","","En attente")),Import!V9)</f>
        <v>Annulé</v>
      </c>
      <c r="S19" s="11" t="str">
        <f>IF(Import!W9=0,IF($M19&lt;&gt;"","Annulé",IF($L19="","","En attente")),Import!W9)</f>
        <v>Annulé</v>
      </c>
      <c r="T19" s="11" t="str">
        <f>IF(Import!X9=0,IF($M19&lt;&gt;"","Annulé",IF($L19="","","En attente")),Import!X9)</f>
        <v>Annulé</v>
      </c>
      <c r="U19" s="11" t="str">
        <f>IF(Import!Y9=0,IF($M19&lt;&gt;"","Annulé",IF($L19="","","En attente")),Import!Y9)</f>
        <v>Annulé</v>
      </c>
      <c r="V19" s="11" t="str">
        <f>IF(Import!Z9=0,IF($M19&lt;&gt;"","Annulé",IF($L19="","","En attente")),Import!Z9)</f>
        <v>Annulé</v>
      </c>
      <c r="W19" s="135">
        <f>IF(Tableau!AD11="","",Tableau!AD11)</f>
        <v>0</v>
      </c>
      <c r="X19" s="11" t="str">
        <f>IF($M19&lt;&gt;"","Annulé",IF(Import!AA9=0,IF(L19="","","Pas ouvert"),Import!AA9))</f>
        <v>Annulé</v>
      </c>
      <c r="Y19" s="11" t="str">
        <f>IF($M19&lt;&gt;"","Annulé",IF(Import!AB9=0,IF($X19&lt;&gt;"",IF(X19="Pas ouvert","Pas ouvert","En cours"),""),Import!AB9))</f>
        <v>Annulé</v>
      </c>
      <c r="Z19" s="12" t="str">
        <f>IF($M19&lt;&gt;"","Annulé",IF(Import!AC9=0,"",Import!AC9))</f>
        <v>Annulé</v>
      </c>
      <c r="AA19" s="12" t="str">
        <f>IF($M19&lt;&gt;"","Annulé",IF(Import!AD9=0,"",Import!AD9))</f>
        <v>Annulé</v>
      </c>
      <c r="AB19" s="118" t="str">
        <f t="shared" si="1"/>
        <v>Annulé</v>
      </c>
      <c r="AC19" s="208" t="str">
        <f>Tableau!AI11</f>
        <v/>
      </c>
      <c r="AD19" s="213"/>
      <c r="AE19" s="119" t="str">
        <f t="shared" si="2"/>
        <v/>
      </c>
      <c r="AF19" s="120" t="str">
        <f t="shared" si="3"/>
        <v/>
      </c>
      <c r="AG19" s="121" t="str">
        <f>IF(Import!AE9=0,"",Import!AE9)</f>
        <v/>
      </c>
      <c r="AH19" s="122"/>
      <c r="AI19" s="123"/>
      <c r="AJ19" s="211"/>
      <c r="AK19" s="124" t="str">
        <f t="shared" si="4"/>
        <v/>
      </c>
      <c r="AL19" s="125" t="str">
        <f t="shared" si="5"/>
        <v/>
      </c>
      <c r="AM19" s="126" t="str">
        <f t="array" ref="AM19">IF(AB19="Stock","",IF(OR(Tableau!BB11="",Tableau!BC11=""),"",IF($AF19=2013,INDEX(Semaines!$M$2:$M$523,MATCH(Tableau!BB11&amp;Tableau!BC11,Semaines!$K$2:$K$523&amp;Semaines!$L$2:$L$523,0)),IF($AF19=2014,INDEX(Semaines!$N$2:$N$523,MATCH(Tableau!BB11&amp;Tableau!BC11,Semaines!$K$2:$K$523&amp;Semaines!$L$2:$L$523,0)),IF($AF19=2015,INDEX(Semaines!$O$2:$O$523,MATCH(Tableau!BB11&amp;Tableau!BC11,Semaines!$K$2:$K$523&amp;Semaines!$L$2:$L$523,0)),IF($AF19=2016,INDEX(Semaines!$P$2:$P$523,MATCH(Tableau!BB11&amp;Tableau!BC11,Semaines!$K$2:$K$523&amp;Semaines!$L$2:$L$523,0)),IF($AF19=2017,INDEX(Semaines!$Q$2:$Q$523,MATCH(Tableau!BB11&amp;Tableau!BC11,Semaines!$K$2:$K$523&amp;Semaines!$L$2:$L$523,0)),IF($AF19=2018,INDEX(Semaines!$R$2:$R$523,MATCH(Tableau!BB11&amp;Tableau!BC11,Semaines!$K$2:$K$523&amp;Semaines!$L$2:$L$523,0)),IF($AF19=2019,INDEX(Semaines!$S$2:$S$523,MATCH(Tableau!BB11&amp;Tableau!BC11,Semaines!$K$2:$K$523&amp;Semaines!$L$2:$L$523,0)),IF($AF19=2020,INDEX(Semaines!$T$2:$T$523,MATCH(Tableau!BB11&amp;Tableau!BC11,Semaines!$K$2:$K$523&amp;Semaines!$L$2:$L$523,0)),IF($AF19=2021,INDEX(Semaines!$U$2:$U$523,MATCH(Tableau!BB11&amp;Tableau!BC11,Semaines!$K$2:$K$523&amp;Semaines!$L$2:$L$523,0)),IF($AF19=2022,INDEX(Semaines!$V$2:$V$523,MATCH(Tableau!BB11&amp;Tableau!BC11,Semaines!$K$2:$K$523&amp;Semaines!$L$2:$L$523,0))))))))))))))</f>
        <v/>
      </c>
      <c r="AN19" s="127" t="str">
        <f>IF(Tableau!$AL11="","",IF(Tableau!BC11="","",Tableau!$AL11))</f>
        <v/>
      </c>
      <c r="AO19" s="128" t="str">
        <f>IF(Import!AI9=0,"",Import!AI9)</f>
        <v/>
      </c>
      <c r="AP19" s="124" t="str">
        <f t="shared" si="6"/>
        <v/>
      </c>
      <c r="AQ19" s="125" t="str">
        <f t="shared" si="7"/>
        <v/>
      </c>
      <c r="AR19" s="126" t="str">
        <f>IF(Tableau!BH11="","",Tableau!BH11)</f>
        <v/>
      </c>
      <c r="AS19" s="127" t="str">
        <f>IF(Tableau!BI11="","",Tableau!BI11)</f>
        <v/>
      </c>
      <c r="AT19" s="129"/>
      <c r="AU19" s="123"/>
      <c r="AV19" s="122"/>
      <c r="AW19" s="122"/>
      <c r="AX19" s="124" t="str">
        <f t="shared" si="8"/>
        <v/>
      </c>
      <c r="AY19" s="125" t="str">
        <f t="shared" si="9"/>
        <v/>
      </c>
      <c r="AZ19" s="126" t="str">
        <f t="array" ref="AZ19">IF(AB19="Stock","",IF(OR(Tableau!BL11="",Tableau!BM11=""),"",IF($AF19=2013,INDEX(Semaines!$M$2:$M$523,MATCH(Tableau!BL11&amp;Tableau!BM11,Semaines!$K$2:$K$523&amp;Semaines!$L$2:$L$523,0)),IF($AF19=2014,INDEX(Semaines!$N$2:$N$523,MATCH(Tableau!BL11&amp;Tableau!BM11,Semaines!$K$2:$K$523&amp;Semaines!$L$2:$L$523,0)),IF($AF19=2015,INDEX(Semaines!$O$2:$O$523,MATCH(Tableau!BL11&amp;Tableau!BM11,Semaines!$K$2:$K$523&amp;Semaines!$L$2:$L$523,0)),IF($AF19=2016,INDEX(Semaines!$P$2:$P$523,MATCH(Tableau!BL11&amp;Tableau!BM11,Semaines!$K$2:$K$523&amp;Semaines!$L$2:$L$523,0)),IF($AF19=2017,INDEX(Semaines!$Q$2:$Q$523,MATCH(Tableau!BL11&amp;Tableau!BM11,Semaines!$K$2:$K$523&amp;Semaines!$L$2:$L$523,0)),IF($AF19=2018,INDEX(Semaines!$R$2:$R$523,MATCH(Tableau!BL11&amp;Tableau!BM11,Semaines!$K$2:$K$523&amp;Semaines!$L$2:$L$523,0)),IF($AF19=2019,INDEX(Semaines!$S$2:$S$523,MATCH(Tableau!BL11&amp;Tableau!BM11,Semaines!$K$2:$K$523&amp;Semaines!$L$2:$L$523,0)),IF($AF19=2020,INDEX(Semaines!$T$2:$T$523,MATCH(Tableau!BL11&amp;Tableau!BM11,Semaines!$K$2:$K$523&amp;Semaines!$L$2:$L$523,0)),IF($AF19=2021,INDEX(Semaines!$U$2:$U$523,MATCH(Tableau!BL11&amp;Tableau!BM11,Semaines!$K$2:$K$523&amp;Semaines!$L$2:$L$523,0)),IF($AF19=2022,INDEX(Semaines!$V$2:$V$523,MATCH(Tableau!BL11&amp;Tableau!BM11,Semaines!$K$2:$K$523&amp;Semaines!$L$2:$L$523,0))))))))))))))</f>
        <v/>
      </c>
      <c r="BA19" s="127" t="str">
        <f>IF(Tableau!$AL11="","",IF(Tableau!BM11="","",Tableau!$AL11))</f>
        <v/>
      </c>
      <c r="BB19" s="124" t="str">
        <f t="shared" si="10"/>
        <v/>
      </c>
      <c r="BC19" s="125" t="str">
        <f t="shared" si="11"/>
        <v/>
      </c>
      <c r="BD19" s="126" t="str">
        <f t="array" ref="BD19">IF(AB19="Stock","",IF(OR(Tableau!BP11="",Tableau!BQ11=""),"",IF($AF19=2013,INDEX(Semaines!$M$2:$M$523,MATCH(Tableau!BP11&amp;Tableau!BQ11,Semaines!$K$2:$K$523&amp;Semaines!$L$2:$L$523,0)),IF($AF19=2014,INDEX(Semaines!$N$2:$N$523,MATCH(Tableau!BP11&amp;Tableau!BQ11,Semaines!$K$2:$K$523&amp;Semaines!$L$2:$L$523,0)),IF($AF19=2015,INDEX(Semaines!$O$2:$O$523,MATCH(Tableau!BP11&amp;Tableau!BQ11,Semaines!$K$2:$K$523&amp;Semaines!$L$2:$L$523,0)),IF($AF19=2016,INDEX(Semaines!$P$2:$P$523,MATCH(Tableau!BP11&amp;Tableau!BQ11,Semaines!$K$2:$K$523&amp;Semaines!$L$2:$L$523,0)),IF($AF19=2017,INDEX(Semaines!$Q$2:$Q$523,MATCH(Tableau!BP11&amp;Tableau!BQ11,Semaines!$K$2:$K$523&amp;Semaines!$L$2:$L$523,0)),IF($AF19=2018,INDEX(Semaines!$R$2:$R$523,MATCH(Tableau!BP11&amp;Tableau!BQ11,Semaines!$K$2:$K$523&amp;Semaines!$L$2:$L$523,0)),IF($AF19=2019,INDEX(Semaines!$S$2:$S$523,MATCH(Tableau!BP11&amp;Tableau!BQ11,Semaines!$K$2:$K$523&amp;Semaines!$L$2:$L$523,0)),IF($AF19=2020,INDEX(Semaines!$T$2:$T$523,MATCH(Tableau!BP11&amp;Tableau!BQ11,Semaines!$K$2:$K$523&amp;Semaines!$L$2:$L$523,0)),IF($AF19=2021,INDEX(Semaines!$U$2:$U$523,MATCH(Tableau!BP11&amp;Tableau!BQ11,Semaines!$K$2:$K$523&amp;Semaines!$L$2:$L$523,0)),IF($AF19=2022,INDEX(Semaines!$V$2:$V$523,MATCH(Tableau!BP11&amp;Tableau!BQ11,Semaines!$K$2:$K$523&amp;Semaines!$L$2:$L$523,0))))))))))))))</f>
        <v/>
      </c>
      <c r="BE19" s="127" t="str">
        <f>IF(Tableau!$AL11="","",IF(Tableau!BQ11="","",Tableau!$AL11))</f>
        <v/>
      </c>
      <c r="BF19" s="124" t="str">
        <f t="shared" si="12"/>
        <v/>
      </c>
      <c r="BG19" s="125" t="str">
        <f t="shared" si="13"/>
        <v/>
      </c>
      <c r="BH19" s="126" t="str">
        <f t="array" ref="BH19">IF(AB19="Stock","",IF(OR(Tableau!BT11="",Tableau!BU11=""),"",IF($AF19=2013,INDEX(Semaines!$M$2:$M$523,MATCH(Tableau!BT11&amp;Tableau!BU11,Semaines!$K$2:$K$523&amp;Semaines!$L$2:$L$523,0)),IF($AF19=2014,INDEX(Semaines!$N$2:$N$523,MATCH(Tableau!BT11&amp;Tableau!BU11,Semaines!$K$2:$K$523&amp;Semaines!$L$2:$L$523,0)),IF($AF19=2015,INDEX(Semaines!$O$2:$O$523,MATCH(Tableau!BT11&amp;Tableau!BU11,Semaines!$K$2:$K$523&amp;Semaines!$L$2:$L$523,0)),IF($AF19=2016,INDEX(Semaines!$P$2:$P$523,MATCH(Tableau!BT11&amp;Tableau!BU11,Semaines!$K$2:$K$523&amp;Semaines!$L$2:$L$523,0)),IF($AF19=2017,INDEX(Semaines!$Q$2:$Q$523,MATCH(Tableau!BT11&amp;Tableau!BU11,Semaines!$K$2:$K$523&amp;Semaines!$L$2:$L$523,0)),IF($AF19=2018,INDEX(Semaines!$R$2:$R$523,MATCH(Tableau!BT11&amp;Tableau!BU11,Semaines!$K$2:$K$523&amp;Semaines!$L$2:$L$523,0)),IF($AF19=2019,INDEX(Semaines!$S$2:$S$523,MATCH(Tableau!BT11&amp;Tableau!BU11,Semaines!$K$2:$K$523&amp;Semaines!$L$2:$L$523,0)),IF($AF19=2020,INDEX(Semaines!$T$2:$T$523,MATCH(Tableau!BT11&amp;Tableau!BU11,Semaines!$K$2:$K$523&amp;Semaines!$L$2:$L$523,0)),IF($AF19=2021,INDEX(Semaines!$U$2:$U$523,MATCH(Tableau!BT11&amp;Tableau!BU11,Semaines!$K$2:$K$523&amp;Semaines!$L$2:$L$523,0)),IF($AF19=2022,INDEX(Semaines!$V$2:$V$523,MATCH(Tableau!BT11&amp;Tableau!BU11,Semaines!$K$2:$K$523&amp;Semaines!$L$2:$L$523,0))))))))))))))</f>
        <v/>
      </c>
      <c r="BI19" s="127" t="str">
        <f>IF(Tableau!$AL11="","",IF(Tableau!BU11="","",Tableau!$AL11))</f>
        <v/>
      </c>
      <c r="BJ19" s="117" t="str">
        <f>IF(Import!AM9=0,"",Import!AM9)</f>
        <v/>
      </c>
      <c r="BK19" s="124" t="str">
        <f t="shared" si="14"/>
        <v/>
      </c>
      <c r="BL19" s="125" t="str">
        <f t="shared" si="15"/>
        <v/>
      </c>
      <c r="BM19" s="126" t="str">
        <f>IF(Tableau!BZ11="","",Tableau!BZ11)</f>
        <v/>
      </c>
      <c r="BN19" s="127" t="str">
        <f>IF(Tableau!CA11="","",Tableau!CA11)</f>
        <v/>
      </c>
      <c r="BO19" s="124" t="str">
        <f t="shared" si="16"/>
        <v/>
      </c>
      <c r="BP19" s="125" t="str">
        <f t="shared" si="17"/>
        <v/>
      </c>
      <c r="BQ19" s="126" t="str">
        <f t="array" ref="BQ19">IF(AB19="Stock","",IF(OR(Tableau!CD11="",Tableau!CE11=""),"",IF($AF19=2013,INDEX(Semaines!$M$2:$M$523,MATCH(Tableau!CD11&amp;Tableau!CE11,Semaines!$K$2:$K$523&amp;Semaines!$L$2:$L$523,0)),IF($AF19=2014,INDEX(Semaines!$N$2:$N$523,MATCH(Tableau!CD11&amp;Tableau!CE11,Semaines!$K$2:$K$523&amp;Semaines!$L$2:$L$523,0)),IF($AF19=2015,INDEX(Semaines!$O$2:$O$523,MATCH(Tableau!CD11&amp;Tableau!CE11,Semaines!$K$2:$K$523&amp;Semaines!$L$2:$L$523,0)),IF($AF19=2016,INDEX(Semaines!$P$2:$P$523,MATCH(Tableau!CD11&amp;Tableau!CE11,Semaines!$K$2:$K$523&amp;Semaines!$L$2:$L$523,0)),IF($AF19=2017,INDEX(Semaines!$Q$2:$Q$523,MATCH(Tableau!CD11&amp;Tableau!CE11,Semaines!$K$2:$K$523&amp;Semaines!$L$2:$L$523,0)),IF($AF19=2018,INDEX(Semaines!$R$2:$R$523,MATCH(Tableau!CD11&amp;Tableau!CE11,Semaines!$K$2:$K$523&amp;Semaines!$L$2:$L$523,0)),IF($AF19=2019,INDEX(Semaines!$S$2:$S$523,MATCH(Tableau!CD11&amp;Tableau!CE11,Semaines!$K$2:$K$523&amp;Semaines!$L$2:$L$523,0)),IF($AF19=2020,INDEX(Semaines!$T$2:$T$523,MATCH(Tableau!CD11&amp;Tableau!CE11,Semaines!$K$2:$K$523&amp;Semaines!$L$2:$L$523,0)),IF($AF19=2021,INDEX(Semaines!$U$2:$U$523,MATCH(Tableau!CD11&amp;Tableau!CE11,Semaines!$K$2:$K$523&amp;Semaines!$L$2:$L$523,0)),IF($AF19=2022,INDEX(Semaines!$V$2:$V$523,MATCH(Tableau!CD11&amp;Tableau!CE11,Semaines!$K$2:$K$523&amp;Semaines!$L$2:$L$523,0))))))))))))))</f>
        <v/>
      </c>
      <c r="BR19" s="127" t="str">
        <f>IF(Tableau!$AL11="","",IF(Tableau!CE11="","",Tableau!$AL11))</f>
        <v/>
      </c>
      <c r="BS19" s="211"/>
      <c r="BT19" s="124" t="str">
        <f t="shared" si="18"/>
        <v/>
      </c>
      <c r="BU19" s="125" t="str">
        <f t="shared" si="19"/>
        <v/>
      </c>
      <c r="BV19" s="126" t="str">
        <f t="array" ref="BV19">IF(AB19="Stock","",IF(OR(Tableau!CI11="",Tableau!CJ11=""),"",IF($AF19=2013,INDEX(Semaines!$M$2:$M$523,MATCH(Tableau!CI11&amp;Tableau!CJ11,Semaines!$K$2:$K$523&amp;Semaines!$L$2:$L$523,0)),IF($AF19=2014,INDEX(Semaines!$N$2:$N$523,MATCH(Tableau!CI11&amp;Tableau!CJ11,Semaines!$K$2:$K$523&amp;Semaines!$L$2:$L$523,0)),IF($AF19=2015,INDEX(Semaines!$O$2:$O$523,MATCH(Tableau!CI11&amp;Tableau!CJ11,Semaines!$K$2:$K$523&amp;Semaines!$L$2:$L$523,0)),IF($AF19=2016,INDEX(Semaines!$P$2:$P$523,MATCH(Tableau!CI11&amp;Tableau!CJ11,Semaines!$K$2:$K$523&amp;Semaines!$L$2:$L$523,0)),IF($AF19=2017,INDEX(Semaines!$Q$2:$Q$523,MATCH(Tableau!CI11&amp;Tableau!CJ11,Semaines!$K$2:$K$523&amp;Semaines!$L$2:$L$523,0)),IF($AF19=2018,INDEX(Semaines!$R$2:$R$523,MATCH(Tableau!CI11&amp;Tableau!CJ11,Semaines!$K$2:$K$523&amp;Semaines!$L$2:$L$523,0)),IF($AF19=2019,INDEX(Semaines!$S$2:$S$523,MATCH(Tableau!CI11&amp;Tableau!CJ11,Semaines!$K$2:$K$523&amp;Semaines!$L$2:$L$523,0)),IF($AF19=2020,INDEX(Semaines!$T$2:$T$523,MATCH(Tableau!CI11&amp;Tableau!CJ11,Semaines!$K$2:$K$523&amp;Semaines!$L$2:$L$523,0)),IF($AF19=2021,INDEX(Semaines!$U$2:$U$523,MATCH(Tableau!CI11&amp;Tableau!CJ11,Semaines!$K$2:$K$523&amp;Semaines!$L$2:$L$523,0)),IF($AF19=2022,INDEX(Semaines!$V$2:$V$523,MATCH(Tableau!CI11&amp;Tableau!CJ11,Semaines!$K$2:$K$523&amp;Semaines!$L$2:$L$523,0))))))))))))))</f>
        <v/>
      </c>
      <c r="BW19" s="127" t="str">
        <f>IF(Tableau!$AL11="","",IF(Tableau!CJ11="","",Tableau!$AL11))</f>
        <v/>
      </c>
      <c r="BX19" s="211"/>
      <c r="BY19" s="124" t="str">
        <f t="shared" si="20"/>
        <v/>
      </c>
      <c r="BZ19" s="125" t="str">
        <f t="shared" si="21"/>
        <v/>
      </c>
      <c r="CA19" s="126" t="str">
        <f t="array" ref="CA19">IF(AB19="Stock","",IF(OR(Tableau!CN11="",Tableau!CO11=""),"",IF($AF19=2013,INDEX(Semaines!$M$2:$M$523,MATCH(Tableau!CN11&amp;Tableau!CO11,Semaines!$K$2:$K$523&amp;Semaines!$L$2:$L$523,0)),IF($AF19=2014,INDEX(Semaines!$N$2:$N$523,MATCH(Tableau!CN11&amp;Tableau!CO11,Semaines!$K$2:$K$523&amp;Semaines!$L$2:$L$523,0)),IF($AF19=2015,INDEX(Semaines!$O$2:$O$523,MATCH(Tableau!CN11&amp;Tableau!CO11,Semaines!$K$2:$K$523&amp;Semaines!$L$2:$L$523,0)),IF($AF19=2016,INDEX(Semaines!$P$2:$P$523,MATCH(Tableau!CN11&amp;Tableau!CO11,Semaines!$K$2:$K$523&amp;Semaines!$L$2:$L$523,0)),IF($AF19=2017,INDEX(Semaines!$Q$2:$Q$523,MATCH(Tableau!CN11&amp;Tableau!CO11,Semaines!$K$2:$K$523&amp;Semaines!$L$2:$L$523,0)),IF($AF19=2018,INDEX(Semaines!$R$2:$R$523,MATCH(Tableau!CN11&amp;Tableau!CO11,Semaines!$K$2:$K$523&amp;Semaines!$L$2:$L$523,0)),IF($AF19=2019,INDEX(Semaines!$S$2:$S$523,MATCH(Tableau!CN11&amp;Tableau!CO11,Semaines!$K$2:$K$523&amp;Semaines!$L$2:$L$523,0)),IF($AF19=2020,INDEX(Semaines!$T$2:$T$523,MATCH(Tableau!CN11&amp;Tableau!CO11,Semaines!$K$2:$K$523&amp;Semaines!$L$2:$L$523,0)),IF($AF19=2021,INDEX(Semaines!$U$2:$U$523,MATCH(Tableau!CN11&amp;Tableau!CO11,Semaines!$K$2:$K$523&amp;Semaines!$L$2:$L$523,0)),IF($AF19=2022,INDEX(Semaines!$V$2:$V$523,MATCH(Tableau!CN11&amp;Tableau!CO11,Semaines!$K$2:$K$523&amp;Semaines!$L$2:$L$523,0))))))))))))))</f>
        <v/>
      </c>
      <c r="CB19" s="127" t="str">
        <f>IF(Tableau!$AL11="","",IF(Tableau!CO11="","",Tableau!$AL11))</f>
        <v/>
      </c>
      <c r="CC19" s="117" t="str">
        <f>IF(Import!AQ9=0,"",Import!AQ9)</f>
        <v/>
      </c>
      <c r="CD19" s="124" t="str">
        <f t="shared" si="22"/>
        <v/>
      </c>
      <c r="CE19" s="125" t="str">
        <f t="shared" si="23"/>
        <v/>
      </c>
      <c r="CF19" s="126" t="str">
        <f>IF(Tableau!CT11="","",Tableau!CT11)</f>
        <v/>
      </c>
      <c r="CG19" s="127" t="str">
        <f>IF(Tableau!CU11="","",Tableau!CU11)</f>
        <v/>
      </c>
      <c r="CH19" s="124" t="str">
        <f t="shared" si="24"/>
        <v/>
      </c>
      <c r="CI19" s="125" t="str">
        <f t="shared" si="25"/>
        <v/>
      </c>
      <c r="CJ19" s="126" t="str">
        <f t="array" ref="CJ19">IF(AB19="Stock","",IF(OR(Tableau!CX11="",Tableau!CY11=""),"",IF($AF19=2013,INDEX(Semaines!$M$2:$M$523,MATCH(Tableau!CX11&amp;Tableau!CY11,Semaines!$K$2:$K$523&amp;Semaines!$L$2:$L$523,0)),IF($AF19=2014,INDEX(Semaines!$N$2:$N$523,MATCH(Tableau!CX11&amp;Tableau!CY11,Semaines!$K$2:$K$523&amp;Semaines!$L$2:$L$523,0)),IF($AF19=2015,INDEX(Semaines!$O$2:$O$523,MATCH(Tableau!CX11&amp;Tableau!CY11,Semaines!$K$2:$K$523&amp;Semaines!$L$2:$L$523,0)),IF($AF19=2016,INDEX(Semaines!$P$2:$P$523,MATCH(Tableau!CX11&amp;Tableau!CY11,Semaines!$K$2:$K$523&amp;Semaines!$L$2:$L$523,0)),IF($AF19=2017,INDEX(Semaines!$Q$2:$Q$523,MATCH(Tableau!CX11&amp;Tableau!CY11,Semaines!$K$2:$K$523&amp;Semaines!$L$2:$L$523,0)),IF($AF19=2018,INDEX(Semaines!$R$2:$R$523,MATCH(Tableau!CX11&amp;Tableau!CY11,Semaines!$K$2:$K$523&amp;Semaines!$L$2:$L$523,0)),IF($AF19=2019,INDEX(Semaines!$S$2:$S$523,MATCH(Tableau!CX11&amp;Tableau!CY11,Semaines!$K$2:$K$523&amp;Semaines!$L$2:$L$523,0)),IF($AF19=2020,INDEX(Semaines!$T$2:$T$523,MATCH(Tableau!CX11&amp;Tableau!CY11,Semaines!$K$2:$K$523&amp;Semaines!$L$2:$L$523,0)),IF($AF19=2021,INDEX(Semaines!$U$2:$U$523,MATCH(Tableau!CX11&amp;Tableau!CY11,Semaines!$K$2:$K$523&amp;Semaines!$L$2:$L$523,0)),IF($AF19=2022,INDEX(Semaines!$V$2:$V$523,MATCH(Tableau!CX11&amp;Tableau!CY11,Semaines!$K$2:$K$523&amp;Semaines!$L$2:$L$523,0))))))))))))))</f>
        <v/>
      </c>
      <c r="CK19" s="127" t="str">
        <f>IF(Tableau!$AL11="","",IF(Tableau!CY11="","",Tableau!$AL11))</f>
        <v/>
      </c>
      <c r="CL19" s="211"/>
      <c r="CM19" s="124" t="str">
        <f t="shared" si="26"/>
        <v/>
      </c>
      <c r="CN19" s="125" t="str">
        <f t="shared" si="27"/>
        <v/>
      </c>
      <c r="CO19" s="126" t="str">
        <f t="array" ref="CO19">IF(AB19="Stock","",IF(OR(Tableau!DC11="",Tableau!DD11=""),"",IF($AF19=2013,INDEX(Semaines!$M$2:$M$523,MATCH(Tableau!DC11&amp;Tableau!DD11,Semaines!$K$2:$K$523&amp;Semaines!$L$2:$L$523,0)),IF($AF19=2014,INDEX(Semaines!$N$2:$N$523,MATCH(Tableau!DC11&amp;Tableau!DD11,Semaines!$K$2:$K$523&amp;Semaines!$L$2:$L$523,0)),IF($AF19=2015,INDEX(Semaines!$O$2:$O$523,MATCH(Tableau!DC11&amp;Tableau!DD11,Semaines!$K$2:$K$523&amp;Semaines!$L$2:$L$523,0)),IF($AF19=2016,INDEX(Semaines!$P$2:$P$523,MATCH(Tableau!DC11&amp;Tableau!DD11,Semaines!$K$2:$K$523&amp;Semaines!$L$2:$L$523,0)),IF($AF19=2017,INDEX(Semaines!$Q$2:$Q$523,MATCH(Tableau!DC11&amp;Tableau!DD11,Semaines!$K$2:$K$523&amp;Semaines!$L$2:$L$523,0)),IF($AF19=2018,INDEX(Semaines!$R$2:$R$523,MATCH(Tableau!DC11&amp;Tableau!DD11,Semaines!$K$2:$K$523&amp;Semaines!$L$2:$L$523,0)),IF($AF19=2019,INDEX(Semaines!$S$2:$S$523,MATCH(Tableau!DC11&amp;Tableau!DD11,Semaines!$K$2:$K$523&amp;Semaines!$L$2:$L$523,0)),IF($AF19=2020,INDEX(Semaines!$T$2:$T$523,MATCH(Tableau!DC11&amp;Tableau!DD11,Semaines!$K$2:$K$523&amp;Semaines!$L$2:$L$523,0)),IF($AF19=2021,INDEX(Semaines!$U$2:$U$523,MATCH(Tableau!DC11&amp;Tableau!DD11,Semaines!$K$2:$K$523&amp;Semaines!$L$2:$L$523,0)),IF($AF19=2022,INDEX(Semaines!$V$2:$V$523,MATCH(Tableau!DC11&amp;Tableau!DD11,Semaines!$K$2:$K$523&amp;Semaines!$L$2:$L$523,0))))))))))))))</f>
        <v/>
      </c>
      <c r="CP19" s="127" t="str">
        <f>IF(Tableau!$AL11="","",IF(Tableau!DD11="","",Tableau!$AL11))</f>
        <v/>
      </c>
      <c r="CQ19" s="124" t="str">
        <f t="shared" si="28"/>
        <v/>
      </c>
      <c r="CR19" s="125" t="str">
        <f t="shared" si="29"/>
        <v/>
      </c>
      <c r="CS19" s="126" t="str">
        <f t="array" ref="CS19">IF(AB19="Stock","",IF(OR(Tableau!DG11="",Tableau!DH11=""),"",IF($AF19=2013,INDEX(Semaines!$M$2:$M$523,MATCH(Tableau!DG11&amp;Tableau!DH11,Semaines!$K$2:$K$523&amp;Semaines!$L$2:$L$523,0)),IF($AF19=2014,INDEX(Semaines!$N$2:$N$523,MATCH(Tableau!DG11&amp;Tableau!DH11,Semaines!$K$2:$K$523&amp;Semaines!$L$2:$L$523,0)),IF($AF19=2015,INDEX(Semaines!$O$2:$O$523,MATCH(Tableau!DG11&amp;Tableau!DH11,Semaines!$K$2:$K$523&amp;Semaines!$L$2:$L$523,0)),IF($AF19=2016,INDEX(Semaines!$P$2:$P$523,MATCH(Tableau!DG11&amp;Tableau!DH11,Semaines!$K$2:$K$523&amp;Semaines!$L$2:$L$523,0)),IF($AF19=2017,INDEX(Semaines!$Q$2:$Q$523,MATCH(Tableau!DG11&amp;Tableau!DH11,Semaines!$K$2:$K$523&amp;Semaines!$L$2:$L$523,0)),IF($AF19=2018,INDEX(Semaines!$R$2:$R$523,MATCH(Tableau!DG11&amp;Tableau!DH11,Semaines!$K$2:$K$523&amp;Semaines!$L$2:$L$523,0)),IF($AF19=2019,INDEX(Semaines!$S$2:$S$523,MATCH(Tableau!DG11&amp;Tableau!DH11,Semaines!$K$2:$K$523&amp;Semaines!$L$2:$L$523,0)),IF($AF19=2020,INDEX(Semaines!$T$2:$T$523,MATCH(Tableau!DG11&amp;Tableau!DH11,Semaines!$K$2:$K$523&amp;Semaines!$L$2:$L$523,0)),IF($AF19=2021,INDEX(Semaines!$U$2:$U$523,MATCH(Tableau!DG11&amp;Tableau!DH11,Semaines!$K$2:$K$523&amp;Semaines!$L$2:$L$523,0)),IF($AF19=2022,INDEX(Semaines!$V$2:$V$523,MATCH(Tableau!DG11&amp;Tableau!DH11,Semaines!$K$2:$K$523&amp;Semaines!$L$2:$L$523,0))))))))))))))</f>
        <v/>
      </c>
      <c r="CT19" s="127"/>
      <c r="CU19" s="211"/>
      <c r="CV19" s="130" t="str">
        <f t="shared" si="30"/>
        <v/>
      </c>
      <c r="CW19" s="124" t="str">
        <f t="shared" si="31"/>
        <v/>
      </c>
      <c r="CX19" s="125" t="str">
        <f t="shared" si="32"/>
        <v/>
      </c>
      <c r="CY19" s="126" t="str">
        <f t="array" ref="CY19">IF(AB19="Stock","",IF(OR(Tableau!DL11="",Tableau!DM11=""),"",IF($AF19=2013,INDEX(Semaines!$M$2:$M$523,MATCH(Tableau!DL11&amp;Tableau!DM11,Semaines!$K$2:$K$523&amp;Semaines!$L$2:$L$523,0)),IF($AF19=2014,INDEX(Semaines!$N$2:$N$523,MATCH(Tableau!DL11&amp;Tableau!DM11,Semaines!$K$2:$K$523&amp;Semaines!$L$2:$L$523,0)),IF($AF19=2015,INDEX(Semaines!$O$2:$O$523,MATCH(Tableau!DL11&amp;Tableau!DM11,Semaines!$K$2:$K$523&amp;Semaines!$L$2:$L$523,0)),IF($AF19=2016,INDEX(Semaines!$P$2:$P$523,MATCH(Tableau!DL11&amp;Tableau!DM11,Semaines!$K$2:$K$523&amp;Semaines!$L$2:$L$523,0)),IF($AF19=2017,INDEX(Semaines!$Q$2:$Q$523,MATCH(Tableau!DL11&amp;Tableau!DM11,Semaines!$K$2:$K$523&amp;Semaines!$L$2:$L$523,0)),IF($AF19=2018,INDEX(Semaines!$R$2:$R$523,MATCH(Tableau!DL11&amp;Tableau!DM11,Semaines!$K$2:$K$523&amp;Semaines!$L$2:$L$523,0)),IF($AF19=2019,INDEX(Semaines!$S$2:$S$523,MATCH(Tableau!DL11&amp;Tableau!DM11,Semaines!$K$2:$K$523&amp;Semaines!$L$2:$L$523,0)),IF($AF19=2020,INDEX(Semaines!$T$2:$T$523,MATCH(Tableau!DL11&amp;Tableau!DM11,Semaines!$K$2:$K$523&amp;Semaines!$L$2:$L$523,0)),IF($AF19=2021,INDEX(Semaines!$U$2:$U$523,MATCH(Tableau!DL11&amp;Tableau!DM11,Semaines!$K$2:$K$523&amp;Semaines!$L$2:$L$523,0)),IF($AF19=2022,INDEX(Semaines!$V$2:$V$523,MATCH(Tableau!DL11&amp;Tableau!DM11,Semaines!$K$2:$K$523&amp;Semaines!$L$2:$L$523,0))))))))))))))</f>
        <v/>
      </c>
      <c r="CZ19" s="127" t="str">
        <f>IF(Tableau!$AL11="","",IF(Tableau!DM11="","",Tableau!$AL11))</f>
        <v/>
      </c>
      <c r="DA19" s="211"/>
      <c r="DB19" s="130" t="str">
        <f t="shared" si="33"/>
        <v/>
      </c>
      <c r="DC19" s="124" t="str">
        <f t="shared" si="34"/>
        <v/>
      </c>
      <c r="DD19" s="125" t="str">
        <f t="shared" si="35"/>
        <v/>
      </c>
      <c r="DE19" s="126" t="str">
        <f t="array" ref="DE19">IF(AB19="Stock","",IF(OR(Tableau!DQ11="",Tableau!DR11=""),"",IF($AF19=2013,INDEX(Semaines!$M$2:$M$523,MATCH(Tableau!DQ11&amp;Tableau!DR11,Semaines!$K$2:$K$523&amp;Semaines!$L$2:$L$523,0)),IF($AF19=2014,INDEX(Semaines!$N$2:$N$523,MATCH(Tableau!DQ11&amp;Tableau!DR11,Semaines!$K$2:$K$523&amp;Semaines!$L$2:$L$523,0)),IF($AF19=2015,INDEX(Semaines!$O$2:$O$523,MATCH(Tableau!DQ11&amp;Tableau!DR11,Semaines!$K$2:$K$523&amp;Semaines!$L$2:$L$523,0)),IF($AF19=2016,INDEX(Semaines!$P$2:$P$523,MATCH(Tableau!DQ11&amp;Tableau!DR11,Semaines!$K$2:$K$523&amp;Semaines!$L$2:$L$523,0)),IF($AF19=2017,INDEX(Semaines!$Q$2:$Q$523,MATCH(Tableau!DQ11&amp;Tableau!DR11,Semaines!$K$2:$K$523&amp;Semaines!$L$2:$L$523,0)),IF($AF19=2018,INDEX(Semaines!$R$2:$R$523,MATCH(Tableau!DQ11&amp;Tableau!DR11,Semaines!$K$2:$K$523&amp;Semaines!$L$2:$L$523,0)),IF($AF19=2019,INDEX(Semaines!$S$2:$S$523,MATCH(Tableau!DQ11&amp;Tableau!DR11,Semaines!$K$2:$K$523&amp;Semaines!$L$2:$L$523,0)),IF($AF19=2020,INDEX(Semaines!$T$2:$T$523,MATCH(Tableau!DQ11&amp;Tableau!DR11,Semaines!$K$2:$K$523&amp;Semaines!$L$2:$L$523,0)),IF($AF19=2021,INDEX(Semaines!$U$2:$U$523,MATCH(Tableau!DQ11&amp;Tableau!DR11,Semaines!$K$2:$K$523&amp;Semaines!$L$2:$L$523,0)),IF($AF19=2022,INDEX(Semaines!$V$2:$V$523,MATCH(Tableau!DQ11&amp;Tableau!DR11,Semaines!$K$2:$K$523&amp;Semaines!$L$2:$L$523,0))))))))))))))</f>
        <v/>
      </c>
      <c r="DF19" s="127" t="str">
        <f>IF(Tableau!$AL11="","",IF(Tableau!DR11="","",Tableau!$AL11))</f>
        <v/>
      </c>
      <c r="DG19" s="129"/>
      <c r="DH19" s="123"/>
      <c r="DI19" s="211"/>
      <c r="DJ19" s="124" t="str">
        <f t="shared" si="36"/>
        <v/>
      </c>
      <c r="DK19" s="125" t="str">
        <f t="shared" si="37"/>
        <v/>
      </c>
      <c r="DL19" s="126" t="str">
        <f t="array" ref="DL19">IF(AB19="Stock","",IF(OR(Tableau!DX11="",Tableau!DY11=""),"",IF($AF19=2013,INDEX(Semaines!$M$2:$M$523,MATCH(Tableau!DX11&amp;Tableau!DY11,Semaines!$K$2:$K$523&amp;Semaines!$L$2:$L$523,0)),IF($AF19=2014,INDEX(Semaines!$N$2:$N$523,MATCH(Tableau!DX11&amp;Tableau!DY11,Semaines!$K$2:$K$523&amp;Semaines!$L$2:$L$523,0)),IF($AF19=2015,INDEX(Semaines!$O$2:$O$523,MATCH(Tableau!DX11&amp;Tableau!DY11,Semaines!$K$2:$K$523&amp;Semaines!$L$2:$L$523,0)),IF($AF19=2016,INDEX(Semaines!$P$2:$P$523,MATCH(Tableau!DX11&amp;Tableau!DY11,Semaines!$K$2:$K$523&amp;Semaines!$L$2:$L$523,0)),IF($AF19=2017,INDEX(Semaines!$Q$2:$Q$523,MATCH(Tableau!DX11&amp;Tableau!DY11,Semaines!$K$2:$K$523&amp;Semaines!$L$2:$L$523,0)),IF($AF19=2018,INDEX(Semaines!$R$2:$R$523,MATCH(Tableau!DX11&amp;Tableau!DY11,Semaines!$K$2:$K$523&amp;Semaines!$L$2:$L$523,0)),IF($AF19=2019,INDEX(Semaines!$S$2:$S$523,MATCH(Tableau!DX11&amp;Tableau!DY11,Semaines!$K$2:$K$523&amp;Semaines!$L$2:$L$523,0)),IF($AF19=2020,INDEX(Semaines!$T$2:$T$523,MATCH(Tableau!DX11&amp;Tableau!DY11,Semaines!$K$2:$K$523&amp;Semaines!$L$2:$L$523,0)),IF($AF19=2021,INDEX(Semaines!$U$2:$U$523,MATCH(Tableau!DX11&amp;Tableau!DY11,Semaines!$K$2:$K$523&amp;Semaines!$L$2:$L$523,0)),IF($AF19=2022,INDEX(Semaines!$V$2:$V$523,MATCH(Tableau!DX11&amp;Tableau!DY11,Semaines!$K$2:$K$523&amp;Semaines!$L$2:$L$523,0))))))))))))))</f>
        <v/>
      </c>
      <c r="DM19" s="127" t="str">
        <f>IF(Tableau!$AL11="","",IF(Tableau!DY11="","",Tableau!$AL11))</f>
        <v/>
      </c>
      <c r="DN19" s="211"/>
      <c r="DO19" s="124" t="str">
        <f t="shared" si="38"/>
        <v/>
      </c>
      <c r="DP19" s="125" t="str">
        <f t="shared" si="39"/>
        <v/>
      </c>
      <c r="DQ19" s="126" t="str">
        <f t="array" ref="DQ19">IF(AB19="Stock","",IF(OR(Tableau!EC11="",Tableau!ED11=""),"",IF($AF19=2013,INDEX(Semaines!$M$2:$M$523,MATCH(Tableau!EC11&amp;Tableau!ED11,Semaines!$K$2:$K$523&amp;Semaines!$L$2:$L$523,0)),IF($AF19=2014,INDEX(Semaines!$N$2:$N$523,MATCH(Tableau!EC11&amp;Tableau!ED11,Semaines!$K$2:$K$523&amp;Semaines!$L$2:$L$523,0)),IF($AF19=2015,INDEX(Semaines!$O$2:$O$523,MATCH(Tableau!EC11&amp;Tableau!ED11,Semaines!$K$2:$K$523&amp;Semaines!$L$2:$L$523,0)),IF($AF19=2016,INDEX(Semaines!$P$2:$P$523,MATCH(Tableau!EC11&amp;Tableau!ED11,Semaines!$K$2:$K$523&amp;Semaines!$L$2:$L$523,0)),IF($AF19=2017,INDEX(Semaines!$Q$2:$Q$523,MATCH(Tableau!EC11&amp;Tableau!ED11,Semaines!$K$2:$K$523&amp;Semaines!$L$2:$L$523,0)),IF($AF19=2018,INDEX(Semaines!$R$2:$R$523,MATCH(Tableau!EC11&amp;Tableau!ED11,Semaines!$K$2:$K$523&amp;Semaines!$L$2:$L$523,0)),IF($AF19=2019,INDEX(Semaines!$S$2:$S$523,MATCH(Tableau!EC11&amp;Tableau!ED11,Semaines!$K$2:$K$523&amp;Semaines!$L$2:$L$523,0)),IF($AF19=2020,INDEX(Semaines!$T$2:$T$523,MATCH(Tableau!EC11&amp;Tableau!ED11,Semaines!$K$2:$K$523&amp;Semaines!$L$2:$L$523,0)),IF($AF19=2021,INDEX(Semaines!$U$2:$U$523,MATCH(Tableau!EC11&amp;Tableau!ED11,Semaines!$K$2:$K$523&amp;Semaines!$L$2:$L$523,0)),IF($AF19=2022,INDEX(Semaines!$V$2:$V$523,MATCH(Tableau!EC11&amp;Tableau!ED11,Semaines!$K$2:$K$523&amp;Semaines!$L$2:$L$523,0))))))))))))))</f>
        <v/>
      </c>
      <c r="DR19" s="127" t="str">
        <f>IF(Tableau!$AL11="","",IF(Tableau!ED11="","",Tableau!$AL11))</f>
        <v/>
      </c>
      <c r="DS19" s="122"/>
      <c r="DT19" s="123"/>
      <c r="DU19" s="211"/>
      <c r="DV19" s="124" t="str">
        <f t="shared" si="40"/>
        <v/>
      </c>
      <c r="DW19" s="125" t="str">
        <f t="shared" si="41"/>
        <v/>
      </c>
      <c r="DX19" s="126" t="str">
        <f t="array" ref="DX19">IF(AB19="Stock","",IF(OR(Tableau!EN11="",Tableau!EO11=""),"",IF($AF19=2013,INDEX(Semaines!$M$2:$M$523,MATCH(Tableau!EN11&amp;Tableau!EO11,Semaines!$K$2:$K$523&amp;Semaines!$L$2:$L$523,0)),IF($AF19=2014,INDEX(Semaines!$N$2:$N$523,MATCH(Tableau!EN11&amp;Tableau!EO11,Semaines!$K$2:$K$523&amp;Semaines!$L$2:$L$523,0)),IF($AF19=2015,INDEX(Semaines!$O$2:$O$523,MATCH(Tableau!EN11&amp;Tableau!EO11,Semaines!$K$2:$K$523&amp;Semaines!$L$2:$L$523,0)),IF($AF19=2016,INDEX(Semaines!$P$2:$P$523,MATCH(Tableau!EN11&amp;Tableau!EO11,Semaines!$K$2:$K$523&amp;Semaines!$L$2:$L$523,0)),IF($AF19=2017,INDEX(Semaines!$Q$2:$Q$523,MATCH(Tableau!EN11&amp;Tableau!EO11,Semaines!$K$2:$K$523&amp;Semaines!$L$2:$L$523,0)),IF($AF19=2018,INDEX(Semaines!$R$2:$R$523,MATCH(Tableau!EN11&amp;Tableau!EO11,Semaines!$K$2:$K$523&amp;Semaines!$L$2:$L$523,0)),IF($AF19=2019,INDEX(Semaines!$S$2:$S$523,MATCH(Tableau!EN11&amp;Tableau!EO11,Semaines!$K$2:$K$523&amp;Semaines!$L$2:$L$523,0)),IF($AF19=2020,INDEX(Semaines!$T$2:$T$523,MATCH(Tableau!EN11&amp;Tableau!EO11,Semaines!$K$2:$K$523&amp;Semaines!$L$2:$L$523,0)),IF($AF19=2021,INDEX(Semaines!$U$2:$U$523,MATCH(Tableau!EN11&amp;Tableau!EO11,Semaines!$K$2:$K$523&amp;Semaines!$L$2:$L$523,0)),IF($AF19=2022,INDEX(Semaines!$V$2:$V$523,MATCH(Tableau!EN11&amp;Tableau!EO11,Semaines!$K$2:$K$523&amp;Semaines!$L$2:$L$523,0))))))))))))))</f>
        <v/>
      </c>
      <c r="DY19" s="127" t="str">
        <f>IF(Tableau!$AL11="","",IF(Tableau!EO11="","",Tableau!$AL11))</f>
        <v/>
      </c>
      <c r="DZ19" s="124" t="str">
        <f t="shared" si="42"/>
        <v/>
      </c>
      <c r="EA19" s="125" t="str">
        <f t="shared" si="43"/>
        <v/>
      </c>
      <c r="EB19" s="126" t="str">
        <f t="array" ref="EB19">IF(AB19="Stock","",IF(OR(Tableau!ER11="",Tableau!ES11=""),"",IF($AF19=2013,INDEX(Semaines!$M$2:$M$523,MATCH(Tableau!ER11&amp;Tableau!ES11,Semaines!$K$2:$K$523&amp;Semaines!$L$2:$L$523,0)),IF($AF19=2014,INDEX(Semaines!$N$2:$N$523,MATCH(Tableau!ER11&amp;Tableau!ES11,Semaines!$K$2:$K$523&amp;Semaines!$L$2:$L$523,0)),IF($AF19=2015,INDEX(Semaines!$O$2:$O$523,MATCH(Tableau!ER11&amp;Tableau!ES11,Semaines!$K$2:$K$523&amp;Semaines!$L$2:$L$523,0)),IF($AF19=2016,INDEX(Semaines!$P$2:$P$523,MATCH(Tableau!ER11&amp;Tableau!ES11,Semaines!$K$2:$K$523&amp;Semaines!$L$2:$L$523,0)),IF($AF19=2017,INDEX(Semaines!$Q$2:$Q$523,MATCH(Tableau!ER11&amp;Tableau!ES11,Semaines!$K$2:$K$523&amp;Semaines!$L$2:$L$523,0)),IF($AF19=2018,INDEX(Semaines!$R$2:$R$523,MATCH(Tableau!ER11&amp;Tableau!ES11,Semaines!$K$2:$K$523&amp;Semaines!$L$2:$L$523,0)),IF($AF19=2019,INDEX(Semaines!$S$2:$S$523,MATCH(Tableau!ER11&amp;Tableau!ES11,Semaines!$K$2:$K$523&amp;Semaines!$L$2:$L$523,0)),IF($AF19=2020,INDEX(Semaines!$T$2:$T$523,MATCH(Tableau!ER11&amp;Tableau!ES11,Semaines!$K$2:$K$523&amp;Semaines!$L$2:$L$523,0)),IF($AF19=2021,INDEX(Semaines!$U$2:$U$523,MATCH(Tableau!ER11&amp;Tableau!ES11,Semaines!$K$2:$K$523&amp;Semaines!$L$2:$L$523,0)),IF($AF19=2022,INDEX(Semaines!$V$2:$V$523,MATCH(Tableau!ER11&amp;Tableau!ES11,Semaines!$K$2:$K$523&amp;Semaines!$L$2:$L$523,0))))))))))))))</f>
        <v/>
      </c>
      <c r="EC19" s="127" t="str">
        <f>IF(Tableau!$AL11="","",IF(Tableau!ES11="","",Tableau!$AL11))</f>
        <v/>
      </c>
      <c r="ED19" s="124" t="str">
        <f t="shared" si="44"/>
        <v/>
      </c>
      <c r="EE19" s="125" t="str">
        <f t="shared" si="45"/>
        <v/>
      </c>
      <c r="EF19" s="126" t="str">
        <f t="array" ref="EF19">IF(AB19="Stock","",IF(OR(Tableau!EV11="",Tableau!EW11=""),"",IF($AF19=2013,INDEX(Semaines!$M$2:$M$523,MATCH(Tableau!EV11&amp;Tableau!EW11,Semaines!$K$2:$K$523&amp;Semaines!$L$2:$L$523,0)),IF($AF19=2014,INDEX(Semaines!$N$2:$N$523,MATCH(Tableau!EV11&amp;Tableau!EW11,Semaines!$K$2:$K$523&amp;Semaines!$L$2:$L$523,0)),IF($AF19=2015,INDEX(Semaines!$O$2:$O$523,MATCH(Tableau!EV11&amp;Tableau!EW11,Semaines!$K$2:$K$523&amp;Semaines!$L$2:$L$523,0)),IF($AF19=2016,INDEX(Semaines!$P$2:$P$523,MATCH(Tableau!EV11&amp;Tableau!EW11,Semaines!$K$2:$K$523&amp;Semaines!$L$2:$L$523,0)),IF($AF19=2017,INDEX(Semaines!$Q$2:$Q$523,MATCH(Tableau!EV11&amp;Tableau!EW11,Semaines!$K$2:$K$523&amp;Semaines!$L$2:$L$523,0)),IF($AF19=2018,INDEX(Semaines!$R$2:$R$523,MATCH(Tableau!EV11&amp;Tableau!EW11,Semaines!$K$2:$K$523&amp;Semaines!$L$2:$L$523,0)),IF($AF19=2019,INDEX(Semaines!$S$2:$S$523,MATCH(Tableau!EV11&amp;Tableau!EW11,Semaines!$K$2:$K$523&amp;Semaines!$L$2:$L$523,0)),IF($AF19=2020,INDEX(Semaines!$T$2:$T$523,MATCH(Tableau!EV11&amp;Tableau!EW11,Semaines!$K$2:$K$523&amp;Semaines!$L$2:$L$523,0)),IF($AF19=2021,INDEX(Semaines!$U$2:$U$523,MATCH(Tableau!EV11&amp;Tableau!EW11,Semaines!$K$2:$K$523&amp;Semaines!$L$2:$L$523,0)),IF($AF19=2022,INDEX(Semaines!$V$2:$V$523,MATCH(Tableau!EV11&amp;Tableau!EW11,Semaines!$K$2:$K$523&amp;Semaines!$L$2:$L$523,0))))))))))))))</f>
        <v/>
      </c>
      <c r="EG19" s="127" t="str">
        <f>IF(Tableau!$AL11="","",IF(Tableau!EW11="","",Tableau!$AL11))</f>
        <v/>
      </c>
      <c r="EH19" s="124" t="str">
        <f t="shared" si="46"/>
        <v/>
      </c>
      <c r="EI19" s="125" t="str">
        <f t="shared" si="47"/>
        <v/>
      </c>
      <c r="EJ19" s="126" t="str">
        <f t="array" ref="EJ19">IF(AB19="Stock","",IF(OR(Tableau!EZ11="",Tableau!FA11=""),"",IF($AF19=2013,INDEX(Semaines!$M$2:$M$523,MATCH(Tableau!EZ11&amp;Tableau!FA11,Semaines!$K$2:$K$523&amp;Semaines!$L$2:$L$523,0)),IF($AF19=2014,INDEX(Semaines!$N$2:$N$523,MATCH(Tableau!EZ11&amp;Tableau!FA11,Semaines!$K$2:$K$523&amp;Semaines!$L$2:$L$523,0)),IF($AF19=2015,INDEX(Semaines!$O$2:$O$523,MATCH(Tableau!EZ11&amp;Tableau!FA11,Semaines!$K$2:$K$523&amp;Semaines!$L$2:$L$523,0)),IF($AF19=2016,INDEX(Semaines!$P$2:$P$523,MATCH(Tableau!EZ11&amp;Tableau!FA11,Semaines!$K$2:$K$523&amp;Semaines!$L$2:$L$523,0)),IF($AF19=2017,INDEX(Semaines!$Q$2:$Q$523,MATCH(Tableau!EZ11&amp;Tableau!FA11,Semaines!$K$2:$K$523&amp;Semaines!$L$2:$L$523,0)),IF($AF19=2018,INDEX(Semaines!$R$2:$R$523,MATCH(Tableau!EZ11&amp;Tableau!FA11,Semaines!$K$2:$K$523&amp;Semaines!$L$2:$L$523,0)),IF($AF19=2019,INDEX(Semaines!$S$2:$S$523,MATCH(Tableau!EZ11&amp;Tableau!FA11,Semaines!$K$2:$K$523&amp;Semaines!$L$2:$L$523,0)),IF($AF19=2020,INDEX(Semaines!$T$2:$T$523,MATCH(Tableau!EZ11&amp;Tableau!FA11,Semaines!$K$2:$K$523&amp;Semaines!$L$2:$L$523,0)),IF($AF19=2021,INDEX(Semaines!$U$2:$U$523,MATCH(Tableau!EZ11&amp;Tableau!FA11,Semaines!$K$2:$K$523&amp;Semaines!$L$2:$L$523,0)),IF($AF19=2022,INDEX(Semaines!$V$2:$V$523,MATCH(Tableau!EZ11&amp;Tableau!FA11,Semaines!$K$2:$K$523&amp;Semaines!$L$2:$L$523,0))))))))))))))</f>
        <v/>
      </c>
      <c r="EK19" s="127" t="str">
        <f>IF(Tableau!$AL11="","",IF(Tableau!FA11="","",Tableau!$AL11))</f>
        <v/>
      </c>
      <c r="EL19" s="117" t="str">
        <f>IF(Import!AU9=0,"",Import!AU9)</f>
        <v/>
      </c>
      <c r="EM19" s="124" t="str">
        <f t="shared" si="48"/>
        <v/>
      </c>
      <c r="EN19" s="125" t="str">
        <f t="shared" si="49"/>
        <v/>
      </c>
      <c r="EO19" s="126" t="str">
        <f>IF(Tableau!FF11="","",Tableau!FF11)</f>
        <v/>
      </c>
      <c r="EP19" s="127" t="str">
        <f>IF(Tableau!FG11="","",Tableau!FG11)</f>
        <v/>
      </c>
      <c r="EQ19" s="129"/>
      <c r="ER19" s="123"/>
      <c r="ES19" s="211"/>
      <c r="ET19" s="124" t="str">
        <f t="shared" si="50"/>
        <v/>
      </c>
      <c r="EU19" s="125" t="str">
        <f t="shared" si="51"/>
        <v/>
      </c>
      <c r="EV19" s="126" t="str">
        <f t="array" ref="EV19">IF(AB19="Stock","",IF(OR(Tableau!FM11="",Tableau!FN11=""),"",IF($AF19=2013,INDEX(Semaines!$M$2:$M$523,MATCH(Tableau!FM11&amp;Tableau!FN11,Semaines!$K$2:$K$523&amp;Semaines!$L$2:$L$523,0)),IF($AF19=2014,INDEX(Semaines!$N$2:$N$523,MATCH(Tableau!FM11&amp;Tableau!FN11,Semaines!$K$2:$K$523&amp;Semaines!$L$2:$L$523,0)),IF($AF19=2015,INDEX(Semaines!$O$2:$O$523,MATCH(Tableau!FM11&amp;Tableau!FN11,Semaines!$K$2:$K$523&amp;Semaines!$L$2:$L$523,0)),IF($AF19=2016,INDEX(Semaines!$P$2:$P$523,MATCH(Tableau!FM11&amp;Tableau!FN11,Semaines!$K$2:$K$523&amp;Semaines!$L$2:$L$523,0)),IF($AF19=2017,INDEX(Semaines!$Q$2:$Q$523,MATCH(Tableau!FM11&amp;Tableau!FN11,Semaines!$K$2:$K$523&amp;Semaines!$L$2:$L$523,0)),IF($AF19=2018,INDEX(Semaines!$R$2:$R$523,MATCH(Tableau!FM11&amp;Tableau!FN11,Semaines!$K$2:$K$523&amp;Semaines!$L$2:$L$523,0)),IF($AF19=2019,INDEX(Semaines!$S$2:$S$523,MATCH(Tableau!FM11&amp;Tableau!FN11,Semaines!$K$2:$K$523&amp;Semaines!$L$2:$L$523,0)),IF($AF19=2020,INDEX(Semaines!$T$2:$T$523,MATCH(Tableau!FM11&amp;Tableau!FN11,Semaines!$K$2:$K$523&amp;Semaines!$L$2:$L$523,0)),IF($AF19=2021,INDEX(Semaines!$U$2:$U$523,MATCH(Tableau!FM11&amp;Tableau!FN11,Semaines!$K$2:$K$523&amp;Semaines!$L$2:$L$523,0)),IF($AF19=2022,INDEX(Semaines!$V$2:$V$523,MATCH(Tableau!FM11&amp;Tableau!FN11,Semaines!$K$2:$K$523&amp;Semaines!$L$2:$L$523,0))))))))))))))</f>
        <v/>
      </c>
      <c r="EW19" s="127" t="str">
        <f>IF(Tableau!$AL11="","",IF(Tableau!FN11="","",Tableau!$AL11))</f>
        <v/>
      </c>
      <c r="EX19" s="124" t="str">
        <f t="shared" si="52"/>
        <v/>
      </c>
      <c r="EY19" s="125" t="str">
        <f t="shared" si="53"/>
        <v/>
      </c>
      <c r="EZ19" s="126" t="str">
        <f t="array" ref="EZ19">IF(AB19="Stock","",IF(OR(Tableau!FQ11="",Tableau!FR11=""),"",IF($AF19=2013,INDEX(Semaines!$M$2:$M$523,MATCH(Tableau!FQ11&amp;Tableau!FR11,Semaines!$K$2:$K$523&amp;Semaines!$L$2:$L$523,0)),IF($AF19=2014,INDEX(Semaines!$N$2:$N$523,MATCH(Tableau!FQ11&amp;Tableau!FR11,Semaines!$K$2:$K$523&amp;Semaines!$L$2:$L$523,0)),IF($AF19=2015,INDEX(Semaines!$O$2:$O$523,MATCH(Tableau!FQ11&amp;Tableau!FR11,Semaines!$K$2:$K$523&amp;Semaines!$L$2:$L$523,0)),IF($AF19=2016,INDEX(Semaines!$P$2:$P$523,MATCH(Tableau!FQ11&amp;Tableau!FR11,Semaines!$K$2:$K$523&amp;Semaines!$L$2:$L$523,0)),IF($AF19=2017,INDEX(Semaines!$Q$2:$Q$523,MATCH(Tableau!FQ11&amp;Tableau!FR11,Semaines!$K$2:$K$523&amp;Semaines!$L$2:$L$523,0)),IF($AF19=2018,INDEX(Semaines!$R$2:$R$523,MATCH(Tableau!FQ11&amp;Tableau!FR11,Semaines!$K$2:$K$523&amp;Semaines!$L$2:$L$523,0)),IF($AF19=2019,INDEX(Semaines!$S$2:$S$523,MATCH(Tableau!FQ11&amp;Tableau!FR11,Semaines!$K$2:$K$523&amp;Semaines!$L$2:$L$523,0)),IF($AF19=2020,INDEX(Semaines!$T$2:$T$523,MATCH(Tableau!FQ11&amp;Tableau!FR11,Semaines!$K$2:$K$523&amp;Semaines!$L$2:$L$523,0)),IF($AF19=2021,INDEX(Semaines!$U$2:$U$523,MATCH(Tableau!FQ11&amp;Tableau!FR11,Semaines!$K$2:$K$523&amp;Semaines!$L$2:$L$523,0)),IF($AF19=2022,INDEX(Semaines!$V$2:$V$523,MATCH(Tableau!FQ11&amp;Tableau!FR11,Semaines!$K$2:$K$523&amp;Semaines!$L$2:$L$523,0))))))))))))))</f>
        <v/>
      </c>
      <c r="FA19" s="127" t="str">
        <f>IF(Tableau!$AL11="","",IF(Tableau!FR11="","",Tableau!$AL11))</f>
        <v/>
      </c>
      <c r="FB19" s="211"/>
      <c r="FC19" s="124" t="str">
        <f t="shared" si="54"/>
        <v/>
      </c>
      <c r="FD19" s="125" t="str">
        <f t="shared" si="55"/>
        <v/>
      </c>
      <c r="FE19" s="126" t="str">
        <f t="array" ref="FE19">IF(AB19="Stock","",IF(OR(Tableau!FV11="",Tableau!FW11=""),"",IF($AF19=2013,INDEX(Semaines!$M$2:$M$523,MATCH(Tableau!FV11&amp;Tableau!FW11,Semaines!$K$2:$K$523&amp;Semaines!$L$2:$L$523,0)),IF($AF19=2014,INDEX(Semaines!$N$2:$N$523,MATCH(Tableau!FV11&amp;Tableau!FW11,Semaines!$K$2:$K$523&amp;Semaines!$L$2:$L$523,0)),IF($AF19=2015,INDEX(Semaines!$O$2:$O$523,MATCH(Tableau!FV11&amp;Tableau!FW11,Semaines!$K$2:$K$523&amp;Semaines!$L$2:$L$523,0)),IF($AF19=2016,INDEX(Semaines!$P$2:$P$523,MATCH(Tableau!FV11&amp;Tableau!FW11,Semaines!$K$2:$K$523&amp;Semaines!$L$2:$L$523,0)),IF($AF19=2017,INDEX(Semaines!$Q$2:$Q$523,MATCH(Tableau!FV11&amp;Tableau!FW11,Semaines!$K$2:$K$523&amp;Semaines!$L$2:$L$523,0)),IF($AF19=2018,INDEX(Semaines!$R$2:$R$523,MATCH(Tableau!FV11&amp;Tableau!FW11,Semaines!$K$2:$K$523&amp;Semaines!$L$2:$L$523,0)),IF($AF19=2019,INDEX(Semaines!$S$2:$S$523,MATCH(Tableau!FV11&amp;Tableau!FW11,Semaines!$K$2:$K$523&amp;Semaines!$L$2:$L$523,0)),IF($AF19=2020,INDEX(Semaines!$T$2:$T$523,MATCH(Tableau!FV11&amp;Tableau!FW11,Semaines!$K$2:$K$523&amp;Semaines!$L$2:$L$523,0)),IF($AF19=2021,INDEX(Semaines!$U$2:$U$523,MATCH(Tableau!FV11&amp;Tableau!FW11,Semaines!$K$2:$K$523&amp;Semaines!$L$2:$L$523,0)),IF($AF19=2022,INDEX(Semaines!$V$2:$V$523,MATCH(Tableau!FV11&amp;Tableau!FW11,Semaines!$K$2:$K$523&amp;Semaines!$L$2:$L$523,0))))))))))))))</f>
        <v/>
      </c>
      <c r="FF19" s="127" t="str">
        <f>IF(Tableau!$AL11="","",IF(Tableau!FW11="","",Tableau!$AL11))</f>
        <v/>
      </c>
      <c r="FG19" s="129"/>
      <c r="FH19" s="123"/>
      <c r="FI19" s="124" t="str">
        <f t="shared" si="56"/>
        <v/>
      </c>
      <c r="FJ19" s="125" t="str">
        <f t="shared" si="57"/>
        <v/>
      </c>
      <c r="FK19" s="126" t="str">
        <f t="array" ref="FK19">IF(AB19="Stock","",IF(OR(Tableau!FZ11="",Tableau!GA11=""),"",IF($AF19=2013,INDEX(Semaines!$M$2:$M$523,MATCH(Tableau!FZ11&amp;Tableau!GA11,Semaines!$K$2:$K$523&amp;Semaines!$L$2:$L$523,0)),IF($AF19=2014,INDEX(Semaines!$N$2:$N$523,MATCH(Tableau!FZ11&amp;Tableau!GA11,Semaines!$K$2:$K$523&amp;Semaines!$L$2:$L$523,0)),IF($AF19=2015,INDEX(Semaines!$O$2:$O$523,MATCH(Tableau!FZ11&amp;Tableau!GA11,Semaines!$K$2:$K$523&amp;Semaines!$L$2:$L$523,0)),IF($AF19=2016,INDEX(Semaines!$P$2:$P$523,MATCH(Tableau!FZ11&amp;Tableau!GA11,Semaines!$K$2:$K$523&amp;Semaines!$L$2:$L$523,0)),IF($AF19=2017,INDEX(Semaines!$Q$2:$Q$523,MATCH(Tableau!FZ11&amp;Tableau!GA11,Semaines!$K$2:$K$523&amp;Semaines!$L$2:$L$523,0)),IF($AF19=2018,INDEX(Semaines!$R$2:$R$523,MATCH(Tableau!FZ11&amp;Tableau!GA11,Semaines!$K$2:$K$523&amp;Semaines!$L$2:$L$523,0)),IF($AF19=2019,INDEX(Semaines!$S$2:$S$523,MATCH(Tableau!FZ11&amp;Tableau!GA11,Semaines!$K$2:$K$523&amp;Semaines!$L$2:$L$523,0)),IF($AF19=2020,INDEX(Semaines!$T$2:$T$523,MATCH(Tableau!FZ11&amp;Tableau!GA11,Semaines!$K$2:$K$523&amp;Semaines!$L$2:$L$523,0)),IF($AF19=2021,INDEX(Semaines!$U$2:$U$523,MATCH(Tableau!FZ11&amp;Tableau!GA11,Semaines!$K$2:$K$523&amp;Semaines!$L$2:$L$523,0)),IF($AF19=2022,INDEX(Semaines!$V$2:$V$523,MATCH(Tableau!FZ11&amp;Tableau!GA11,Semaines!$K$2:$K$523&amp;Semaines!$L$2:$L$523,0))))))))))))))</f>
        <v/>
      </c>
      <c r="FL19" s="127" t="str">
        <f>IF(Tableau!$AL11="","",IF(Tableau!GA11="","",Tableau!$AL11))</f>
        <v/>
      </c>
      <c r="FM19" s="211"/>
      <c r="FN19" s="124" t="str">
        <f t="shared" si="58"/>
        <v/>
      </c>
      <c r="FO19" s="125" t="str">
        <f t="shared" si="59"/>
        <v/>
      </c>
      <c r="FP19" s="126" t="str">
        <f t="array" ref="FP19">IF(AB19="Stock","",IF(OR(Tableau!GE11="",Tableau!GF11=""),"",IF($AF19=2013,INDEX(Semaines!$M$2:$M$523,MATCH(Tableau!GE11&amp;Tableau!GF11,Semaines!$K$2:$K$523&amp;Semaines!$L$2:$L$523,0)),IF($AF19=2014,INDEX(Semaines!$N$2:$N$523,MATCH(Tableau!GE11&amp;Tableau!GF11,Semaines!$K$2:$K$523&amp;Semaines!$L$2:$L$523,0)),IF($AF19=2015,INDEX(Semaines!$O$2:$O$523,MATCH(Tableau!GE11&amp;Tableau!GF11,Semaines!$K$2:$K$523&amp;Semaines!$L$2:$L$523,0)),IF($AF19=2016,INDEX(Semaines!$P$2:$P$523,MATCH(Tableau!GE11&amp;Tableau!GF11,Semaines!$K$2:$K$523&amp;Semaines!$L$2:$L$523,0)),IF($AF19=2017,INDEX(Semaines!$Q$2:$Q$523,MATCH(Tableau!GE11&amp;Tableau!GF11,Semaines!$K$2:$K$523&amp;Semaines!$L$2:$L$523,0)),IF($AF19=2018,INDEX(Semaines!$R$2:$R$523,MATCH(Tableau!GE11&amp;Tableau!GF11,Semaines!$K$2:$K$523&amp;Semaines!$L$2:$L$523,0)),IF($AF19=2019,INDEX(Semaines!$S$2:$S$523,MATCH(Tableau!GE11&amp;Tableau!GF11,Semaines!$K$2:$K$523&amp;Semaines!$L$2:$L$523,0)),IF($AF19=2020,INDEX(Semaines!$T$2:$T$523,MATCH(Tableau!GE11&amp;Tableau!GF11,Semaines!$K$2:$K$523&amp;Semaines!$L$2:$L$523,0)),IF($AF19=2021,INDEX(Semaines!$U$2:$U$523,MATCH(Tableau!GE11&amp;Tableau!GF11,Semaines!$K$2:$K$523&amp;Semaines!$L$2:$L$523,0)),IF($AF19=2022,INDEX(Semaines!$V$2:$V$523,MATCH(Tableau!GE11&amp;Tableau!GF11,Semaines!$K$2:$K$523&amp;Semaines!$L$2:$L$523,0))))))))))))))</f>
        <v/>
      </c>
      <c r="FQ19" s="127" t="str">
        <f>IF(Tableau!$AL11="","",IF(Tableau!GF11="","",Tableau!$AL11))</f>
        <v/>
      </c>
      <c r="FR19" s="124" t="str">
        <f t="shared" si="60"/>
        <v/>
      </c>
      <c r="FS19" s="125" t="str">
        <f t="shared" si="61"/>
        <v/>
      </c>
      <c r="FT19" s="126" t="str">
        <f t="array" ref="FT19">IF(AB19="Stock","",IF(OR(Tableau!GI11="",Tableau!GJ11=""),"",IF($AF19=2013,INDEX(Semaines!$M$2:$M$523,MATCH(Tableau!GI11&amp;Tableau!GJ11,Semaines!$K$2:$K$523&amp;Semaines!$L$2:$L$523,0)),IF($AF19=2014,INDEX(Semaines!$N$2:$N$523,MATCH(Tableau!GI11&amp;Tableau!GJ11,Semaines!$K$2:$K$523&amp;Semaines!$L$2:$L$523,0)),IF($AF19=2015,INDEX(Semaines!$O$2:$O$523,MATCH(Tableau!GI11&amp;Tableau!GJ11,Semaines!$K$2:$K$523&amp;Semaines!$L$2:$L$523,0)),IF($AF19=2016,INDEX(Semaines!$P$2:$P$523,MATCH(Tableau!GI11&amp;Tableau!GJ11,Semaines!$K$2:$K$523&amp;Semaines!$L$2:$L$523,0)),IF($AF19=2017,INDEX(Semaines!$Q$2:$Q$523,MATCH(Tableau!GI11&amp;Tableau!GJ11,Semaines!$K$2:$K$523&amp;Semaines!$L$2:$L$523,0)),IF($AF19=2018,INDEX(Semaines!$R$2:$R$523,MATCH(Tableau!GI11&amp;Tableau!GJ11,Semaines!$K$2:$K$523&amp;Semaines!$L$2:$L$523,0)),IF($AF19=2019,INDEX(Semaines!$S$2:$S$523,MATCH(Tableau!GI11&amp;Tableau!GJ11,Semaines!$K$2:$K$523&amp;Semaines!$L$2:$L$523,0)),IF($AF19=2020,INDEX(Semaines!$T$2:$T$523,MATCH(Tableau!GI11&amp;Tableau!GJ11,Semaines!$K$2:$K$523&amp;Semaines!$L$2:$L$523,0)),IF($AF19=2021,INDEX(Semaines!$U$2:$U$523,MATCH(Tableau!GI11&amp;Tableau!GJ11,Semaines!$K$2:$K$523&amp;Semaines!$L$2:$L$523,0)),IF($AF19=2022,INDEX(Semaines!$V$2:$V$523,MATCH(Tableau!GI11&amp;Tableau!GJ11,Semaines!$K$2:$K$523&amp;Semaines!$L$2:$L$523,0))))))))))))))</f>
        <v/>
      </c>
      <c r="FU19" s="127" t="str">
        <f>IF(Tableau!$AL11="","",IF(Tableau!GJ11="","",Tableau!$AL11))</f>
        <v/>
      </c>
      <c r="FV19" s="126" t="str">
        <f t="array" ref="FV19">IF(AB19="Stock","",IF(OR(Tableau!GK11="",Tableau!GL11=""),"",IF($AF19=2013,INDEX(Semaines!$M$2:$M$523,MATCH(Tableau!GK11&amp;Tableau!GL11,Semaines!$K$2:$K$523&amp;Semaines!$L$2:$L$523,0)),IF($AF19=2014,INDEX(Semaines!$N$2:$N$523,MATCH(Tableau!GK11&amp;Tableau!GL11,Semaines!$K$2:$K$523&amp;Semaines!$L$2:$L$523,0)),IF($AF19=2015,INDEX(Semaines!$O$2:$O$523,MATCH(Tableau!GK11&amp;Tableau!GL11,Semaines!$K$2:$K$523&amp;Semaines!$L$2:$L$523,0)),IF($AF19=2016,INDEX(Semaines!$P$2:$P$523,MATCH(Tableau!GK11&amp;Tableau!GL11,Semaines!$K$2:$K$523&amp;Semaines!$L$2:$L$523,0)),IF($AF19=2017,INDEX(Semaines!$Q$2:$Q$523,MATCH(Tableau!GK11&amp;Tableau!GL11,Semaines!$K$2:$K$523&amp;Semaines!$L$2:$L$523,0)),IF($AF19=2018,INDEX(Semaines!$R$2:$R$523,MATCH(Tableau!GK11&amp;Tableau!GL11,Semaines!$K$2:$K$523&amp;Semaines!$L$2:$L$523,0)),IF($AF19=2019,INDEX(Semaines!$S$2:$S$523,MATCH(Tableau!GK11&amp;Tableau!GL11,Semaines!$K$2:$K$523&amp;Semaines!$L$2:$L$523,0)),IF($AF19=2020,INDEX(Semaines!$T$2:$T$523,MATCH(Tableau!GK11&amp;Tableau!GL11,Semaines!$K$2:$K$523&amp;Semaines!$L$2:$L$523,0)),IF($AF19=2021,INDEX(Semaines!$U$2:$U$523,MATCH(Tableau!GK11&amp;Tableau!GL11,Semaines!$K$2:$K$523&amp;Semaines!$L$2:$L$523,0)),IF($AF19=2022,INDEX(Semaines!$V$2:$V$523,MATCH(Tableau!GK11&amp;Tableau!GL11,Semaines!$K$2:$K$523&amp;Semaines!$L$2:$L$523,0))))))))))))))</f>
        <v/>
      </c>
      <c r="FW19" s="127" t="str">
        <f>IF(Tableau!$AL11="","",IF(Tableau!GL11="","",Tableau!$AL11))</f>
        <v/>
      </c>
      <c r="FX19" s="124" t="str">
        <f t="shared" si="62"/>
        <v/>
      </c>
      <c r="FY19" s="125" t="str">
        <f t="shared" si="63"/>
        <v/>
      </c>
      <c r="FZ19" s="126" t="str">
        <f t="array" ref="FZ19">IF(AB19="Stock","",IF(OR(Tableau!GO11="",Tableau!GP11=""),"",IF($AF19=2013,INDEX(Semaines!$M$2:$M$523,MATCH(Tableau!GO11&amp;Tableau!GP11,Semaines!$K$2:$K$523&amp;Semaines!$L$2:$L$523,0)),IF($AF19=2014,INDEX(Semaines!$N$2:$N$523,MATCH(Tableau!GO11&amp;Tableau!GP11,Semaines!$K$2:$K$523&amp;Semaines!$L$2:$L$523,0)),IF($AF19=2015,INDEX(Semaines!$O$2:$O$523,MATCH(Tableau!GO11&amp;Tableau!GP11,Semaines!$K$2:$K$523&amp;Semaines!$L$2:$L$523,0)),IF($AF19=2016,INDEX(Semaines!$P$2:$P$523,MATCH(Tableau!GO11&amp;Tableau!GP11,Semaines!$K$2:$K$523&amp;Semaines!$L$2:$L$523,0)),IF($AF19=2017,INDEX(Semaines!$Q$2:$Q$523,MATCH(Tableau!GO11&amp;Tableau!GP11,Semaines!$K$2:$K$523&amp;Semaines!$L$2:$L$523,0)),IF($AF19=2018,INDEX(Semaines!$R$2:$R$523,MATCH(Tableau!GO11&amp;Tableau!GP11,Semaines!$K$2:$K$523&amp;Semaines!$L$2:$L$523,0)),IF($AF19=2019,INDEX(Semaines!$S$2:$S$523,MATCH(Tableau!GO11&amp;Tableau!GP11,Semaines!$K$2:$K$523&amp;Semaines!$L$2:$L$523,0)),IF($AF19=2020,INDEX(Semaines!$T$2:$T$523,MATCH(Tableau!GO11&amp;Tableau!GP11,Semaines!$K$2:$K$523&amp;Semaines!$L$2:$L$523,0)),IF($AF19=2021,INDEX(Semaines!$U$2:$U$523,MATCH(Tableau!GO11&amp;Tableau!GP11,Semaines!$K$2:$K$523&amp;Semaines!$L$2:$L$523,0)),IF($AF19=2022,INDEX(Semaines!$V$2:$V$523,MATCH(Tableau!GO11&amp;Tableau!GP11,Semaines!$K$2:$K$523&amp;Semaines!$L$2:$L$523,0))))))))))))))</f>
        <v/>
      </c>
      <c r="GA19" s="127" t="str">
        <f>IF(Tableau!$AL11="","",IF(Tableau!GP11="","",Tableau!$AL11))</f>
        <v/>
      </c>
      <c r="GB19" s="124" t="str">
        <f t="shared" si="64"/>
        <v/>
      </c>
      <c r="GC19" s="125" t="str">
        <f t="shared" si="65"/>
        <v/>
      </c>
      <c r="GD19" s="126" t="str">
        <f t="array" ref="GD19">IF(AB19="Stock","",IF(OR(Tableau!GS11="",Tableau!GT11=""),"",IF($AF19=2013,INDEX(Semaines!$M$2:$M$523,MATCH(Tableau!GS11&amp;Tableau!GT11,Semaines!$K$2:$K$523&amp;Semaines!$L$2:$L$523,0)),IF($AF19=2014,INDEX(Semaines!$N$2:$N$523,MATCH(Tableau!GS11&amp;Tableau!GT11,Semaines!$K$2:$K$523&amp;Semaines!$L$2:$L$523,0)),IF($AF19=2015,INDEX(Semaines!$O$2:$O$523,MATCH(Tableau!GS11&amp;Tableau!GT11,Semaines!$K$2:$K$523&amp;Semaines!$L$2:$L$523,0)),IF($AF19=2016,INDEX(Semaines!$P$2:$P$523,MATCH(Tableau!GS11&amp;Tableau!GT11,Semaines!$K$2:$K$523&amp;Semaines!$L$2:$L$523,0)),IF($AF19=2017,INDEX(Semaines!$Q$2:$Q$523,MATCH(Tableau!GS11&amp;Tableau!GT11,Semaines!$K$2:$K$523&amp;Semaines!$L$2:$L$523,0)),IF($AF19=2018,INDEX(Semaines!$R$2:$R$523,MATCH(Tableau!GS11&amp;Tableau!GT11,Semaines!$K$2:$K$523&amp;Semaines!$L$2:$L$523,0)),IF($AF19=2019,INDEX(Semaines!$S$2:$S$523,MATCH(Tableau!GS11&amp;Tableau!GT11,Semaines!$K$2:$K$523&amp;Semaines!$L$2:$L$523,0)),IF($AF19=2020,INDEX(Semaines!$T$2:$T$523,MATCH(Tableau!GS11&amp;Tableau!GT11,Semaines!$K$2:$K$523&amp;Semaines!$L$2:$L$523,0)),IF($AF19=2021,INDEX(Semaines!$U$2:$U$523,MATCH(Tableau!GS11&amp;Tableau!GT11,Semaines!$K$2:$K$523&amp;Semaines!$L$2:$L$523,0)),IF($AF19=2022,INDEX(Semaines!$V$2:$V$523,MATCH(Tableau!GS11&amp;Tableau!GT11,Semaines!$K$2:$K$523&amp;Semaines!$L$2:$L$523,0))))))))))))))</f>
        <v/>
      </c>
      <c r="GE19" s="127" t="str">
        <f>IF(Tableau!$AL11="","",IF(Tableau!GT11="","",Tableau!$AL11))</f>
        <v/>
      </c>
      <c r="GF19" s="124" t="str">
        <f t="shared" si="66"/>
        <v/>
      </c>
      <c r="GG19" s="125" t="str">
        <f t="shared" si="67"/>
        <v/>
      </c>
      <c r="GH19" s="126" t="str">
        <f t="array" ref="GH19">IF(AB19="Stock","",IF(OR(Tableau!GW11="",Tableau!GX11=""),"",IF($AF19=2013,INDEX(Semaines!$M$2:$M$523,MATCH(Tableau!GW11&amp;Tableau!GX11,Semaines!$K$2:$K$523&amp;Semaines!$L$2:$L$523,0)),IF($AF19=2014,INDEX(Semaines!$N$2:$N$523,MATCH(Tableau!GW11&amp;Tableau!GX11,Semaines!$K$2:$K$523&amp;Semaines!$L$2:$L$523,0)),IF($AF19=2015,INDEX(Semaines!$O$2:$O$523,MATCH(Tableau!GW11&amp;Tableau!GX11,Semaines!$K$2:$K$523&amp;Semaines!$L$2:$L$523,0)),IF($AF19=2016,INDEX(Semaines!$P$2:$P$523,MATCH(Tableau!GW11&amp;Tableau!GX11,Semaines!$K$2:$K$523&amp;Semaines!$L$2:$L$523,0)),IF($AF19=2017,INDEX(Semaines!$Q$2:$Q$523,MATCH(Tableau!GW11&amp;Tableau!GX11,Semaines!$K$2:$K$523&amp;Semaines!$L$2:$L$523,0)),IF($AF19=2018,INDEX(Semaines!$R$2:$R$523,MATCH(Tableau!GW11&amp;Tableau!GX11,Semaines!$K$2:$K$523&amp;Semaines!$L$2:$L$523,0)),IF($AF19=2019,INDEX(Semaines!$S$2:$S$523,MATCH(Tableau!GW11&amp;Tableau!GX11,Semaines!$K$2:$K$523&amp;Semaines!$L$2:$L$523,0)),IF($AF19=2020,INDEX(Semaines!$T$2:$T$523,MATCH(Tableau!GW11&amp;Tableau!GX11,Semaines!$K$2:$K$523&amp;Semaines!$L$2:$L$523,0)),IF($AF19=2021,INDEX(Semaines!$U$2:$U$523,MATCH(Tableau!GW11&amp;Tableau!GX11,Semaines!$K$2:$K$523&amp;Semaines!$L$2:$L$523,0)),IF($AF19=2022,INDEX(Semaines!$V$2:$V$523,MATCH(Tableau!GW11&amp;Tableau!GX11,Semaines!$K$2:$K$523&amp;Semaines!$L$2:$L$523,0))))))))))))))</f>
        <v/>
      </c>
      <c r="GI19" s="127" t="str">
        <f>IF(Tableau!$AL11="","",IF(Tableau!GX11="","",Tableau!$AL11))</f>
        <v/>
      </c>
      <c r="GJ19" s="211"/>
      <c r="GK19" s="124" t="str">
        <f t="shared" si="68"/>
        <v/>
      </c>
      <c r="GL19" s="125" t="str">
        <f t="shared" si="69"/>
        <v/>
      </c>
      <c r="GM19" s="126" t="str">
        <f t="array" ref="GM19">IF(AB19="Stock","",IF(OR(Tableau!HB11="",Tableau!HC11=""),"",IF($AF19=2013,INDEX(Semaines!$M$2:$M$523,MATCH(Tableau!HB11&amp;Tableau!HC11,Semaines!$K$2:$K$523&amp;Semaines!$L$2:$L$523,0)),IF($AF19=2014,INDEX(Semaines!$N$2:$N$523,MATCH(Tableau!HB11&amp;Tableau!HC11,Semaines!$K$2:$K$523&amp;Semaines!$L$2:$L$523,0)),IF($AF19=2015,INDEX(Semaines!$O$2:$O$523,MATCH(Tableau!HB11&amp;Tableau!HC11,Semaines!$K$2:$K$523&amp;Semaines!$L$2:$L$523,0)),IF($AF19=2016,INDEX(Semaines!$P$2:$P$523,MATCH(Tableau!HB11&amp;Tableau!HC11,Semaines!$K$2:$K$523&amp;Semaines!$L$2:$L$523,0)),IF($AF19=2017,INDEX(Semaines!$Q$2:$Q$523,MATCH(Tableau!HB11&amp;Tableau!HC11,Semaines!$K$2:$K$523&amp;Semaines!$L$2:$L$523,0)),IF($AF19=2018,INDEX(Semaines!$R$2:$R$523,MATCH(Tableau!HB11&amp;Tableau!HC11,Semaines!$K$2:$K$523&amp;Semaines!$L$2:$L$523,0)),IF($AF19=2019,INDEX(Semaines!$S$2:$S$523,MATCH(Tableau!HB11&amp;Tableau!HC11,Semaines!$K$2:$K$523&amp;Semaines!$L$2:$L$523,0)),IF($AF19=2020,INDEX(Semaines!$T$2:$T$523,MATCH(Tableau!HB11&amp;Tableau!HC11,Semaines!$K$2:$K$523&amp;Semaines!$L$2:$L$523,0)),IF($AF19=2021,INDEX(Semaines!$U$2:$U$523,MATCH(Tableau!HB11&amp;Tableau!HC11,Semaines!$K$2:$K$523&amp;Semaines!$L$2:$L$523,0)),IF($AF19=2022,INDEX(Semaines!$V$2:$V$523,MATCH(Tableau!HB11&amp;Tableau!HC11,Semaines!$K$2:$K$523&amp;Semaines!$L$2:$L$523,0))))))))))))))</f>
        <v/>
      </c>
      <c r="GN19" s="127" t="str">
        <f>IF(Tableau!$AL11="","",IF(Tableau!HC11="","",Tableau!$AL11))</f>
        <v/>
      </c>
      <c r="GO19" s="124" t="str">
        <f t="shared" si="70"/>
        <v/>
      </c>
      <c r="GP19" s="125" t="str">
        <f t="shared" si="71"/>
        <v/>
      </c>
      <c r="GQ19" s="126" t="str">
        <f t="array" ref="GQ19">IF(AB19="Stock","",IF(OR(Tableau!HF11="",Tableau!HG11=""),"",IF($AF19=2013,INDEX(Semaines!$M$2:$M$523,MATCH(Tableau!HF11&amp;Tableau!HG11,Semaines!$K$2:$K$523&amp;Semaines!$L$2:$L$523,0)),IF($AF19=2014,INDEX(Semaines!$N$2:$N$523,MATCH(Tableau!HF11&amp;Tableau!HG11,Semaines!$K$2:$K$523&amp;Semaines!$L$2:$L$523,0)),IF($AF19=2015,INDEX(Semaines!$O$2:$O$523,MATCH(Tableau!HF11&amp;Tableau!HG11,Semaines!$K$2:$K$523&amp;Semaines!$L$2:$L$523,0)),IF($AF19=2016,INDEX(Semaines!$P$2:$P$523,MATCH(Tableau!HF11&amp;Tableau!HG11,Semaines!$K$2:$K$523&amp;Semaines!$L$2:$L$523,0)),IF($AF19=2017,INDEX(Semaines!$Q$2:$Q$523,MATCH(Tableau!HF11&amp;Tableau!HG11,Semaines!$K$2:$K$523&amp;Semaines!$L$2:$L$523,0)),IF($AF19=2018,INDEX(Semaines!$R$2:$R$523,MATCH(Tableau!HF11&amp;Tableau!HG11,Semaines!$K$2:$K$523&amp;Semaines!$L$2:$L$523,0)),IF($AF19=2019,INDEX(Semaines!$S$2:$S$523,MATCH(Tableau!HF11&amp;Tableau!HG11,Semaines!$K$2:$K$523&amp;Semaines!$L$2:$L$523,0)),IF($AF19=2020,INDEX(Semaines!$T$2:$T$523,MATCH(Tableau!HF11&amp;Tableau!HG11,Semaines!$K$2:$K$523&amp;Semaines!$L$2:$L$523,0)),IF($AF19=2021,INDEX(Semaines!$U$2:$U$523,MATCH(Tableau!HF11&amp;Tableau!HG11,Semaines!$K$2:$K$523&amp;Semaines!$L$2:$L$523,0)),IF($AF19=2022,INDEX(Semaines!$V$2:$V$523,MATCH(Tableau!HF11&amp;Tableau!HG11,Semaines!$K$2:$K$523&amp;Semaines!$L$2:$L$523,0))))))))))))))</f>
        <v/>
      </c>
      <c r="GR19" s="127" t="str">
        <f>IF(Tableau!$AL11="","",IF(Tableau!HG11="","",Tableau!$AL11))</f>
        <v/>
      </c>
      <c r="GS19" s="129"/>
      <c r="GT19" s="122"/>
      <c r="GU19" s="129"/>
      <c r="GV19" s="123"/>
      <c r="GW19" s="122"/>
      <c r="GX19" s="123"/>
      <c r="GY19" s="124" t="str">
        <f t="shared" si="72"/>
        <v/>
      </c>
      <c r="GZ19" s="125" t="str">
        <f t="shared" si="73"/>
        <v/>
      </c>
      <c r="HA19" s="126" t="str">
        <f t="array" ref="HA19">IF(AB19="Stock","",IF(OR(Tableau!HP11="",Tableau!HQ11=""),"",IF($AF19=2013,INDEX(Semaines!$M$2:$M$523,MATCH(Tableau!HP11&amp;Tableau!HQ11,Semaines!$K$2:$K$523&amp;Semaines!$L$2:$L$523,0)),IF($AF19=2014,INDEX(Semaines!$N$2:$N$523,MATCH(Tableau!HP11&amp;Tableau!HQ11,Semaines!$K$2:$K$523&amp;Semaines!$L$2:$L$523,0)),IF($AF19=2015,INDEX(Semaines!$O$2:$O$523,MATCH(Tableau!HP11&amp;Tableau!HQ11,Semaines!$K$2:$K$523&amp;Semaines!$L$2:$L$523,0)),IF($AF19=2016,INDEX(Semaines!$P$2:$P$523,MATCH(Tableau!HP11&amp;Tableau!HQ11,Semaines!$K$2:$K$523&amp;Semaines!$L$2:$L$523,0)),IF($AF19=2017,INDEX(Semaines!$Q$2:$Q$523,MATCH(Tableau!HP11&amp;Tableau!HQ11,Semaines!$K$2:$K$523&amp;Semaines!$L$2:$L$523,0)),IF($AF19=2018,INDEX(Semaines!$R$2:$R$523,MATCH(Tableau!HP11&amp;Tableau!HQ11,Semaines!$K$2:$K$523&amp;Semaines!$L$2:$L$523,0)),IF($AF19=2019,INDEX(Semaines!$S$2:$S$523,MATCH(Tableau!HP11&amp;Tableau!HQ11,Semaines!$K$2:$K$523&amp;Semaines!$L$2:$L$523,0)),IF($AF19=2020,INDEX(Semaines!$T$2:$T$523,MATCH(Tableau!HP11&amp;Tableau!HQ11,Semaines!$K$2:$K$523&amp;Semaines!$L$2:$L$523,0)),IF($AF19=2021,INDEX(Semaines!$U$2:$U$523,MATCH(Tableau!HP11&amp;Tableau!HQ11,Semaines!$K$2:$K$523&amp;Semaines!$L$2:$L$523,0)),IF($AF19=2022,INDEX(Semaines!$V$2:$V$523,MATCH(Tableau!HP11&amp;Tableau!HQ11,Semaines!$K$2:$K$523&amp;Semaines!$L$2:$L$523,0))))))))))))))</f>
        <v/>
      </c>
      <c r="HB19" s="127" t="str">
        <f>IF(Tableau!$AL11="","",IF(Tableau!HQ11="","",Tableau!$AL11))</f>
        <v/>
      </c>
      <c r="HC19" s="211"/>
      <c r="HD19" s="131"/>
      <c r="HE19" s="132"/>
      <c r="HF19" s="133"/>
      <c r="HG19" s="123"/>
      <c r="HH19" s="211"/>
      <c r="HI19" s="124" t="str">
        <f t="shared" si="74"/>
        <v/>
      </c>
      <c r="HJ19" s="125" t="str">
        <f t="shared" si="75"/>
        <v/>
      </c>
      <c r="HK19" s="126" t="str">
        <f t="array" ref="HK19">IF(AB19="Stock","",IF(OR(Tableau!HZ11="",Tableau!IA11=""),"",IF($AF19=2013,INDEX(Semaines!$M$2:$M$523,MATCH(Tableau!HZ11&amp;Tableau!IA11,Semaines!$K$2:$K$523&amp;Semaines!$L$2:$L$523,0)),IF($AF19=2014,INDEX(Semaines!$N$2:$N$523,MATCH(Tableau!HZ11&amp;Tableau!IA11,Semaines!$K$2:$K$523&amp;Semaines!$L$2:$L$523,0)),IF($AF19=2015,INDEX(Semaines!$O$2:$O$523,MATCH(Tableau!HZ11&amp;Tableau!IA11,Semaines!$K$2:$K$523&amp;Semaines!$L$2:$L$523,0)),IF($AF19=2016,INDEX(Semaines!$P$2:$P$523,MATCH(Tableau!HZ11&amp;Tableau!IA11,Semaines!$K$2:$K$523&amp;Semaines!$L$2:$L$523,0)),IF($AF19=2017,INDEX(Semaines!$Q$2:$Q$523,MATCH(Tableau!HZ11&amp;Tableau!IA11,Semaines!$K$2:$K$523&amp;Semaines!$L$2:$L$523,0)),IF($AF19=2018,INDEX(Semaines!$R$2:$R$523,MATCH(Tableau!HZ11&amp;Tableau!IA11,Semaines!$K$2:$K$523&amp;Semaines!$L$2:$L$523,0)),IF($AF19=2019,INDEX(Semaines!$S$2:$S$523,MATCH(Tableau!HZ11&amp;Tableau!IA11,Semaines!$K$2:$K$523&amp;Semaines!$L$2:$L$523,0)),IF($AF19=2020,INDEX(Semaines!$T$2:$T$523,MATCH(Tableau!HZ11&amp;Tableau!IA11,Semaines!$K$2:$K$523&amp;Semaines!$L$2:$L$523,0)),IF($AF19=2021,INDEX(Semaines!$U$2:$U$523,MATCH(Tableau!HZ11&amp;Tableau!IA11,Semaines!$K$2:$K$523&amp;Semaines!$L$2:$L$523,0)),IF($AF19=2022,INDEX(Semaines!$V$2:$V$523,MATCH(Tableau!HZ11&amp;Tableau!IA11,Semaines!$K$2:$K$523&amp;Semaines!$L$2:$L$523,0))))))))))))))</f>
        <v/>
      </c>
      <c r="HL19" s="127" t="str">
        <f>IF(Tableau!$AL11="","",IF(Tableau!IA11="","",Tableau!$AL11))</f>
        <v/>
      </c>
      <c r="HM19" s="126" t="str">
        <f t="array" ref="HM19">IF(AB19="Stock","",IF(OR(Tableau!IB11="",Tableau!IC11=""),"",IF($AF19=2013,INDEX(Semaines!$M$2:$M$523,MATCH(Tableau!IB11&amp;Tableau!IC11,Semaines!$K$2:$K$523&amp;Semaines!$L$2:$L$523,0)),IF($AF19=2014,INDEX(Semaines!$N$2:$N$523,MATCH(Tableau!IB11&amp;Tableau!IC11,Semaines!$K$2:$K$523&amp;Semaines!$L$2:$L$523,0)),IF($AF19=2015,INDEX(Semaines!$O$2:$O$523,MATCH(Tableau!IB11&amp;Tableau!IC11,Semaines!$K$2:$K$523&amp;Semaines!$L$2:$L$523,0)),IF($AF19=2016,INDEX(Semaines!$P$2:$P$523,MATCH(Tableau!IB11&amp;Tableau!IC11,Semaines!$K$2:$K$523&amp;Semaines!$L$2:$L$523,0)),IF($AF19=2017,INDEX(Semaines!$Q$2:$Q$523,MATCH(Tableau!IB11&amp;Tableau!IC11,Semaines!$K$2:$K$523&amp;Semaines!$L$2:$L$523,0)),IF($AF19=2018,INDEX(Semaines!$R$2:$R$523,MATCH(Tableau!IB11&amp;Tableau!IC11,Semaines!$K$2:$K$523&amp;Semaines!$L$2:$L$523,0)),IF($AF19=2019,INDEX(Semaines!$S$2:$S$523,MATCH(Tableau!IB11&amp;Tableau!IC11,Semaines!$K$2:$K$523&amp;Semaines!$L$2:$L$523,0)),IF($AF19=2020,INDEX(Semaines!$T$2:$T$523,MATCH(Tableau!IB11&amp;Tableau!IC11,Semaines!$K$2:$K$523&amp;Semaines!$L$2:$L$523,0)),IF($AF19=2021,INDEX(Semaines!$U$2:$U$523,MATCH(Tableau!IB11&amp;Tableau!IC11,Semaines!$K$2:$K$523&amp;Semaines!$L$2:$L$523,0)),IF($AF19=2022,INDEX(Semaines!$V$2:$V$523,MATCH(Tableau!IB11&amp;Tableau!IC11,Semaines!$K$2:$K$523&amp;Semaines!$L$2:$L$523,0))))))))))))))</f>
        <v/>
      </c>
      <c r="HN19" s="127" t="str">
        <f>IF(Tableau!$AL11="","",IF(Tableau!IC11="","",Tableau!$AL11))</f>
        <v/>
      </c>
      <c r="HO19" s="124" t="str">
        <f t="shared" si="76"/>
        <v/>
      </c>
      <c r="HP19" s="125" t="str">
        <f t="shared" si="77"/>
        <v/>
      </c>
      <c r="HQ19" s="126" t="str">
        <f t="array" ref="HQ19">IF(AB19="Stock","",IF(OR(Tableau!IF11="",Tableau!IG11=""),"",IF($AF19=2013,INDEX(Semaines!$M$2:$M$523,MATCH(Tableau!IF11&amp;Tableau!IG11,Semaines!$K$2:$K$523&amp;Semaines!$L$2:$L$523,0)),IF($AF19=2014,INDEX(Semaines!$N$2:$N$523,MATCH(Tableau!IF11&amp;Tableau!IG11,Semaines!$K$2:$K$523&amp;Semaines!$L$2:$L$523,0)),IF($AF19=2015,INDEX(Semaines!$O$2:$O$523,MATCH(Tableau!IF11&amp;Tableau!IG11,Semaines!$K$2:$K$523&amp;Semaines!$L$2:$L$523,0)),IF($AF19=2016,INDEX(Semaines!$P$2:$P$523,MATCH(Tableau!IF11&amp;Tableau!IG11,Semaines!$K$2:$K$523&amp;Semaines!$L$2:$L$523,0)),IF($AF19=2017,INDEX(Semaines!$Q$2:$Q$523,MATCH(Tableau!IF11&amp;Tableau!IG11,Semaines!$K$2:$K$523&amp;Semaines!$L$2:$L$523,0)),IF($AF19=2018,INDEX(Semaines!$R$2:$R$523,MATCH(Tableau!IF11&amp;Tableau!IG11,Semaines!$K$2:$K$523&amp;Semaines!$L$2:$L$523,0)),IF($AF19=2019,INDEX(Semaines!$S$2:$S$523,MATCH(Tableau!IF11&amp;Tableau!IG11,Semaines!$K$2:$K$523&amp;Semaines!$L$2:$L$523,0)),IF($AF19=2020,INDEX(Semaines!$T$2:$T$523,MATCH(Tableau!IF11&amp;Tableau!IG11,Semaines!$K$2:$K$523&amp;Semaines!$L$2:$L$523,0)),IF($AF19=2021,INDEX(Semaines!$U$2:$U$523,MATCH(Tableau!IF11&amp;Tableau!IG11,Semaines!$K$2:$K$523&amp;Semaines!$L$2:$L$523,0)),IF($AF19=2022,INDEX(Semaines!$V$2:$V$523,MATCH(Tableau!IF11&amp;Tableau!IG11,Semaines!$K$2:$K$523&amp;Semaines!$L$2:$L$523,0))))))))))))))</f>
        <v/>
      </c>
      <c r="HR19" s="127" t="str">
        <f>IF(Tableau!$AL11="","",IF(Tableau!IG11="","",Tableau!$AL11))</f>
        <v/>
      </c>
      <c r="HS19" s="129"/>
      <c r="HT19" s="122"/>
      <c r="HU19" s="129"/>
      <c r="HV19" s="123"/>
      <c r="HW19" s="212"/>
      <c r="HX19" s="122"/>
      <c r="HY19" s="122"/>
      <c r="HZ19" s="129"/>
      <c r="IA19" s="123"/>
      <c r="IB19" s="124" t="str">
        <f t="shared" si="78"/>
        <v/>
      </c>
      <c r="IC19" s="125" t="str">
        <f t="shared" si="79"/>
        <v/>
      </c>
      <c r="ID19" s="126" t="str">
        <f t="array" ref="ID19">IF(AB19="Stock","",IF(OR(Tableau!IS11="",Tableau!IT11=""),"",IF($AF19=2013,INDEX(Semaines!$M$2:$M$523,MATCH(Tableau!IS11&amp;Tableau!IT11,Semaines!$K$2:$K$523&amp;Semaines!$L$2:$L$523,0)),IF($AF19=2014,INDEX(Semaines!$N$2:$N$523,MATCH(Tableau!IS11&amp;Tableau!IT11,Semaines!$K$2:$K$523&amp;Semaines!$L$2:$L$523,0)),IF($AF19=2015,INDEX(Semaines!$O$2:$O$523,MATCH(Tableau!IS11&amp;Tableau!IT11,Semaines!$K$2:$K$523&amp;Semaines!$L$2:$L$523,0)),IF($AF19=2016,INDEX(Semaines!$P$2:$P$523,MATCH(Tableau!IS11&amp;Tableau!IT11,Semaines!$K$2:$K$523&amp;Semaines!$L$2:$L$523,0)),IF($AF19=2017,INDEX(Semaines!$Q$2:$Q$523,MATCH(Tableau!IS11&amp;Tableau!IT11,Semaines!$K$2:$K$523&amp;Semaines!$L$2:$L$523,0)),IF($AF19=2018,INDEX(Semaines!$R$2:$R$523,MATCH(Tableau!IS11&amp;Tableau!IT11,Semaines!$K$2:$K$523&amp;Semaines!$L$2:$L$523,0)),IF($AF19=2019,INDEX(Semaines!$S$2:$S$523,MATCH(Tableau!IS11&amp;Tableau!IT11,Semaines!$K$2:$K$523&amp;Semaines!$L$2:$L$523,0)),IF($AF19=2020,INDEX(Semaines!$T$2:$T$523,MATCH(Tableau!IS11&amp;Tableau!IT11,Semaines!$K$2:$K$523&amp;Semaines!$L$2:$L$523,0)),IF($AF19=2021,INDEX(Semaines!$U$2:$U$523,MATCH(Tableau!IS11&amp;Tableau!IT11,Semaines!$K$2:$K$523&amp;Semaines!$L$2:$L$523,0)),IF($AF19=2022,INDEX(Semaines!$V$2:$V$523,MATCH(Tableau!IS11&amp;Tableau!IT11,Semaines!$K$2:$K$523&amp;Semaines!$L$2:$L$523,0))))))))))))))</f>
        <v/>
      </c>
      <c r="IE19" s="127" t="str">
        <f>IF(Tableau!$AL11="","",IF(Tableau!IT11="","",Tableau!$AL11))</f>
        <v/>
      </c>
      <c r="IF19" s="124" t="str">
        <f t="shared" si="80"/>
        <v/>
      </c>
      <c r="IG19" s="125" t="str">
        <f t="shared" si="81"/>
        <v/>
      </c>
      <c r="IH19" s="126" t="str">
        <f t="array" ref="IH19">IF(AB19="Stock","",IF(OR(Tableau!IW11="",Tableau!IX11=""),"",IF($AF19=2013,INDEX(Semaines!$M$2:$M$523,MATCH(Tableau!IW11&amp;Tableau!IX11,Semaines!$K$2:$K$523&amp;Semaines!$L$2:$L$523,0)),IF($AF19=2014,INDEX(Semaines!$N$2:$N$523,MATCH(Tableau!IW11&amp;Tableau!IX11,Semaines!$K$2:$K$523&amp;Semaines!$L$2:$L$523,0)),IF($AF19=2015,INDEX(Semaines!$O$2:$O$523,MATCH(Tableau!IW11&amp;Tableau!IX11,Semaines!$K$2:$K$523&amp;Semaines!$L$2:$L$523,0)),IF($AF19=2016,INDEX(Semaines!$P$2:$P$523,MATCH(Tableau!IW11&amp;Tableau!IX11,Semaines!$K$2:$K$523&amp;Semaines!$L$2:$L$523,0)),IF($AF19=2017,INDEX(Semaines!$Q$2:$Q$523,MATCH(Tableau!IW11&amp;Tableau!IX11,Semaines!$K$2:$K$523&amp;Semaines!$L$2:$L$523,0)),IF($AF19=2018,INDEX(Semaines!$R$2:$R$523,MATCH(Tableau!IW11&amp;Tableau!IX11,Semaines!$K$2:$K$523&amp;Semaines!$L$2:$L$523,0)),IF($AF19=2019,INDEX(Semaines!$S$2:$S$523,MATCH(Tableau!IW11&amp;Tableau!IX11,Semaines!$K$2:$K$523&amp;Semaines!$L$2:$L$523,0)),IF($AF19=2020,INDEX(Semaines!$T$2:$T$523,MATCH(Tableau!IW11&amp;Tableau!IX11,Semaines!$K$2:$K$523&amp;Semaines!$L$2:$L$523,0)),IF($AF19=2021,INDEX(Semaines!$U$2:$U$523,MATCH(Tableau!IW11&amp;Tableau!IX11,Semaines!$K$2:$K$523&amp;Semaines!$L$2:$L$523,0)),IF($AF19=2022,INDEX(Semaines!$V$2:$V$523,MATCH(Tableau!IW11&amp;Tableau!IX11,Semaines!$K$2:$K$523&amp;Semaines!$L$2:$L$523,0))))))))))))))</f>
        <v/>
      </c>
      <c r="II19" s="127" t="str">
        <f>IF(Tableau!$AL11="","",IF(Tableau!IX11="","",Tableau!$AL11))</f>
        <v/>
      </c>
      <c r="IJ19" s="117" t="str">
        <f>IF(Import!AY9=0,"",Import!AY9)</f>
        <v/>
      </c>
      <c r="IK19" s="124" t="str">
        <f t="shared" si="82"/>
        <v/>
      </c>
      <c r="IL19" s="125" t="str">
        <f t="shared" si="83"/>
        <v/>
      </c>
      <c r="IM19" s="126" t="str">
        <f>IF(Tableau!JC11="","",Tableau!JC11)</f>
        <v/>
      </c>
      <c r="IN19" s="127" t="str">
        <f>IF(Tableau!JD11="","",Tableau!JD11)</f>
        <v/>
      </c>
      <c r="IO19" s="211"/>
      <c r="IP19" s="124" t="str">
        <f t="shared" si="84"/>
        <v/>
      </c>
      <c r="IQ19" s="125" t="str">
        <f t="shared" si="85"/>
        <v/>
      </c>
      <c r="IR19" s="126" t="str">
        <f t="array" ref="IR19">IF(AB19="Stock","",IF(OR(Tableau!JH11="",Tableau!JI11=""),"",IF($AF19=2013,INDEX(Semaines!$M$2:$M$523,MATCH(Tableau!JH11&amp;Tableau!JI11,Semaines!$K$2:$K$523&amp;Semaines!$L$2:$L$523,0)),IF($AF19=2014,INDEX(Semaines!$N$2:$N$523,MATCH(Tableau!JH11&amp;Tableau!JI11,Semaines!$K$2:$K$523&amp;Semaines!$L$2:$L$523,0)),IF($AF19=2015,INDEX(Semaines!$O$2:$O$523,MATCH(Tableau!JH11&amp;Tableau!JI11,Semaines!$K$2:$K$523&amp;Semaines!$L$2:$L$523,0)),IF($AF19=2016,INDEX(Semaines!$P$2:$P$523,MATCH(Tableau!JH11&amp;Tableau!JI11,Semaines!$K$2:$K$523&amp;Semaines!$L$2:$L$523,0)),IF($AF19=2017,INDEX(Semaines!$Q$2:$Q$523,MATCH(Tableau!JH11&amp;Tableau!JI11,Semaines!$K$2:$K$523&amp;Semaines!$L$2:$L$523,0)),IF($AF19=2018,INDEX(Semaines!$R$2:$R$523,MATCH(Tableau!JH11&amp;Tableau!JI11,Semaines!$K$2:$K$523&amp;Semaines!$L$2:$L$523,0)),IF($AF19=2019,INDEX(Semaines!$S$2:$S$523,MATCH(Tableau!JH11&amp;Tableau!JI11,Semaines!$K$2:$K$523&amp;Semaines!$L$2:$L$523,0)),IF($AF19=2020,INDEX(Semaines!$T$2:$T$523,MATCH(Tableau!JH11&amp;Tableau!JI11,Semaines!$K$2:$K$523&amp;Semaines!$L$2:$L$523,0)),IF($AF19=2021,INDEX(Semaines!$U$2:$U$523,MATCH(Tableau!JH11&amp;Tableau!JI11,Semaines!$K$2:$K$523&amp;Semaines!$L$2:$L$523,0)),IF($AF19=2022,INDEX(Semaines!$V$2:$V$523,MATCH(Tableau!JH11&amp;Tableau!JI11,Semaines!$K$2:$K$523&amp;Semaines!$L$2:$L$523,0))))))))))))))</f>
        <v/>
      </c>
      <c r="IS19" s="127" t="str">
        <f>IF(Tableau!$AL11="","",IF(Tableau!JI11="","",Tableau!$AL11))</f>
        <v/>
      </c>
      <c r="IT19" s="124" t="str">
        <f t="shared" si="86"/>
        <v/>
      </c>
      <c r="IU19" s="125" t="str">
        <f t="shared" si="87"/>
        <v/>
      </c>
      <c r="IV19" s="126" t="str">
        <f t="array" ref="IV19">IF(AB19="Stock","",IF(OR(Tableau!JL11="",Tableau!JM11=""),"",IF($AF19=2013,INDEX(Semaines!$M$2:$M$523,MATCH(Tableau!JL11&amp;Tableau!JM11,Semaines!$K$2:$K$523&amp;Semaines!$L$2:$L$523,0)),IF($AF19=2014,INDEX(Semaines!$N$2:$N$523,MATCH(Tableau!JL11&amp;Tableau!JM11,Semaines!$K$2:$K$523&amp;Semaines!$L$2:$L$523,0)),IF($AF19=2015,INDEX(Semaines!$O$2:$O$523,MATCH(Tableau!JL11&amp;Tableau!JM11,Semaines!$K$2:$K$523&amp;Semaines!$L$2:$L$523,0)),IF($AF19=2016,INDEX(Semaines!$P$2:$P$523,MATCH(Tableau!JL11&amp;Tableau!JM11,Semaines!$K$2:$K$523&amp;Semaines!$L$2:$L$523,0)),IF($AF19=2017,INDEX(Semaines!$Q$2:$Q$523,MATCH(Tableau!JL11&amp;Tableau!JM11,Semaines!$K$2:$K$523&amp;Semaines!$L$2:$L$523,0)),IF($AF19=2018,INDEX(Semaines!$R$2:$R$523,MATCH(Tableau!JL11&amp;Tableau!JM11,Semaines!$K$2:$K$523&amp;Semaines!$L$2:$L$523,0)),IF($AF19=2019,INDEX(Semaines!$S$2:$S$523,MATCH(Tableau!JL11&amp;Tableau!JM11,Semaines!$K$2:$K$523&amp;Semaines!$L$2:$L$523,0)),IF($AF19=2020,INDEX(Semaines!$T$2:$T$523,MATCH(Tableau!JL11&amp;Tableau!JM11,Semaines!$K$2:$K$523&amp;Semaines!$L$2:$L$523,0)),IF($AF19=2021,INDEX(Semaines!$U$2:$U$523,MATCH(Tableau!JL11&amp;Tableau!JM11,Semaines!$K$2:$K$523&amp;Semaines!$L$2:$L$523,0)),IF($AF19=2022,INDEX(Semaines!$V$2:$V$523,MATCH(Tableau!JL11&amp;Tableau!JM11,Semaines!$K$2:$K$523&amp;Semaines!$L$2:$L$523,0))))))))))))))</f>
        <v/>
      </c>
      <c r="IW19" s="127" t="str">
        <f>IF(Tableau!$AL11="","",IF(Tableau!JM11="","",Tableau!$AL11))</f>
        <v/>
      </c>
      <c r="IX19" s="122"/>
      <c r="IY19" s="122"/>
      <c r="IZ19" s="129"/>
      <c r="JA19" s="123"/>
      <c r="JB19" s="124" t="str">
        <f t="shared" si="88"/>
        <v/>
      </c>
      <c r="JC19" s="125" t="str">
        <f t="shared" si="89"/>
        <v/>
      </c>
      <c r="JD19" s="126" t="str">
        <f t="array" ref="JD19">IF(AB19="Stock","",IF(OR(Tableau!JT11="",Tableau!JU11=""),"",IF($AF19=2013,INDEX(Semaines!$M$2:$M$523,MATCH(Tableau!JT11&amp;Tableau!JU11,Semaines!$K$2:$K$523&amp;Semaines!$L$2:$L$523,0)),IF($AF19=2014,INDEX(Semaines!$N$2:$N$523,MATCH(Tableau!JT11&amp;Tableau!JU11,Semaines!$K$2:$K$523&amp;Semaines!$L$2:$L$523,0)),IF($AF19=2015,INDEX(Semaines!$O$2:$O$523,MATCH(Tableau!JT11&amp;Tableau!JU11,Semaines!$K$2:$K$523&amp;Semaines!$L$2:$L$523,0)),IF($AF19=2016,INDEX(Semaines!$P$2:$P$523,MATCH(Tableau!JT11&amp;Tableau!JU11,Semaines!$K$2:$K$523&amp;Semaines!$L$2:$L$523,0)),IF($AF19=2017,INDEX(Semaines!$Q$2:$Q$523,MATCH(Tableau!JT11&amp;Tableau!JU11,Semaines!$K$2:$K$523&amp;Semaines!$L$2:$L$523,0)),IF($AF19=2018,INDEX(Semaines!$R$2:$R$523,MATCH(Tableau!JT11&amp;Tableau!JU11,Semaines!$K$2:$K$523&amp;Semaines!$L$2:$L$523,0)),IF($AF19=2019,INDEX(Semaines!$S$2:$S$523,MATCH(Tableau!JT11&amp;Tableau!JU11,Semaines!$K$2:$K$523&amp;Semaines!$L$2:$L$523,0)),IF($AF19=2020,INDEX(Semaines!$T$2:$T$523,MATCH(Tableau!JT11&amp;Tableau!JU11,Semaines!$K$2:$K$523&amp;Semaines!$L$2:$L$523,0)),IF($AF19=2021,INDEX(Semaines!$U$2:$U$523,MATCH(Tableau!JT11&amp;Tableau!JU11,Semaines!$K$2:$K$523&amp;Semaines!$L$2:$L$523,0)),IF($AF19=2022,INDEX(Semaines!$V$2:$V$523,MATCH(Tableau!JT11&amp;Tableau!JU11,Semaines!$K$2:$K$523&amp;Semaines!$L$2:$L$523,0))))))))))))))</f>
        <v/>
      </c>
      <c r="JE19" s="127" t="str">
        <f>IF(Tableau!$AL11="","",IF(Tableau!JU11="","",Tableau!$AL11))</f>
        <v/>
      </c>
      <c r="JF19" s="129"/>
      <c r="JG19" s="122"/>
      <c r="JH19" s="129"/>
      <c r="JI19" s="123"/>
      <c r="JJ19" s="211"/>
      <c r="JK19" s="124" t="str">
        <f t="shared" si="90"/>
        <v/>
      </c>
      <c r="JL19" s="125" t="str">
        <f t="shared" si="91"/>
        <v/>
      </c>
      <c r="JM19" s="126" t="str">
        <f t="array" ref="JM19">IF(AB19="Stock","",IF(OR(Tableau!KC11="",Tableau!KD11=""),"",IF($AF19=2013,INDEX(Semaines!$M$2:$M$523,MATCH(Tableau!KC11&amp;Tableau!KD11,Semaines!$K$2:$K$523&amp;Semaines!$L$2:$L$523,0)),IF($AF19=2014,INDEX(Semaines!$N$2:$N$523,MATCH(Tableau!KC11&amp;Tableau!KD11,Semaines!$K$2:$K$523&amp;Semaines!$L$2:$L$523,0)),IF($AF19=2015,INDEX(Semaines!$O$2:$O$523,MATCH(Tableau!KC11&amp;Tableau!KD11,Semaines!$K$2:$K$523&amp;Semaines!$L$2:$L$523,0)),IF($AF19=2016,INDEX(Semaines!$P$2:$P$523,MATCH(Tableau!KC11&amp;Tableau!KD11,Semaines!$K$2:$K$523&amp;Semaines!$L$2:$L$523,0)),IF($AF19=2017,INDEX(Semaines!$Q$2:$Q$523,MATCH(Tableau!KC11&amp;Tableau!KD11,Semaines!$K$2:$K$523&amp;Semaines!$L$2:$L$523,0)),IF($AF19=2018,INDEX(Semaines!$R$2:$R$523,MATCH(Tableau!KC11&amp;Tableau!KD11,Semaines!$K$2:$K$523&amp;Semaines!$L$2:$L$523,0)),IF($AF19=2019,INDEX(Semaines!$S$2:$S$523,MATCH(Tableau!KC11&amp;Tableau!KD11,Semaines!$K$2:$K$523&amp;Semaines!$L$2:$L$523,0)),IF($AF19=2020,INDEX(Semaines!$T$2:$T$523,MATCH(Tableau!KC11&amp;Tableau!KD11,Semaines!$K$2:$K$523&amp;Semaines!$L$2:$L$523,0)),IF($AF19=2021,INDEX(Semaines!$U$2:$U$523,MATCH(Tableau!KC11&amp;Tableau!KD11,Semaines!$K$2:$K$523&amp;Semaines!$L$2:$L$523,0)),IF($AF19=2022,INDEX(Semaines!$V$2:$V$523,MATCH(Tableau!KC11&amp;Tableau!KD11,Semaines!$K$2:$K$523&amp;Semaines!$L$2:$L$523,0))))))))))))))</f>
        <v/>
      </c>
      <c r="JN19" s="127" t="str">
        <f>IF(Tableau!$AL11="","",IF(Tableau!KD11="","",Tableau!$AL11))</f>
        <v/>
      </c>
      <c r="JO19" s="124" t="str">
        <f t="shared" si="92"/>
        <v/>
      </c>
      <c r="JP19" s="125" t="str">
        <f t="shared" si="93"/>
        <v/>
      </c>
      <c r="JQ19" s="126" t="str">
        <f t="array" ref="JQ19">IF(AB19="Stock","",IF(OR(Tableau!KG11="",Tableau!KH11=""),"",IF($AF19=2013,INDEX(Semaines!$M$2:$M$523,MATCH(Tableau!KG11&amp;Tableau!KH11,Semaines!$K$2:$K$523&amp;Semaines!$L$2:$L$523,0)),IF($AF19=2014,INDEX(Semaines!$N$2:$N$523,MATCH(Tableau!KG11&amp;Tableau!KH11,Semaines!$K$2:$K$523&amp;Semaines!$L$2:$L$523,0)),IF($AF19=2015,INDEX(Semaines!$O$2:$O$523,MATCH(Tableau!KG11&amp;Tableau!KH11,Semaines!$K$2:$K$523&amp;Semaines!$L$2:$L$523,0)),IF($AF19=2016,INDEX(Semaines!$P$2:$P$523,MATCH(Tableau!KG11&amp;Tableau!KH11,Semaines!$K$2:$K$523&amp;Semaines!$L$2:$L$523,0)),IF($AF19=2017,INDEX(Semaines!$Q$2:$Q$523,MATCH(Tableau!KG11&amp;Tableau!KH11,Semaines!$K$2:$K$523&amp;Semaines!$L$2:$L$523,0)),IF($AF19=2018,INDEX(Semaines!$R$2:$R$523,MATCH(Tableau!KG11&amp;Tableau!KH11,Semaines!$K$2:$K$523&amp;Semaines!$L$2:$L$523,0)),IF($AF19=2019,INDEX(Semaines!$S$2:$S$523,MATCH(Tableau!KG11&amp;Tableau!KH11,Semaines!$K$2:$K$523&amp;Semaines!$L$2:$L$523,0)),IF($AF19=2020,INDEX(Semaines!$T$2:$T$523,MATCH(Tableau!KG11&amp;Tableau!KH11,Semaines!$K$2:$K$523&amp;Semaines!$L$2:$L$523,0)),IF($AF19=2021,INDEX(Semaines!$U$2:$U$523,MATCH(Tableau!KG11&amp;Tableau!KH11,Semaines!$K$2:$K$523&amp;Semaines!$L$2:$L$523,0)),IF($AF19=2022,INDEX(Semaines!$V$2:$V$523,MATCH(Tableau!KG11&amp;Tableau!KH11,Semaines!$K$2:$K$523&amp;Semaines!$L$2:$L$523,0))))))))))))))</f>
        <v/>
      </c>
      <c r="JR19" s="127" t="str">
        <f>IF(Tableau!$AL11="","",IF(Tableau!KH11="","",Tableau!$AL11))</f>
        <v/>
      </c>
      <c r="JS19" s="128" t="str">
        <f>IF(Import!BC9=0,"",Import!BC9)</f>
        <v/>
      </c>
      <c r="JT19" s="124" t="str">
        <f t="shared" si="94"/>
        <v/>
      </c>
      <c r="JU19" s="125" t="str">
        <f t="shared" si="95"/>
        <v/>
      </c>
      <c r="JV19" s="126" t="str">
        <f t="array" ref="JV19">IF(JS19="",JT19,IF($AF19="","",IF($AF19=2013,INDEX(Semaines!$M$2:$M$523,MATCH(JT19&amp;JU19,Semaines!$K$2:$K$523&amp;Semaines!$L$2:$L$523,0)),IF($AF19=2014,INDEX(Semaines!$N$2:$N$523,MATCH(JT19&amp;JU19,Semaines!$K$2:$K$523&amp;Semaines!$L$2:$L$523,0)),IF($AF19=2015,INDEX(Semaines!$O$2:$O$523,MATCH(JT19&amp;JU19,Semaines!$K$2:$K$523&amp;Semaines!$L$2:$L$523,0)),IF($AF19=2016,INDEX(Semaines!$P$2:$P$523,MATCH(JT19&amp;JU19,Semaines!$K$2:$K$523&amp;Semaines!$L$2:$L$523,0)),IF($AF19=2017,INDEX(Semaines!$Q$2:$Q$523,MATCH(JT19&amp;JU19,Semaines!$K$2:$K$523&amp;Semaines!$L$2:$L$523,0)),IF($AF19=2018,INDEX(Semaines!$R$2:$R$523,MATCH(JT19&amp;JU19,Semaines!$K$2:$K$523&amp;Semaines!$L$2:$L$523,0)),IF($AF19=2019,INDEX(Semaines!$S$2:$S$523,MATCH(JT19&amp;JU19,Semaines!$K$2:$K$523&amp;Semaines!$L$2:$L$523,0)),IF($AF19=2020,INDEX(Semaines!$T$2:$T$523,MATCH(JT19&amp;JU19,Semaines!$K$2:$K$523&amp;Semaines!$L$2:$L$523,0)),IF($AF19=2021,INDEX(Semaines!$U$2:$U$523,MATCH(JT19&amp;JU19,Semaines!$K$2:$K$523&amp;Semaines!$L$2:$L$523,0)),IF($AF19=2022,INDEX(Semaines!$V$2:$V$523,MATCH(JT19&amp;JU19,Semaines!$K$2:$K$523&amp;Semaines!$L$2:$L$523,0))))))))))))))</f>
        <v/>
      </c>
      <c r="JW19" s="125" t="str">
        <f t="shared" si="96"/>
        <v/>
      </c>
    </row>
    <row r="20" spans="1:283" x14ac:dyDescent="0.3">
      <c r="A20" s="4" t="str">
        <f>IF(Import!A10=0,"",Import!A10)</f>
        <v>0352LR</v>
      </c>
      <c r="B20" s="2" t="str">
        <f>IF(Import!D10=0,"",Import!D10)</f>
        <v>9</v>
      </c>
      <c r="C20" s="2"/>
      <c r="D20" s="4" t="str">
        <f t="shared" si="0"/>
        <v/>
      </c>
      <c r="E20" s="2" t="str">
        <f>IF(Import!I10=0,"",Import!I10)</f>
        <v/>
      </c>
      <c r="F20" s="2" t="str">
        <f>IF(Import!J10="","",Import!J10)</f>
        <v/>
      </c>
      <c r="G20" s="2" t="str">
        <f>IF(Import!K10="","",Import!K10)</f>
        <v/>
      </c>
      <c r="H20" s="2"/>
      <c r="I20" s="10" t="str">
        <f>IF(Import!L10=0,"",Import!L10)</f>
        <v>17</v>
      </c>
      <c r="J20" s="2" t="str">
        <f>IF(Import!N10=0,"",Import!N10)</f>
        <v/>
      </c>
      <c r="K20" s="2"/>
      <c r="L20" s="11">
        <f>IF(Import!O10=0,"",Import!O10)</f>
        <v>42121</v>
      </c>
      <c r="M20" s="11" t="str">
        <f>IF(Import!P10=0,"",Import!P10)</f>
        <v/>
      </c>
      <c r="N20" s="12" t="str">
        <f>IF(M20&lt;&gt;"","Annulé",IF(Import!R10=0,"",Import!R10))</f>
        <v/>
      </c>
      <c r="O20" s="12">
        <f>IF(M20&lt;&gt;"","Annulé",IF(Import!S10=0,"",Import!S10))</f>
        <v>100000</v>
      </c>
      <c r="P20" s="12" t="str">
        <f>IF(O20="Annulé","Annulé",IF(Import!T10=0,"",Import!T10))</f>
        <v/>
      </c>
      <c r="Q20" s="11">
        <f>IF(Import!U10=0,IF($M20&lt;&gt;"","Annulé",IF($L20="","","En attente")),Import!U10)</f>
        <v>42272</v>
      </c>
      <c r="R20" s="11">
        <f>IF(Import!V10=0,IF($M20&lt;&gt;"","Annulé",IF($L20="","","En attente")),Import!V10)</f>
        <v>42307</v>
      </c>
      <c r="S20" s="11">
        <f>IF(Import!W10=0,IF($M20&lt;&gt;"","Annulé",IF($L20="","","En attente")),Import!W10)</f>
        <v>42459</v>
      </c>
      <c r="T20" s="11">
        <f>IF(Import!X10=0,IF($M20&lt;&gt;"","Annulé",IF($L20="","","En attente")),Import!X10)</f>
        <v>42228</v>
      </c>
      <c r="U20" s="11">
        <f>IF(Import!Y10=0,IF($M20&lt;&gt;"","Annulé",IF($L20="","","En attente")),Import!Y10)</f>
        <v>42391</v>
      </c>
      <c r="V20" s="11">
        <f>IF(Import!Z10=0,IF($M20&lt;&gt;"","Annulé",IF($L20="","","En attente")),Import!Z10)</f>
        <v>42417</v>
      </c>
      <c r="W20" s="135" t="str">
        <f>IF(Tableau!AD12="","",Tableau!AD12)</f>
        <v>0</v>
      </c>
      <c r="X20" s="11">
        <f>IF($M20&lt;&gt;"","Annulé",IF(Import!AA10=0,IF(L20="","","Pas ouvert"),Import!AA10))</f>
        <v>42502</v>
      </c>
      <c r="Y20" s="11">
        <f>IF($M20&lt;&gt;"","Annulé",IF(Import!AB10=0,IF($X20&lt;&gt;"",IF(X20="Pas ouvert","Pas ouvert","En cours"),""),Import!AB10))</f>
        <v>42817</v>
      </c>
      <c r="Z20" s="12" t="str">
        <f>IF($M20&lt;&gt;"","Annulé",IF(Import!AC10=0,"",Import!AC10))</f>
        <v/>
      </c>
      <c r="AA20" s="12" t="str">
        <f>IF($M20&lt;&gt;"","Annulé",IF(Import!AD10=0,"",Import!AD10))</f>
        <v/>
      </c>
      <c r="AB20" s="118">
        <f t="shared" si="1"/>
        <v>19</v>
      </c>
      <c r="AC20" s="208">
        <f>Tableau!AI12</f>
        <v>2016</v>
      </c>
      <c r="AD20" s="213"/>
      <c r="AE20" s="119">
        <f t="shared" si="2"/>
        <v>19</v>
      </c>
      <c r="AF20" s="120">
        <f t="shared" si="3"/>
        <v>2016</v>
      </c>
      <c r="AG20" s="121">
        <f>IF(Import!AE10=0,"",Import!AE10)</f>
        <v>42502</v>
      </c>
      <c r="AH20" s="122"/>
      <c r="AI20" s="123"/>
      <c r="AJ20" s="211"/>
      <c r="AK20" s="124">
        <f t="shared" si="4"/>
        <v>20</v>
      </c>
      <c r="AL20" s="125">
        <f t="shared" si="5"/>
        <v>2016</v>
      </c>
      <c r="AM20" s="126" t="str">
        <f t="array" ref="AM20">IF(AB20="Stock","",IF(OR(Tableau!BB12="",Tableau!BC12=""),"",IF($AF20=2013,INDEX(Semaines!$M$2:$M$523,MATCH(Tableau!BB12&amp;Tableau!BC12,Semaines!$K$2:$K$523&amp;Semaines!$L$2:$L$523,0)),IF($AF20=2014,INDEX(Semaines!$N$2:$N$523,MATCH(Tableau!BB12&amp;Tableau!BC12,Semaines!$K$2:$K$523&amp;Semaines!$L$2:$L$523,0)),IF($AF20=2015,INDEX(Semaines!$O$2:$O$523,MATCH(Tableau!BB12&amp;Tableau!BC12,Semaines!$K$2:$K$523&amp;Semaines!$L$2:$L$523,0)),IF($AF20=2016,INDEX(Semaines!$P$2:$P$523,MATCH(Tableau!BB12&amp;Tableau!BC12,Semaines!$K$2:$K$523&amp;Semaines!$L$2:$L$523,0)),IF($AF20=2017,INDEX(Semaines!$Q$2:$Q$523,MATCH(Tableau!BB12&amp;Tableau!BC12,Semaines!$K$2:$K$523&amp;Semaines!$L$2:$L$523,0)),IF($AF20=2018,INDEX(Semaines!$R$2:$R$523,MATCH(Tableau!BB12&amp;Tableau!BC12,Semaines!$K$2:$K$523&amp;Semaines!$L$2:$L$523,0)),IF($AF20=2019,INDEX(Semaines!$S$2:$S$523,MATCH(Tableau!BB12&amp;Tableau!BC12,Semaines!$K$2:$K$523&amp;Semaines!$L$2:$L$523,0)),IF($AF20=2020,INDEX(Semaines!$T$2:$T$523,MATCH(Tableau!BB12&amp;Tableau!BC12,Semaines!$K$2:$K$523&amp;Semaines!$L$2:$L$523,0)),IF($AF20=2021,INDEX(Semaines!$U$2:$U$523,MATCH(Tableau!BB12&amp;Tableau!BC12,Semaines!$K$2:$K$523&amp;Semaines!$L$2:$L$523,0)),IF($AF20=2022,INDEX(Semaines!$V$2:$V$523,MATCH(Tableau!BB12&amp;Tableau!BC12,Semaines!$K$2:$K$523&amp;Semaines!$L$2:$L$523,0))))))))))))))</f>
        <v/>
      </c>
      <c r="AN20" s="127" t="str">
        <f>IF(Tableau!$AL12="","",IF(Tableau!BC12="","",Tableau!$AL12))</f>
        <v/>
      </c>
      <c r="AO20" s="128">
        <f>IF(Import!AI10=0,"",Import!AI10)</f>
        <v>42524</v>
      </c>
      <c r="AP20" s="124">
        <f t="shared" si="6"/>
        <v>22</v>
      </c>
      <c r="AQ20" s="125">
        <f t="shared" si="7"/>
        <v>2016</v>
      </c>
      <c r="AR20" s="126" t="str">
        <f>IF(Tableau!BH12="","",Tableau!BH12)</f>
        <v/>
      </c>
      <c r="AS20" s="127" t="str">
        <f>IF(Tableau!BI12="","",Tableau!BI12)</f>
        <v/>
      </c>
      <c r="AT20" s="129"/>
      <c r="AU20" s="123"/>
      <c r="AV20" s="122"/>
      <c r="AW20" s="122"/>
      <c r="AX20" s="124">
        <f t="shared" si="8"/>
        <v>21</v>
      </c>
      <c r="AY20" s="125">
        <f t="shared" si="9"/>
        <v>2016</v>
      </c>
      <c r="AZ20" s="126" t="str">
        <f t="array" ref="AZ20">IF(AB20="Stock","",IF(OR(Tableau!BL12="",Tableau!BM12=""),"",IF($AF20=2013,INDEX(Semaines!$M$2:$M$523,MATCH(Tableau!BL12&amp;Tableau!BM12,Semaines!$K$2:$K$523&amp;Semaines!$L$2:$L$523,0)),IF($AF20=2014,INDEX(Semaines!$N$2:$N$523,MATCH(Tableau!BL12&amp;Tableau!BM12,Semaines!$K$2:$K$523&amp;Semaines!$L$2:$L$523,0)),IF($AF20=2015,INDEX(Semaines!$O$2:$O$523,MATCH(Tableau!BL12&amp;Tableau!BM12,Semaines!$K$2:$K$523&amp;Semaines!$L$2:$L$523,0)),IF($AF20=2016,INDEX(Semaines!$P$2:$P$523,MATCH(Tableau!BL12&amp;Tableau!BM12,Semaines!$K$2:$K$523&amp;Semaines!$L$2:$L$523,0)),IF($AF20=2017,INDEX(Semaines!$Q$2:$Q$523,MATCH(Tableau!BL12&amp;Tableau!BM12,Semaines!$K$2:$K$523&amp;Semaines!$L$2:$L$523,0)),IF($AF20=2018,INDEX(Semaines!$R$2:$R$523,MATCH(Tableau!BL12&amp;Tableau!BM12,Semaines!$K$2:$K$523&amp;Semaines!$L$2:$L$523,0)),IF($AF20=2019,INDEX(Semaines!$S$2:$S$523,MATCH(Tableau!BL12&amp;Tableau!BM12,Semaines!$K$2:$K$523&amp;Semaines!$L$2:$L$523,0)),IF($AF20=2020,INDEX(Semaines!$T$2:$T$523,MATCH(Tableau!BL12&amp;Tableau!BM12,Semaines!$K$2:$K$523&amp;Semaines!$L$2:$L$523,0)),IF($AF20=2021,INDEX(Semaines!$U$2:$U$523,MATCH(Tableau!BL12&amp;Tableau!BM12,Semaines!$K$2:$K$523&amp;Semaines!$L$2:$L$523,0)),IF($AF20=2022,INDEX(Semaines!$V$2:$V$523,MATCH(Tableau!BL12&amp;Tableau!BM12,Semaines!$K$2:$K$523&amp;Semaines!$L$2:$L$523,0))))))))))))))</f>
        <v/>
      </c>
      <c r="BA20" s="127" t="str">
        <f>IF(Tableau!$AL12="","",IF(Tableau!BM12="","",Tableau!$AL12))</f>
        <v/>
      </c>
      <c r="BB20" s="124">
        <f t="shared" si="10"/>
        <v>23</v>
      </c>
      <c r="BC20" s="125">
        <f t="shared" si="11"/>
        <v>2016</v>
      </c>
      <c r="BD20" s="126" t="str">
        <f t="array" ref="BD20">IF(AB20="Stock","",IF(OR(Tableau!BP12="",Tableau!BQ12=""),"",IF($AF20=2013,INDEX(Semaines!$M$2:$M$523,MATCH(Tableau!BP12&amp;Tableau!BQ12,Semaines!$K$2:$K$523&amp;Semaines!$L$2:$L$523,0)),IF($AF20=2014,INDEX(Semaines!$N$2:$N$523,MATCH(Tableau!BP12&amp;Tableau!BQ12,Semaines!$K$2:$K$523&amp;Semaines!$L$2:$L$523,0)),IF($AF20=2015,INDEX(Semaines!$O$2:$O$523,MATCH(Tableau!BP12&amp;Tableau!BQ12,Semaines!$K$2:$K$523&amp;Semaines!$L$2:$L$523,0)),IF($AF20=2016,INDEX(Semaines!$P$2:$P$523,MATCH(Tableau!BP12&amp;Tableau!BQ12,Semaines!$K$2:$K$523&amp;Semaines!$L$2:$L$523,0)),IF($AF20=2017,INDEX(Semaines!$Q$2:$Q$523,MATCH(Tableau!BP12&amp;Tableau!BQ12,Semaines!$K$2:$K$523&amp;Semaines!$L$2:$L$523,0)),IF($AF20=2018,INDEX(Semaines!$R$2:$R$523,MATCH(Tableau!BP12&amp;Tableau!BQ12,Semaines!$K$2:$K$523&amp;Semaines!$L$2:$L$523,0)),IF($AF20=2019,INDEX(Semaines!$S$2:$S$523,MATCH(Tableau!BP12&amp;Tableau!BQ12,Semaines!$K$2:$K$523&amp;Semaines!$L$2:$L$523,0)),IF($AF20=2020,INDEX(Semaines!$T$2:$T$523,MATCH(Tableau!BP12&amp;Tableau!BQ12,Semaines!$K$2:$K$523&amp;Semaines!$L$2:$L$523,0)),IF($AF20=2021,INDEX(Semaines!$U$2:$U$523,MATCH(Tableau!BP12&amp;Tableau!BQ12,Semaines!$K$2:$K$523&amp;Semaines!$L$2:$L$523,0)),IF($AF20=2022,INDEX(Semaines!$V$2:$V$523,MATCH(Tableau!BP12&amp;Tableau!BQ12,Semaines!$K$2:$K$523&amp;Semaines!$L$2:$L$523,0))))))))))))))</f>
        <v/>
      </c>
      <c r="BE20" s="127" t="str">
        <f>IF(Tableau!$AL12="","",IF(Tableau!BQ12="","",Tableau!$AL12))</f>
        <v/>
      </c>
      <c r="BF20" s="124">
        <f t="shared" si="12"/>
        <v>24</v>
      </c>
      <c r="BG20" s="125">
        <f t="shared" si="13"/>
        <v>2016</v>
      </c>
      <c r="BH20" s="126" t="str">
        <f t="array" ref="BH20">IF(AB20="Stock","",IF(OR(Tableau!BT12="",Tableau!BU12=""),"",IF($AF20=2013,INDEX(Semaines!$M$2:$M$523,MATCH(Tableau!BT12&amp;Tableau!BU12,Semaines!$K$2:$K$523&amp;Semaines!$L$2:$L$523,0)),IF($AF20=2014,INDEX(Semaines!$N$2:$N$523,MATCH(Tableau!BT12&amp;Tableau!BU12,Semaines!$K$2:$K$523&amp;Semaines!$L$2:$L$523,0)),IF($AF20=2015,INDEX(Semaines!$O$2:$O$523,MATCH(Tableau!BT12&amp;Tableau!BU12,Semaines!$K$2:$K$523&amp;Semaines!$L$2:$L$523,0)),IF($AF20=2016,INDEX(Semaines!$P$2:$P$523,MATCH(Tableau!BT12&amp;Tableau!BU12,Semaines!$K$2:$K$523&amp;Semaines!$L$2:$L$523,0)),IF($AF20=2017,INDEX(Semaines!$Q$2:$Q$523,MATCH(Tableau!BT12&amp;Tableau!BU12,Semaines!$K$2:$K$523&amp;Semaines!$L$2:$L$523,0)),IF($AF20=2018,INDEX(Semaines!$R$2:$R$523,MATCH(Tableau!BT12&amp;Tableau!BU12,Semaines!$K$2:$K$523&amp;Semaines!$L$2:$L$523,0)),IF($AF20=2019,INDEX(Semaines!$S$2:$S$523,MATCH(Tableau!BT12&amp;Tableau!BU12,Semaines!$K$2:$K$523&amp;Semaines!$L$2:$L$523,0)),IF($AF20=2020,INDEX(Semaines!$T$2:$T$523,MATCH(Tableau!BT12&amp;Tableau!BU12,Semaines!$K$2:$K$523&amp;Semaines!$L$2:$L$523,0)),IF($AF20=2021,INDEX(Semaines!$U$2:$U$523,MATCH(Tableau!BT12&amp;Tableau!BU12,Semaines!$K$2:$K$523&amp;Semaines!$L$2:$L$523,0)),IF($AF20=2022,INDEX(Semaines!$V$2:$V$523,MATCH(Tableau!BT12&amp;Tableau!BU12,Semaines!$K$2:$K$523&amp;Semaines!$L$2:$L$523,0))))))))))))))</f>
        <v/>
      </c>
      <c r="BI20" s="127" t="str">
        <f>IF(Tableau!$AL12="","",IF(Tableau!BU12="","",Tableau!$AL12))</f>
        <v/>
      </c>
      <c r="BJ20" s="117">
        <f>IF(Import!AM10=0,"",Import!AM10)</f>
        <v>42549</v>
      </c>
      <c r="BK20" s="124">
        <f t="shared" si="14"/>
        <v>26</v>
      </c>
      <c r="BL20" s="125">
        <f t="shared" si="15"/>
        <v>2016</v>
      </c>
      <c r="BM20" s="126" t="str">
        <f>IF(Tableau!BZ12="","",Tableau!BZ12)</f>
        <v/>
      </c>
      <c r="BN20" s="127" t="str">
        <f>IF(Tableau!CA12="","",Tableau!CA12)</f>
        <v/>
      </c>
      <c r="BO20" s="124">
        <f t="shared" si="16"/>
        <v>25</v>
      </c>
      <c r="BP20" s="125">
        <f t="shared" si="17"/>
        <v>2016</v>
      </c>
      <c r="BQ20" s="126" t="str">
        <f t="array" ref="BQ20">IF(AB20="Stock","",IF(OR(Tableau!CD12="",Tableau!CE12=""),"",IF($AF20=2013,INDEX(Semaines!$M$2:$M$523,MATCH(Tableau!CD12&amp;Tableau!CE12,Semaines!$K$2:$K$523&amp;Semaines!$L$2:$L$523,0)),IF($AF20=2014,INDEX(Semaines!$N$2:$N$523,MATCH(Tableau!CD12&amp;Tableau!CE12,Semaines!$K$2:$K$523&amp;Semaines!$L$2:$L$523,0)),IF($AF20=2015,INDEX(Semaines!$O$2:$O$523,MATCH(Tableau!CD12&amp;Tableau!CE12,Semaines!$K$2:$K$523&amp;Semaines!$L$2:$L$523,0)),IF($AF20=2016,INDEX(Semaines!$P$2:$P$523,MATCH(Tableau!CD12&amp;Tableau!CE12,Semaines!$K$2:$K$523&amp;Semaines!$L$2:$L$523,0)),IF($AF20=2017,INDEX(Semaines!$Q$2:$Q$523,MATCH(Tableau!CD12&amp;Tableau!CE12,Semaines!$K$2:$K$523&amp;Semaines!$L$2:$L$523,0)),IF($AF20=2018,INDEX(Semaines!$R$2:$R$523,MATCH(Tableau!CD12&amp;Tableau!CE12,Semaines!$K$2:$K$523&amp;Semaines!$L$2:$L$523,0)),IF($AF20=2019,INDEX(Semaines!$S$2:$S$523,MATCH(Tableau!CD12&amp;Tableau!CE12,Semaines!$K$2:$K$523&amp;Semaines!$L$2:$L$523,0)),IF($AF20=2020,INDEX(Semaines!$T$2:$T$523,MATCH(Tableau!CD12&amp;Tableau!CE12,Semaines!$K$2:$K$523&amp;Semaines!$L$2:$L$523,0)),IF($AF20=2021,INDEX(Semaines!$U$2:$U$523,MATCH(Tableau!CD12&amp;Tableau!CE12,Semaines!$K$2:$K$523&amp;Semaines!$L$2:$L$523,0)),IF($AF20=2022,INDEX(Semaines!$V$2:$V$523,MATCH(Tableau!CD12&amp;Tableau!CE12,Semaines!$K$2:$K$523&amp;Semaines!$L$2:$L$523,0))))))))))))))</f>
        <v/>
      </c>
      <c r="BR20" s="127" t="str">
        <f>IF(Tableau!$AL12="","",IF(Tableau!CE12="","",Tableau!$AL12))</f>
        <v/>
      </c>
      <c r="BS20" s="211"/>
      <c r="BT20" s="124">
        <f t="shared" si="18"/>
        <v>27</v>
      </c>
      <c r="BU20" s="125">
        <f t="shared" si="19"/>
        <v>2016</v>
      </c>
      <c r="BV20" s="126" t="str">
        <f t="array" ref="BV20">IF(AB20="Stock","",IF(OR(Tableau!CI12="",Tableau!CJ12=""),"",IF($AF20=2013,INDEX(Semaines!$M$2:$M$523,MATCH(Tableau!CI12&amp;Tableau!CJ12,Semaines!$K$2:$K$523&amp;Semaines!$L$2:$L$523,0)),IF($AF20=2014,INDEX(Semaines!$N$2:$N$523,MATCH(Tableau!CI12&amp;Tableau!CJ12,Semaines!$K$2:$K$523&amp;Semaines!$L$2:$L$523,0)),IF($AF20=2015,INDEX(Semaines!$O$2:$O$523,MATCH(Tableau!CI12&amp;Tableau!CJ12,Semaines!$K$2:$K$523&amp;Semaines!$L$2:$L$523,0)),IF($AF20=2016,INDEX(Semaines!$P$2:$P$523,MATCH(Tableau!CI12&amp;Tableau!CJ12,Semaines!$K$2:$K$523&amp;Semaines!$L$2:$L$523,0)),IF($AF20=2017,INDEX(Semaines!$Q$2:$Q$523,MATCH(Tableau!CI12&amp;Tableau!CJ12,Semaines!$K$2:$K$523&amp;Semaines!$L$2:$L$523,0)),IF($AF20=2018,INDEX(Semaines!$R$2:$R$523,MATCH(Tableau!CI12&amp;Tableau!CJ12,Semaines!$K$2:$K$523&amp;Semaines!$L$2:$L$523,0)),IF($AF20=2019,INDEX(Semaines!$S$2:$S$523,MATCH(Tableau!CI12&amp;Tableau!CJ12,Semaines!$K$2:$K$523&amp;Semaines!$L$2:$L$523,0)),IF($AF20=2020,INDEX(Semaines!$T$2:$T$523,MATCH(Tableau!CI12&amp;Tableau!CJ12,Semaines!$K$2:$K$523&amp;Semaines!$L$2:$L$523,0)),IF($AF20=2021,INDEX(Semaines!$U$2:$U$523,MATCH(Tableau!CI12&amp;Tableau!CJ12,Semaines!$K$2:$K$523&amp;Semaines!$L$2:$L$523,0)),IF($AF20=2022,INDEX(Semaines!$V$2:$V$523,MATCH(Tableau!CI12&amp;Tableau!CJ12,Semaines!$K$2:$K$523&amp;Semaines!$L$2:$L$523,0))))))))))))))</f>
        <v/>
      </c>
      <c r="BW20" s="127" t="str">
        <f>IF(Tableau!$AL12="","",IF(Tableau!CJ12="","",Tableau!$AL12))</f>
        <v/>
      </c>
      <c r="BX20" s="211"/>
      <c r="BY20" s="124">
        <f t="shared" si="20"/>
        <v>28</v>
      </c>
      <c r="BZ20" s="125">
        <f t="shared" si="21"/>
        <v>2016</v>
      </c>
      <c r="CA20" s="126" t="str">
        <f t="array" ref="CA20">IF(AB20="Stock","",IF(OR(Tableau!CN12="",Tableau!CO12=""),"",IF($AF20=2013,INDEX(Semaines!$M$2:$M$523,MATCH(Tableau!CN12&amp;Tableau!CO12,Semaines!$K$2:$K$523&amp;Semaines!$L$2:$L$523,0)),IF($AF20=2014,INDEX(Semaines!$N$2:$N$523,MATCH(Tableau!CN12&amp;Tableau!CO12,Semaines!$K$2:$K$523&amp;Semaines!$L$2:$L$523,0)),IF($AF20=2015,INDEX(Semaines!$O$2:$O$523,MATCH(Tableau!CN12&amp;Tableau!CO12,Semaines!$K$2:$K$523&amp;Semaines!$L$2:$L$523,0)),IF($AF20=2016,INDEX(Semaines!$P$2:$P$523,MATCH(Tableau!CN12&amp;Tableau!CO12,Semaines!$K$2:$K$523&amp;Semaines!$L$2:$L$523,0)),IF($AF20=2017,INDEX(Semaines!$Q$2:$Q$523,MATCH(Tableau!CN12&amp;Tableau!CO12,Semaines!$K$2:$K$523&amp;Semaines!$L$2:$L$523,0)),IF($AF20=2018,INDEX(Semaines!$R$2:$R$523,MATCH(Tableau!CN12&amp;Tableau!CO12,Semaines!$K$2:$K$523&amp;Semaines!$L$2:$L$523,0)),IF($AF20=2019,INDEX(Semaines!$S$2:$S$523,MATCH(Tableau!CN12&amp;Tableau!CO12,Semaines!$K$2:$K$523&amp;Semaines!$L$2:$L$523,0)),IF($AF20=2020,INDEX(Semaines!$T$2:$T$523,MATCH(Tableau!CN12&amp;Tableau!CO12,Semaines!$K$2:$K$523&amp;Semaines!$L$2:$L$523,0)),IF($AF20=2021,INDEX(Semaines!$U$2:$U$523,MATCH(Tableau!CN12&amp;Tableau!CO12,Semaines!$K$2:$K$523&amp;Semaines!$L$2:$L$523,0)),IF($AF20=2022,INDEX(Semaines!$V$2:$V$523,MATCH(Tableau!CN12&amp;Tableau!CO12,Semaines!$K$2:$K$523&amp;Semaines!$L$2:$L$523,0))))))))))))))</f>
        <v/>
      </c>
      <c r="CB20" s="127" t="str">
        <f>IF(Tableau!$AL12="","",IF(Tableau!CO12="","",Tableau!$AL12))</f>
        <v/>
      </c>
      <c r="CC20" s="117">
        <f>IF(Import!AQ10=0,"",Import!AQ10)</f>
        <v>42572</v>
      </c>
      <c r="CD20" s="124">
        <f t="shared" si="22"/>
        <v>29</v>
      </c>
      <c r="CE20" s="125">
        <f t="shared" si="23"/>
        <v>2016</v>
      </c>
      <c r="CF20" s="126" t="str">
        <f>IF(Tableau!CT12="","",Tableau!CT12)</f>
        <v/>
      </c>
      <c r="CG20" s="127" t="str">
        <f>IF(Tableau!CU12="","",Tableau!CU12)</f>
        <v/>
      </c>
      <c r="CH20" s="124">
        <f t="shared" si="24"/>
        <v>29</v>
      </c>
      <c r="CI20" s="125">
        <f t="shared" si="25"/>
        <v>2016</v>
      </c>
      <c r="CJ20" s="126" t="str">
        <f t="array" ref="CJ20">IF(AB20="Stock","",IF(OR(Tableau!CX12="",Tableau!CY12=""),"",IF($AF20=2013,INDEX(Semaines!$M$2:$M$523,MATCH(Tableau!CX12&amp;Tableau!CY12,Semaines!$K$2:$K$523&amp;Semaines!$L$2:$L$523,0)),IF($AF20=2014,INDEX(Semaines!$N$2:$N$523,MATCH(Tableau!CX12&amp;Tableau!CY12,Semaines!$K$2:$K$523&amp;Semaines!$L$2:$L$523,0)),IF($AF20=2015,INDEX(Semaines!$O$2:$O$523,MATCH(Tableau!CX12&amp;Tableau!CY12,Semaines!$K$2:$K$523&amp;Semaines!$L$2:$L$523,0)),IF($AF20=2016,INDEX(Semaines!$P$2:$P$523,MATCH(Tableau!CX12&amp;Tableau!CY12,Semaines!$K$2:$K$523&amp;Semaines!$L$2:$L$523,0)),IF($AF20=2017,INDEX(Semaines!$Q$2:$Q$523,MATCH(Tableau!CX12&amp;Tableau!CY12,Semaines!$K$2:$K$523&amp;Semaines!$L$2:$L$523,0)),IF($AF20=2018,INDEX(Semaines!$R$2:$R$523,MATCH(Tableau!CX12&amp;Tableau!CY12,Semaines!$K$2:$K$523&amp;Semaines!$L$2:$L$523,0)),IF($AF20=2019,INDEX(Semaines!$S$2:$S$523,MATCH(Tableau!CX12&amp;Tableau!CY12,Semaines!$K$2:$K$523&amp;Semaines!$L$2:$L$523,0)),IF($AF20=2020,INDEX(Semaines!$T$2:$T$523,MATCH(Tableau!CX12&amp;Tableau!CY12,Semaines!$K$2:$K$523&amp;Semaines!$L$2:$L$523,0)),IF($AF20=2021,INDEX(Semaines!$U$2:$U$523,MATCH(Tableau!CX12&amp;Tableau!CY12,Semaines!$K$2:$K$523&amp;Semaines!$L$2:$L$523,0)),IF($AF20=2022,INDEX(Semaines!$V$2:$V$523,MATCH(Tableau!CX12&amp;Tableau!CY12,Semaines!$K$2:$K$523&amp;Semaines!$L$2:$L$523,0))))))))))))))</f>
        <v/>
      </c>
      <c r="CK20" s="127" t="str">
        <f>IF(Tableau!$AL12="","",IF(Tableau!CY12="","",Tableau!$AL12))</f>
        <v/>
      </c>
      <c r="CL20" s="211"/>
      <c r="CM20" s="124">
        <f t="shared" si="26"/>
        <v>30</v>
      </c>
      <c r="CN20" s="125">
        <f t="shared" si="27"/>
        <v>2016</v>
      </c>
      <c r="CO20" s="126" t="str">
        <f t="array" ref="CO20">IF(AB20="Stock","",IF(OR(Tableau!DC12="",Tableau!DD12=""),"",IF($AF20=2013,INDEX(Semaines!$M$2:$M$523,MATCH(Tableau!DC12&amp;Tableau!DD12,Semaines!$K$2:$K$523&amp;Semaines!$L$2:$L$523,0)),IF($AF20=2014,INDEX(Semaines!$N$2:$N$523,MATCH(Tableau!DC12&amp;Tableau!DD12,Semaines!$K$2:$K$523&amp;Semaines!$L$2:$L$523,0)),IF($AF20=2015,INDEX(Semaines!$O$2:$O$523,MATCH(Tableau!DC12&amp;Tableau!DD12,Semaines!$K$2:$K$523&amp;Semaines!$L$2:$L$523,0)),IF($AF20=2016,INDEX(Semaines!$P$2:$P$523,MATCH(Tableau!DC12&amp;Tableau!DD12,Semaines!$K$2:$K$523&amp;Semaines!$L$2:$L$523,0)),IF($AF20=2017,INDEX(Semaines!$Q$2:$Q$523,MATCH(Tableau!DC12&amp;Tableau!DD12,Semaines!$K$2:$K$523&amp;Semaines!$L$2:$L$523,0)),IF($AF20=2018,INDEX(Semaines!$R$2:$R$523,MATCH(Tableau!DC12&amp;Tableau!DD12,Semaines!$K$2:$K$523&amp;Semaines!$L$2:$L$523,0)),IF($AF20=2019,INDEX(Semaines!$S$2:$S$523,MATCH(Tableau!DC12&amp;Tableau!DD12,Semaines!$K$2:$K$523&amp;Semaines!$L$2:$L$523,0)),IF($AF20=2020,INDEX(Semaines!$T$2:$T$523,MATCH(Tableau!DC12&amp;Tableau!DD12,Semaines!$K$2:$K$523&amp;Semaines!$L$2:$L$523,0)),IF($AF20=2021,INDEX(Semaines!$U$2:$U$523,MATCH(Tableau!DC12&amp;Tableau!DD12,Semaines!$K$2:$K$523&amp;Semaines!$L$2:$L$523,0)),IF($AF20=2022,INDEX(Semaines!$V$2:$V$523,MATCH(Tableau!DC12&amp;Tableau!DD12,Semaines!$K$2:$K$523&amp;Semaines!$L$2:$L$523,0))))))))))))))</f>
        <v/>
      </c>
      <c r="CP20" s="127" t="str">
        <f>IF(Tableau!$AL12="","",IF(Tableau!DD12="","",Tableau!$AL12))</f>
        <v/>
      </c>
      <c r="CQ20" s="124">
        <f t="shared" si="28"/>
        <v>30</v>
      </c>
      <c r="CR20" s="125">
        <f t="shared" si="29"/>
        <v>2016</v>
      </c>
      <c r="CS20" s="126" t="str">
        <f t="array" ref="CS20">IF(AB20="Stock","",IF(OR(Tableau!DG12="",Tableau!DH12=""),"",IF($AF20=2013,INDEX(Semaines!$M$2:$M$523,MATCH(Tableau!DG12&amp;Tableau!DH12,Semaines!$K$2:$K$523&amp;Semaines!$L$2:$L$523,0)),IF($AF20=2014,INDEX(Semaines!$N$2:$N$523,MATCH(Tableau!DG12&amp;Tableau!DH12,Semaines!$K$2:$K$523&amp;Semaines!$L$2:$L$523,0)),IF($AF20=2015,INDEX(Semaines!$O$2:$O$523,MATCH(Tableau!DG12&amp;Tableau!DH12,Semaines!$K$2:$K$523&amp;Semaines!$L$2:$L$523,0)),IF($AF20=2016,INDEX(Semaines!$P$2:$P$523,MATCH(Tableau!DG12&amp;Tableau!DH12,Semaines!$K$2:$K$523&amp;Semaines!$L$2:$L$523,0)),IF($AF20=2017,INDEX(Semaines!$Q$2:$Q$523,MATCH(Tableau!DG12&amp;Tableau!DH12,Semaines!$K$2:$K$523&amp;Semaines!$L$2:$L$523,0)),IF($AF20=2018,INDEX(Semaines!$R$2:$R$523,MATCH(Tableau!DG12&amp;Tableau!DH12,Semaines!$K$2:$K$523&amp;Semaines!$L$2:$L$523,0)),IF($AF20=2019,INDEX(Semaines!$S$2:$S$523,MATCH(Tableau!DG12&amp;Tableau!DH12,Semaines!$K$2:$K$523&amp;Semaines!$L$2:$L$523,0)),IF($AF20=2020,INDEX(Semaines!$T$2:$T$523,MATCH(Tableau!DG12&amp;Tableau!DH12,Semaines!$K$2:$K$523&amp;Semaines!$L$2:$L$523,0)),IF($AF20=2021,INDEX(Semaines!$U$2:$U$523,MATCH(Tableau!DG12&amp;Tableau!DH12,Semaines!$K$2:$K$523&amp;Semaines!$L$2:$L$523,0)),IF($AF20=2022,INDEX(Semaines!$V$2:$V$523,MATCH(Tableau!DG12&amp;Tableau!DH12,Semaines!$K$2:$K$523&amp;Semaines!$L$2:$L$523,0))))))))))))))</f>
        <v/>
      </c>
      <c r="CT20" s="127"/>
      <c r="CU20" s="211"/>
      <c r="CV20" s="130">
        <f t="shared" si="30"/>
        <v>32</v>
      </c>
      <c r="CW20" s="124">
        <f t="shared" si="31"/>
        <v>30</v>
      </c>
      <c r="CX20" s="125">
        <f t="shared" si="32"/>
        <v>2016</v>
      </c>
      <c r="CY20" s="126" t="str">
        <f t="array" ref="CY20">IF(AB20="Stock","",IF(OR(Tableau!DL12="",Tableau!DM12=""),"",IF($AF20=2013,INDEX(Semaines!$M$2:$M$523,MATCH(Tableau!DL12&amp;Tableau!DM12,Semaines!$K$2:$K$523&amp;Semaines!$L$2:$L$523,0)),IF($AF20=2014,INDEX(Semaines!$N$2:$N$523,MATCH(Tableau!DL12&amp;Tableau!DM12,Semaines!$K$2:$K$523&amp;Semaines!$L$2:$L$523,0)),IF($AF20=2015,INDEX(Semaines!$O$2:$O$523,MATCH(Tableau!DL12&amp;Tableau!DM12,Semaines!$K$2:$K$523&amp;Semaines!$L$2:$L$523,0)),IF($AF20=2016,INDEX(Semaines!$P$2:$P$523,MATCH(Tableau!DL12&amp;Tableau!DM12,Semaines!$K$2:$K$523&amp;Semaines!$L$2:$L$523,0)),IF($AF20=2017,INDEX(Semaines!$Q$2:$Q$523,MATCH(Tableau!DL12&amp;Tableau!DM12,Semaines!$K$2:$K$523&amp;Semaines!$L$2:$L$523,0)),IF($AF20=2018,INDEX(Semaines!$R$2:$R$523,MATCH(Tableau!DL12&amp;Tableau!DM12,Semaines!$K$2:$K$523&amp;Semaines!$L$2:$L$523,0)),IF($AF20=2019,INDEX(Semaines!$S$2:$S$523,MATCH(Tableau!DL12&amp;Tableau!DM12,Semaines!$K$2:$K$523&amp;Semaines!$L$2:$L$523,0)),IF($AF20=2020,INDEX(Semaines!$T$2:$T$523,MATCH(Tableau!DL12&amp;Tableau!DM12,Semaines!$K$2:$K$523&amp;Semaines!$L$2:$L$523,0)),IF($AF20=2021,INDEX(Semaines!$U$2:$U$523,MATCH(Tableau!DL12&amp;Tableau!DM12,Semaines!$K$2:$K$523&amp;Semaines!$L$2:$L$523,0)),IF($AF20=2022,INDEX(Semaines!$V$2:$V$523,MATCH(Tableau!DL12&amp;Tableau!DM12,Semaines!$K$2:$K$523&amp;Semaines!$L$2:$L$523,0))))))))))))))</f>
        <v/>
      </c>
      <c r="CZ20" s="127" t="str">
        <f>IF(Tableau!$AL12="","",IF(Tableau!DM12="","",Tableau!$AL12))</f>
        <v/>
      </c>
      <c r="DA20" s="211"/>
      <c r="DB20" s="130">
        <f t="shared" si="33"/>
        <v>32</v>
      </c>
      <c r="DC20" s="124">
        <f t="shared" si="34"/>
        <v>30</v>
      </c>
      <c r="DD20" s="125">
        <f t="shared" si="35"/>
        <v>2016</v>
      </c>
      <c r="DE20" s="126" t="str">
        <f t="array" ref="DE20">IF(AB20="Stock","",IF(OR(Tableau!DQ12="",Tableau!DR12=""),"",IF($AF20=2013,INDEX(Semaines!$M$2:$M$523,MATCH(Tableau!DQ12&amp;Tableau!DR12,Semaines!$K$2:$K$523&amp;Semaines!$L$2:$L$523,0)),IF($AF20=2014,INDEX(Semaines!$N$2:$N$523,MATCH(Tableau!DQ12&amp;Tableau!DR12,Semaines!$K$2:$K$523&amp;Semaines!$L$2:$L$523,0)),IF($AF20=2015,INDEX(Semaines!$O$2:$O$523,MATCH(Tableau!DQ12&amp;Tableau!DR12,Semaines!$K$2:$K$523&amp;Semaines!$L$2:$L$523,0)),IF($AF20=2016,INDEX(Semaines!$P$2:$P$523,MATCH(Tableau!DQ12&amp;Tableau!DR12,Semaines!$K$2:$K$523&amp;Semaines!$L$2:$L$523,0)),IF($AF20=2017,INDEX(Semaines!$Q$2:$Q$523,MATCH(Tableau!DQ12&amp;Tableau!DR12,Semaines!$K$2:$K$523&amp;Semaines!$L$2:$L$523,0)),IF($AF20=2018,INDEX(Semaines!$R$2:$R$523,MATCH(Tableau!DQ12&amp;Tableau!DR12,Semaines!$K$2:$K$523&amp;Semaines!$L$2:$L$523,0)),IF($AF20=2019,INDEX(Semaines!$S$2:$S$523,MATCH(Tableau!DQ12&amp;Tableau!DR12,Semaines!$K$2:$K$523&amp;Semaines!$L$2:$L$523,0)),IF($AF20=2020,INDEX(Semaines!$T$2:$T$523,MATCH(Tableau!DQ12&amp;Tableau!DR12,Semaines!$K$2:$K$523&amp;Semaines!$L$2:$L$523,0)),IF($AF20=2021,INDEX(Semaines!$U$2:$U$523,MATCH(Tableau!DQ12&amp;Tableau!DR12,Semaines!$K$2:$K$523&amp;Semaines!$L$2:$L$523,0)),IF($AF20=2022,INDEX(Semaines!$V$2:$V$523,MATCH(Tableau!DQ12&amp;Tableau!DR12,Semaines!$K$2:$K$523&amp;Semaines!$L$2:$L$523,0))))))))))))))</f>
        <v/>
      </c>
      <c r="DF20" s="127" t="str">
        <f>IF(Tableau!$AL12="","",IF(Tableau!DR12="","",Tableau!$AL12))</f>
        <v/>
      </c>
      <c r="DG20" s="129"/>
      <c r="DH20" s="123"/>
      <c r="DI20" s="211"/>
      <c r="DJ20" s="124">
        <f t="shared" si="36"/>
        <v>31</v>
      </c>
      <c r="DK20" s="125">
        <f t="shared" si="37"/>
        <v>2016</v>
      </c>
      <c r="DL20" s="126" t="str">
        <f t="array" ref="DL20">IF(AB20="Stock","",IF(OR(Tableau!DX12="",Tableau!DY12=""),"",IF($AF20=2013,INDEX(Semaines!$M$2:$M$523,MATCH(Tableau!DX12&amp;Tableau!DY12,Semaines!$K$2:$K$523&amp;Semaines!$L$2:$L$523,0)),IF($AF20=2014,INDEX(Semaines!$N$2:$N$523,MATCH(Tableau!DX12&amp;Tableau!DY12,Semaines!$K$2:$K$523&amp;Semaines!$L$2:$L$523,0)),IF($AF20=2015,INDEX(Semaines!$O$2:$O$523,MATCH(Tableau!DX12&amp;Tableau!DY12,Semaines!$K$2:$K$523&amp;Semaines!$L$2:$L$523,0)),IF($AF20=2016,INDEX(Semaines!$P$2:$P$523,MATCH(Tableau!DX12&amp;Tableau!DY12,Semaines!$K$2:$K$523&amp;Semaines!$L$2:$L$523,0)),IF($AF20=2017,INDEX(Semaines!$Q$2:$Q$523,MATCH(Tableau!DX12&amp;Tableau!DY12,Semaines!$K$2:$K$523&amp;Semaines!$L$2:$L$523,0)),IF($AF20=2018,INDEX(Semaines!$R$2:$R$523,MATCH(Tableau!DX12&amp;Tableau!DY12,Semaines!$K$2:$K$523&amp;Semaines!$L$2:$L$523,0)),IF($AF20=2019,INDEX(Semaines!$S$2:$S$523,MATCH(Tableau!DX12&amp;Tableau!DY12,Semaines!$K$2:$K$523&amp;Semaines!$L$2:$L$523,0)),IF($AF20=2020,INDEX(Semaines!$T$2:$T$523,MATCH(Tableau!DX12&amp;Tableau!DY12,Semaines!$K$2:$K$523&amp;Semaines!$L$2:$L$523,0)),IF($AF20=2021,INDEX(Semaines!$U$2:$U$523,MATCH(Tableau!DX12&amp;Tableau!DY12,Semaines!$K$2:$K$523&amp;Semaines!$L$2:$L$523,0)),IF($AF20=2022,INDEX(Semaines!$V$2:$V$523,MATCH(Tableau!DX12&amp;Tableau!DY12,Semaines!$K$2:$K$523&amp;Semaines!$L$2:$L$523,0))))))))))))))</f>
        <v/>
      </c>
      <c r="DM20" s="127" t="str">
        <f>IF(Tableau!$AL12="","",IF(Tableau!DY12="","",Tableau!$AL12))</f>
        <v/>
      </c>
      <c r="DN20" s="211"/>
      <c r="DO20" s="124">
        <f t="shared" si="38"/>
        <v>32</v>
      </c>
      <c r="DP20" s="125">
        <f t="shared" si="39"/>
        <v>2016</v>
      </c>
      <c r="DQ20" s="126" t="str">
        <f t="array" ref="DQ20">IF(AB20="Stock","",IF(OR(Tableau!EC12="",Tableau!ED12=""),"",IF($AF20=2013,INDEX(Semaines!$M$2:$M$523,MATCH(Tableau!EC12&amp;Tableau!ED12,Semaines!$K$2:$K$523&amp;Semaines!$L$2:$L$523,0)),IF($AF20=2014,INDEX(Semaines!$N$2:$N$523,MATCH(Tableau!EC12&amp;Tableau!ED12,Semaines!$K$2:$K$523&amp;Semaines!$L$2:$L$523,0)),IF($AF20=2015,INDEX(Semaines!$O$2:$O$523,MATCH(Tableau!EC12&amp;Tableau!ED12,Semaines!$K$2:$K$523&amp;Semaines!$L$2:$L$523,0)),IF($AF20=2016,INDEX(Semaines!$P$2:$P$523,MATCH(Tableau!EC12&amp;Tableau!ED12,Semaines!$K$2:$K$523&amp;Semaines!$L$2:$L$523,0)),IF($AF20=2017,INDEX(Semaines!$Q$2:$Q$523,MATCH(Tableau!EC12&amp;Tableau!ED12,Semaines!$K$2:$K$523&amp;Semaines!$L$2:$L$523,0)),IF($AF20=2018,INDEX(Semaines!$R$2:$R$523,MATCH(Tableau!EC12&amp;Tableau!ED12,Semaines!$K$2:$K$523&amp;Semaines!$L$2:$L$523,0)),IF($AF20=2019,INDEX(Semaines!$S$2:$S$523,MATCH(Tableau!EC12&amp;Tableau!ED12,Semaines!$K$2:$K$523&amp;Semaines!$L$2:$L$523,0)),IF($AF20=2020,INDEX(Semaines!$T$2:$T$523,MATCH(Tableau!EC12&amp;Tableau!ED12,Semaines!$K$2:$K$523&amp;Semaines!$L$2:$L$523,0)),IF($AF20=2021,INDEX(Semaines!$U$2:$U$523,MATCH(Tableau!EC12&amp;Tableau!ED12,Semaines!$K$2:$K$523&amp;Semaines!$L$2:$L$523,0)),IF($AF20=2022,INDEX(Semaines!$V$2:$V$523,MATCH(Tableau!EC12&amp;Tableau!ED12,Semaines!$K$2:$K$523&amp;Semaines!$L$2:$L$523,0))))))))))))))</f>
        <v/>
      </c>
      <c r="DR20" s="127" t="str">
        <f>IF(Tableau!$AL12="","",IF(Tableau!ED12="","",Tableau!$AL12))</f>
        <v/>
      </c>
      <c r="DS20" s="122"/>
      <c r="DT20" s="123"/>
      <c r="DU20" s="211"/>
      <c r="DV20" s="124">
        <f t="shared" si="40"/>
        <v>32</v>
      </c>
      <c r="DW20" s="125">
        <f t="shared" si="41"/>
        <v>2016</v>
      </c>
      <c r="DX20" s="126" t="str">
        <f t="array" ref="DX20">IF(AB20="Stock","",IF(OR(Tableau!EN12="",Tableau!EO12=""),"",IF($AF20=2013,INDEX(Semaines!$M$2:$M$523,MATCH(Tableau!EN12&amp;Tableau!EO12,Semaines!$K$2:$K$523&amp;Semaines!$L$2:$L$523,0)),IF($AF20=2014,INDEX(Semaines!$N$2:$N$523,MATCH(Tableau!EN12&amp;Tableau!EO12,Semaines!$K$2:$K$523&amp;Semaines!$L$2:$L$523,0)),IF($AF20=2015,INDEX(Semaines!$O$2:$O$523,MATCH(Tableau!EN12&amp;Tableau!EO12,Semaines!$K$2:$K$523&amp;Semaines!$L$2:$L$523,0)),IF($AF20=2016,INDEX(Semaines!$P$2:$P$523,MATCH(Tableau!EN12&amp;Tableau!EO12,Semaines!$K$2:$K$523&amp;Semaines!$L$2:$L$523,0)),IF($AF20=2017,INDEX(Semaines!$Q$2:$Q$523,MATCH(Tableau!EN12&amp;Tableau!EO12,Semaines!$K$2:$K$523&amp;Semaines!$L$2:$L$523,0)),IF($AF20=2018,INDEX(Semaines!$R$2:$R$523,MATCH(Tableau!EN12&amp;Tableau!EO12,Semaines!$K$2:$K$523&amp;Semaines!$L$2:$L$523,0)),IF($AF20=2019,INDEX(Semaines!$S$2:$S$523,MATCH(Tableau!EN12&amp;Tableau!EO12,Semaines!$K$2:$K$523&amp;Semaines!$L$2:$L$523,0)),IF($AF20=2020,INDEX(Semaines!$T$2:$T$523,MATCH(Tableau!EN12&amp;Tableau!EO12,Semaines!$K$2:$K$523&amp;Semaines!$L$2:$L$523,0)),IF($AF20=2021,INDEX(Semaines!$U$2:$U$523,MATCH(Tableau!EN12&amp;Tableau!EO12,Semaines!$K$2:$K$523&amp;Semaines!$L$2:$L$523,0)),IF($AF20=2022,INDEX(Semaines!$V$2:$V$523,MATCH(Tableau!EN12&amp;Tableau!EO12,Semaines!$K$2:$K$523&amp;Semaines!$L$2:$L$523,0))))))))))))))</f>
        <v/>
      </c>
      <c r="DY20" s="127" t="str">
        <f>IF(Tableau!$AL12="","",IF(Tableau!EO12="","",Tableau!$AL12))</f>
        <v/>
      </c>
      <c r="DZ20" s="124">
        <f t="shared" si="42"/>
        <v>33</v>
      </c>
      <c r="EA20" s="125">
        <f t="shared" si="43"/>
        <v>2016</v>
      </c>
      <c r="EB20" s="126" t="str">
        <f t="array" ref="EB20">IF(AB20="Stock","",IF(OR(Tableau!ER12="",Tableau!ES12=""),"",IF($AF20=2013,INDEX(Semaines!$M$2:$M$523,MATCH(Tableau!ER12&amp;Tableau!ES12,Semaines!$K$2:$K$523&amp;Semaines!$L$2:$L$523,0)),IF($AF20=2014,INDEX(Semaines!$N$2:$N$523,MATCH(Tableau!ER12&amp;Tableau!ES12,Semaines!$K$2:$K$523&amp;Semaines!$L$2:$L$523,0)),IF($AF20=2015,INDEX(Semaines!$O$2:$O$523,MATCH(Tableau!ER12&amp;Tableau!ES12,Semaines!$K$2:$K$523&amp;Semaines!$L$2:$L$523,0)),IF($AF20=2016,INDEX(Semaines!$P$2:$P$523,MATCH(Tableau!ER12&amp;Tableau!ES12,Semaines!$K$2:$K$523&amp;Semaines!$L$2:$L$523,0)),IF($AF20=2017,INDEX(Semaines!$Q$2:$Q$523,MATCH(Tableau!ER12&amp;Tableau!ES12,Semaines!$K$2:$K$523&amp;Semaines!$L$2:$L$523,0)),IF($AF20=2018,INDEX(Semaines!$R$2:$R$523,MATCH(Tableau!ER12&amp;Tableau!ES12,Semaines!$K$2:$K$523&amp;Semaines!$L$2:$L$523,0)),IF($AF20=2019,INDEX(Semaines!$S$2:$S$523,MATCH(Tableau!ER12&amp;Tableau!ES12,Semaines!$K$2:$K$523&amp;Semaines!$L$2:$L$523,0)),IF($AF20=2020,INDEX(Semaines!$T$2:$T$523,MATCH(Tableau!ER12&amp;Tableau!ES12,Semaines!$K$2:$K$523&amp;Semaines!$L$2:$L$523,0)),IF($AF20=2021,INDEX(Semaines!$U$2:$U$523,MATCH(Tableau!ER12&amp;Tableau!ES12,Semaines!$K$2:$K$523&amp;Semaines!$L$2:$L$523,0)),IF($AF20=2022,INDEX(Semaines!$V$2:$V$523,MATCH(Tableau!ER12&amp;Tableau!ES12,Semaines!$K$2:$K$523&amp;Semaines!$L$2:$L$523,0))))))))))))))</f>
        <v/>
      </c>
      <c r="EC20" s="127" t="str">
        <f>IF(Tableau!$AL12="","",IF(Tableau!ES12="","",Tableau!$AL12))</f>
        <v/>
      </c>
      <c r="ED20" s="124">
        <f t="shared" si="44"/>
        <v>33</v>
      </c>
      <c r="EE20" s="125">
        <f t="shared" si="45"/>
        <v>2016</v>
      </c>
      <c r="EF20" s="126" t="str">
        <f t="array" ref="EF20">IF(AB20="Stock","",IF(OR(Tableau!EV12="",Tableau!EW12=""),"",IF($AF20=2013,INDEX(Semaines!$M$2:$M$523,MATCH(Tableau!EV12&amp;Tableau!EW12,Semaines!$K$2:$K$523&amp;Semaines!$L$2:$L$523,0)),IF($AF20=2014,INDEX(Semaines!$N$2:$N$523,MATCH(Tableau!EV12&amp;Tableau!EW12,Semaines!$K$2:$K$523&amp;Semaines!$L$2:$L$523,0)),IF($AF20=2015,INDEX(Semaines!$O$2:$O$523,MATCH(Tableau!EV12&amp;Tableau!EW12,Semaines!$K$2:$K$523&amp;Semaines!$L$2:$L$523,0)),IF($AF20=2016,INDEX(Semaines!$P$2:$P$523,MATCH(Tableau!EV12&amp;Tableau!EW12,Semaines!$K$2:$K$523&amp;Semaines!$L$2:$L$523,0)),IF($AF20=2017,INDEX(Semaines!$Q$2:$Q$523,MATCH(Tableau!EV12&amp;Tableau!EW12,Semaines!$K$2:$K$523&amp;Semaines!$L$2:$L$523,0)),IF($AF20=2018,INDEX(Semaines!$R$2:$R$523,MATCH(Tableau!EV12&amp;Tableau!EW12,Semaines!$K$2:$K$523&amp;Semaines!$L$2:$L$523,0)),IF($AF20=2019,INDEX(Semaines!$S$2:$S$523,MATCH(Tableau!EV12&amp;Tableau!EW12,Semaines!$K$2:$K$523&amp;Semaines!$L$2:$L$523,0)),IF($AF20=2020,INDEX(Semaines!$T$2:$T$523,MATCH(Tableau!EV12&amp;Tableau!EW12,Semaines!$K$2:$K$523&amp;Semaines!$L$2:$L$523,0)),IF($AF20=2021,INDEX(Semaines!$U$2:$U$523,MATCH(Tableau!EV12&amp;Tableau!EW12,Semaines!$K$2:$K$523&amp;Semaines!$L$2:$L$523,0)),IF($AF20=2022,INDEX(Semaines!$V$2:$V$523,MATCH(Tableau!EV12&amp;Tableau!EW12,Semaines!$K$2:$K$523&amp;Semaines!$L$2:$L$523,0))))))))))))))</f>
        <v/>
      </c>
      <c r="EG20" s="127" t="str">
        <f>IF(Tableau!$AL12="","",IF(Tableau!EW12="","",Tableau!$AL12))</f>
        <v/>
      </c>
      <c r="EH20" s="124">
        <f t="shared" si="46"/>
        <v>33</v>
      </c>
      <c r="EI20" s="125">
        <f t="shared" si="47"/>
        <v>2016</v>
      </c>
      <c r="EJ20" s="126" t="str">
        <f t="array" ref="EJ20">IF(AB20="Stock","",IF(OR(Tableau!EZ12="",Tableau!FA12=""),"",IF($AF20=2013,INDEX(Semaines!$M$2:$M$523,MATCH(Tableau!EZ12&amp;Tableau!FA12,Semaines!$K$2:$K$523&amp;Semaines!$L$2:$L$523,0)),IF($AF20=2014,INDEX(Semaines!$N$2:$N$523,MATCH(Tableau!EZ12&amp;Tableau!FA12,Semaines!$K$2:$K$523&amp;Semaines!$L$2:$L$523,0)),IF($AF20=2015,INDEX(Semaines!$O$2:$O$523,MATCH(Tableau!EZ12&amp;Tableau!FA12,Semaines!$K$2:$K$523&amp;Semaines!$L$2:$L$523,0)),IF($AF20=2016,INDEX(Semaines!$P$2:$P$523,MATCH(Tableau!EZ12&amp;Tableau!FA12,Semaines!$K$2:$K$523&amp;Semaines!$L$2:$L$523,0)),IF($AF20=2017,INDEX(Semaines!$Q$2:$Q$523,MATCH(Tableau!EZ12&amp;Tableau!FA12,Semaines!$K$2:$K$523&amp;Semaines!$L$2:$L$523,0)),IF($AF20=2018,INDEX(Semaines!$R$2:$R$523,MATCH(Tableau!EZ12&amp;Tableau!FA12,Semaines!$K$2:$K$523&amp;Semaines!$L$2:$L$523,0)),IF($AF20=2019,INDEX(Semaines!$S$2:$S$523,MATCH(Tableau!EZ12&amp;Tableau!FA12,Semaines!$K$2:$K$523&amp;Semaines!$L$2:$L$523,0)),IF($AF20=2020,INDEX(Semaines!$T$2:$T$523,MATCH(Tableau!EZ12&amp;Tableau!FA12,Semaines!$K$2:$K$523&amp;Semaines!$L$2:$L$523,0)),IF($AF20=2021,INDEX(Semaines!$U$2:$U$523,MATCH(Tableau!EZ12&amp;Tableau!FA12,Semaines!$K$2:$K$523&amp;Semaines!$L$2:$L$523,0)),IF($AF20=2022,INDEX(Semaines!$V$2:$V$523,MATCH(Tableau!EZ12&amp;Tableau!FA12,Semaines!$K$2:$K$523&amp;Semaines!$L$2:$L$523,0))))))))))))))</f>
        <v/>
      </c>
      <c r="EK20" s="127" t="str">
        <f>IF(Tableau!$AL12="","",IF(Tableau!FA12="","",Tableau!$AL12))</f>
        <v/>
      </c>
      <c r="EL20" s="117">
        <f>IF(Import!AU10=0,"",Import!AU10)</f>
        <v>42654</v>
      </c>
      <c r="EM20" s="124">
        <f t="shared" si="48"/>
        <v>41</v>
      </c>
      <c r="EN20" s="125">
        <f t="shared" si="49"/>
        <v>2016</v>
      </c>
      <c r="EO20" s="126" t="str">
        <f>IF(Tableau!FF12="","",Tableau!FF12)</f>
        <v/>
      </c>
      <c r="EP20" s="127" t="str">
        <f>IF(Tableau!FG12="","",Tableau!FG12)</f>
        <v/>
      </c>
      <c r="EQ20" s="129"/>
      <c r="ER20" s="123"/>
      <c r="ES20" s="211"/>
      <c r="ET20" s="124">
        <f t="shared" si="50"/>
        <v>34</v>
      </c>
      <c r="EU20" s="125">
        <f t="shared" si="51"/>
        <v>2016</v>
      </c>
      <c r="EV20" s="126" t="str">
        <f t="array" ref="EV20">IF(AB20="Stock","",IF(OR(Tableau!FM12="",Tableau!FN12=""),"",IF($AF20=2013,INDEX(Semaines!$M$2:$M$523,MATCH(Tableau!FM12&amp;Tableau!FN12,Semaines!$K$2:$K$523&amp;Semaines!$L$2:$L$523,0)),IF($AF20=2014,INDEX(Semaines!$N$2:$N$523,MATCH(Tableau!FM12&amp;Tableau!FN12,Semaines!$K$2:$K$523&amp;Semaines!$L$2:$L$523,0)),IF($AF20=2015,INDEX(Semaines!$O$2:$O$523,MATCH(Tableau!FM12&amp;Tableau!FN12,Semaines!$K$2:$K$523&amp;Semaines!$L$2:$L$523,0)),IF($AF20=2016,INDEX(Semaines!$P$2:$P$523,MATCH(Tableau!FM12&amp;Tableau!FN12,Semaines!$K$2:$K$523&amp;Semaines!$L$2:$L$523,0)),IF($AF20=2017,INDEX(Semaines!$Q$2:$Q$523,MATCH(Tableau!FM12&amp;Tableau!FN12,Semaines!$K$2:$K$523&amp;Semaines!$L$2:$L$523,0)),IF($AF20=2018,INDEX(Semaines!$R$2:$R$523,MATCH(Tableau!FM12&amp;Tableau!FN12,Semaines!$K$2:$K$523&amp;Semaines!$L$2:$L$523,0)),IF($AF20=2019,INDEX(Semaines!$S$2:$S$523,MATCH(Tableau!FM12&amp;Tableau!FN12,Semaines!$K$2:$K$523&amp;Semaines!$L$2:$L$523,0)),IF($AF20=2020,INDEX(Semaines!$T$2:$T$523,MATCH(Tableau!FM12&amp;Tableau!FN12,Semaines!$K$2:$K$523&amp;Semaines!$L$2:$L$523,0)),IF($AF20=2021,INDEX(Semaines!$U$2:$U$523,MATCH(Tableau!FM12&amp;Tableau!FN12,Semaines!$K$2:$K$523&amp;Semaines!$L$2:$L$523,0)),IF($AF20=2022,INDEX(Semaines!$V$2:$V$523,MATCH(Tableau!FM12&amp;Tableau!FN12,Semaines!$K$2:$K$523&amp;Semaines!$L$2:$L$523,0))))))))))))))</f>
        <v/>
      </c>
      <c r="EW20" s="127" t="str">
        <f>IF(Tableau!$AL12="","",IF(Tableau!FN12="","",Tableau!$AL12))</f>
        <v/>
      </c>
      <c r="EX20" s="124">
        <f t="shared" si="52"/>
        <v>35</v>
      </c>
      <c r="EY20" s="125">
        <f t="shared" si="53"/>
        <v>2016</v>
      </c>
      <c r="EZ20" s="126" t="str">
        <f t="array" ref="EZ20">IF(AB20="Stock","",IF(OR(Tableau!FQ12="",Tableau!FR12=""),"",IF($AF20=2013,INDEX(Semaines!$M$2:$M$523,MATCH(Tableau!FQ12&amp;Tableau!FR12,Semaines!$K$2:$K$523&amp;Semaines!$L$2:$L$523,0)),IF($AF20=2014,INDEX(Semaines!$N$2:$N$523,MATCH(Tableau!FQ12&amp;Tableau!FR12,Semaines!$K$2:$K$523&amp;Semaines!$L$2:$L$523,0)),IF($AF20=2015,INDEX(Semaines!$O$2:$O$523,MATCH(Tableau!FQ12&amp;Tableau!FR12,Semaines!$K$2:$K$523&amp;Semaines!$L$2:$L$523,0)),IF($AF20=2016,INDEX(Semaines!$P$2:$P$523,MATCH(Tableau!FQ12&amp;Tableau!FR12,Semaines!$K$2:$K$523&amp;Semaines!$L$2:$L$523,0)),IF($AF20=2017,INDEX(Semaines!$Q$2:$Q$523,MATCH(Tableau!FQ12&amp;Tableau!FR12,Semaines!$K$2:$K$523&amp;Semaines!$L$2:$L$523,0)),IF($AF20=2018,INDEX(Semaines!$R$2:$R$523,MATCH(Tableau!FQ12&amp;Tableau!FR12,Semaines!$K$2:$K$523&amp;Semaines!$L$2:$L$523,0)),IF($AF20=2019,INDEX(Semaines!$S$2:$S$523,MATCH(Tableau!FQ12&amp;Tableau!FR12,Semaines!$K$2:$K$523&amp;Semaines!$L$2:$L$523,0)),IF($AF20=2020,INDEX(Semaines!$T$2:$T$523,MATCH(Tableau!FQ12&amp;Tableau!FR12,Semaines!$K$2:$K$523&amp;Semaines!$L$2:$L$523,0)),IF($AF20=2021,INDEX(Semaines!$U$2:$U$523,MATCH(Tableau!FQ12&amp;Tableau!FR12,Semaines!$K$2:$K$523&amp;Semaines!$L$2:$L$523,0)),IF($AF20=2022,INDEX(Semaines!$V$2:$V$523,MATCH(Tableau!FQ12&amp;Tableau!FR12,Semaines!$K$2:$K$523&amp;Semaines!$L$2:$L$523,0))))))))))))))</f>
        <v/>
      </c>
      <c r="FA20" s="127" t="str">
        <f>IF(Tableau!$AL12="","",IF(Tableau!FR12="","",Tableau!$AL12))</f>
        <v/>
      </c>
      <c r="FB20" s="211"/>
      <c r="FC20" s="124">
        <f t="shared" si="54"/>
        <v>35</v>
      </c>
      <c r="FD20" s="125">
        <f t="shared" si="55"/>
        <v>2016</v>
      </c>
      <c r="FE20" s="126" t="str">
        <f t="array" ref="FE20">IF(AB20="Stock","",IF(OR(Tableau!FV12="",Tableau!FW12=""),"",IF($AF20=2013,INDEX(Semaines!$M$2:$M$523,MATCH(Tableau!FV12&amp;Tableau!FW12,Semaines!$K$2:$K$523&amp;Semaines!$L$2:$L$523,0)),IF($AF20=2014,INDEX(Semaines!$N$2:$N$523,MATCH(Tableau!FV12&amp;Tableau!FW12,Semaines!$K$2:$K$523&amp;Semaines!$L$2:$L$523,0)),IF($AF20=2015,INDEX(Semaines!$O$2:$O$523,MATCH(Tableau!FV12&amp;Tableau!FW12,Semaines!$K$2:$K$523&amp;Semaines!$L$2:$L$523,0)),IF($AF20=2016,INDEX(Semaines!$P$2:$P$523,MATCH(Tableau!FV12&amp;Tableau!FW12,Semaines!$K$2:$K$523&amp;Semaines!$L$2:$L$523,0)),IF($AF20=2017,INDEX(Semaines!$Q$2:$Q$523,MATCH(Tableau!FV12&amp;Tableau!FW12,Semaines!$K$2:$K$523&amp;Semaines!$L$2:$L$523,0)),IF($AF20=2018,INDEX(Semaines!$R$2:$R$523,MATCH(Tableau!FV12&amp;Tableau!FW12,Semaines!$K$2:$K$523&amp;Semaines!$L$2:$L$523,0)),IF($AF20=2019,INDEX(Semaines!$S$2:$S$523,MATCH(Tableau!FV12&amp;Tableau!FW12,Semaines!$K$2:$K$523&amp;Semaines!$L$2:$L$523,0)),IF($AF20=2020,INDEX(Semaines!$T$2:$T$523,MATCH(Tableau!FV12&amp;Tableau!FW12,Semaines!$K$2:$K$523&amp;Semaines!$L$2:$L$523,0)),IF($AF20=2021,INDEX(Semaines!$U$2:$U$523,MATCH(Tableau!FV12&amp;Tableau!FW12,Semaines!$K$2:$K$523&amp;Semaines!$L$2:$L$523,0)),IF($AF20=2022,INDEX(Semaines!$V$2:$V$523,MATCH(Tableau!FV12&amp;Tableau!FW12,Semaines!$K$2:$K$523&amp;Semaines!$L$2:$L$523,0))))))))))))))</f>
        <v/>
      </c>
      <c r="FF20" s="127" t="str">
        <f>IF(Tableau!$AL12="","",IF(Tableau!FW12="","",Tableau!$AL12))</f>
        <v/>
      </c>
      <c r="FG20" s="129"/>
      <c r="FH20" s="123"/>
      <c r="FI20" s="124">
        <f t="shared" si="56"/>
        <v>36</v>
      </c>
      <c r="FJ20" s="125">
        <f t="shared" si="57"/>
        <v>2016</v>
      </c>
      <c r="FK20" s="126" t="str">
        <f t="array" ref="FK20">IF(AB20="Stock","",IF(OR(Tableau!FZ12="",Tableau!GA12=""),"",IF($AF20=2013,INDEX(Semaines!$M$2:$M$523,MATCH(Tableau!FZ12&amp;Tableau!GA12,Semaines!$K$2:$K$523&amp;Semaines!$L$2:$L$523,0)),IF($AF20=2014,INDEX(Semaines!$N$2:$N$523,MATCH(Tableau!FZ12&amp;Tableau!GA12,Semaines!$K$2:$K$523&amp;Semaines!$L$2:$L$523,0)),IF($AF20=2015,INDEX(Semaines!$O$2:$O$523,MATCH(Tableau!FZ12&amp;Tableau!GA12,Semaines!$K$2:$K$523&amp;Semaines!$L$2:$L$523,0)),IF($AF20=2016,INDEX(Semaines!$P$2:$P$523,MATCH(Tableau!FZ12&amp;Tableau!GA12,Semaines!$K$2:$K$523&amp;Semaines!$L$2:$L$523,0)),IF($AF20=2017,INDEX(Semaines!$Q$2:$Q$523,MATCH(Tableau!FZ12&amp;Tableau!GA12,Semaines!$K$2:$K$523&amp;Semaines!$L$2:$L$523,0)),IF($AF20=2018,INDEX(Semaines!$R$2:$R$523,MATCH(Tableau!FZ12&amp;Tableau!GA12,Semaines!$K$2:$K$523&amp;Semaines!$L$2:$L$523,0)),IF($AF20=2019,INDEX(Semaines!$S$2:$S$523,MATCH(Tableau!FZ12&amp;Tableau!GA12,Semaines!$K$2:$K$523&amp;Semaines!$L$2:$L$523,0)),IF($AF20=2020,INDEX(Semaines!$T$2:$T$523,MATCH(Tableau!FZ12&amp;Tableau!GA12,Semaines!$K$2:$K$523&amp;Semaines!$L$2:$L$523,0)),IF($AF20=2021,INDEX(Semaines!$U$2:$U$523,MATCH(Tableau!FZ12&amp;Tableau!GA12,Semaines!$K$2:$K$523&amp;Semaines!$L$2:$L$523,0)),IF($AF20=2022,INDEX(Semaines!$V$2:$V$523,MATCH(Tableau!FZ12&amp;Tableau!GA12,Semaines!$K$2:$K$523&amp;Semaines!$L$2:$L$523,0))))))))))))))</f>
        <v/>
      </c>
      <c r="FL20" s="127" t="str">
        <f>IF(Tableau!$AL12="","",IF(Tableau!GA12="","",Tableau!$AL12))</f>
        <v/>
      </c>
      <c r="FM20" s="211"/>
      <c r="FN20" s="124">
        <f t="shared" si="58"/>
        <v>36</v>
      </c>
      <c r="FO20" s="125">
        <f t="shared" si="59"/>
        <v>2016</v>
      </c>
      <c r="FP20" s="126" t="str">
        <f t="array" ref="FP20">IF(AB20="Stock","",IF(OR(Tableau!GE12="",Tableau!GF12=""),"",IF($AF20=2013,INDEX(Semaines!$M$2:$M$523,MATCH(Tableau!GE12&amp;Tableau!GF12,Semaines!$K$2:$K$523&amp;Semaines!$L$2:$L$523,0)),IF($AF20=2014,INDEX(Semaines!$N$2:$N$523,MATCH(Tableau!GE12&amp;Tableau!GF12,Semaines!$K$2:$K$523&amp;Semaines!$L$2:$L$523,0)),IF($AF20=2015,INDEX(Semaines!$O$2:$O$523,MATCH(Tableau!GE12&amp;Tableau!GF12,Semaines!$K$2:$K$523&amp;Semaines!$L$2:$L$523,0)),IF($AF20=2016,INDEX(Semaines!$P$2:$P$523,MATCH(Tableau!GE12&amp;Tableau!GF12,Semaines!$K$2:$K$523&amp;Semaines!$L$2:$L$523,0)),IF($AF20=2017,INDEX(Semaines!$Q$2:$Q$523,MATCH(Tableau!GE12&amp;Tableau!GF12,Semaines!$K$2:$K$523&amp;Semaines!$L$2:$L$523,0)),IF($AF20=2018,INDEX(Semaines!$R$2:$R$523,MATCH(Tableau!GE12&amp;Tableau!GF12,Semaines!$K$2:$K$523&amp;Semaines!$L$2:$L$523,0)),IF($AF20=2019,INDEX(Semaines!$S$2:$S$523,MATCH(Tableau!GE12&amp;Tableau!GF12,Semaines!$K$2:$K$523&amp;Semaines!$L$2:$L$523,0)),IF($AF20=2020,INDEX(Semaines!$T$2:$T$523,MATCH(Tableau!GE12&amp;Tableau!GF12,Semaines!$K$2:$K$523&amp;Semaines!$L$2:$L$523,0)),IF($AF20=2021,INDEX(Semaines!$U$2:$U$523,MATCH(Tableau!GE12&amp;Tableau!GF12,Semaines!$K$2:$K$523&amp;Semaines!$L$2:$L$523,0)),IF($AF20=2022,INDEX(Semaines!$V$2:$V$523,MATCH(Tableau!GE12&amp;Tableau!GF12,Semaines!$K$2:$K$523&amp;Semaines!$L$2:$L$523,0))))))))))))))</f>
        <v/>
      </c>
      <c r="FQ20" s="127" t="str">
        <f>IF(Tableau!$AL12="","",IF(Tableau!GF12="","",Tableau!$AL12))</f>
        <v/>
      </c>
      <c r="FR20" s="124">
        <f t="shared" si="60"/>
        <v>37</v>
      </c>
      <c r="FS20" s="125">
        <f t="shared" si="61"/>
        <v>2016</v>
      </c>
      <c r="FT20" s="126" t="str">
        <f t="array" ref="FT20">IF(AB20="Stock","",IF(OR(Tableau!GI12="",Tableau!GJ12=""),"",IF($AF20=2013,INDEX(Semaines!$M$2:$M$523,MATCH(Tableau!GI12&amp;Tableau!GJ12,Semaines!$K$2:$K$523&amp;Semaines!$L$2:$L$523,0)),IF($AF20=2014,INDEX(Semaines!$N$2:$N$523,MATCH(Tableau!GI12&amp;Tableau!GJ12,Semaines!$K$2:$K$523&amp;Semaines!$L$2:$L$523,0)),IF($AF20=2015,INDEX(Semaines!$O$2:$O$523,MATCH(Tableau!GI12&amp;Tableau!GJ12,Semaines!$K$2:$K$523&amp;Semaines!$L$2:$L$523,0)),IF($AF20=2016,INDEX(Semaines!$P$2:$P$523,MATCH(Tableau!GI12&amp;Tableau!GJ12,Semaines!$K$2:$K$523&amp;Semaines!$L$2:$L$523,0)),IF($AF20=2017,INDEX(Semaines!$Q$2:$Q$523,MATCH(Tableau!GI12&amp;Tableau!GJ12,Semaines!$K$2:$K$523&amp;Semaines!$L$2:$L$523,0)),IF($AF20=2018,INDEX(Semaines!$R$2:$R$523,MATCH(Tableau!GI12&amp;Tableau!GJ12,Semaines!$K$2:$K$523&amp;Semaines!$L$2:$L$523,0)),IF($AF20=2019,INDEX(Semaines!$S$2:$S$523,MATCH(Tableau!GI12&amp;Tableau!GJ12,Semaines!$K$2:$K$523&amp;Semaines!$L$2:$L$523,0)),IF($AF20=2020,INDEX(Semaines!$T$2:$T$523,MATCH(Tableau!GI12&amp;Tableau!GJ12,Semaines!$K$2:$K$523&amp;Semaines!$L$2:$L$523,0)),IF($AF20=2021,INDEX(Semaines!$U$2:$U$523,MATCH(Tableau!GI12&amp;Tableau!GJ12,Semaines!$K$2:$K$523&amp;Semaines!$L$2:$L$523,0)),IF($AF20=2022,INDEX(Semaines!$V$2:$V$523,MATCH(Tableau!GI12&amp;Tableau!GJ12,Semaines!$K$2:$K$523&amp;Semaines!$L$2:$L$523,0))))))))))))))</f>
        <v/>
      </c>
      <c r="FU20" s="127" t="str">
        <f>IF(Tableau!$AL12="","",IF(Tableau!GJ12="","",Tableau!$AL12))</f>
        <v/>
      </c>
      <c r="FV20" s="126" t="str">
        <f t="array" ref="FV20">IF(AB20="Stock","",IF(OR(Tableau!GK12="",Tableau!GL12=""),"",IF($AF20=2013,INDEX(Semaines!$M$2:$M$523,MATCH(Tableau!GK12&amp;Tableau!GL12,Semaines!$K$2:$K$523&amp;Semaines!$L$2:$L$523,0)),IF($AF20=2014,INDEX(Semaines!$N$2:$N$523,MATCH(Tableau!GK12&amp;Tableau!GL12,Semaines!$K$2:$K$523&amp;Semaines!$L$2:$L$523,0)),IF($AF20=2015,INDEX(Semaines!$O$2:$O$523,MATCH(Tableau!GK12&amp;Tableau!GL12,Semaines!$K$2:$K$523&amp;Semaines!$L$2:$L$523,0)),IF($AF20=2016,INDEX(Semaines!$P$2:$P$523,MATCH(Tableau!GK12&amp;Tableau!GL12,Semaines!$K$2:$K$523&amp;Semaines!$L$2:$L$523,0)),IF($AF20=2017,INDEX(Semaines!$Q$2:$Q$523,MATCH(Tableau!GK12&amp;Tableau!GL12,Semaines!$K$2:$K$523&amp;Semaines!$L$2:$L$523,0)),IF($AF20=2018,INDEX(Semaines!$R$2:$R$523,MATCH(Tableau!GK12&amp;Tableau!GL12,Semaines!$K$2:$K$523&amp;Semaines!$L$2:$L$523,0)),IF($AF20=2019,INDEX(Semaines!$S$2:$S$523,MATCH(Tableau!GK12&amp;Tableau!GL12,Semaines!$K$2:$K$523&amp;Semaines!$L$2:$L$523,0)),IF($AF20=2020,INDEX(Semaines!$T$2:$T$523,MATCH(Tableau!GK12&amp;Tableau!GL12,Semaines!$K$2:$K$523&amp;Semaines!$L$2:$L$523,0)),IF($AF20=2021,INDEX(Semaines!$U$2:$U$523,MATCH(Tableau!GK12&amp;Tableau!GL12,Semaines!$K$2:$K$523&amp;Semaines!$L$2:$L$523,0)),IF($AF20=2022,INDEX(Semaines!$V$2:$V$523,MATCH(Tableau!GK12&amp;Tableau!GL12,Semaines!$K$2:$K$523&amp;Semaines!$L$2:$L$523,0))))))))))))))</f>
        <v/>
      </c>
      <c r="FW20" s="127" t="str">
        <f>IF(Tableau!$AL12="","",IF(Tableau!GL12="","",Tableau!$AL12))</f>
        <v/>
      </c>
      <c r="FX20" s="124">
        <f t="shared" si="62"/>
        <v>39</v>
      </c>
      <c r="FY20" s="125">
        <f t="shared" si="63"/>
        <v>2016</v>
      </c>
      <c r="FZ20" s="126" t="str">
        <f t="array" ref="FZ20">IF(AB20="Stock","",IF(OR(Tableau!GO12="",Tableau!GP12=""),"",IF($AF20=2013,INDEX(Semaines!$M$2:$M$523,MATCH(Tableau!GO12&amp;Tableau!GP12,Semaines!$K$2:$K$523&amp;Semaines!$L$2:$L$523,0)),IF($AF20=2014,INDEX(Semaines!$N$2:$N$523,MATCH(Tableau!GO12&amp;Tableau!GP12,Semaines!$K$2:$K$523&amp;Semaines!$L$2:$L$523,0)),IF($AF20=2015,INDEX(Semaines!$O$2:$O$523,MATCH(Tableau!GO12&amp;Tableau!GP12,Semaines!$K$2:$K$523&amp;Semaines!$L$2:$L$523,0)),IF($AF20=2016,INDEX(Semaines!$P$2:$P$523,MATCH(Tableau!GO12&amp;Tableau!GP12,Semaines!$K$2:$K$523&amp;Semaines!$L$2:$L$523,0)),IF($AF20=2017,INDEX(Semaines!$Q$2:$Q$523,MATCH(Tableau!GO12&amp;Tableau!GP12,Semaines!$K$2:$K$523&amp;Semaines!$L$2:$L$523,0)),IF($AF20=2018,INDEX(Semaines!$R$2:$R$523,MATCH(Tableau!GO12&amp;Tableau!GP12,Semaines!$K$2:$K$523&amp;Semaines!$L$2:$L$523,0)),IF($AF20=2019,INDEX(Semaines!$S$2:$S$523,MATCH(Tableau!GO12&amp;Tableau!GP12,Semaines!$K$2:$K$523&amp;Semaines!$L$2:$L$523,0)),IF($AF20=2020,INDEX(Semaines!$T$2:$T$523,MATCH(Tableau!GO12&amp;Tableau!GP12,Semaines!$K$2:$K$523&amp;Semaines!$L$2:$L$523,0)),IF($AF20=2021,INDEX(Semaines!$U$2:$U$523,MATCH(Tableau!GO12&amp;Tableau!GP12,Semaines!$K$2:$K$523&amp;Semaines!$L$2:$L$523,0)),IF($AF20=2022,INDEX(Semaines!$V$2:$V$523,MATCH(Tableau!GO12&amp;Tableau!GP12,Semaines!$K$2:$K$523&amp;Semaines!$L$2:$L$523,0))))))))))))))</f>
        <v/>
      </c>
      <c r="GA20" s="127" t="str">
        <f>IF(Tableau!$AL12="","",IF(Tableau!GP12="","",Tableau!$AL12))</f>
        <v/>
      </c>
      <c r="GB20" s="124">
        <f t="shared" si="64"/>
        <v>40</v>
      </c>
      <c r="GC20" s="125">
        <f t="shared" si="65"/>
        <v>2016</v>
      </c>
      <c r="GD20" s="126" t="str">
        <f t="array" ref="GD20">IF(AB20="Stock","",IF(OR(Tableau!GS12="",Tableau!GT12=""),"",IF($AF20=2013,INDEX(Semaines!$M$2:$M$523,MATCH(Tableau!GS12&amp;Tableau!GT12,Semaines!$K$2:$K$523&amp;Semaines!$L$2:$L$523,0)),IF($AF20=2014,INDEX(Semaines!$N$2:$N$523,MATCH(Tableau!GS12&amp;Tableau!GT12,Semaines!$K$2:$K$523&amp;Semaines!$L$2:$L$523,0)),IF($AF20=2015,INDEX(Semaines!$O$2:$O$523,MATCH(Tableau!GS12&amp;Tableau!GT12,Semaines!$K$2:$K$523&amp;Semaines!$L$2:$L$523,0)),IF($AF20=2016,INDEX(Semaines!$P$2:$P$523,MATCH(Tableau!GS12&amp;Tableau!GT12,Semaines!$K$2:$K$523&amp;Semaines!$L$2:$L$523,0)),IF($AF20=2017,INDEX(Semaines!$Q$2:$Q$523,MATCH(Tableau!GS12&amp;Tableau!GT12,Semaines!$K$2:$K$523&amp;Semaines!$L$2:$L$523,0)),IF($AF20=2018,INDEX(Semaines!$R$2:$R$523,MATCH(Tableau!GS12&amp;Tableau!GT12,Semaines!$K$2:$K$523&amp;Semaines!$L$2:$L$523,0)),IF($AF20=2019,INDEX(Semaines!$S$2:$S$523,MATCH(Tableau!GS12&amp;Tableau!GT12,Semaines!$K$2:$K$523&amp;Semaines!$L$2:$L$523,0)),IF($AF20=2020,INDEX(Semaines!$T$2:$T$523,MATCH(Tableau!GS12&amp;Tableau!GT12,Semaines!$K$2:$K$523&amp;Semaines!$L$2:$L$523,0)),IF($AF20=2021,INDEX(Semaines!$U$2:$U$523,MATCH(Tableau!GS12&amp;Tableau!GT12,Semaines!$K$2:$K$523&amp;Semaines!$L$2:$L$523,0)),IF($AF20=2022,INDEX(Semaines!$V$2:$V$523,MATCH(Tableau!GS12&amp;Tableau!GT12,Semaines!$K$2:$K$523&amp;Semaines!$L$2:$L$523,0))))))))))))))</f>
        <v/>
      </c>
      <c r="GE20" s="127" t="str">
        <f>IF(Tableau!$AL12="","",IF(Tableau!GT12="","",Tableau!$AL12))</f>
        <v/>
      </c>
      <c r="GF20" s="124">
        <f t="shared" si="66"/>
        <v>40</v>
      </c>
      <c r="GG20" s="125">
        <f t="shared" si="67"/>
        <v>2016</v>
      </c>
      <c r="GH20" s="126" t="str">
        <f t="array" ref="GH20">IF(AB20="Stock","",IF(OR(Tableau!GW12="",Tableau!GX12=""),"",IF($AF20=2013,INDEX(Semaines!$M$2:$M$523,MATCH(Tableau!GW12&amp;Tableau!GX12,Semaines!$K$2:$K$523&amp;Semaines!$L$2:$L$523,0)),IF($AF20=2014,INDEX(Semaines!$N$2:$N$523,MATCH(Tableau!GW12&amp;Tableau!GX12,Semaines!$K$2:$K$523&amp;Semaines!$L$2:$L$523,0)),IF($AF20=2015,INDEX(Semaines!$O$2:$O$523,MATCH(Tableau!GW12&amp;Tableau!GX12,Semaines!$K$2:$K$523&amp;Semaines!$L$2:$L$523,0)),IF($AF20=2016,INDEX(Semaines!$P$2:$P$523,MATCH(Tableau!GW12&amp;Tableau!GX12,Semaines!$K$2:$K$523&amp;Semaines!$L$2:$L$523,0)),IF($AF20=2017,INDEX(Semaines!$Q$2:$Q$523,MATCH(Tableau!GW12&amp;Tableau!GX12,Semaines!$K$2:$K$523&amp;Semaines!$L$2:$L$523,0)),IF($AF20=2018,INDEX(Semaines!$R$2:$R$523,MATCH(Tableau!GW12&amp;Tableau!GX12,Semaines!$K$2:$K$523&amp;Semaines!$L$2:$L$523,0)),IF($AF20=2019,INDEX(Semaines!$S$2:$S$523,MATCH(Tableau!GW12&amp;Tableau!GX12,Semaines!$K$2:$K$523&amp;Semaines!$L$2:$L$523,0)),IF($AF20=2020,INDEX(Semaines!$T$2:$T$523,MATCH(Tableau!GW12&amp;Tableau!GX12,Semaines!$K$2:$K$523&amp;Semaines!$L$2:$L$523,0)),IF($AF20=2021,INDEX(Semaines!$U$2:$U$523,MATCH(Tableau!GW12&amp;Tableau!GX12,Semaines!$K$2:$K$523&amp;Semaines!$L$2:$L$523,0)),IF($AF20=2022,INDEX(Semaines!$V$2:$V$523,MATCH(Tableau!GW12&amp;Tableau!GX12,Semaines!$K$2:$K$523&amp;Semaines!$L$2:$L$523,0))))))))))))))</f>
        <v/>
      </c>
      <c r="GI20" s="127" t="str">
        <f>IF(Tableau!$AL12="","",IF(Tableau!GX12="","",Tableau!$AL12))</f>
        <v/>
      </c>
      <c r="GJ20" s="211"/>
      <c r="GK20" s="124">
        <f t="shared" si="68"/>
        <v>41</v>
      </c>
      <c r="GL20" s="125">
        <f t="shared" si="69"/>
        <v>2016</v>
      </c>
      <c r="GM20" s="126" t="str">
        <f t="array" ref="GM20">IF(AB20="Stock","",IF(OR(Tableau!HB12="",Tableau!HC12=""),"",IF($AF20=2013,INDEX(Semaines!$M$2:$M$523,MATCH(Tableau!HB12&amp;Tableau!HC12,Semaines!$K$2:$K$523&amp;Semaines!$L$2:$L$523,0)),IF($AF20=2014,INDEX(Semaines!$N$2:$N$523,MATCH(Tableau!HB12&amp;Tableau!HC12,Semaines!$K$2:$K$523&amp;Semaines!$L$2:$L$523,0)),IF($AF20=2015,INDEX(Semaines!$O$2:$O$523,MATCH(Tableau!HB12&amp;Tableau!HC12,Semaines!$K$2:$K$523&amp;Semaines!$L$2:$L$523,0)),IF($AF20=2016,INDEX(Semaines!$P$2:$P$523,MATCH(Tableau!HB12&amp;Tableau!HC12,Semaines!$K$2:$K$523&amp;Semaines!$L$2:$L$523,0)),IF($AF20=2017,INDEX(Semaines!$Q$2:$Q$523,MATCH(Tableau!HB12&amp;Tableau!HC12,Semaines!$K$2:$K$523&amp;Semaines!$L$2:$L$523,0)),IF($AF20=2018,INDEX(Semaines!$R$2:$R$523,MATCH(Tableau!HB12&amp;Tableau!HC12,Semaines!$K$2:$K$523&amp;Semaines!$L$2:$L$523,0)),IF($AF20=2019,INDEX(Semaines!$S$2:$S$523,MATCH(Tableau!HB12&amp;Tableau!HC12,Semaines!$K$2:$K$523&amp;Semaines!$L$2:$L$523,0)),IF($AF20=2020,INDEX(Semaines!$T$2:$T$523,MATCH(Tableau!HB12&amp;Tableau!HC12,Semaines!$K$2:$K$523&amp;Semaines!$L$2:$L$523,0)),IF($AF20=2021,INDEX(Semaines!$U$2:$U$523,MATCH(Tableau!HB12&amp;Tableau!HC12,Semaines!$K$2:$K$523&amp;Semaines!$L$2:$L$523,0)),IF($AF20=2022,INDEX(Semaines!$V$2:$V$523,MATCH(Tableau!HB12&amp;Tableau!HC12,Semaines!$K$2:$K$523&amp;Semaines!$L$2:$L$523,0))))))))))))))</f>
        <v/>
      </c>
      <c r="GN20" s="127" t="str">
        <f>IF(Tableau!$AL12="","",IF(Tableau!HC12="","",Tableau!$AL12))</f>
        <v/>
      </c>
      <c r="GO20" s="124">
        <f t="shared" si="70"/>
        <v>42</v>
      </c>
      <c r="GP20" s="125">
        <f t="shared" si="71"/>
        <v>2016</v>
      </c>
      <c r="GQ20" s="126" t="str">
        <f t="array" ref="GQ20">IF(AB20="Stock","",IF(OR(Tableau!HF12="",Tableau!HG12=""),"",IF($AF20=2013,INDEX(Semaines!$M$2:$M$523,MATCH(Tableau!HF12&amp;Tableau!HG12,Semaines!$K$2:$K$523&amp;Semaines!$L$2:$L$523,0)),IF($AF20=2014,INDEX(Semaines!$N$2:$N$523,MATCH(Tableau!HF12&amp;Tableau!HG12,Semaines!$K$2:$K$523&amp;Semaines!$L$2:$L$523,0)),IF($AF20=2015,INDEX(Semaines!$O$2:$O$523,MATCH(Tableau!HF12&amp;Tableau!HG12,Semaines!$K$2:$K$523&amp;Semaines!$L$2:$L$523,0)),IF($AF20=2016,INDEX(Semaines!$P$2:$P$523,MATCH(Tableau!HF12&amp;Tableau!HG12,Semaines!$K$2:$K$523&amp;Semaines!$L$2:$L$523,0)),IF($AF20=2017,INDEX(Semaines!$Q$2:$Q$523,MATCH(Tableau!HF12&amp;Tableau!HG12,Semaines!$K$2:$K$523&amp;Semaines!$L$2:$L$523,0)),IF($AF20=2018,INDEX(Semaines!$R$2:$R$523,MATCH(Tableau!HF12&amp;Tableau!HG12,Semaines!$K$2:$K$523&amp;Semaines!$L$2:$L$523,0)),IF($AF20=2019,INDEX(Semaines!$S$2:$S$523,MATCH(Tableau!HF12&amp;Tableau!HG12,Semaines!$K$2:$K$523&amp;Semaines!$L$2:$L$523,0)),IF($AF20=2020,INDEX(Semaines!$T$2:$T$523,MATCH(Tableau!HF12&amp;Tableau!HG12,Semaines!$K$2:$K$523&amp;Semaines!$L$2:$L$523,0)),IF($AF20=2021,INDEX(Semaines!$U$2:$U$523,MATCH(Tableau!HF12&amp;Tableau!HG12,Semaines!$K$2:$K$523&amp;Semaines!$L$2:$L$523,0)),IF($AF20=2022,INDEX(Semaines!$V$2:$V$523,MATCH(Tableau!HF12&amp;Tableau!HG12,Semaines!$K$2:$K$523&amp;Semaines!$L$2:$L$523,0))))))))))))))</f>
        <v/>
      </c>
      <c r="GR20" s="127" t="str">
        <f>IF(Tableau!$AL12="","",IF(Tableau!HG12="","",Tableau!$AL12))</f>
        <v/>
      </c>
      <c r="GS20" s="129"/>
      <c r="GT20" s="122"/>
      <c r="GU20" s="129"/>
      <c r="GV20" s="123"/>
      <c r="GW20" s="122"/>
      <c r="GX20" s="123"/>
      <c r="GY20" s="124">
        <f t="shared" si="72"/>
        <v>42</v>
      </c>
      <c r="GZ20" s="125">
        <f t="shared" si="73"/>
        <v>2016</v>
      </c>
      <c r="HA20" s="126" t="str">
        <f t="array" ref="HA20">IF(AB20="Stock","",IF(OR(Tableau!HP12="",Tableau!HQ12=""),"",IF($AF20=2013,INDEX(Semaines!$M$2:$M$523,MATCH(Tableau!HP12&amp;Tableau!HQ12,Semaines!$K$2:$K$523&amp;Semaines!$L$2:$L$523,0)),IF($AF20=2014,INDEX(Semaines!$N$2:$N$523,MATCH(Tableau!HP12&amp;Tableau!HQ12,Semaines!$K$2:$K$523&amp;Semaines!$L$2:$L$523,0)),IF($AF20=2015,INDEX(Semaines!$O$2:$O$523,MATCH(Tableau!HP12&amp;Tableau!HQ12,Semaines!$K$2:$K$523&amp;Semaines!$L$2:$L$523,0)),IF($AF20=2016,INDEX(Semaines!$P$2:$P$523,MATCH(Tableau!HP12&amp;Tableau!HQ12,Semaines!$K$2:$K$523&amp;Semaines!$L$2:$L$523,0)),IF($AF20=2017,INDEX(Semaines!$Q$2:$Q$523,MATCH(Tableau!HP12&amp;Tableau!HQ12,Semaines!$K$2:$K$523&amp;Semaines!$L$2:$L$523,0)),IF($AF20=2018,INDEX(Semaines!$R$2:$R$523,MATCH(Tableau!HP12&amp;Tableau!HQ12,Semaines!$K$2:$K$523&amp;Semaines!$L$2:$L$523,0)),IF($AF20=2019,INDEX(Semaines!$S$2:$S$523,MATCH(Tableau!HP12&amp;Tableau!HQ12,Semaines!$K$2:$K$523&amp;Semaines!$L$2:$L$523,0)),IF($AF20=2020,INDEX(Semaines!$T$2:$T$523,MATCH(Tableau!HP12&amp;Tableau!HQ12,Semaines!$K$2:$K$523&amp;Semaines!$L$2:$L$523,0)),IF($AF20=2021,INDEX(Semaines!$U$2:$U$523,MATCH(Tableau!HP12&amp;Tableau!HQ12,Semaines!$K$2:$K$523&amp;Semaines!$L$2:$L$523,0)),IF($AF20=2022,INDEX(Semaines!$V$2:$V$523,MATCH(Tableau!HP12&amp;Tableau!HQ12,Semaines!$K$2:$K$523&amp;Semaines!$L$2:$L$523,0))))))))))))))</f>
        <v/>
      </c>
      <c r="HB20" s="127" t="str">
        <f>IF(Tableau!$AL12="","",IF(Tableau!HQ12="","",Tableau!$AL12))</f>
        <v/>
      </c>
      <c r="HC20" s="211"/>
      <c r="HD20" s="131"/>
      <c r="HE20" s="132"/>
      <c r="HF20" s="133"/>
      <c r="HG20" s="123"/>
      <c r="HH20" s="211"/>
      <c r="HI20" s="124">
        <f t="shared" si="74"/>
        <v>43</v>
      </c>
      <c r="HJ20" s="125">
        <f t="shared" si="75"/>
        <v>2016</v>
      </c>
      <c r="HK20" s="126" t="str">
        <f t="array" ref="HK20">IF(AB20="Stock","",IF(OR(Tableau!HZ12="",Tableau!IA12=""),"",IF($AF20=2013,INDEX(Semaines!$M$2:$M$523,MATCH(Tableau!HZ12&amp;Tableau!IA12,Semaines!$K$2:$K$523&amp;Semaines!$L$2:$L$523,0)),IF($AF20=2014,INDEX(Semaines!$N$2:$N$523,MATCH(Tableau!HZ12&amp;Tableau!IA12,Semaines!$K$2:$K$523&amp;Semaines!$L$2:$L$523,0)),IF($AF20=2015,INDEX(Semaines!$O$2:$O$523,MATCH(Tableau!HZ12&amp;Tableau!IA12,Semaines!$K$2:$K$523&amp;Semaines!$L$2:$L$523,0)),IF($AF20=2016,INDEX(Semaines!$P$2:$P$523,MATCH(Tableau!HZ12&amp;Tableau!IA12,Semaines!$K$2:$K$523&amp;Semaines!$L$2:$L$523,0)),IF($AF20=2017,INDEX(Semaines!$Q$2:$Q$523,MATCH(Tableau!HZ12&amp;Tableau!IA12,Semaines!$K$2:$K$523&amp;Semaines!$L$2:$L$523,0)),IF($AF20=2018,INDEX(Semaines!$R$2:$R$523,MATCH(Tableau!HZ12&amp;Tableau!IA12,Semaines!$K$2:$K$523&amp;Semaines!$L$2:$L$523,0)),IF($AF20=2019,INDEX(Semaines!$S$2:$S$523,MATCH(Tableau!HZ12&amp;Tableau!IA12,Semaines!$K$2:$K$523&amp;Semaines!$L$2:$L$523,0)),IF($AF20=2020,INDEX(Semaines!$T$2:$T$523,MATCH(Tableau!HZ12&amp;Tableau!IA12,Semaines!$K$2:$K$523&amp;Semaines!$L$2:$L$523,0)),IF($AF20=2021,INDEX(Semaines!$U$2:$U$523,MATCH(Tableau!HZ12&amp;Tableau!IA12,Semaines!$K$2:$K$523&amp;Semaines!$L$2:$L$523,0)),IF($AF20=2022,INDEX(Semaines!$V$2:$V$523,MATCH(Tableau!HZ12&amp;Tableau!IA12,Semaines!$K$2:$K$523&amp;Semaines!$L$2:$L$523,0))))))))))))))</f>
        <v/>
      </c>
      <c r="HL20" s="127" t="str">
        <f>IF(Tableau!$AL12="","",IF(Tableau!IA12="","",Tableau!$AL12))</f>
        <v/>
      </c>
      <c r="HM20" s="126" t="str">
        <f t="array" ref="HM20">IF(AB20="Stock","",IF(OR(Tableau!IB12="",Tableau!IC12=""),"",IF($AF20=2013,INDEX(Semaines!$M$2:$M$523,MATCH(Tableau!IB12&amp;Tableau!IC12,Semaines!$K$2:$K$523&amp;Semaines!$L$2:$L$523,0)),IF($AF20=2014,INDEX(Semaines!$N$2:$N$523,MATCH(Tableau!IB12&amp;Tableau!IC12,Semaines!$K$2:$K$523&amp;Semaines!$L$2:$L$523,0)),IF($AF20=2015,INDEX(Semaines!$O$2:$O$523,MATCH(Tableau!IB12&amp;Tableau!IC12,Semaines!$K$2:$K$523&amp;Semaines!$L$2:$L$523,0)),IF($AF20=2016,INDEX(Semaines!$P$2:$P$523,MATCH(Tableau!IB12&amp;Tableau!IC12,Semaines!$K$2:$K$523&amp;Semaines!$L$2:$L$523,0)),IF($AF20=2017,INDEX(Semaines!$Q$2:$Q$523,MATCH(Tableau!IB12&amp;Tableau!IC12,Semaines!$K$2:$K$523&amp;Semaines!$L$2:$L$523,0)),IF($AF20=2018,INDEX(Semaines!$R$2:$R$523,MATCH(Tableau!IB12&amp;Tableau!IC12,Semaines!$K$2:$K$523&amp;Semaines!$L$2:$L$523,0)),IF($AF20=2019,INDEX(Semaines!$S$2:$S$523,MATCH(Tableau!IB12&amp;Tableau!IC12,Semaines!$K$2:$K$523&amp;Semaines!$L$2:$L$523,0)),IF($AF20=2020,INDEX(Semaines!$T$2:$T$523,MATCH(Tableau!IB12&amp;Tableau!IC12,Semaines!$K$2:$K$523&amp;Semaines!$L$2:$L$523,0)),IF($AF20=2021,INDEX(Semaines!$U$2:$U$523,MATCH(Tableau!IB12&amp;Tableau!IC12,Semaines!$K$2:$K$523&amp;Semaines!$L$2:$L$523,0)),IF($AF20=2022,INDEX(Semaines!$V$2:$V$523,MATCH(Tableau!IB12&amp;Tableau!IC12,Semaines!$K$2:$K$523&amp;Semaines!$L$2:$L$523,0))))))))))))))</f>
        <v/>
      </c>
      <c r="HN20" s="127" t="str">
        <f>IF(Tableau!$AL12="","",IF(Tableau!IC12="","",Tableau!$AL12))</f>
        <v/>
      </c>
      <c r="HO20" s="124">
        <f t="shared" si="76"/>
        <v>44</v>
      </c>
      <c r="HP20" s="125">
        <f t="shared" si="77"/>
        <v>2016</v>
      </c>
      <c r="HQ20" s="126" t="str">
        <f t="array" ref="HQ20">IF(AB20="Stock","",IF(OR(Tableau!IF12="",Tableau!IG12=""),"",IF($AF20=2013,INDEX(Semaines!$M$2:$M$523,MATCH(Tableau!IF12&amp;Tableau!IG12,Semaines!$K$2:$K$523&amp;Semaines!$L$2:$L$523,0)),IF($AF20=2014,INDEX(Semaines!$N$2:$N$523,MATCH(Tableau!IF12&amp;Tableau!IG12,Semaines!$K$2:$K$523&amp;Semaines!$L$2:$L$523,0)),IF($AF20=2015,INDEX(Semaines!$O$2:$O$523,MATCH(Tableau!IF12&amp;Tableau!IG12,Semaines!$K$2:$K$523&amp;Semaines!$L$2:$L$523,0)),IF($AF20=2016,INDEX(Semaines!$P$2:$P$523,MATCH(Tableau!IF12&amp;Tableau!IG12,Semaines!$K$2:$K$523&amp;Semaines!$L$2:$L$523,0)),IF($AF20=2017,INDEX(Semaines!$Q$2:$Q$523,MATCH(Tableau!IF12&amp;Tableau!IG12,Semaines!$K$2:$K$523&amp;Semaines!$L$2:$L$523,0)),IF($AF20=2018,INDEX(Semaines!$R$2:$R$523,MATCH(Tableau!IF12&amp;Tableau!IG12,Semaines!$K$2:$K$523&amp;Semaines!$L$2:$L$523,0)),IF($AF20=2019,INDEX(Semaines!$S$2:$S$523,MATCH(Tableau!IF12&amp;Tableau!IG12,Semaines!$K$2:$K$523&amp;Semaines!$L$2:$L$523,0)),IF($AF20=2020,INDEX(Semaines!$T$2:$T$523,MATCH(Tableau!IF12&amp;Tableau!IG12,Semaines!$K$2:$K$523&amp;Semaines!$L$2:$L$523,0)),IF($AF20=2021,INDEX(Semaines!$U$2:$U$523,MATCH(Tableau!IF12&amp;Tableau!IG12,Semaines!$K$2:$K$523&amp;Semaines!$L$2:$L$523,0)),IF($AF20=2022,INDEX(Semaines!$V$2:$V$523,MATCH(Tableau!IF12&amp;Tableau!IG12,Semaines!$K$2:$K$523&amp;Semaines!$L$2:$L$523,0))))))))))))))</f>
        <v/>
      </c>
      <c r="HR20" s="127" t="str">
        <f>IF(Tableau!$AL12="","",IF(Tableau!IG12="","",Tableau!$AL12))</f>
        <v/>
      </c>
      <c r="HS20" s="129"/>
      <c r="HT20" s="122"/>
      <c r="HU20" s="129"/>
      <c r="HV20" s="123"/>
      <c r="HW20" s="212"/>
      <c r="HX20" s="122"/>
      <c r="HY20" s="122"/>
      <c r="HZ20" s="129"/>
      <c r="IA20" s="123"/>
      <c r="IB20" s="124">
        <f t="shared" si="78"/>
        <v>45</v>
      </c>
      <c r="IC20" s="125">
        <f t="shared" si="79"/>
        <v>2016</v>
      </c>
      <c r="ID20" s="126" t="str">
        <f t="array" ref="ID20">IF(AB20="Stock","",IF(OR(Tableau!IS12="",Tableau!IT12=""),"",IF($AF20=2013,INDEX(Semaines!$M$2:$M$523,MATCH(Tableau!IS12&amp;Tableau!IT12,Semaines!$K$2:$K$523&amp;Semaines!$L$2:$L$523,0)),IF($AF20=2014,INDEX(Semaines!$N$2:$N$523,MATCH(Tableau!IS12&amp;Tableau!IT12,Semaines!$K$2:$K$523&amp;Semaines!$L$2:$L$523,0)),IF($AF20=2015,INDEX(Semaines!$O$2:$O$523,MATCH(Tableau!IS12&amp;Tableau!IT12,Semaines!$K$2:$K$523&amp;Semaines!$L$2:$L$523,0)),IF($AF20=2016,INDEX(Semaines!$P$2:$P$523,MATCH(Tableau!IS12&amp;Tableau!IT12,Semaines!$K$2:$K$523&amp;Semaines!$L$2:$L$523,0)),IF($AF20=2017,INDEX(Semaines!$Q$2:$Q$523,MATCH(Tableau!IS12&amp;Tableau!IT12,Semaines!$K$2:$K$523&amp;Semaines!$L$2:$L$523,0)),IF($AF20=2018,INDEX(Semaines!$R$2:$R$523,MATCH(Tableau!IS12&amp;Tableau!IT12,Semaines!$K$2:$K$523&amp;Semaines!$L$2:$L$523,0)),IF($AF20=2019,INDEX(Semaines!$S$2:$S$523,MATCH(Tableau!IS12&amp;Tableau!IT12,Semaines!$K$2:$K$523&amp;Semaines!$L$2:$L$523,0)),IF($AF20=2020,INDEX(Semaines!$T$2:$T$523,MATCH(Tableau!IS12&amp;Tableau!IT12,Semaines!$K$2:$K$523&amp;Semaines!$L$2:$L$523,0)),IF($AF20=2021,INDEX(Semaines!$U$2:$U$523,MATCH(Tableau!IS12&amp;Tableau!IT12,Semaines!$K$2:$K$523&amp;Semaines!$L$2:$L$523,0)),IF($AF20=2022,INDEX(Semaines!$V$2:$V$523,MATCH(Tableau!IS12&amp;Tableau!IT12,Semaines!$K$2:$K$523&amp;Semaines!$L$2:$L$523,0))))))))))))))</f>
        <v/>
      </c>
      <c r="IE20" s="127" t="str">
        <f>IF(Tableau!$AL12="","",IF(Tableau!IT12="","",Tableau!$AL12))</f>
        <v/>
      </c>
      <c r="IF20" s="124">
        <f t="shared" si="80"/>
        <v>45</v>
      </c>
      <c r="IG20" s="125">
        <f t="shared" si="81"/>
        <v>2016</v>
      </c>
      <c r="IH20" s="126" t="str">
        <f t="array" ref="IH20">IF(AB20="Stock","",IF(OR(Tableau!IW12="",Tableau!IX12=""),"",IF($AF20=2013,INDEX(Semaines!$M$2:$M$523,MATCH(Tableau!IW12&amp;Tableau!IX12,Semaines!$K$2:$K$523&amp;Semaines!$L$2:$L$523,0)),IF($AF20=2014,INDEX(Semaines!$N$2:$N$523,MATCH(Tableau!IW12&amp;Tableau!IX12,Semaines!$K$2:$K$523&amp;Semaines!$L$2:$L$523,0)),IF($AF20=2015,INDEX(Semaines!$O$2:$O$523,MATCH(Tableau!IW12&amp;Tableau!IX12,Semaines!$K$2:$K$523&amp;Semaines!$L$2:$L$523,0)),IF($AF20=2016,INDEX(Semaines!$P$2:$P$523,MATCH(Tableau!IW12&amp;Tableau!IX12,Semaines!$K$2:$K$523&amp;Semaines!$L$2:$L$523,0)),IF($AF20=2017,INDEX(Semaines!$Q$2:$Q$523,MATCH(Tableau!IW12&amp;Tableau!IX12,Semaines!$K$2:$K$523&amp;Semaines!$L$2:$L$523,0)),IF($AF20=2018,INDEX(Semaines!$R$2:$R$523,MATCH(Tableau!IW12&amp;Tableau!IX12,Semaines!$K$2:$K$523&amp;Semaines!$L$2:$L$523,0)),IF($AF20=2019,INDEX(Semaines!$S$2:$S$523,MATCH(Tableau!IW12&amp;Tableau!IX12,Semaines!$K$2:$K$523&amp;Semaines!$L$2:$L$523,0)),IF($AF20=2020,INDEX(Semaines!$T$2:$T$523,MATCH(Tableau!IW12&amp;Tableau!IX12,Semaines!$K$2:$K$523&amp;Semaines!$L$2:$L$523,0)),IF($AF20=2021,INDEX(Semaines!$U$2:$U$523,MATCH(Tableau!IW12&amp;Tableau!IX12,Semaines!$K$2:$K$523&amp;Semaines!$L$2:$L$523,0)),IF($AF20=2022,INDEX(Semaines!$V$2:$V$523,MATCH(Tableau!IW12&amp;Tableau!IX12,Semaines!$K$2:$K$523&amp;Semaines!$L$2:$L$523,0))))))))))))))</f>
        <v/>
      </c>
      <c r="II20" s="127" t="str">
        <f>IF(Tableau!$AL12="","",IF(Tableau!IX12="","",Tableau!$AL12))</f>
        <v/>
      </c>
      <c r="IJ20" s="117">
        <f>IF(Import!AY10=0,"",Import!AY10)</f>
        <v>42790</v>
      </c>
      <c r="IK20" s="124">
        <f t="shared" si="82"/>
        <v>8</v>
      </c>
      <c r="IL20" s="125">
        <f t="shared" si="83"/>
        <v>2017</v>
      </c>
      <c r="IM20" s="126" t="str">
        <f>IF(Tableau!JC12="","",Tableau!JC12)</f>
        <v/>
      </c>
      <c r="IN20" s="127" t="str">
        <f>IF(Tableau!JD12="","",Tableau!JD12)</f>
        <v/>
      </c>
      <c r="IO20" s="211"/>
      <c r="IP20" s="124">
        <f t="shared" si="84"/>
        <v>46</v>
      </c>
      <c r="IQ20" s="125">
        <f t="shared" si="85"/>
        <v>2016</v>
      </c>
      <c r="IR20" s="126" t="str">
        <f t="array" ref="IR20">IF(AB20="Stock","",IF(OR(Tableau!JH12="",Tableau!JI12=""),"",IF($AF20=2013,INDEX(Semaines!$M$2:$M$523,MATCH(Tableau!JH12&amp;Tableau!JI12,Semaines!$K$2:$K$523&amp;Semaines!$L$2:$L$523,0)),IF($AF20=2014,INDEX(Semaines!$N$2:$N$523,MATCH(Tableau!JH12&amp;Tableau!JI12,Semaines!$K$2:$K$523&amp;Semaines!$L$2:$L$523,0)),IF($AF20=2015,INDEX(Semaines!$O$2:$O$523,MATCH(Tableau!JH12&amp;Tableau!JI12,Semaines!$K$2:$K$523&amp;Semaines!$L$2:$L$523,0)),IF($AF20=2016,INDEX(Semaines!$P$2:$P$523,MATCH(Tableau!JH12&amp;Tableau!JI12,Semaines!$K$2:$K$523&amp;Semaines!$L$2:$L$523,0)),IF($AF20=2017,INDEX(Semaines!$Q$2:$Q$523,MATCH(Tableau!JH12&amp;Tableau!JI12,Semaines!$K$2:$K$523&amp;Semaines!$L$2:$L$523,0)),IF($AF20=2018,INDEX(Semaines!$R$2:$R$523,MATCH(Tableau!JH12&amp;Tableau!JI12,Semaines!$K$2:$K$523&amp;Semaines!$L$2:$L$523,0)),IF($AF20=2019,INDEX(Semaines!$S$2:$S$523,MATCH(Tableau!JH12&amp;Tableau!JI12,Semaines!$K$2:$K$523&amp;Semaines!$L$2:$L$523,0)),IF($AF20=2020,INDEX(Semaines!$T$2:$T$523,MATCH(Tableau!JH12&amp;Tableau!JI12,Semaines!$K$2:$K$523&amp;Semaines!$L$2:$L$523,0)),IF($AF20=2021,INDEX(Semaines!$U$2:$U$523,MATCH(Tableau!JH12&amp;Tableau!JI12,Semaines!$K$2:$K$523&amp;Semaines!$L$2:$L$523,0)),IF($AF20=2022,INDEX(Semaines!$V$2:$V$523,MATCH(Tableau!JH12&amp;Tableau!JI12,Semaines!$K$2:$K$523&amp;Semaines!$L$2:$L$523,0))))))))))))))</f>
        <v/>
      </c>
      <c r="IS20" s="127" t="str">
        <f>IF(Tableau!$AL12="","",IF(Tableau!JI12="","",Tableau!$AL12))</f>
        <v/>
      </c>
      <c r="IT20" s="124">
        <f t="shared" si="86"/>
        <v>47</v>
      </c>
      <c r="IU20" s="125">
        <f t="shared" si="87"/>
        <v>2016</v>
      </c>
      <c r="IV20" s="126" t="str">
        <f t="array" ref="IV20">IF(AB20="Stock","",IF(OR(Tableau!JL12="",Tableau!JM12=""),"",IF($AF20=2013,INDEX(Semaines!$M$2:$M$523,MATCH(Tableau!JL12&amp;Tableau!JM12,Semaines!$K$2:$K$523&amp;Semaines!$L$2:$L$523,0)),IF($AF20=2014,INDEX(Semaines!$N$2:$N$523,MATCH(Tableau!JL12&amp;Tableau!JM12,Semaines!$K$2:$K$523&amp;Semaines!$L$2:$L$523,0)),IF($AF20=2015,INDEX(Semaines!$O$2:$O$523,MATCH(Tableau!JL12&amp;Tableau!JM12,Semaines!$K$2:$K$523&amp;Semaines!$L$2:$L$523,0)),IF($AF20=2016,INDEX(Semaines!$P$2:$P$523,MATCH(Tableau!JL12&amp;Tableau!JM12,Semaines!$K$2:$K$523&amp;Semaines!$L$2:$L$523,0)),IF($AF20=2017,INDEX(Semaines!$Q$2:$Q$523,MATCH(Tableau!JL12&amp;Tableau!JM12,Semaines!$K$2:$K$523&amp;Semaines!$L$2:$L$523,0)),IF($AF20=2018,INDEX(Semaines!$R$2:$R$523,MATCH(Tableau!JL12&amp;Tableau!JM12,Semaines!$K$2:$K$523&amp;Semaines!$L$2:$L$523,0)),IF($AF20=2019,INDEX(Semaines!$S$2:$S$523,MATCH(Tableau!JL12&amp;Tableau!JM12,Semaines!$K$2:$K$523&amp;Semaines!$L$2:$L$523,0)),IF($AF20=2020,INDEX(Semaines!$T$2:$T$523,MATCH(Tableau!JL12&amp;Tableau!JM12,Semaines!$K$2:$K$523&amp;Semaines!$L$2:$L$523,0)),IF($AF20=2021,INDEX(Semaines!$U$2:$U$523,MATCH(Tableau!JL12&amp;Tableau!JM12,Semaines!$K$2:$K$523&amp;Semaines!$L$2:$L$523,0)),IF($AF20=2022,INDEX(Semaines!$V$2:$V$523,MATCH(Tableau!JL12&amp;Tableau!JM12,Semaines!$K$2:$K$523&amp;Semaines!$L$2:$L$523,0))))))))))))))</f>
        <v/>
      </c>
      <c r="IW20" s="127" t="str">
        <f>IF(Tableau!$AL12="","",IF(Tableau!JM12="","",Tableau!$AL12))</f>
        <v/>
      </c>
      <c r="IX20" s="122"/>
      <c r="IY20" s="122"/>
      <c r="IZ20" s="129"/>
      <c r="JA20" s="123"/>
      <c r="JB20" s="124">
        <f t="shared" si="88"/>
        <v>47</v>
      </c>
      <c r="JC20" s="125">
        <f t="shared" si="89"/>
        <v>2016</v>
      </c>
      <c r="JD20" s="126" t="str">
        <f t="array" ref="JD20">IF(AB20="Stock","",IF(OR(Tableau!JT12="",Tableau!JU12=""),"",IF($AF20=2013,INDEX(Semaines!$M$2:$M$523,MATCH(Tableau!JT12&amp;Tableau!JU12,Semaines!$K$2:$K$523&amp;Semaines!$L$2:$L$523,0)),IF($AF20=2014,INDEX(Semaines!$N$2:$N$523,MATCH(Tableau!JT12&amp;Tableau!JU12,Semaines!$K$2:$K$523&amp;Semaines!$L$2:$L$523,0)),IF($AF20=2015,INDEX(Semaines!$O$2:$O$523,MATCH(Tableau!JT12&amp;Tableau!JU12,Semaines!$K$2:$K$523&amp;Semaines!$L$2:$L$523,0)),IF($AF20=2016,INDEX(Semaines!$P$2:$P$523,MATCH(Tableau!JT12&amp;Tableau!JU12,Semaines!$K$2:$K$523&amp;Semaines!$L$2:$L$523,0)),IF($AF20=2017,INDEX(Semaines!$Q$2:$Q$523,MATCH(Tableau!JT12&amp;Tableau!JU12,Semaines!$K$2:$K$523&amp;Semaines!$L$2:$L$523,0)),IF($AF20=2018,INDEX(Semaines!$R$2:$R$523,MATCH(Tableau!JT12&amp;Tableau!JU12,Semaines!$K$2:$K$523&amp;Semaines!$L$2:$L$523,0)),IF($AF20=2019,INDEX(Semaines!$S$2:$S$523,MATCH(Tableau!JT12&amp;Tableau!JU12,Semaines!$K$2:$K$523&amp;Semaines!$L$2:$L$523,0)),IF($AF20=2020,INDEX(Semaines!$T$2:$T$523,MATCH(Tableau!JT12&amp;Tableau!JU12,Semaines!$K$2:$K$523&amp;Semaines!$L$2:$L$523,0)),IF($AF20=2021,INDEX(Semaines!$U$2:$U$523,MATCH(Tableau!JT12&amp;Tableau!JU12,Semaines!$K$2:$K$523&amp;Semaines!$L$2:$L$523,0)),IF($AF20=2022,INDEX(Semaines!$V$2:$V$523,MATCH(Tableau!JT12&amp;Tableau!JU12,Semaines!$K$2:$K$523&amp;Semaines!$L$2:$L$523,0))))))))))))))</f>
        <v/>
      </c>
      <c r="JE20" s="127" t="str">
        <f>IF(Tableau!$AL12="","",IF(Tableau!JU12="","",Tableau!$AL12))</f>
        <v/>
      </c>
      <c r="JF20" s="129"/>
      <c r="JG20" s="122"/>
      <c r="JH20" s="129"/>
      <c r="JI20" s="123"/>
      <c r="JJ20" s="211"/>
      <c r="JK20" s="124">
        <f t="shared" si="90"/>
        <v>48</v>
      </c>
      <c r="JL20" s="125">
        <f t="shared" si="91"/>
        <v>2016</v>
      </c>
      <c r="JM20" s="126" t="str">
        <f t="array" ref="JM20">IF(AB20="Stock","",IF(OR(Tableau!KC12="",Tableau!KD12=""),"",IF($AF20=2013,INDEX(Semaines!$M$2:$M$523,MATCH(Tableau!KC12&amp;Tableau!KD12,Semaines!$K$2:$K$523&amp;Semaines!$L$2:$L$523,0)),IF($AF20=2014,INDEX(Semaines!$N$2:$N$523,MATCH(Tableau!KC12&amp;Tableau!KD12,Semaines!$K$2:$K$523&amp;Semaines!$L$2:$L$523,0)),IF($AF20=2015,INDEX(Semaines!$O$2:$O$523,MATCH(Tableau!KC12&amp;Tableau!KD12,Semaines!$K$2:$K$523&amp;Semaines!$L$2:$L$523,0)),IF($AF20=2016,INDEX(Semaines!$P$2:$P$523,MATCH(Tableau!KC12&amp;Tableau!KD12,Semaines!$K$2:$K$523&amp;Semaines!$L$2:$L$523,0)),IF($AF20=2017,INDEX(Semaines!$Q$2:$Q$523,MATCH(Tableau!KC12&amp;Tableau!KD12,Semaines!$K$2:$K$523&amp;Semaines!$L$2:$L$523,0)),IF($AF20=2018,INDEX(Semaines!$R$2:$R$523,MATCH(Tableau!KC12&amp;Tableau!KD12,Semaines!$K$2:$K$523&amp;Semaines!$L$2:$L$523,0)),IF($AF20=2019,INDEX(Semaines!$S$2:$S$523,MATCH(Tableau!KC12&amp;Tableau!KD12,Semaines!$K$2:$K$523&amp;Semaines!$L$2:$L$523,0)),IF($AF20=2020,INDEX(Semaines!$T$2:$T$523,MATCH(Tableau!KC12&amp;Tableau!KD12,Semaines!$K$2:$K$523&amp;Semaines!$L$2:$L$523,0)),IF($AF20=2021,INDEX(Semaines!$U$2:$U$523,MATCH(Tableau!KC12&amp;Tableau!KD12,Semaines!$K$2:$K$523&amp;Semaines!$L$2:$L$523,0)),IF($AF20=2022,INDEX(Semaines!$V$2:$V$523,MATCH(Tableau!KC12&amp;Tableau!KD12,Semaines!$K$2:$K$523&amp;Semaines!$L$2:$L$523,0))))))))))))))</f>
        <v/>
      </c>
      <c r="JN20" s="127" t="str">
        <f>IF(Tableau!$AL12="","",IF(Tableau!KD12="","",Tableau!$AL12))</f>
        <v/>
      </c>
      <c r="JO20" s="124">
        <f t="shared" si="92"/>
        <v>49</v>
      </c>
      <c r="JP20" s="125">
        <f t="shared" si="93"/>
        <v>2016</v>
      </c>
      <c r="JQ20" s="126" t="str">
        <f t="array" ref="JQ20">IF(AB20="Stock","",IF(OR(Tableau!KG12="",Tableau!KH12=""),"",IF($AF20=2013,INDEX(Semaines!$M$2:$M$523,MATCH(Tableau!KG12&amp;Tableau!KH12,Semaines!$K$2:$K$523&amp;Semaines!$L$2:$L$523,0)),IF($AF20=2014,INDEX(Semaines!$N$2:$N$523,MATCH(Tableau!KG12&amp;Tableau!KH12,Semaines!$K$2:$K$523&amp;Semaines!$L$2:$L$523,0)),IF($AF20=2015,INDEX(Semaines!$O$2:$O$523,MATCH(Tableau!KG12&amp;Tableau!KH12,Semaines!$K$2:$K$523&amp;Semaines!$L$2:$L$523,0)),IF($AF20=2016,INDEX(Semaines!$P$2:$P$523,MATCH(Tableau!KG12&amp;Tableau!KH12,Semaines!$K$2:$K$523&amp;Semaines!$L$2:$L$523,0)),IF($AF20=2017,INDEX(Semaines!$Q$2:$Q$523,MATCH(Tableau!KG12&amp;Tableau!KH12,Semaines!$K$2:$K$523&amp;Semaines!$L$2:$L$523,0)),IF($AF20=2018,INDEX(Semaines!$R$2:$R$523,MATCH(Tableau!KG12&amp;Tableau!KH12,Semaines!$K$2:$K$523&amp;Semaines!$L$2:$L$523,0)),IF($AF20=2019,INDEX(Semaines!$S$2:$S$523,MATCH(Tableau!KG12&amp;Tableau!KH12,Semaines!$K$2:$K$523&amp;Semaines!$L$2:$L$523,0)),IF($AF20=2020,INDEX(Semaines!$T$2:$T$523,MATCH(Tableau!KG12&amp;Tableau!KH12,Semaines!$K$2:$K$523&amp;Semaines!$L$2:$L$523,0)),IF($AF20=2021,INDEX(Semaines!$U$2:$U$523,MATCH(Tableau!KG12&amp;Tableau!KH12,Semaines!$K$2:$K$523&amp;Semaines!$L$2:$L$523,0)),IF($AF20=2022,INDEX(Semaines!$V$2:$V$523,MATCH(Tableau!KG12&amp;Tableau!KH12,Semaines!$K$2:$K$523&amp;Semaines!$L$2:$L$523,0))))))))))))))</f>
        <v/>
      </c>
      <c r="JR20" s="127" t="str">
        <f>IF(Tableau!$AL12="","",IF(Tableau!KH12="","",Tableau!$AL12))</f>
        <v/>
      </c>
      <c r="JS20" s="128">
        <f>IF(Import!BC10=0,"",Import!BC10)</f>
        <v>42817</v>
      </c>
      <c r="JT20" s="124">
        <f t="shared" si="94"/>
        <v>12</v>
      </c>
      <c r="JU20" s="125">
        <f t="shared" si="95"/>
        <v>2017</v>
      </c>
      <c r="JV20" s="126">
        <f t="array" ref="JV20">IF(JS20="",JT20,IF($AF20="","",IF($AF20=2013,INDEX(Semaines!$M$2:$M$523,MATCH(JT20&amp;JU20,Semaines!$K$2:$K$523&amp;Semaines!$L$2:$L$523,0)),IF($AF20=2014,INDEX(Semaines!$N$2:$N$523,MATCH(JT20&amp;JU20,Semaines!$K$2:$K$523&amp;Semaines!$L$2:$L$523,0)),IF($AF20=2015,INDEX(Semaines!$O$2:$O$523,MATCH(JT20&amp;JU20,Semaines!$K$2:$K$523&amp;Semaines!$L$2:$L$523,0)),IF($AF20=2016,INDEX(Semaines!$P$2:$P$523,MATCH(JT20&amp;JU20,Semaines!$K$2:$K$523&amp;Semaines!$L$2:$L$523,0)),IF($AF20=2017,INDEX(Semaines!$Q$2:$Q$523,MATCH(JT20&amp;JU20,Semaines!$K$2:$K$523&amp;Semaines!$L$2:$L$523,0)),IF($AF20=2018,INDEX(Semaines!$R$2:$R$523,MATCH(JT20&amp;JU20,Semaines!$K$2:$K$523&amp;Semaines!$L$2:$L$523,0)),IF($AF20=2019,INDEX(Semaines!$S$2:$S$523,MATCH(JT20&amp;JU20,Semaines!$K$2:$K$523&amp;Semaines!$L$2:$L$523,0)),IF($AF20=2020,INDEX(Semaines!$T$2:$T$523,MATCH(JT20&amp;JU20,Semaines!$K$2:$K$523&amp;Semaines!$L$2:$L$523,0)),IF($AF20=2021,INDEX(Semaines!$U$2:$U$523,MATCH(JT20&amp;JU20,Semaines!$K$2:$K$523&amp;Semaines!$L$2:$L$523,0)),IF($AF20=2022,INDEX(Semaines!$V$2:$V$523,MATCH(JT20&amp;JU20,Semaines!$K$2:$K$523&amp;Semaines!$L$2:$L$523,0))))))))))))))</f>
        <v>64</v>
      </c>
      <c r="JW20" s="125">
        <f t="shared" si="96"/>
        <v>2016</v>
      </c>
    </row>
  </sheetData>
  <mergeCells count="96">
    <mergeCell ref="B3:B5"/>
    <mergeCell ref="G3:K3"/>
    <mergeCell ref="G4:K4"/>
    <mergeCell ref="AD4:AD6"/>
    <mergeCell ref="G5:K5"/>
    <mergeCell ref="G6:K6"/>
    <mergeCell ref="JT2:JU8"/>
    <mergeCell ref="IK2:IN8"/>
    <mergeCell ref="IO2:IO8"/>
    <mergeCell ref="IP2:IS8"/>
    <mergeCell ref="IT2:IW8"/>
    <mergeCell ref="IX2:JA8"/>
    <mergeCell ref="JB2:JE8"/>
    <mergeCell ref="JF2:JI8"/>
    <mergeCell ref="JJ2:JJ8"/>
    <mergeCell ref="JK2:JN8"/>
    <mergeCell ref="JO2:JR8"/>
    <mergeCell ref="JS2:JS8"/>
    <mergeCell ref="IJ2:IJ8"/>
    <mergeCell ref="HC2:HC8"/>
    <mergeCell ref="HD2:HG8"/>
    <mergeCell ref="HH2:HH8"/>
    <mergeCell ref="HI2:HL8"/>
    <mergeCell ref="HM2:HN8"/>
    <mergeCell ref="HO2:HR8"/>
    <mergeCell ref="HS2:HV8"/>
    <mergeCell ref="HW2:HW8"/>
    <mergeCell ref="HX2:IA8"/>
    <mergeCell ref="IB2:IE8"/>
    <mergeCell ref="IF2:II8"/>
    <mergeCell ref="GY2:HB8"/>
    <mergeCell ref="FN2:FQ8"/>
    <mergeCell ref="FR2:FU8"/>
    <mergeCell ref="FV2:FW8"/>
    <mergeCell ref="FX2:GA8"/>
    <mergeCell ref="GB2:GE8"/>
    <mergeCell ref="GF2:GI8"/>
    <mergeCell ref="GJ2:GJ8"/>
    <mergeCell ref="GK2:GN8"/>
    <mergeCell ref="GO2:GR8"/>
    <mergeCell ref="GS2:GV8"/>
    <mergeCell ref="GW2:GX8"/>
    <mergeCell ref="FM2:FM8"/>
    <mergeCell ref="EH2:EK8"/>
    <mergeCell ref="EL2:EL8"/>
    <mergeCell ref="EM2:EP8"/>
    <mergeCell ref="EQ2:ER8"/>
    <mergeCell ref="ES2:ES8"/>
    <mergeCell ref="ET2:EW8"/>
    <mergeCell ref="EX2:FA8"/>
    <mergeCell ref="FB2:FB8"/>
    <mergeCell ref="FC2:FF8"/>
    <mergeCell ref="FG2:FH8"/>
    <mergeCell ref="FI2:FL8"/>
    <mergeCell ref="ED2:EG8"/>
    <mergeCell ref="DB2:DB8"/>
    <mergeCell ref="DC2:DF8"/>
    <mergeCell ref="DG2:DH8"/>
    <mergeCell ref="DI2:DI8"/>
    <mergeCell ref="DJ2:DM8"/>
    <mergeCell ref="DN2:DN8"/>
    <mergeCell ref="DO2:DR8"/>
    <mergeCell ref="DS2:DT8"/>
    <mergeCell ref="DU2:DU8"/>
    <mergeCell ref="DV2:DY8"/>
    <mergeCell ref="DZ2:EC8"/>
    <mergeCell ref="DA2:DA8"/>
    <mergeCell ref="BX2:BX8"/>
    <mergeCell ref="BY2:CB8"/>
    <mergeCell ref="CC2:CC8"/>
    <mergeCell ref="CD2:CG8"/>
    <mergeCell ref="CH2:CK8"/>
    <mergeCell ref="CL2:CL8"/>
    <mergeCell ref="CM2:CP8"/>
    <mergeCell ref="CQ2:CT8"/>
    <mergeCell ref="CU2:CU8"/>
    <mergeCell ref="CV2:CV8"/>
    <mergeCell ref="CW2:CZ8"/>
    <mergeCell ref="BT2:BW8"/>
    <mergeCell ref="AO2:AO8"/>
    <mergeCell ref="AP2:AS8"/>
    <mergeCell ref="AT2:AU8"/>
    <mergeCell ref="AV2:AW8"/>
    <mergeCell ref="AX2:BA8"/>
    <mergeCell ref="BB2:BE8"/>
    <mergeCell ref="BF2:BI8"/>
    <mergeCell ref="BJ2:BJ8"/>
    <mergeCell ref="BK2:BN8"/>
    <mergeCell ref="BO2:BR8"/>
    <mergeCell ref="BS2:BS8"/>
    <mergeCell ref="AK2:AN8"/>
    <mergeCell ref="G2:K2"/>
    <mergeCell ref="AE2:AF8"/>
    <mergeCell ref="AG2:AG8"/>
    <mergeCell ref="AH2:AI8"/>
    <mergeCell ref="AJ2:AJ8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E9A0FF-BAAC-4AFB-99FF-77931808EDB3}">
  <sheetPr codeName="Feuil4"/>
  <dimension ref="A1:BJ1700"/>
  <sheetViews>
    <sheetView topLeftCell="G1" workbookViewId="0">
      <selection activeCell="V20" sqref="V20"/>
    </sheetView>
  </sheetViews>
  <sheetFormatPr baseColWidth="10" defaultRowHeight="14.4" x14ac:dyDescent="0.3"/>
  <cols>
    <col min="1" max="1" width="6.44140625" customWidth="1"/>
    <col min="2" max="2" width="13.44140625" customWidth="1"/>
    <col min="4" max="4" width="21.6640625" customWidth="1"/>
    <col min="5" max="5" width="41.44140625" customWidth="1"/>
  </cols>
  <sheetData>
    <row r="1" spans="1:62" ht="20.399999999999999" x14ac:dyDescent="0.3">
      <c r="A1" s="28" t="s">
        <v>51</v>
      </c>
      <c r="B1" s="29" t="s">
        <v>52</v>
      </c>
      <c r="C1" s="29" t="s">
        <v>53</v>
      </c>
      <c r="D1" s="30" t="s">
        <v>54</v>
      </c>
      <c r="E1" s="29" t="s">
        <v>2</v>
      </c>
      <c r="F1" s="29" t="s">
        <v>55</v>
      </c>
      <c r="G1" s="29" t="s">
        <v>56</v>
      </c>
      <c r="H1" s="29" t="s">
        <v>5</v>
      </c>
      <c r="I1" s="29" t="s">
        <v>9</v>
      </c>
      <c r="J1" s="28" t="s">
        <v>10</v>
      </c>
      <c r="K1" s="28" t="s">
        <v>6</v>
      </c>
      <c r="L1" s="31" t="s">
        <v>57</v>
      </c>
      <c r="M1" s="32" t="s">
        <v>58</v>
      </c>
      <c r="N1" s="28" t="s">
        <v>59</v>
      </c>
      <c r="O1" s="33" t="s">
        <v>60</v>
      </c>
      <c r="P1" s="34" t="s">
        <v>61</v>
      </c>
      <c r="Q1" s="35" t="s">
        <v>62</v>
      </c>
      <c r="R1" s="33" t="s">
        <v>30</v>
      </c>
      <c r="S1" s="36" t="s">
        <v>31</v>
      </c>
      <c r="T1" s="32" t="s">
        <v>32</v>
      </c>
      <c r="U1" s="33" t="s">
        <v>33</v>
      </c>
      <c r="V1" s="33" t="s">
        <v>34</v>
      </c>
      <c r="W1" s="33" t="s">
        <v>35</v>
      </c>
      <c r="X1" s="32" t="s">
        <v>63</v>
      </c>
      <c r="Y1" s="32" t="s">
        <v>37</v>
      </c>
      <c r="Z1" s="32" t="s">
        <v>38</v>
      </c>
      <c r="AA1" s="34" t="s">
        <v>64</v>
      </c>
      <c r="AB1" s="34" t="s">
        <v>29</v>
      </c>
      <c r="AC1" s="28" t="s">
        <v>41</v>
      </c>
      <c r="AD1" s="32" t="s">
        <v>42</v>
      </c>
      <c r="AE1" s="33" t="s">
        <v>65</v>
      </c>
      <c r="AF1" s="37" t="s">
        <v>66</v>
      </c>
      <c r="AG1" s="38" t="s">
        <v>67</v>
      </c>
      <c r="AH1" s="39" t="s">
        <v>68</v>
      </c>
      <c r="AI1" s="33" t="s">
        <v>69</v>
      </c>
      <c r="AJ1" s="37" t="s">
        <v>70</v>
      </c>
      <c r="AK1" s="38" t="s">
        <v>71</v>
      </c>
      <c r="AL1" s="39" t="s">
        <v>68</v>
      </c>
      <c r="AM1" s="33" t="s">
        <v>72</v>
      </c>
      <c r="AN1" s="37" t="s">
        <v>73</v>
      </c>
      <c r="AO1" s="38" t="s">
        <v>74</v>
      </c>
      <c r="AP1" s="39" t="s">
        <v>68</v>
      </c>
      <c r="AQ1" s="33" t="s">
        <v>75</v>
      </c>
      <c r="AR1" s="37" t="s">
        <v>76</v>
      </c>
      <c r="AS1" s="38" t="s">
        <v>77</v>
      </c>
      <c r="AT1" s="39" t="s">
        <v>68</v>
      </c>
      <c r="AU1" s="33" t="s">
        <v>78</v>
      </c>
      <c r="AV1" s="37" t="s">
        <v>79</v>
      </c>
      <c r="AW1" s="38" t="s">
        <v>80</v>
      </c>
      <c r="AX1" s="39" t="s">
        <v>68</v>
      </c>
      <c r="AY1" s="33" t="s">
        <v>81</v>
      </c>
      <c r="AZ1" s="37" t="s">
        <v>82</v>
      </c>
      <c r="BA1" s="38" t="s">
        <v>83</v>
      </c>
      <c r="BB1" s="39" t="s">
        <v>68</v>
      </c>
      <c r="BC1" s="33" t="s">
        <v>84</v>
      </c>
      <c r="BD1" s="37" t="s">
        <v>85</v>
      </c>
      <c r="BE1" s="38" t="s">
        <v>86</v>
      </c>
      <c r="BF1" s="39" t="s">
        <v>68</v>
      </c>
      <c r="BG1" s="40" t="s">
        <v>87</v>
      </c>
      <c r="BH1" s="40" t="s">
        <v>27</v>
      </c>
    </row>
    <row r="2" spans="1:62" x14ac:dyDescent="0.3">
      <c r="A2" s="41" t="s">
        <v>45</v>
      </c>
      <c r="B2" s="42" t="s">
        <v>88</v>
      </c>
      <c r="C2" s="42"/>
      <c r="D2" s="42" t="s">
        <v>88</v>
      </c>
      <c r="E2" s="42"/>
      <c r="F2" s="42"/>
      <c r="G2" s="42"/>
      <c r="H2" s="42"/>
      <c r="I2" s="42"/>
      <c r="J2" s="42"/>
      <c r="K2" s="42"/>
      <c r="L2" s="43" t="s">
        <v>13</v>
      </c>
      <c r="M2" s="43"/>
      <c r="N2" s="42"/>
      <c r="O2" s="44">
        <v>42541</v>
      </c>
      <c r="P2" s="44">
        <v>42761</v>
      </c>
      <c r="Q2" s="41" t="s">
        <v>88</v>
      </c>
      <c r="R2" s="45"/>
      <c r="S2" s="45">
        <v>100000</v>
      </c>
      <c r="T2" s="45"/>
      <c r="U2" s="44">
        <v>42626</v>
      </c>
      <c r="V2" s="44"/>
      <c r="W2" s="44"/>
      <c r="X2" s="44"/>
      <c r="Y2" s="44"/>
      <c r="Z2" s="44"/>
      <c r="AA2" s="44"/>
      <c r="AB2" s="44"/>
      <c r="AC2" s="45"/>
      <c r="AD2" s="45"/>
      <c r="AE2" s="44"/>
      <c r="AF2" s="46">
        <v>17176.064999999999</v>
      </c>
      <c r="AG2" s="47"/>
      <c r="AH2" s="41" t="s">
        <v>12</v>
      </c>
      <c r="AI2" s="44"/>
      <c r="AJ2" s="46">
        <v>17176.064999999999</v>
      </c>
      <c r="AK2" s="47"/>
      <c r="AL2" s="41" t="s">
        <v>12</v>
      </c>
      <c r="AM2" s="44"/>
      <c r="AN2" s="46">
        <v>17176.064999999999</v>
      </c>
      <c r="AO2" s="47"/>
      <c r="AP2" s="41" t="s">
        <v>12</v>
      </c>
      <c r="AQ2" s="44"/>
      <c r="AR2" s="46">
        <v>17176.064999999999</v>
      </c>
      <c r="AS2" s="47"/>
      <c r="AT2" s="41" t="s">
        <v>12</v>
      </c>
      <c r="AU2" s="44"/>
      <c r="AV2" s="46">
        <v>17176.064999999999</v>
      </c>
      <c r="AW2" s="47"/>
      <c r="AX2" s="41" t="s">
        <v>12</v>
      </c>
      <c r="AY2" s="44"/>
      <c r="AZ2" s="46">
        <v>17176.064999999999</v>
      </c>
      <c r="BA2" s="47"/>
      <c r="BB2" s="41" t="s">
        <v>12</v>
      </c>
      <c r="BC2" s="44"/>
      <c r="BD2" s="46">
        <v>17176.064999999999</v>
      </c>
      <c r="BE2" s="2"/>
      <c r="BF2" s="41" t="s">
        <v>12</v>
      </c>
      <c r="BG2" s="2"/>
      <c r="BH2" s="2"/>
      <c r="BI2" s="2"/>
      <c r="BJ2" s="2"/>
    </row>
    <row r="3" spans="1:62" x14ac:dyDescent="0.3">
      <c r="A3" s="41" t="s">
        <v>11</v>
      </c>
      <c r="B3" s="42" t="s">
        <v>198</v>
      </c>
      <c r="C3" s="42"/>
      <c r="D3" s="42" t="s">
        <v>198</v>
      </c>
      <c r="E3" s="42"/>
      <c r="F3" s="42"/>
      <c r="G3" s="42"/>
      <c r="H3" s="42"/>
      <c r="I3" s="42"/>
      <c r="J3" s="42"/>
      <c r="K3" s="42"/>
      <c r="L3" s="43" t="s">
        <v>13</v>
      </c>
      <c r="M3" s="43"/>
      <c r="N3" s="42"/>
      <c r="O3" s="44">
        <v>42710</v>
      </c>
      <c r="P3" s="44"/>
      <c r="Q3" s="41" t="s">
        <v>12</v>
      </c>
      <c r="R3" s="45"/>
      <c r="S3" s="45">
        <v>100000</v>
      </c>
      <c r="T3" s="45"/>
      <c r="U3" s="44">
        <v>42759</v>
      </c>
      <c r="V3" s="44">
        <v>42808</v>
      </c>
      <c r="W3" s="44">
        <v>42771</v>
      </c>
      <c r="X3" s="44">
        <v>42837</v>
      </c>
      <c r="Y3" s="44">
        <v>42838</v>
      </c>
      <c r="Z3" s="44">
        <v>42886</v>
      </c>
      <c r="AA3" s="44">
        <v>42908</v>
      </c>
      <c r="AB3" s="44">
        <v>43259</v>
      </c>
      <c r="AC3" s="45"/>
      <c r="AD3" s="45"/>
      <c r="AE3" s="44">
        <v>42908</v>
      </c>
      <c r="AF3" s="46">
        <v>19762.3305</v>
      </c>
      <c r="AG3" s="47"/>
      <c r="AH3" s="41">
        <v>1</v>
      </c>
      <c r="AI3" s="44">
        <v>42909</v>
      </c>
      <c r="AJ3" s="46">
        <v>19762.3305</v>
      </c>
      <c r="AK3" s="47"/>
      <c r="AL3" s="41">
        <v>1</v>
      </c>
      <c r="AM3" s="44">
        <v>42985</v>
      </c>
      <c r="AN3" s="46">
        <v>19762.3305</v>
      </c>
      <c r="AO3" s="47"/>
      <c r="AP3" s="41">
        <v>1</v>
      </c>
      <c r="AQ3" s="44">
        <v>43021</v>
      </c>
      <c r="AR3" s="46">
        <v>19762.3305</v>
      </c>
      <c r="AS3" s="47"/>
      <c r="AT3" s="41">
        <v>1</v>
      </c>
      <c r="AU3" s="44">
        <v>43115</v>
      </c>
      <c r="AV3" s="46">
        <v>19762.3305</v>
      </c>
      <c r="AW3" s="47"/>
      <c r="AX3" s="41">
        <v>1</v>
      </c>
      <c r="AY3" s="44">
        <v>43238</v>
      </c>
      <c r="AZ3" s="46">
        <v>19762.3305</v>
      </c>
      <c r="BA3" s="47"/>
      <c r="BB3" s="41">
        <v>1</v>
      </c>
      <c r="BC3" s="44">
        <v>43259</v>
      </c>
      <c r="BD3" s="46">
        <v>19762.3305</v>
      </c>
      <c r="BE3" s="2"/>
      <c r="BF3" s="41">
        <v>1</v>
      </c>
      <c r="BG3" s="2"/>
      <c r="BH3" s="2"/>
      <c r="BI3" s="2"/>
      <c r="BJ3" s="2"/>
    </row>
    <row r="4" spans="1:62" x14ac:dyDescent="0.3">
      <c r="A4" s="41" t="s">
        <v>14</v>
      </c>
      <c r="B4" s="42" t="s">
        <v>199</v>
      </c>
      <c r="C4" s="42"/>
      <c r="D4" s="42" t="s">
        <v>199</v>
      </c>
      <c r="E4" s="42"/>
      <c r="F4" s="42"/>
      <c r="G4" s="42"/>
      <c r="H4" s="42"/>
      <c r="I4" s="42"/>
      <c r="J4" s="42"/>
      <c r="K4" s="42"/>
      <c r="L4" s="43" t="s">
        <v>13</v>
      </c>
      <c r="M4" s="43"/>
      <c r="N4" s="42"/>
      <c r="O4" s="44">
        <v>43220</v>
      </c>
      <c r="P4" s="44">
        <v>43360</v>
      </c>
      <c r="Q4" s="41" t="s">
        <v>88</v>
      </c>
      <c r="R4" s="45"/>
      <c r="S4" s="45">
        <v>100000</v>
      </c>
      <c r="T4" s="45"/>
      <c r="U4" s="44">
        <v>43234</v>
      </c>
      <c r="V4" s="44"/>
      <c r="W4" s="44"/>
      <c r="X4" s="44"/>
      <c r="Y4" s="44"/>
      <c r="Z4" s="44"/>
      <c r="AA4" s="44"/>
      <c r="AB4" s="44"/>
      <c r="AC4" s="45"/>
      <c r="AD4" s="45"/>
      <c r="AE4" s="44"/>
      <c r="AF4" s="46">
        <v>19261.3995</v>
      </c>
      <c r="AG4" s="47"/>
      <c r="AH4" s="41" t="s">
        <v>12</v>
      </c>
      <c r="AI4" s="44"/>
      <c r="AJ4" s="46">
        <v>19261.3995</v>
      </c>
      <c r="AK4" s="47"/>
      <c r="AL4" s="41" t="s">
        <v>12</v>
      </c>
      <c r="AM4" s="44"/>
      <c r="AN4" s="46">
        <v>19261.3995</v>
      </c>
      <c r="AO4" s="47"/>
      <c r="AP4" s="41" t="s">
        <v>12</v>
      </c>
      <c r="AQ4" s="44"/>
      <c r="AR4" s="46">
        <v>19261.3995</v>
      </c>
      <c r="AS4" s="47"/>
      <c r="AT4" s="41" t="s">
        <v>12</v>
      </c>
      <c r="AU4" s="44"/>
      <c r="AV4" s="46">
        <v>19261.3995</v>
      </c>
      <c r="AW4" s="47"/>
      <c r="AX4" s="41" t="s">
        <v>12</v>
      </c>
      <c r="AY4" s="44"/>
      <c r="AZ4" s="46">
        <v>19261.3995</v>
      </c>
      <c r="BA4" s="47"/>
      <c r="BB4" s="41" t="s">
        <v>12</v>
      </c>
      <c r="BC4" s="44"/>
      <c r="BD4" s="46">
        <v>19261.3995</v>
      </c>
      <c r="BE4" s="2"/>
      <c r="BF4" s="41" t="s">
        <v>12</v>
      </c>
      <c r="BG4" s="2"/>
      <c r="BH4" s="2"/>
      <c r="BI4" s="2"/>
      <c r="BJ4" s="2"/>
    </row>
    <row r="5" spans="1:62" x14ac:dyDescent="0.3">
      <c r="A5" s="41" t="s">
        <v>15</v>
      </c>
      <c r="B5" s="42" t="s">
        <v>200</v>
      </c>
      <c r="C5" s="42"/>
      <c r="D5" s="42" t="s">
        <v>200</v>
      </c>
      <c r="E5" s="42"/>
      <c r="F5" s="42"/>
      <c r="G5" s="42"/>
      <c r="H5" s="42"/>
      <c r="I5" s="42"/>
      <c r="J5" s="42"/>
      <c r="K5" s="42"/>
      <c r="L5" s="43" t="s">
        <v>13</v>
      </c>
      <c r="M5" s="43"/>
      <c r="N5" s="42"/>
      <c r="O5" s="44">
        <v>43769</v>
      </c>
      <c r="P5" s="44"/>
      <c r="Q5" s="41" t="s">
        <v>12</v>
      </c>
      <c r="R5" s="45"/>
      <c r="S5" s="45">
        <v>100000</v>
      </c>
      <c r="T5" s="45"/>
      <c r="U5" s="44"/>
      <c r="V5" s="44"/>
      <c r="W5" s="44"/>
      <c r="X5" s="44"/>
      <c r="Y5" s="44"/>
      <c r="Z5" s="44"/>
      <c r="AA5" s="44"/>
      <c r="AB5" s="44"/>
      <c r="AC5" s="45"/>
      <c r="AD5" s="45"/>
      <c r="AE5" s="44"/>
      <c r="AF5" s="46">
        <v>18403.4205</v>
      </c>
      <c r="AG5" s="47"/>
      <c r="AH5" s="41" t="s">
        <v>12</v>
      </c>
      <c r="AI5" s="44"/>
      <c r="AJ5" s="46">
        <v>18403.4205</v>
      </c>
      <c r="AK5" s="47"/>
      <c r="AL5" s="41" t="s">
        <v>12</v>
      </c>
      <c r="AM5" s="44"/>
      <c r="AN5" s="46">
        <v>18403.4205</v>
      </c>
      <c r="AO5" s="47"/>
      <c r="AP5" s="41" t="s">
        <v>12</v>
      </c>
      <c r="AQ5" s="44"/>
      <c r="AR5" s="46">
        <v>18403.4205</v>
      </c>
      <c r="AS5" s="47"/>
      <c r="AT5" s="41" t="s">
        <v>12</v>
      </c>
      <c r="AU5" s="44"/>
      <c r="AV5" s="46">
        <v>18403.4205</v>
      </c>
      <c r="AW5" s="47"/>
      <c r="AX5" s="41" t="s">
        <v>12</v>
      </c>
      <c r="AY5" s="44"/>
      <c r="AZ5" s="46">
        <v>18403.4205</v>
      </c>
      <c r="BA5" s="47"/>
      <c r="BB5" s="41" t="s">
        <v>12</v>
      </c>
      <c r="BC5" s="44"/>
      <c r="BD5" s="46">
        <v>18403.4205</v>
      </c>
      <c r="BE5" s="2"/>
      <c r="BF5" s="41" t="s">
        <v>12</v>
      </c>
      <c r="BG5" s="2"/>
      <c r="BH5" s="2"/>
      <c r="BI5" s="2"/>
      <c r="BJ5" s="2"/>
    </row>
    <row r="6" spans="1:62" x14ac:dyDescent="0.3">
      <c r="A6" s="41" t="s">
        <v>16</v>
      </c>
      <c r="B6" s="42" t="s">
        <v>201</v>
      </c>
      <c r="C6" s="42"/>
      <c r="D6" s="42" t="s">
        <v>201</v>
      </c>
      <c r="E6" s="42"/>
      <c r="F6" s="42"/>
      <c r="G6" s="42"/>
      <c r="H6" s="42"/>
      <c r="I6" s="42"/>
      <c r="J6" s="42"/>
      <c r="K6" s="42"/>
      <c r="L6" s="43" t="s">
        <v>13</v>
      </c>
      <c r="M6" s="43"/>
      <c r="N6" s="42"/>
      <c r="O6" s="44">
        <v>42280</v>
      </c>
      <c r="P6" s="44"/>
      <c r="Q6" s="41" t="s">
        <v>12</v>
      </c>
      <c r="R6" s="45"/>
      <c r="S6" s="45">
        <v>100000</v>
      </c>
      <c r="T6" s="45"/>
      <c r="U6" s="44">
        <v>42289</v>
      </c>
      <c r="V6" s="44">
        <v>42411</v>
      </c>
      <c r="W6" s="44">
        <v>42549</v>
      </c>
      <c r="X6" s="44">
        <v>42543</v>
      </c>
      <c r="Y6" s="44">
        <v>42655</v>
      </c>
      <c r="Z6" s="44">
        <v>42688</v>
      </c>
      <c r="AA6" s="44">
        <v>42724</v>
      </c>
      <c r="AB6" s="44">
        <v>42954</v>
      </c>
      <c r="AC6" s="45"/>
      <c r="AD6" s="45"/>
      <c r="AE6" s="44">
        <v>42724</v>
      </c>
      <c r="AF6" s="46">
        <v>11505.478499999999</v>
      </c>
      <c r="AG6" s="47"/>
      <c r="AH6" s="41">
        <v>1</v>
      </c>
      <c r="AI6" s="44">
        <v>42741</v>
      </c>
      <c r="AJ6" s="46">
        <v>11505.478499999999</v>
      </c>
      <c r="AK6" s="47"/>
      <c r="AL6" s="41">
        <v>1</v>
      </c>
      <c r="AM6" s="44">
        <v>42801</v>
      </c>
      <c r="AN6" s="46">
        <v>11505.478499999999</v>
      </c>
      <c r="AO6" s="47"/>
      <c r="AP6" s="41">
        <v>1</v>
      </c>
      <c r="AQ6" s="44">
        <v>42816</v>
      </c>
      <c r="AR6" s="46">
        <v>11505.478499999999</v>
      </c>
      <c r="AS6" s="47"/>
      <c r="AT6" s="41">
        <v>1</v>
      </c>
      <c r="AU6" s="44">
        <v>42874</v>
      </c>
      <c r="AV6" s="46">
        <v>11505.478499999999</v>
      </c>
      <c r="AW6" s="47"/>
      <c r="AX6" s="41">
        <v>1</v>
      </c>
      <c r="AY6" s="44">
        <v>42921</v>
      </c>
      <c r="AZ6" s="46">
        <v>11505.478499999999</v>
      </c>
      <c r="BA6" s="47"/>
      <c r="BB6" s="41">
        <v>1</v>
      </c>
      <c r="BC6" s="44">
        <v>42954</v>
      </c>
      <c r="BD6" s="46">
        <v>11505.478499999999</v>
      </c>
      <c r="BE6" s="2"/>
      <c r="BF6" s="41">
        <v>1</v>
      </c>
      <c r="BG6" s="2"/>
      <c r="BH6" s="2"/>
      <c r="BI6" s="2"/>
      <c r="BJ6" s="2"/>
    </row>
    <row r="7" spans="1:62" x14ac:dyDescent="0.3">
      <c r="A7" s="41" t="s">
        <v>17</v>
      </c>
      <c r="B7" s="42" t="s">
        <v>202</v>
      </c>
      <c r="C7" s="42"/>
      <c r="D7" s="42" t="s">
        <v>202</v>
      </c>
      <c r="E7" s="42"/>
      <c r="F7" s="42"/>
      <c r="G7" s="42"/>
      <c r="H7" s="42"/>
      <c r="I7" s="42"/>
      <c r="J7" s="42"/>
      <c r="K7" s="42"/>
      <c r="L7" s="43" t="s">
        <v>18</v>
      </c>
      <c r="M7" s="43"/>
      <c r="N7" s="42"/>
      <c r="O7" s="44">
        <v>43007</v>
      </c>
      <c r="P7" s="44"/>
      <c r="Q7" s="41" t="s">
        <v>12</v>
      </c>
      <c r="R7" s="45"/>
      <c r="S7" s="45">
        <v>100000</v>
      </c>
      <c r="T7" s="45"/>
      <c r="U7" s="44">
        <v>43031</v>
      </c>
      <c r="V7" s="44">
        <v>43124</v>
      </c>
      <c r="W7" s="44">
        <v>43081</v>
      </c>
      <c r="X7" s="44">
        <v>43100</v>
      </c>
      <c r="Y7" s="44">
        <v>43136</v>
      </c>
      <c r="Z7" s="44">
        <v>43188</v>
      </c>
      <c r="AA7" s="44">
        <v>43199</v>
      </c>
      <c r="AB7" s="44">
        <v>43502</v>
      </c>
      <c r="AC7" s="45"/>
      <c r="AD7" s="45"/>
      <c r="AE7" s="44">
        <v>43199</v>
      </c>
      <c r="AF7" s="46">
        <v>14922.916499999999</v>
      </c>
      <c r="AG7" s="47"/>
      <c r="AH7" s="41">
        <v>1</v>
      </c>
      <c r="AI7" s="44">
        <v>43227</v>
      </c>
      <c r="AJ7" s="46">
        <v>14922.916499999999</v>
      </c>
      <c r="AK7" s="47"/>
      <c r="AL7" s="41">
        <v>1</v>
      </c>
      <c r="AM7" s="44">
        <v>43285</v>
      </c>
      <c r="AN7" s="46">
        <v>14922.916499999999</v>
      </c>
      <c r="AO7" s="47"/>
      <c r="AP7" s="41">
        <v>1</v>
      </c>
      <c r="AQ7" s="44">
        <v>43311</v>
      </c>
      <c r="AR7" s="46">
        <v>14922.916499999999</v>
      </c>
      <c r="AS7" s="47"/>
      <c r="AT7" s="41">
        <v>1</v>
      </c>
      <c r="AU7" s="44">
        <v>43391</v>
      </c>
      <c r="AV7" s="46">
        <v>14922.916499999999</v>
      </c>
      <c r="AW7" s="47"/>
      <c r="AX7" s="41">
        <v>1</v>
      </c>
      <c r="AY7" s="44">
        <v>43483</v>
      </c>
      <c r="AZ7" s="46">
        <v>14922.916499999999</v>
      </c>
      <c r="BA7" s="47"/>
      <c r="BB7" s="41">
        <v>1</v>
      </c>
      <c r="BC7" s="44">
        <v>43502</v>
      </c>
      <c r="BD7" s="46">
        <v>14922.916499999999</v>
      </c>
      <c r="BE7" s="2"/>
      <c r="BF7" s="41">
        <v>1</v>
      </c>
      <c r="BG7" s="2"/>
      <c r="BH7" s="2"/>
      <c r="BI7" s="2"/>
      <c r="BJ7" s="2"/>
    </row>
    <row r="8" spans="1:62" x14ac:dyDescent="0.3">
      <c r="A8" s="41" t="s">
        <v>19</v>
      </c>
      <c r="B8" s="42" t="s">
        <v>203</v>
      </c>
      <c r="C8" s="42"/>
      <c r="D8" s="42" t="s">
        <v>203</v>
      </c>
      <c r="E8" s="42"/>
      <c r="F8" s="42"/>
      <c r="G8" s="42"/>
      <c r="H8" s="42"/>
      <c r="I8" s="42"/>
      <c r="J8" s="42"/>
      <c r="K8" s="42"/>
      <c r="L8" s="43" t="s">
        <v>13</v>
      </c>
      <c r="M8" s="43"/>
      <c r="N8" s="42"/>
      <c r="O8" s="44">
        <v>42711</v>
      </c>
      <c r="P8" s="44"/>
      <c r="Q8" s="41" t="s">
        <v>12</v>
      </c>
      <c r="R8" s="45"/>
      <c r="S8" s="45">
        <v>100000</v>
      </c>
      <c r="T8" s="45"/>
      <c r="U8" s="44">
        <v>42927</v>
      </c>
      <c r="V8" s="44">
        <v>42953</v>
      </c>
      <c r="W8" s="44">
        <v>42865</v>
      </c>
      <c r="X8" s="44">
        <v>42997</v>
      </c>
      <c r="Y8" s="44">
        <v>42991</v>
      </c>
      <c r="Z8" s="44">
        <v>43031</v>
      </c>
      <c r="AA8" s="44">
        <v>43061</v>
      </c>
      <c r="AB8" s="44">
        <v>43371</v>
      </c>
      <c r="AC8" s="45"/>
      <c r="AD8" s="45"/>
      <c r="AE8" s="44">
        <v>43061</v>
      </c>
      <c r="AF8" s="46">
        <v>13883.5815</v>
      </c>
      <c r="AG8" s="47"/>
      <c r="AH8" s="41">
        <v>1</v>
      </c>
      <c r="AI8" s="44">
        <v>43061</v>
      </c>
      <c r="AJ8" s="46">
        <v>13883.5815</v>
      </c>
      <c r="AK8" s="47"/>
      <c r="AL8" s="41">
        <v>1</v>
      </c>
      <c r="AM8" s="44">
        <v>43158</v>
      </c>
      <c r="AN8" s="46">
        <v>13883.5815</v>
      </c>
      <c r="AO8" s="47"/>
      <c r="AP8" s="41">
        <v>1</v>
      </c>
      <c r="AQ8" s="44">
        <v>43175</v>
      </c>
      <c r="AR8" s="46">
        <v>13883.5815</v>
      </c>
      <c r="AS8" s="47"/>
      <c r="AT8" s="41">
        <v>1</v>
      </c>
      <c r="AU8" s="44">
        <v>43262</v>
      </c>
      <c r="AV8" s="46">
        <v>13883.5815</v>
      </c>
      <c r="AW8" s="47"/>
      <c r="AX8" s="41">
        <v>1</v>
      </c>
      <c r="AY8" s="44">
        <v>43340</v>
      </c>
      <c r="AZ8" s="46">
        <v>13883.5815</v>
      </c>
      <c r="BA8" s="47"/>
      <c r="BB8" s="41">
        <v>1</v>
      </c>
      <c r="BC8" s="44">
        <v>43371</v>
      </c>
      <c r="BD8" s="46">
        <v>13883.5815</v>
      </c>
      <c r="BE8" s="2"/>
      <c r="BF8" s="41">
        <v>1</v>
      </c>
      <c r="BG8" s="2"/>
      <c r="BH8" s="2"/>
      <c r="BI8" s="2"/>
      <c r="BJ8" s="2"/>
    </row>
    <row r="9" spans="1:62" x14ac:dyDescent="0.3">
      <c r="A9" s="41" t="s">
        <v>20</v>
      </c>
      <c r="B9" s="42" t="s">
        <v>204</v>
      </c>
      <c r="C9" s="42"/>
      <c r="D9" s="42" t="s">
        <v>204</v>
      </c>
      <c r="E9" s="42"/>
      <c r="F9" s="42"/>
      <c r="G9" s="42"/>
      <c r="H9" s="42"/>
      <c r="I9" s="42"/>
      <c r="J9" s="42"/>
      <c r="K9" s="42"/>
      <c r="L9" s="43" t="s">
        <v>13</v>
      </c>
      <c r="M9" s="43"/>
      <c r="N9" s="42"/>
      <c r="O9" s="44">
        <v>42156</v>
      </c>
      <c r="P9" s="44">
        <v>42135</v>
      </c>
      <c r="Q9" s="41" t="s">
        <v>88</v>
      </c>
      <c r="R9" s="45"/>
      <c r="S9" s="45">
        <v>100000</v>
      </c>
      <c r="T9" s="45"/>
      <c r="U9" s="44"/>
      <c r="V9" s="44"/>
      <c r="W9" s="44"/>
      <c r="X9" s="44"/>
      <c r="Y9" s="44"/>
      <c r="Z9" s="44"/>
      <c r="AA9" s="44"/>
      <c r="AB9" s="44"/>
      <c r="AC9" s="45"/>
      <c r="AD9" s="45"/>
      <c r="AE9" s="44"/>
      <c r="AF9" s="46">
        <v>13458</v>
      </c>
      <c r="AG9" s="47"/>
      <c r="AH9" s="41" t="s">
        <v>12</v>
      </c>
      <c r="AI9" s="44"/>
      <c r="AJ9" s="46">
        <v>13458</v>
      </c>
      <c r="AK9" s="47"/>
      <c r="AL9" s="41" t="s">
        <v>12</v>
      </c>
      <c r="AM9" s="44"/>
      <c r="AN9" s="46">
        <v>13458</v>
      </c>
      <c r="AO9" s="47"/>
      <c r="AP9" s="41" t="s">
        <v>12</v>
      </c>
      <c r="AQ9" s="44"/>
      <c r="AR9" s="46">
        <v>13458</v>
      </c>
      <c r="AS9" s="47"/>
      <c r="AT9" s="41" t="s">
        <v>12</v>
      </c>
      <c r="AU9" s="44"/>
      <c r="AV9" s="46">
        <v>13458</v>
      </c>
      <c r="AW9" s="47"/>
      <c r="AX9" s="41" t="s">
        <v>12</v>
      </c>
      <c r="AY9" s="44"/>
      <c r="AZ9" s="46">
        <v>13458</v>
      </c>
      <c r="BA9" s="47"/>
      <c r="BB9" s="41" t="s">
        <v>12</v>
      </c>
      <c r="BC9" s="44"/>
      <c r="BD9" s="46">
        <v>13458</v>
      </c>
      <c r="BE9" s="2"/>
      <c r="BF9" s="41" t="s">
        <v>12</v>
      </c>
      <c r="BG9" s="2"/>
      <c r="BH9" s="2"/>
      <c r="BI9" s="2"/>
      <c r="BJ9" s="2"/>
    </row>
    <row r="10" spans="1:62" x14ac:dyDescent="0.3">
      <c r="A10" s="41" t="s">
        <v>21</v>
      </c>
      <c r="B10" s="42" t="s">
        <v>205</v>
      </c>
      <c r="C10" s="42"/>
      <c r="D10" s="42" t="s">
        <v>205</v>
      </c>
      <c r="E10" s="42"/>
      <c r="F10" s="42"/>
      <c r="G10" s="42"/>
      <c r="H10" s="42"/>
      <c r="I10" s="42"/>
      <c r="J10" s="42"/>
      <c r="K10" s="42"/>
      <c r="L10" s="43" t="s">
        <v>13</v>
      </c>
      <c r="M10" s="43"/>
      <c r="N10" s="42"/>
      <c r="O10" s="44">
        <v>42121</v>
      </c>
      <c r="P10" s="44"/>
      <c r="Q10" s="41" t="s">
        <v>12</v>
      </c>
      <c r="R10" s="45"/>
      <c r="S10" s="45">
        <v>100000</v>
      </c>
      <c r="T10" s="45"/>
      <c r="U10" s="44">
        <v>42272</v>
      </c>
      <c r="V10" s="44">
        <v>42307</v>
      </c>
      <c r="W10" s="44">
        <v>42459</v>
      </c>
      <c r="X10" s="44">
        <v>42228</v>
      </c>
      <c r="Y10" s="44">
        <v>42391</v>
      </c>
      <c r="Z10" s="44">
        <v>42417</v>
      </c>
      <c r="AA10" s="44">
        <v>42502</v>
      </c>
      <c r="AB10" s="44">
        <v>42817</v>
      </c>
      <c r="AC10" s="45"/>
      <c r="AD10" s="45"/>
      <c r="AE10" s="44">
        <v>42502</v>
      </c>
      <c r="AF10" s="46">
        <v>14096.818499999999</v>
      </c>
      <c r="AG10" s="47"/>
      <c r="AH10" s="41">
        <v>1</v>
      </c>
      <c r="AI10" s="44">
        <v>42524</v>
      </c>
      <c r="AJ10" s="46">
        <v>14096.818499999999</v>
      </c>
      <c r="AK10" s="47"/>
      <c r="AL10" s="41">
        <v>1</v>
      </c>
      <c r="AM10" s="44">
        <v>42549</v>
      </c>
      <c r="AN10" s="46">
        <v>14096.818499999999</v>
      </c>
      <c r="AO10" s="47"/>
      <c r="AP10" s="41">
        <v>1</v>
      </c>
      <c r="AQ10" s="44">
        <v>42572</v>
      </c>
      <c r="AR10" s="46">
        <v>14096.818499999999</v>
      </c>
      <c r="AS10" s="47"/>
      <c r="AT10" s="41">
        <v>1</v>
      </c>
      <c r="AU10" s="44">
        <v>42654</v>
      </c>
      <c r="AV10" s="46">
        <v>14096.818499999999</v>
      </c>
      <c r="AW10" s="47"/>
      <c r="AX10" s="41">
        <v>1</v>
      </c>
      <c r="AY10" s="44">
        <v>42790</v>
      </c>
      <c r="AZ10" s="46">
        <v>14096.818499999999</v>
      </c>
      <c r="BA10" s="47"/>
      <c r="BB10" s="41">
        <v>1</v>
      </c>
      <c r="BC10" s="44">
        <v>42817</v>
      </c>
      <c r="BD10" s="46">
        <v>14096.818499999999</v>
      </c>
      <c r="BE10" s="2"/>
      <c r="BF10" s="41">
        <v>1</v>
      </c>
      <c r="BG10" s="2"/>
      <c r="BH10" s="2"/>
      <c r="BI10" s="2"/>
      <c r="BJ10" s="2"/>
    </row>
    <row r="11" spans="1:62" x14ac:dyDescent="0.3">
      <c r="A11" s="2"/>
      <c r="B11" s="2"/>
      <c r="C11" s="2"/>
      <c r="D11" s="2"/>
      <c r="E11" s="8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</row>
    <row r="12" spans="1:62" x14ac:dyDescent="0.3">
      <c r="A12" s="2"/>
      <c r="B12" s="2"/>
      <c r="C12" s="2"/>
      <c r="D12" s="2"/>
      <c r="E12" s="8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</row>
    <row r="13" spans="1:62" x14ac:dyDescent="0.3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</row>
    <row r="14" spans="1:62" x14ac:dyDescent="0.3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</row>
    <row r="15" spans="1:62" x14ac:dyDescent="0.3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</row>
    <row r="16" spans="1:62" x14ac:dyDescent="0.3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</row>
    <row r="17" spans="1:62" x14ac:dyDescent="0.3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</row>
    <row r="18" spans="1:62" x14ac:dyDescent="0.3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</row>
    <row r="19" spans="1:62" x14ac:dyDescent="0.3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</row>
    <row r="20" spans="1:62" x14ac:dyDescent="0.3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</row>
    <row r="21" spans="1:62" x14ac:dyDescent="0.3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</row>
    <row r="22" spans="1:62" x14ac:dyDescent="0.3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</row>
    <row r="23" spans="1:62" x14ac:dyDescent="0.3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</row>
    <row r="24" spans="1:62" x14ac:dyDescent="0.3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</row>
    <row r="25" spans="1:62" x14ac:dyDescent="0.3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</row>
    <row r="26" spans="1:62" x14ac:dyDescent="0.3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</row>
    <row r="27" spans="1:62" x14ac:dyDescent="0.3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</row>
    <row r="28" spans="1:62" x14ac:dyDescent="0.3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</row>
    <row r="29" spans="1:62" x14ac:dyDescent="0.3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</row>
    <row r="30" spans="1:62" x14ac:dyDescent="0.3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</row>
    <row r="31" spans="1:62" x14ac:dyDescent="0.3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</row>
    <row r="32" spans="1:62" x14ac:dyDescent="0.3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</row>
    <row r="33" spans="1:62" x14ac:dyDescent="0.3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</row>
    <row r="34" spans="1:62" x14ac:dyDescent="0.3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</row>
    <row r="35" spans="1:62" x14ac:dyDescent="0.3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</row>
    <row r="36" spans="1:62" x14ac:dyDescent="0.3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</row>
    <row r="37" spans="1:62" x14ac:dyDescent="0.3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</row>
    <row r="38" spans="1:62" x14ac:dyDescent="0.3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</row>
    <row r="39" spans="1:62" x14ac:dyDescent="0.3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</row>
    <row r="40" spans="1:62" x14ac:dyDescent="0.3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</row>
    <row r="41" spans="1:62" x14ac:dyDescent="0.3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</row>
    <row r="42" spans="1:62" x14ac:dyDescent="0.3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</row>
    <row r="43" spans="1:62" x14ac:dyDescent="0.3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</row>
    <row r="44" spans="1:62" x14ac:dyDescent="0.3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</row>
    <row r="45" spans="1:62" x14ac:dyDescent="0.3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</row>
    <row r="46" spans="1:62" x14ac:dyDescent="0.3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</row>
    <row r="47" spans="1:62" x14ac:dyDescent="0.3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</row>
    <row r="48" spans="1:62" x14ac:dyDescent="0.3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</row>
    <row r="49" spans="1:62" x14ac:dyDescent="0.3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</row>
    <row r="50" spans="1:62" x14ac:dyDescent="0.3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</row>
    <row r="51" spans="1:62" x14ac:dyDescent="0.3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</row>
    <row r="52" spans="1:62" x14ac:dyDescent="0.3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</row>
    <row r="53" spans="1:62" x14ac:dyDescent="0.3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</row>
    <row r="54" spans="1:62" x14ac:dyDescent="0.3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</row>
    <row r="55" spans="1:62" x14ac:dyDescent="0.3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</row>
    <row r="56" spans="1:62" x14ac:dyDescent="0.3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</row>
    <row r="57" spans="1:62" x14ac:dyDescent="0.3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</row>
    <row r="58" spans="1:62" x14ac:dyDescent="0.3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</row>
    <row r="59" spans="1:62" x14ac:dyDescent="0.3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</row>
    <row r="60" spans="1:62" x14ac:dyDescent="0.3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</row>
    <row r="61" spans="1:62" x14ac:dyDescent="0.3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</row>
    <row r="62" spans="1:62" x14ac:dyDescent="0.3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</row>
    <row r="63" spans="1:62" x14ac:dyDescent="0.3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</row>
    <row r="64" spans="1:62" x14ac:dyDescent="0.3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</row>
    <row r="65" spans="1:62" x14ac:dyDescent="0.3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</row>
    <row r="66" spans="1:62" x14ac:dyDescent="0.3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</row>
    <row r="67" spans="1:62" x14ac:dyDescent="0.3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</row>
    <row r="68" spans="1:62" x14ac:dyDescent="0.3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</row>
    <row r="69" spans="1:62" x14ac:dyDescent="0.3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</row>
    <row r="70" spans="1:62" x14ac:dyDescent="0.3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</row>
    <row r="71" spans="1:62" x14ac:dyDescent="0.3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</row>
    <row r="72" spans="1:62" x14ac:dyDescent="0.3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</row>
    <row r="73" spans="1:62" x14ac:dyDescent="0.3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</row>
    <row r="74" spans="1:62" x14ac:dyDescent="0.3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</row>
    <row r="75" spans="1:62" x14ac:dyDescent="0.3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</row>
    <row r="76" spans="1:62" x14ac:dyDescent="0.3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</row>
    <row r="77" spans="1:62" x14ac:dyDescent="0.3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</row>
    <row r="78" spans="1:62" x14ac:dyDescent="0.3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</row>
    <row r="79" spans="1:62" x14ac:dyDescent="0.3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</row>
    <row r="80" spans="1:62" x14ac:dyDescent="0.3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</row>
    <row r="81" spans="1:62" x14ac:dyDescent="0.3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</row>
    <row r="82" spans="1:62" x14ac:dyDescent="0.3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</row>
    <row r="83" spans="1:62" x14ac:dyDescent="0.3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</row>
    <row r="84" spans="1:62" x14ac:dyDescent="0.3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</row>
    <row r="85" spans="1:62" x14ac:dyDescent="0.3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</row>
    <row r="86" spans="1:62" x14ac:dyDescent="0.3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</row>
    <row r="87" spans="1:62" x14ac:dyDescent="0.3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</row>
    <row r="88" spans="1:62" x14ac:dyDescent="0.3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</row>
    <row r="89" spans="1:62" x14ac:dyDescent="0.3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</row>
    <row r="90" spans="1:62" x14ac:dyDescent="0.3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</row>
    <row r="91" spans="1:62" x14ac:dyDescent="0.3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</row>
    <row r="92" spans="1:62" x14ac:dyDescent="0.3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</row>
    <row r="93" spans="1:62" x14ac:dyDescent="0.3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</row>
    <row r="94" spans="1:62" x14ac:dyDescent="0.3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</row>
    <row r="95" spans="1:62" x14ac:dyDescent="0.3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</row>
    <row r="96" spans="1:62" x14ac:dyDescent="0.3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</row>
    <row r="97" spans="1:62" x14ac:dyDescent="0.3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</row>
    <row r="98" spans="1:62" x14ac:dyDescent="0.3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</row>
    <row r="99" spans="1:62" x14ac:dyDescent="0.3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</row>
    <row r="100" spans="1:62" x14ac:dyDescent="0.3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</row>
    <row r="101" spans="1:62" x14ac:dyDescent="0.3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</row>
    <row r="102" spans="1:62" x14ac:dyDescent="0.3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</row>
    <row r="103" spans="1:62" x14ac:dyDescent="0.3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</row>
    <row r="104" spans="1:62" x14ac:dyDescent="0.3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</row>
    <row r="105" spans="1:62" x14ac:dyDescent="0.3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</row>
    <row r="106" spans="1:62" x14ac:dyDescent="0.3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</row>
    <row r="107" spans="1:62" x14ac:dyDescent="0.3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</row>
    <row r="108" spans="1:62" x14ac:dyDescent="0.3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</row>
    <row r="109" spans="1:62" x14ac:dyDescent="0.3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</row>
    <row r="110" spans="1:62" x14ac:dyDescent="0.3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</row>
    <row r="111" spans="1:62" x14ac:dyDescent="0.3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</row>
    <row r="112" spans="1:62" x14ac:dyDescent="0.3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</row>
    <row r="113" spans="1:62" x14ac:dyDescent="0.3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</row>
    <row r="114" spans="1:62" x14ac:dyDescent="0.3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</row>
    <row r="115" spans="1:62" x14ac:dyDescent="0.3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</row>
    <row r="116" spans="1:62" x14ac:dyDescent="0.3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</row>
    <row r="117" spans="1:62" x14ac:dyDescent="0.3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</row>
    <row r="118" spans="1:62" x14ac:dyDescent="0.3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</row>
    <row r="119" spans="1:62" x14ac:dyDescent="0.3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</row>
    <row r="120" spans="1:62" x14ac:dyDescent="0.3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</row>
    <row r="121" spans="1:62" x14ac:dyDescent="0.3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</row>
    <row r="122" spans="1:62" x14ac:dyDescent="0.3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</row>
    <row r="123" spans="1:62" x14ac:dyDescent="0.3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</row>
    <row r="124" spans="1:62" x14ac:dyDescent="0.3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</row>
    <row r="125" spans="1:62" x14ac:dyDescent="0.3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</row>
    <row r="126" spans="1:62" x14ac:dyDescent="0.3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</row>
    <row r="127" spans="1:62" x14ac:dyDescent="0.3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</row>
    <row r="128" spans="1:62" x14ac:dyDescent="0.3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</row>
    <row r="129" spans="1:62" x14ac:dyDescent="0.3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</row>
    <row r="130" spans="1:62" x14ac:dyDescent="0.3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</row>
    <row r="131" spans="1:62" x14ac:dyDescent="0.3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</row>
    <row r="132" spans="1:62" x14ac:dyDescent="0.3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</row>
    <row r="133" spans="1:62" x14ac:dyDescent="0.3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</row>
    <row r="134" spans="1:62" x14ac:dyDescent="0.3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</row>
    <row r="135" spans="1:62" x14ac:dyDescent="0.3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</row>
    <row r="136" spans="1:62" x14ac:dyDescent="0.3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</row>
    <row r="137" spans="1:62" x14ac:dyDescent="0.3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</row>
    <row r="138" spans="1:62" x14ac:dyDescent="0.3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</row>
    <row r="139" spans="1:62" x14ac:dyDescent="0.3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</row>
    <row r="140" spans="1:62" x14ac:dyDescent="0.3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</row>
    <row r="141" spans="1:62" x14ac:dyDescent="0.3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</row>
    <row r="142" spans="1:62" x14ac:dyDescent="0.3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</row>
    <row r="143" spans="1:62" x14ac:dyDescent="0.3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</row>
    <row r="144" spans="1:62" x14ac:dyDescent="0.3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</row>
    <row r="145" spans="1:62" x14ac:dyDescent="0.3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</row>
    <row r="146" spans="1:62" x14ac:dyDescent="0.3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</row>
    <row r="147" spans="1:62" x14ac:dyDescent="0.3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</row>
    <row r="148" spans="1:62" x14ac:dyDescent="0.3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</row>
    <row r="149" spans="1:62" x14ac:dyDescent="0.3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</row>
    <row r="150" spans="1:62" x14ac:dyDescent="0.3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</row>
    <row r="151" spans="1:62" x14ac:dyDescent="0.3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</row>
    <row r="152" spans="1:62" x14ac:dyDescent="0.3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</row>
    <row r="153" spans="1:62" x14ac:dyDescent="0.3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</row>
    <row r="154" spans="1:62" x14ac:dyDescent="0.3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</row>
    <row r="155" spans="1:62" x14ac:dyDescent="0.3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</row>
    <row r="156" spans="1:62" x14ac:dyDescent="0.3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</row>
    <row r="157" spans="1:62" x14ac:dyDescent="0.3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</row>
    <row r="158" spans="1:62" x14ac:dyDescent="0.3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</row>
    <row r="159" spans="1:62" x14ac:dyDescent="0.3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</row>
    <row r="160" spans="1:62" x14ac:dyDescent="0.3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</row>
    <row r="161" spans="1:62" x14ac:dyDescent="0.3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</row>
    <row r="162" spans="1:62" x14ac:dyDescent="0.3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</row>
    <row r="163" spans="1:62" x14ac:dyDescent="0.3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</row>
    <row r="164" spans="1:62" x14ac:dyDescent="0.3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</row>
    <row r="165" spans="1:62" x14ac:dyDescent="0.3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</row>
    <row r="166" spans="1:62" x14ac:dyDescent="0.3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</row>
    <row r="167" spans="1:62" x14ac:dyDescent="0.3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</row>
    <row r="168" spans="1:62" x14ac:dyDescent="0.3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</row>
    <row r="169" spans="1:62" x14ac:dyDescent="0.3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</row>
    <row r="170" spans="1:62" x14ac:dyDescent="0.3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</row>
    <row r="171" spans="1:62" x14ac:dyDescent="0.3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</row>
    <row r="172" spans="1:62" x14ac:dyDescent="0.3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</row>
    <row r="173" spans="1:62" x14ac:dyDescent="0.3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</row>
    <row r="174" spans="1:62" x14ac:dyDescent="0.3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</row>
    <row r="175" spans="1:62" x14ac:dyDescent="0.3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</row>
    <row r="176" spans="1:62" x14ac:dyDescent="0.3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</row>
    <row r="177" spans="1:62" x14ac:dyDescent="0.3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</row>
    <row r="178" spans="1:62" x14ac:dyDescent="0.3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</row>
    <row r="179" spans="1:62" x14ac:dyDescent="0.3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</row>
    <row r="180" spans="1:62" x14ac:dyDescent="0.3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</row>
    <row r="181" spans="1:62" x14ac:dyDescent="0.3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</row>
    <row r="182" spans="1:62" x14ac:dyDescent="0.3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</row>
    <row r="183" spans="1:62" x14ac:dyDescent="0.3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2"/>
      <c r="BI183" s="2"/>
      <c r="BJ183" s="2"/>
    </row>
    <row r="184" spans="1:62" x14ac:dyDescent="0.3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  <c r="BJ184" s="2"/>
    </row>
    <row r="185" spans="1:62" x14ac:dyDescent="0.3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  <c r="BJ185" s="2"/>
    </row>
    <row r="186" spans="1:62" x14ac:dyDescent="0.3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  <c r="BH186" s="2"/>
      <c r="BI186" s="2"/>
      <c r="BJ186" s="2"/>
    </row>
    <row r="187" spans="1:62" x14ac:dyDescent="0.3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2"/>
      <c r="BI187" s="2"/>
      <c r="BJ187" s="2"/>
    </row>
    <row r="188" spans="1:62" x14ac:dyDescent="0.3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2"/>
      <c r="BI188" s="2"/>
      <c r="BJ188" s="2"/>
    </row>
    <row r="189" spans="1:62" x14ac:dyDescent="0.3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2"/>
      <c r="BI189" s="2"/>
      <c r="BJ189" s="2"/>
    </row>
    <row r="190" spans="1:62" x14ac:dyDescent="0.3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  <c r="BH190" s="2"/>
      <c r="BI190" s="2"/>
      <c r="BJ190" s="2"/>
    </row>
    <row r="191" spans="1:62" x14ac:dyDescent="0.3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2"/>
      <c r="BI191" s="2"/>
      <c r="BJ191" s="2"/>
    </row>
    <row r="192" spans="1:62" x14ac:dyDescent="0.3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  <c r="BB192" s="2"/>
      <c r="BC192" s="2"/>
      <c r="BD192" s="2"/>
      <c r="BE192" s="2"/>
      <c r="BF192" s="2"/>
      <c r="BG192" s="2"/>
      <c r="BH192" s="2"/>
      <c r="BI192" s="2"/>
      <c r="BJ192" s="2"/>
    </row>
    <row r="193" spans="1:62" x14ac:dyDescent="0.3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  <c r="BB193" s="2"/>
      <c r="BC193" s="2"/>
      <c r="BD193" s="2"/>
      <c r="BE193" s="2"/>
      <c r="BF193" s="2"/>
      <c r="BG193" s="2"/>
      <c r="BH193" s="2"/>
      <c r="BI193" s="2"/>
      <c r="BJ193" s="2"/>
    </row>
    <row r="194" spans="1:62" x14ac:dyDescent="0.3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  <c r="BB194" s="2"/>
      <c r="BC194" s="2"/>
      <c r="BD194" s="2"/>
      <c r="BE194" s="2"/>
      <c r="BF194" s="2"/>
      <c r="BG194" s="2"/>
      <c r="BH194" s="2"/>
      <c r="BI194" s="2"/>
      <c r="BJ194" s="2"/>
    </row>
    <row r="195" spans="1:62" x14ac:dyDescent="0.3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  <c r="BB195" s="2"/>
      <c r="BC195" s="2"/>
      <c r="BD195" s="2"/>
      <c r="BE195" s="2"/>
      <c r="BF195" s="2"/>
      <c r="BG195" s="2"/>
      <c r="BH195" s="2"/>
      <c r="BI195" s="2"/>
      <c r="BJ195" s="2"/>
    </row>
    <row r="196" spans="1:62" x14ac:dyDescent="0.3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  <c r="BB196" s="2"/>
      <c r="BC196" s="2"/>
      <c r="BD196" s="2"/>
      <c r="BE196" s="2"/>
      <c r="BF196" s="2"/>
      <c r="BG196" s="2"/>
      <c r="BH196" s="2"/>
      <c r="BI196" s="2"/>
      <c r="BJ196" s="2"/>
    </row>
    <row r="197" spans="1:62" x14ac:dyDescent="0.3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  <c r="AY197" s="2"/>
      <c r="AZ197" s="2"/>
      <c r="BA197" s="2"/>
      <c r="BB197" s="2"/>
      <c r="BC197" s="2"/>
      <c r="BD197" s="2"/>
      <c r="BE197" s="2"/>
      <c r="BF197" s="2"/>
      <c r="BG197" s="2"/>
      <c r="BH197" s="2"/>
      <c r="BI197" s="2"/>
      <c r="BJ197" s="2"/>
    </row>
    <row r="198" spans="1:62" x14ac:dyDescent="0.3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  <c r="AY198" s="2"/>
      <c r="AZ198" s="2"/>
      <c r="BA198" s="2"/>
      <c r="BB198" s="2"/>
      <c r="BC198" s="2"/>
      <c r="BD198" s="2"/>
      <c r="BE198" s="2"/>
      <c r="BF198" s="2"/>
      <c r="BG198" s="2"/>
      <c r="BH198" s="2"/>
      <c r="BI198" s="2"/>
      <c r="BJ198" s="2"/>
    </row>
    <row r="199" spans="1:62" x14ac:dyDescent="0.3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  <c r="AY199" s="2"/>
      <c r="AZ199" s="2"/>
      <c r="BA199" s="2"/>
      <c r="BB199" s="2"/>
      <c r="BC199" s="2"/>
      <c r="BD199" s="2"/>
      <c r="BE199" s="2"/>
      <c r="BF199" s="2"/>
      <c r="BG199" s="2"/>
      <c r="BH199" s="2"/>
      <c r="BI199" s="2"/>
      <c r="BJ199" s="2"/>
    </row>
    <row r="200" spans="1:62" x14ac:dyDescent="0.3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  <c r="AY200" s="2"/>
      <c r="AZ200" s="2"/>
      <c r="BA200" s="2"/>
      <c r="BB200" s="2"/>
      <c r="BC200" s="2"/>
      <c r="BD200" s="2"/>
      <c r="BE200" s="2"/>
      <c r="BF200" s="2"/>
      <c r="BG200" s="2"/>
      <c r="BH200" s="2"/>
      <c r="BI200" s="2"/>
      <c r="BJ200" s="2"/>
    </row>
    <row r="201" spans="1:62" x14ac:dyDescent="0.3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/>
      <c r="AY201" s="2"/>
      <c r="AZ201" s="2"/>
      <c r="BA201" s="2"/>
      <c r="BB201" s="2"/>
      <c r="BC201" s="2"/>
      <c r="BD201" s="2"/>
      <c r="BE201" s="2"/>
      <c r="BF201" s="2"/>
      <c r="BG201" s="2"/>
      <c r="BH201" s="2"/>
      <c r="BI201" s="2"/>
      <c r="BJ201" s="2"/>
    </row>
    <row r="202" spans="1:62" x14ac:dyDescent="0.3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/>
      <c r="AY202" s="2"/>
      <c r="AZ202" s="2"/>
      <c r="BA202" s="2"/>
      <c r="BB202" s="2"/>
      <c r="BC202" s="2"/>
      <c r="BD202" s="2"/>
      <c r="BE202" s="2"/>
      <c r="BF202" s="2"/>
      <c r="BG202" s="2"/>
      <c r="BH202" s="2"/>
      <c r="BI202" s="2"/>
      <c r="BJ202" s="2"/>
    </row>
    <row r="203" spans="1:62" x14ac:dyDescent="0.3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  <c r="AY203" s="2"/>
      <c r="AZ203" s="2"/>
      <c r="BA203" s="2"/>
      <c r="BB203" s="2"/>
      <c r="BC203" s="2"/>
      <c r="BD203" s="2"/>
      <c r="BE203" s="2"/>
      <c r="BF203" s="2"/>
      <c r="BG203" s="2"/>
      <c r="BH203" s="2"/>
      <c r="BI203" s="2"/>
      <c r="BJ203" s="2"/>
    </row>
    <row r="204" spans="1:62" x14ac:dyDescent="0.3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  <c r="AY204" s="2"/>
      <c r="AZ204" s="2"/>
      <c r="BA204" s="2"/>
      <c r="BB204" s="2"/>
      <c r="BC204" s="2"/>
      <c r="BD204" s="2"/>
      <c r="BE204" s="2"/>
      <c r="BF204" s="2"/>
      <c r="BG204" s="2"/>
      <c r="BH204" s="2"/>
      <c r="BI204" s="2"/>
      <c r="BJ204" s="2"/>
    </row>
    <row r="205" spans="1:62" x14ac:dyDescent="0.3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  <c r="AY205" s="2"/>
      <c r="AZ205" s="2"/>
      <c r="BA205" s="2"/>
      <c r="BB205" s="2"/>
      <c r="BC205" s="2"/>
      <c r="BD205" s="2"/>
      <c r="BE205" s="2"/>
      <c r="BF205" s="2"/>
      <c r="BG205" s="2"/>
      <c r="BH205" s="2"/>
      <c r="BI205" s="2"/>
      <c r="BJ205" s="2"/>
    </row>
    <row r="206" spans="1:62" x14ac:dyDescent="0.3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/>
      <c r="AY206" s="2"/>
      <c r="AZ206" s="2"/>
      <c r="BA206" s="2"/>
      <c r="BB206" s="2"/>
      <c r="BC206" s="2"/>
      <c r="BD206" s="2"/>
      <c r="BE206" s="2"/>
      <c r="BF206" s="2"/>
      <c r="BG206" s="2"/>
      <c r="BH206" s="2"/>
      <c r="BI206" s="2"/>
      <c r="BJ206" s="2"/>
    </row>
    <row r="207" spans="1:62" x14ac:dyDescent="0.3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  <c r="AY207" s="2"/>
      <c r="AZ207" s="2"/>
      <c r="BA207" s="2"/>
      <c r="BB207" s="2"/>
      <c r="BC207" s="2"/>
      <c r="BD207" s="2"/>
      <c r="BE207" s="2"/>
      <c r="BF207" s="2"/>
      <c r="BG207" s="2"/>
      <c r="BH207" s="2"/>
      <c r="BI207" s="2"/>
      <c r="BJ207" s="2"/>
    </row>
    <row r="208" spans="1:62" x14ac:dyDescent="0.3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  <c r="AY208" s="2"/>
      <c r="AZ208" s="2"/>
      <c r="BA208" s="2"/>
      <c r="BB208" s="2"/>
      <c r="BC208" s="2"/>
      <c r="BD208" s="2"/>
      <c r="BE208" s="2"/>
      <c r="BF208" s="2"/>
      <c r="BG208" s="2"/>
      <c r="BH208" s="2"/>
      <c r="BI208" s="2"/>
      <c r="BJ208" s="2"/>
    </row>
    <row r="209" spans="1:62" x14ac:dyDescent="0.3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  <c r="AX209" s="2"/>
      <c r="AY209" s="2"/>
      <c r="AZ209" s="2"/>
      <c r="BA209" s="2"/>
      <c r="BB209" s="2"/>
      <c r="BC209" s="2"/>
      <c r="BD209" s="2"/>
      <c r="BE209" s="2"/>
      <c r="BF209" s="2"/>
      <c r="BG209" s="2"/>
      <c r="BH209" s="2"/>
      <c r="BI209" s="2"/>
      <c r="BJ209" s="2"/>
    </row>
    <row r="210" spans="1:62" x14ac:dyDescent="0.3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  <c r="AY210" s="2"/>
      <c r="AZ210" s="2"/>
      <c r="BA210" s="2"/>
      <c r="BB210" s="2"/>
      <c r="BC210" s="2"/>
      <c r="BD210" s="2"/>
      <c r="BE210" s="2"/>
      <c r="BF210" s="2"/>
      <c r="BG210" s="2"/>
      <c r="BH210" s="2"/>
      <c r="BI210" s="2"/>
      <c r="BJ210" s="2"/>
    </row>
    <row r="211" spans="1:62" x14ac:dyDescent="0.3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  <c r="AX211" s="2"/>
      <c r="AY211" s="2"/>
      <c r="AZ211" s="2"/>
      <c r="BA211" s="2"/>
      <c r="BB211" s="2"/>
      <c r="BC211" s="2"/>
      <c r="BD211" s="2"/>
      <c r="BE211" s="2"/>
      <c r="BF211" s="2"/>
      <c r="BG211" s="2"/>
      <c r="BH211" s="2"/>
      <c r="BI211" s="2"/>
      <c r="BJ211" s="2"/>
    </row>
    <row r="212" spans="1:62" x14ac:dyDescent="0.3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  <c r="AX212" s="2"/>
      <c r="AY212" s="2"/>
      <c r="AZ212" s="2"/>
      <c r="BA212" s="2"/>
      <c r="BB212" s="2"/>
      <c r="BC212" s="2"/>
      <c r="BD212" s="2"/>
      <c r="BE212" s="2"/>
      <c r="BF212" s="2"/>
      <c r="BG212" s="2"/>
      <c r="BH212" s="2"/>
      <c r="BI212" s="2"/>
      <c r="BJ212" s="2"/>
    </row>
    <row r="213" spans="1:62" x14ac:dyDescent="0.3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  <c r="AY213" s="2"/>
      <c r="AZ213" s="2"/>
      <c r="BA213" s="2"/>
      <c r="BB213" s="2"/>
      <c r="BC213" s="2"/>
      <c r="BD213" s="2"/>
      <c r="BE213" s="2"/>
      <c r="BF213" s="2"/>
      <c r="BG213" s="2"/>
      <c r="BH213" s="2"/>
      <c r="BI213" s="2"/>
      <c r="BJ213" s="2"/>
    </row>
    <row r="214" spans="1:62" x14ac:dyDescent="0.3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  <c r="AY214" s="2"/>
      <c r="AZ214" s="2"/>
      <c r="BA214" s="2"/>
      <c r="BB214" s="2"/>
      <c r="BC214" s="2"/>
      <c r="BD214" s="2"/>
      <c r="BE214" s="2"/>
      <c r="BF214" s="2"/>
      <c r="BG214" s="2"/>
      <c r="BH214" s="2"/>
      <c r="BI214" s="2"/>
      <c r="BJ214" s="2"/>
    </row>
    <row r="215" spans="1:62" x14ac:dyDescent="0.3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  <c r="AY215" s="2"/>
      <c r="AZ215" s="2"/>
      <c r="BA215" s="2"/>
      <c r="BB215" s="2"/>
      <c r="BC215" s="2"/>
      <c r="BD215" s="2"/>
      <c r="BE215" s="2"/>
      <c r="BF215" s="2"/>
      <c r="BG215" s="2"/>
      <c r="BH215" s="2"/>
      <c r="BI215" s="2"/>
      <c r="BJ215" s="2"/>
    </row>
    <row r="216" spans="1:62" x14ac:dyDescent="0.3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  <c r="AY216" s="2"/>
      <c r="AZ216" s="2"/>
      <c r="BA216" s="2"/>
      <c r="BB216" s="2"/>
      <c r="BC216" s="2"/>
      <c r="BD216" s="2"/>
      <c r="BE216" s="2"/>
      <c r="BF216" s="2"/>
      <c r="BG216" s="2"/>
      <c r="BH216" s="2"/>
      <c r="BI216" s="2"/>
      <c r="BJ216" s="2"/>
    </row>
    <row r="217" spans="1:62" x14ac:dyDescent="0.3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  <c r="AX217" s="2"/>
      <c r="AY217" s="2"/>
      <c r="AZ217" s="2"/>
      <c r="BA217" s="2"/>
      <c r="BB217" s="2"/>
      <c r="BC217" s="2"/>
      <c r="BD217" s="2"/>
      <c r="BE217" s="2"/>
      <c r="BF217" s="2"/>
      <c r="BG217" s="2"/>
      <c r="BH217" s="2"/>
      <c r="BI217" s="2"/>
      <c r="BJ217" s="2"/>
    </row>
    <row r="218" spans="1:62" x14ac:dyDescent="0.3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/>
      <c r="AY218" s="2"/>
      <c r="AZ218" s="2"/>
      <c r="BA218" s="2"/>
      <c r="BB218" s="2"/>
      <c r="BC218" s="2"/>
      <c r="BD218" s="2"/>
      <c r="BE218" s="2"/>
      <c r="BF218" s="2"/>
      <c r="BG218" s="2"/>
      <c r="BH218" s="2"/>
      <c r="BI218" s="2"/>
      <c r="BJ218" s="2"/>
    </row>
    <row r="219" spans="1:62" x14ac:dyDescent="0.3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  <c r="AW219" s="2"/>
      <c r="AX219" s="2"/>
      <c r="AY219" s="2"/>
      <c r="AZ219" s="2"/>
      <c r="BA219" s="2"/>
      <c r="BB219" s="2"/>
      <c r="BC219" s="2"/>
      <c r="BD219" s="2"/>
      <c r="BE219" s="2"/>
      <c r="BF219" s="2"/>
      <c r="BG219" s="2"/>
      <c r="BH219" s="2"/>
      <c r="BI219" s="2"/>
      <c r="BJ219" s="2"/>
    </row>
    <row r="220" spans="1:62" x14ac:dyDescent="0.3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  <c r="AX220" s="2"/>
      <c r="AY220" s="2"/>
      <c r="AZ220" s="2"/>
      <c r="BA220" s="2"/>
      <c r="BB220" s="2"/>
      <c r="BC220" s="2"/>
      <c r="BD220" s="2"/>
      <c r="BE220" s="2"/>
      <c r="BF220" s="2"/>
      <c r="BG220" s="2"/>
      <c r="BH220" s="2"/>
      <c r="BI220" s="2"/>
      <c r="BJ220" s="2"/>
    </row>
    <row r="221" spans="1:62" x14ac:dyDescent="0.3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  <c r="AX221" s="2"/>
      <c r="AY221" s="2"/>
      <c r="AZ221" s="2"/>
      <c r="BA221" s="2"/>
      <c r="BB221" s="2"/>
      <c r="BC221" s="2"/>
      <c r="BD221" s="2"/>
      <c r="BE221" s="2"/>
      <c r="BF221" s="2"/>
      <c r="BG221" s="2"/>
      <c r="BH221" s="2"/>
      <c r="BI221" s="2"/>
      <c r="BJ221" s="2"/>
    </row>
    <row r="222" spans="1:62" x14ac:dyDescent="0.3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  <c r="AX222" s="2"/>
      <c r="AY222" s="2"/>
      <c r="AZ222" s="2"/>
      <c r="BA222" s="2"/>
      <c r="BB222" s="2"/>
      <c r="BC222" s="2"/>
      <c r="BD222" s="2"/>
      <c r="BE222" s="2"/>
      <c r="BF222" s="2"/>
      <c r="BG222" s="2"/>
      <c r="BH222" s="2"/>
      <c r="BI222" s="2"/>
      <c r="BJ222" s="2"/>
    </row>
    <row r="223" spans="1:62" x14ac:dyDescent="0.3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  <c r="AX223" s="2"/>
      <c r="AY223" s="2"/>
      <c r="AZ223" s="2"/>
      <c r="BA223" s="2"/>
      <c r="BB223" s="2"/>
      <c r="BC223" s="2"/>
      <c r="BD223" s="2"/>
      <c r="BE223" s="2"/>
      <c r="BF223" s="2"/>
      <c r="BG223" s="2"/>
      <c r="BH223" s="2"/>
      <c r="BI223" s="2"/>
      <c r="BJ223" s="2"/>
    </row>
    <row r="224" spans="1:62" x14ac:dyDescent="0.3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  <c r="AX224" s="2"/>
      <c r="AY224" s="2"/>
      <c r="AZ224" s="2"/>
      <c r="BA224" s="2"/>
      <c r="BB224" s="2"/>
      <c r="BC224" s="2"/>
      <c r="BD224" s="2"/>
      <c r="BE224" s="2"/>
      <c r="BF224" s="2"/>
      <c r="BG224" s="2"/>
      <c r="BH224" s="2"/>
      <c r="BI224" s="2"/>
      <c r="BJ224" s="2"/>
    </row>
    <row r="225" spans="1:62" x14ac:dyDescent="0.3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  <c r="AX225" s="2"/>
      <c r="AY225" s="2"/>
      <c r="AZ225" s="2"/>
      <c r="BA225" s="2"/>
      <c r="BB225" s="2"/>
      <c r="BC225" s="2"/>
      <c r="BD225" s="2"/>
      <c r="BE225" s="2"/>
      <c r="BF225" s="2"/>
      <c r="BG225" s="2"/>
      <c r="BH225" s="2"/>
      <c r="BI225" s="2"/>
      <c r="BJ225" s="2"/>
    </row>
    <row r="226" spans="1:62" x14ac:dyDescent="0.3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  <c r="AY226" s="2"/>
      <c r="AZ226" s="2"/>
      <c r="BA226" s="2"/>
      <c r="BB226" s="2"/>
      <c r="BC226" s="2"/>
      <c r="BD226" s="2"/>
      <c r="BE226" s="2"/>
      <c r="BF226" s="2"/>
      <c r="BG226" s="2"/>
      <c r="BH226" s="2"/>
      <c r="BI226" s="2"/>
      <c r="BJ226" s="2"/>
    </row>
    <row r="227" spans="1:62" x14ac:dyDescent="0.3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  <c r="AY227" s="2"/>
      <c r="AZ227" s="2"/>
      <c r="BA227" s="2"/>
      <c r="BB227" s="2"/>
      <c r="BC227" s="2"/>
      <c r="BD227" s="2"/>
      <c r="BE227" s="2"/>
      <c r="BF227" s="2"/>
      <c r="BG227" s="2"/>
      <c r="BH227" s="2"/>
      <c r="BI227" s="2"/>
      <c r="BJ227" s="2"/>
    </row>
    <row r="228" spans="1:62" x14ac:dyDescent="0.3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  <c r="AY228" s="2"/>
      <c r="AZ228" s="2"/>
      <c r="BA228" s="2"/>
      <c r="BB228" s="2"/>
      <c r="BC228" s="2"/>
      <c r="BD228" s="2"/>
      <c r="BE228" s="2"/>
      <c r="BF228" s="2"/>
      <c r="BG228" s="2"/>
      <c r="BH228" s="2"/>
      <c r="BI228" s="2"/>
      <c r="BJ228" s="2"/>
    </row>
    <row r="229" spans="1:62" x14ac:dyDescent="0.3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  <c r="AX229" s="2"/>
      <c r="AY229" s="2"/>
      <c r="AZ229" s="2"/>
      <c r="BA229" s="2"/>
      <c r="BB229" s="2"/>
      <c r="BC229" s="2"/>
      <c r="BD229" s="2"/>
      <c r="BE229" s="2"/>
      <c r="BF229" s="2"/>
      <c r="BG229" s="2"/>
      <c r="BH229" s="2"/>
      <c r="BI229" s="2"/>
      <c r="BJ229" s="2"/>
    </row>
    <row r="230" spans="1:62" x14ac:dyDescent="0.3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  <c r="AX230" s="2"/>
      <c r="AY230" s="2"/>
      <c r="AZ230" s="2"/>
      <c r="BA230" s="2"/>
      <c r="BB230" s="2"/>
      <c r="BC230" s="2"/>
      <c r="BD230" s="2"/>
      <c r="BE230" s="2"/>
      <c r="BF230" s="2"/>
      <c r="BG230" s="2"/>
      <c r="BH230" s="2"/>
      <c r="BI230" s="2"/>
      <c r="BJ230" s="2"/>
    </row>
    <row r="231" spans="1:62" x14ac:dyDescent="0.3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  <c r="AX231" s="2"/>
      <c r="AY231" s="2"/>
      <c r="AZ231" s="2"/>
      <c r="BA231" s="2"/>
      <c r="BB231" s="2"/>
      <c r="BC231" s="2"/>
      <c r="BD231" s="2"/>
      <c r="BE231" s="2"/>
      <c r="BF231" s="2"/>
      <c r="BG231" s="2"/>
      <c r="BH231" s="2"/>
      <c r="BI231" s="2"/>
      <c r="BJ231" s="2"/>
    </row>
    <row r="232" spans="1:62" x14ac:dyDescent="0.3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  <c r="AX232" s="2"/>
      <c r="AY232" s="2"/>
      <c r="AZ232" s="2"/>
      <c r="BA232" s="2"/>
      <c r="BB232" s="2"/>
      <c r="BC232" s="2"/>
      <c r="BD232" s="2"/>
      <c r="BE232" s="2"/>
      <c r="BF232" s="2"/>
      <c r="BG232" s="2"/>
      <c r="BH232" s="2"/>
      <c r="BI232" s="2"/>
      <c r="BJ232" s="2"/>
    </row>
    <row r="233" spans="1:62" x14ac:dyDescent="0.3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  <c r="AV233" s="2"/>
      <c r="AW233" s="2"/>
      <c r="AX233" s="2"/>
      <c r="AY233" s="2"/>
      <c r="AZ233" s="2"/>
      <c r="BA233" s="2"/>
      <c r="BB233" s="2"/>
      <c r="BC233" s="2"/>
      <c r="BD233" s="2"/>
      <c r="BE233" s="2"/>
      <c r="BF233" s="2"/>
      <c r="BG233" s="2"/>
      <c r="BH233" s="2"/>
      <c r="BI233" s="2"/>
      <c r="BJ233" s="2"/>
    </row>
    <row r="234" spans="1:62" x14ac:dyDescent="0.3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  <c r="AV234" s="2"/>
      <c r="AW234" s="2"/>
      <c r="AX234" s="2"/>
      <c r="AY234" s="2"/>
      <c r="AZ234" s="2"/>
      <c r="BA234" s="2"/>
      <c r="BB234" s="2"/>
      <c r="BC234" s="2"/>
      <c r="BD234" s="2"/>
      <c r="BE234" s="2"/>
      <c r="BF234" s="2"/>
      <c r="BG234" s="2"/>
      <c r="BH234" s="2"/>
      <c r="BI234" s="2"/>
      <c r="BJ234" s="2"/>
    </row>
    <row r="235" spans="1:62" x14ac:dyDescent="0.3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  <c r="AV235" s="2"/>
      <c r="AW235" s="2"/>
      <c r="AX235" s="2"/>
      <c r="AY235" s="2"/>
      <c r="AZ235" s="2"/>
      <c r="BA235" s="2"/>
      <c r="BB235" s="2"/>
      <c r="BC235" s="2"/>
      <c r="BD235" s="2"/>
      <c r="BE235" s="2"/>
      <c r="BF235" s="2"/>
      <c r="BG235" s="2"/>
      <c r="BH235" s="2"/>
      <c r="BI235" s="2"/>
      <c r="BJ235" s="2"/>
    </row>
    <row r="236" spans="1:62" x14ac:dyDescent="0.3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  <c r="AV236" s="2"/>
      <c r="AW236" s="2"/>
      <c r="AX236" s="2"/>
      <c r="AY236" s="2"/>
      <c r="AZ236" s="2"/>
      <c r="BA236" s="2"/>
      <c r="BB236" s="2"/>
      <c r="BC236" s="2"/>
      <c r="BD236" s="2"/>
      <c r="BE236" s="2"/>
      <c r="BF236" s="2"/>
      <c r="BG236" s="2"/>
      <c r="BH236" s="2"/>
      <c r="BI236" s="2"/>
      <c r="BJ236" s="2"/>
    </row>
    <row r="237" spans="1:62" x14ac:dyDescent="0.3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  <c r="AV237" s="2"/>
      <c r="AW237" s="2"/>
      <c r="AX237" s="2"/>
      <c r="AY237" s="2"/>
      <c r="AZ237" s="2"/>
      <c r="BA237" s="2"/>
      <c r="BB237" s="2"/>
      <c r="BC237" s="2"/>
      <c r="BD237" s="2"/>
      <c r="BE237" s="2"/>
      <c r="BF237" s="2"/>
      <c r="BG237" s="2"/>
      <c r="BH237" s="2"/>
      <c r="BI237" s="2"/>
      <c r="BJ237" s="2"/>
    </row>
    <row r="238" spans="1:62" x14ac:dyDescent="0.3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  <c r="AV238" s="2"/>
      <c r="AW238" s="2"/>
      <c r="AX238" s="2"/>
      <c r="AY238" s="2"/>
      <c r="AZ238" s="2"/>
      <c r="BA238" s="2"/>
      <c r="BB238" s="2"/>
      <c r="BC238" s="2"/>
      <c r="BD238" s="2"/>
      <c r="BE238" s="2"/>
      <c r="BF238" s="2"/>
      <c r="BG238" s="2"/>
      <c r="BH238" s="2"/>
      <c r="BI238" s="2"/>
      <c r="BJ238" s="2"/>
    </row>
    <row r="239" spans="1:62" x14ac:dyDescent="0.3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  <c r="AV239" s="2"/>
      <c r="AW239" s="2"/>
      <c r="AX239" s="2"/>
      <c r="AY239" s="2"/>
      <c r="AZ239" s="2"/>
      <c r="BA239" s="2"/>
      <c r="BB239" s="2"/>
      <c r="BC239" s="2"/>
      <c r="BD239" s="2"/>
      <c r="BE239" s="2"/>
      <c r="BF239" s="2"/>
      <c r="BG239" s="2"/>
      <c r="BH239" s="2"/>
      <c r="BI239" s="2"/>
      <c r="BJ239" s="2"/>
    </row>
    <row r="240" spans="1:62" x14ac:dyDescent="0.3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  <c r="AW240" s="2"/>
      <c r="AX240" s="2"/>
      <c r="AY240" s="2"/>
      <c r="AZ240" s="2"/>
      <c r="BA240" s="2"/>
      <c r="BB240" s="2"/>
      <c r="BC240" s="2"/>
      <c r="BD240" s="2"/>
      <c r="BE240" s="2"/>
      <c r="BF240" s="2"/>
      <c r="BG240" s="2"/>
      <c r="BH240" s="2"/>
      <c r="BI240" s="2"/>
      <c r="BJ240" s="2"/>
    </row>
    <row r="241" spans="1:62" x14ac:dyDescent="0.3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  <c r="AV241" s="2"/>
      <c r="AW241" s="2"/>
      <c r="AX241" s="2"/>
      <c r="AY241" s="2"/>
      <c r="AZ241" s="2"/>
      <c r="BA241" s="2"/>
      <c r="BB241" s="2"/>
      <c r="BC241" s="2"/>
      <c r="BD241" s="2"/>
      <c r="BE241" s="2"/>
      <c r="BF241" s="2"/>
      <c r="BG241" s="2"/>
      <c r="BH241" s="2"/>
      <c r="BI241" s="2"/>
      <c r="BJ241" s="2"/>
    </row>
    <row r="242" spans="1:62" x14ac:dyDescent="0.3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  <c r="AW242" s="2"/>
      <c r="AX242" s="2"/>
      <c r="AY242" s="2"/>
      <c r="AZ242" s="2"/>
      <c r="BA242" s="2"/>
      <c r="BB242" s="2"/>
      <c r="BC242" s="2"/>
      <c r="BD242" s="2"/>
      <c r="BE242" s="2"/>
      <c r="BF242" s="2"/>
      <c r="BG242" s="2"/>
      <c r="BH242" s="2"/>
      <c r="BI242" s="2"/>
      <c r="BJ242" s="2"/>
    </row>
    <row r="243" spans="1:62" x14ac:dyDescent="0.3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  <c r="AV243" s="2"/>
      <c r="AW243" s="2"/>
      <c r="AX243" s="2"/>
      <c r="AY243" s="2"/>
      <c r="AZ243" s="2"/>
      <c r="BA243" s="2"/>
      <c r="BB243" s="2"/>
      <c r="BC243" s="2"/>
      <c r="BD243" s="2"/>
      <c r="BE243" s="2"/>
      <c r="BF243" s="2"/>
      <c r="BG243" s="2"/>
      <c r="BH243" s="2"/>
      <c r="BI243" s="2"/>
      <c r="BJ243" s="2"/>
    </row>
    <row r="244" spans="1:62" x14ac:dyDescent="0.3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  <c r="AW244" s="2"/>
      <c r="AX244" s="2"/>
      <c r="AY244" s="2"/>
      <c r="AZ244" s="2"/>
      <c r="BA244" s="2"/>
      <c r="BB244" s="2"/>
      <c r="BC244" s="2"/>
      <c r="BD244" s="2"/>
      <c r="BE244" s="2"/>
      <c r="BF244" s="2"/>
      <c r="BG244" s="2"/>
      <c r="BH244" s="2"/>
      <c r="BI244" s="2"/>
      <c r="BJ244" s="2"/>
    </row>
    <row r="245" spans="1:62" x14ac:dyDescent="0.3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  <c r="AW245" s="2"/>
      <c r="AX245" s="2"/>
      <c r="AY245" s="2"/>
      <c r="AZ245" s="2"/>
      <c r="BA245" s="2"/>
      <c r="BB245" s="2"/>
      <c r="BC245" s="2"/>
      <c r="BD245" s="2"/>
      <c r="BE245" s="2"/>
      <c r="BF245" s="2"/>
      <c r="BG245" s="2"/>
      <c r="BH245" s="2"/>
      <c r="BI245" s="2"/>
      <c r="BJ245" s="2"/>
    </row>
    <row r="246" spans="1:62" x14ac:dyDescent="0.3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  <c r="AW246" s="2"/>
      <c r="AX246" s="2"/>
      <c r="AY246" s="2"/>
      <c r="AZ246" s="2"/>
      <c r="BA246" s="2"/>
      <c r="BB246" s="2"/>
      <c r="BC246" s="2"/>
      <c r="BD246" s="2"/>
      <c r="BE246" s="2"/>
      <c r="BF246" s="2"/>
      <c r="BG246" s="2"/>
      <c r="BH246" s="2"/>
      <c r="BI246" s="2"/>
      <c r="BJ246" s="2"/>
    </row>
    <row r="247" spans="1:62" x14ac:dyDescent="0.3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  <c r="AW247" s="2"/>
      <c r="AX247" s="2"/>
      <c r="AY247" s="2"/>
      <c r="AZ247" s="2"/>
      <c r="BA247" s="2"/>
      <c r="BB247" s="2"/>
      <c r="BC247" s="2"/>
      <c r="BD247" s="2"/>
      <c r="BE247" s="2"/>
      <c r="BF247" s="2"/>
      <c r="BG247" s="2"/>
      <c r="BH247" s="2"/>
      <c r="BI247" s="2"/>
      <c r="BJ247" s="2"/>
    </row>
    <row r="248" spans="1:62" x14ac:dyDescent="0.3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  <c r="AW248" s="2"/>
      <c r="AX248" s="2"/>
      <c r="AY248" s="2"/>
      <c r="AZ248" s="2"/>
      <c r="BA248" s="2"/>
      <c r="BB248" s="2"/>
      <c r="BC248" s="2"/>
      <c r="BD248" s="2"/>
      <c r="BE248" s="2"/>
      <c r="BF248" s="2"/>
      <c r="BG248" s="2"/>
      <c r="BH248" s="2"/>
      <c r="BI248" s="2"/>
      <c r="BJ248" s="2"/>
    </row>
    <row r="249" spans="1:62" x14ac:dyDescent="0.3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  <c r="AW249" s="2"/>
      <c r="AX249" s="2"/>
      <c r="AY249" s="2"/>
      <c r="AZ249" s="2"/>
      <c r="BA249" s="2"/>
      <c r="BB249" s="2"/>
      <c r="BC249" s="2"/>
      <c r="BD249" s="2"/>
      <c r="BE249" s="2"/>
      <c r="BF249" s="2"/>
      <c r="BG249" s="2"/>
      <c r="BH249" s="2"/>
      <c r="BI249" s="2"/>
      <c r="BJ249" s="2"/>
    </row>
    <row r="250" spans="1:62" x14ac:dyDescent="0.3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  <c r="AW250" s="2"/>
      <c r="AX250" s="2"/>
      <c r="AY250" s="2"/>
      <c r="AZ250" s="2"/>
      <c r="BA250" s="2"/>
      <c r="BB250" s="2"/>
      <c r="BC250" s="2"/>
      <c r="BD250" s="2"/>
      <c r="BE250" s="2"/>
      <c r="BF250" s="2"/>
      <c r="BG250" s="2"/>
      <c r="BH250" s="2"/>
      <c r="BI250" s="2"/>
      <c r="BJ250" s="2"/>
    </row>
    <row r="251" spans="1:62" x14ac:dyDescent="0.3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  <c r="AW251" s="2"/>
      <c r="AX251" s="2"/>
      <c r="AY251" s="2"/>
      <c r="AZ251" s="2"/>
      <c r="BA251" s="2"/>
      <c r="BB251" s="2"/>
      <c r="BC251" s="2"/>
      <c r="BD251" s="2"/>
      <c r="BE251" s="2"/>
      <c r="BF251" s="2"/>
      <c r="BG251" s="2"/>
      <c r="BH251" s="2"/>
      <c r="BI251" s="2"/>
      <c r="BJ251" s="2"/>
    </row>
    <row r="252" spans="1:62" x14ac:dyDescent="0.3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  <c r="AW252" s="2"/>
      <c r="AX252" s="2"/>
      <c r="AY252" s="2"/>
      <c r="AZ252" s="2"/>
      <c r="BA252" s="2"/>
      <c r="BB252" s="2"/>
      <c r="BC252" s="2"/>
      <c r="BD252" s="2"/>
      <c r="BE252" s="2"/>
      <c r="BF252" s="2"/>
      <c r="BG252" s="2"/>
      <c r="BH252" s="2"/>
      <c r="BI252" s="2"/>
      <c r="BJ252" s="2"/>
    </row>
    <row r="253" spans="1:62" x14ac:dyDescent="0.3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  <c r="AV253" s="2"/>
      <c r="AW253" s="2"/>
      <c r="AX253" s="2"/>
      <c r="AY253" s="2"/>
      <c r="AZ253" s="2"/>
      <c r="BA253" s="2"/>
      <c r="BB253" s="2"/>
      <c r="BC253" s="2"/>
      <c r="BD253" s="2"/>
      <c r="BE253" s="2"/>
      <c r="BF253" s="2"/>
      <c r="BG253" s="2"/>
      <c r="BH253" s="2"/>
      <c r="BI253" s="2"/>
      <c r="BJ253" s="2"/>
    </row>
    <row r="254" spans="1:62" x14ac:dyDescent="0.3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  <c r="AW254" s="2"/>
      <c r="AX254" s="2"/>
      <c r="AY254" s="2"/>
      <c r="AZ254" s="2"/>
      <c r="BA254" s="2"/>
      <c r="BB254" s="2"/>
      <c r="BC254" s="2"/>
      <c r="BD254" s="2"/>
      <c r="BE254" s="2"/>
      <c r="BF254" s="2"/>
      <c r="BG254" s="2"/>
      <c r="BH254" s="2"/>
      <c r="BI254" s="2"/>
      <c r="BJ254" s="2"/>
    </row>
    <row r="255" spans="1:62" x14ac:dyDescent="0.3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  <c r="AW255" s="2"/>
      <c r="AX255" s="2"/>
      <c r="AY255" s="2"/>
      <c r="AZ255" s="2"/>
      <c r="BA255" s="2"/>
      <c r="BB255" s="2"/>
      <c r="BC255" s="2"/>
      <c r="BD255" s="2"/>
      <c r="BE255" s="2"/>
      <c r="BF255" s="2"/>
      <c r="BG255" s="2"/>
      <c r="BH255" s="2"/>
      <c r="BI255" s="2"/>
      <c r="BJ255" s="2"/>
    </row>
    <row r="256" spans="1:62" x14ac:dyDescent="0.3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  <c r="AW256" s="2"/>
      <c r="AX256" s="2"/>
      <c r="AY256" s="2"/>
      <c r="AZ256" s="2"/>
      <c r="BA256" s="2"/>
      <c r="BB256" s="2"/>
      <c r="BC256" s="2"/>
      <c r="BD256" s="2"/>
      <c r="BE256" s="2"/>
      <c r="BF256" s="2"/>
      <c r="BG256" s="2"/>
      <c r="BH256" s="2"/>
      <c r="BI256" s="2"/>
      <c r="BJ256" s="2"/>
    </row>
    <row r="257" spans="1:62" x14ac:dyDescent="0.3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  <c r="AW257" s="2"/>
      <c r="AX257" s="2"/>
      <c r="AY257" s="2"/>
      <c r="AZ257" s="2"/>
      <c r="BA257" s="2"/>
      <c r="BB257" s="2"/>
      <c r="BC257" s="2"/>
      <c r="BD257" s="2"/>
      <c r="BE257" s="2"/>
      <c r="BF257" s="2"/>
      <c r="BG257" s="2"/>
      <c r="BH257" s="2"/>
      <c r="BI257" s="2"/>
      <c r="BJ257" s="2"/>
    </row>
    <row r="258" spans="1:62" x14ac:dyDescent="0.3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  <c r="AW258" s="2"/>
      <c r="AX258" s="2"/>
      <c r="AY258" s="2"/>
      <c r="AZ258" s="2"/>
      <c r="BA258" s="2"/>
      <c r="BB258" s="2"/>
      <c r="BC258" s="2"/>
      <c r="BD258" s="2"/>
      <c r="BE258" s="2"/>
      <c r="BF258" s="2"/>
      <c r="BG258" s="2"/>
      <c r="BH258" s="2"/>
      <c r="BI258" s="2"/>
      <c r="BJ258" s="2"/>
    </row>
    <row r="259" spans="1:62" x14ac:dyDescent="0.3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  <c r="AW259" s="2"/>
      <c r="AX259" s="2"/>
      <c r="AY259" s="2"/>
      <c r="AZ259" s="2"/>
      <c r="BA259" s="2"/>
      <c r="BB259" s="2"/>
      <c r="BC259" s="2"/>
      <c r="BD259" s="2"/>
      <c r="BE259" s="2"/>
      <c r="BF259" s="2"/>
      <c r="BG259" s="2"/>
      <c r="BH259" s="2"/>
      <c r="BI259" s="2"/>
      <c r="BJ259" s="2"/>
    </row>
    <row r="260" spans="1:62" x14ac:dyDescent="0.3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  <c r="AW260" s="2"/>
      <c r="AX260" s="2"/>
      <c r="AY260" s="2"/>
      <c r="AZ260" s="2"/>
      <c r="BA260" s="2"/>
      <c r="BB260" s="2"/>
      <c r="BC260" s="2"/>
      <c r="BD260" s="2"/>
      <c r="BE260" s="2"/>
      <c r="BF260" s="2"/>
      <c r="BG260" s="2"/>
      <c r="BH260" s="2"/>
      <c r="BI260" s="2"/>
      <c r="BJ260" s="2"/>
    </row>
    <row r="261" spans="1:62" x14ac:dyDescent="0.3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  <c r="AW261" s="2"/>
      <c r="AX261" s="2"/>
      <c r="AY261" s="2"/>
      <c r="AZ261" s="2"/>
      <c r="BA261" s="2"/>
      <c r="BB261" s="2"/>
      <c r="BC261" s="2"/>
      <c r="BD261" s="2"/>
      <c r="BE261" s="2"/>
      <c r="BF261" s="2"/>
      <c r="BG261" s="2"/>
      <c r="BH261" s="2"/>
      <c r="BI261" s="2"/>
      <c r="BJ261" s="2"/>
    </row>
    <row r="262" spans="1:62" x14ac:dyDescent="0.3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  <c r="AW262" s="2"/>
      <c r="AX262" s="2"/>
      <c r="AY262" s="2"/>
      <c r="AZ262" s="2"/>
      <c r="BA262" s="2"/>
      <c r="BB262" s="2"/>
      <c r="BC262" s="2"/>
      <c r="BD262" s="2"/>
      <c r="BE262" s="2"/>
      <c r="BF262" s="2"/>
      <c r="BG262" s="2"/>
      <c r="BH262" s="2"/>
      <c r="BI262" s="2"/>
      <c r="BJ262" s="2"/>
    </row>
    <row r="263" spans="1:62" x14ac:dyDescent="0.3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  <c r="AW263" s="2"/>
      <c r="AX263" s="2"/>
      <c r="AY263" s="2"/>
      <c r="AZ263" s="2"/>
      <c r="BA263" s="2"/>
      <c r="BB263" s="2"/>
      <c r="BC263" s="2"/>
      <c r="BD263" s="2"/>
      <c r="BE263" s="2"/>
      <c r="BF263" s="2"/>
      <c r="BG263" s="2"/>
      <c r="BH263" s="2"/>
      <c r="BI263" s="2"/>
      <c r="BJ263" s="2"/>
    </row>
    <row r="264" spans="1:62" x14ac:dyDescent="0.3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  <c r="AW264" s="2"/>
      <c r="AX264" s="2"/>
      <c r="AY264" s="2"/>
      <c r="AZ264" s="2"/>
      <c r="BA264" s="2"/>
      <c r="BB264" s="2"/>
      <c r="BC264" s="2"/>
      <c r="BD264" s="2"/>
      <c r="BE264" s="2"/>
      <c r="BF264" s="2"/>
      <c r="BG264" s="2"/>
      <c r="BH264" s="2"/>
      <c r="BI264" s="2"/>
      <c r="BJ264" s="2"/>
    </row>
    <row r="265" spans="1:62" x14ac:dyDescent="0.3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  <c r="AW265" s="2"/>
      <c r="AX265" s="2"/>
      <c r="AY265" s="2"/>
      <c r="AZ265" s="2"/>
      <c r="BA265" s="2"/>
      <c r="BB265" s="2"/>
      <c r="BC265" s="2"/>
      <c r="BD265" s="2"/>
      <c r="BE265" s="2"/>
      <c r="BF265" s="2"/>
      <c r="BG265" s="2"/>
      <c r="BH265" s="2"/>
      <c r="BI265" s="2"/>
      <c r="BJ265" s="2"/>
    </row>
    <row r="266" spans="1:62" x14ac:dyDescent="0.3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  <c r="AV266" s="2"/>
      <c r="AW266" s="2"/>
      <c r="AX266" s="2"/>
      <c r="AY266" s="2"/>
      <c r="AZ266" s="2"/>
      <c r="BA266" s="2"/>
      <c r="BB266" s="2"/>
      <c r="BC266" s="2"/>
      <c r="BD266" s="2"/>
      <c r="BE266" s="2"/>
      <c r="BF266" s="2"/>
      <c r="BG266" s="2"/>
      <c r="BH266" s="2"/>
      <c r="BI266" s="2"/>
      <c r="BJ266" s="2"/>
    </row>
    <row r="267" spans="1:62" x14ac:dyDescent="0.3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  <c r="AV267" s="2"/>
      <c r="AW267" s="2"/>
      <c r="AX267" s="2"/>
      <c r="AY267" s="2"/>
      <c r="AZ267" s="2"/>
      <c r="BA267" s="2"/>
      <c r="BB267" s="2"/>
      <c r="BC267" s="2"/>
      <c r="BD267" s="2"/>
      <c r="BE267" s="2"/>
      <c r="BF267" s="2"/>
      <c r="BG267" s="2"/>
      <c r="BH267" s="2"/>
      <c r="BI267" s="2"/>
      <c r="BJ267" s="2"/>
    </row>
    <row r="268" spans="1:62" x14ac:dyDescent="0.3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  <c r="AW268" s="2"/>
      <c r="AX268" s="2"/>
      <c r="AY268" s="2"/>
      <c r="AZ268" s="2"/>
      <c r="BA268" s="2"/>
      <c r="BB268" s="2"/>
      <c r="BC268" s="2"/>
      <c r="BD268" s="2"/>
      <c r="BE268" s="2"/>
      <c r="BF268" s="2"/>
      <c r="BG268" s="2"/>
      <c r="BH268" s="2"/>
      <c r="BI268" s="2"/>
      <c r="BJ268" s="2"/>
    </row>
    <row r="269" spans="1:62" x14ac:dyDescent="0.3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  <c r="AW269" s="2"/>
      <c r="AX269" s="2"/>
      <c r="AY269" s="2"/>
      <c r="AZ269" s="2"/>
      <c r="BA269" s="2"/>
      <c r="BB269" s="2"/>
      <c r="BC269" s="2"/>
      <c r="BD269" s="2"/>
      <c r="BE269" s="2"/>
      <c r="BF269" s="2"/>
      <c r="BG269" s="2"/>
      <c r="BH269" s="2"/>
      <c r="BI269" s="2"/>
      <c r="BJ269" s="2"/>
    </row>
    <row r="270" spans="1:62" x14ac:dyDescent="0.3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  <c r="AW270" s="2"/>
      <c r="AX270" s="2"/>
      <c r="AY270" s="2"/>
      <c r="AZ270" s="2"/>
      <c r="BA270" s="2"/>
      <c r="BB270" s="2"/>
      <c r="BC270" s="2"/>
      <c r="BD270" s="2"/>
      <c r="BE270" s="2"/>
      <c r="BF270" s="2"/>
      <c r="BG270" s="2"/>
      <c r="BH270" s="2"/>
      <c r="BI270" s="2"/>
      <c r="BJ270" s="2"/>
    </row>
    <row r="271" spans="1:62" x14ac:dyDescent="0.3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  <c r="AV271" s="2"/>
      <c r="AW271" s="2"/>
      <c r="AX271" s="2"/>
      <c r="AY271" s="2"/>
      <c r="AZ271" s="2"/>
      <c r="BA271" s="2"/>
      <c r="BB271" s="2"/>
      <c r="BC271" s="2"/>
      <c r="BD271" s="2"/>
      <c r="BE271" s="2"/>
      <c r="BF271" s="2"/>
      <c r="BG271" s="2"/>
      <c r="BH271" s="2"/>
      <c r="BI271" s="2"/>
      <c r="BJ271" s="2"/>
    </row>
    <row r="272" spans="1:62" x14ac:dyDescent="0.3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  <c r="AV272" s="2"/>
      <c r="AW272" s="2"/>
      <c r="AX272" s="2"/>
      <c r="AY272" s="2"/>
      <c r="AZ272" s="2"/>
      <c r="BA272" s="2"/>
      <c r="BB272" s="2"/>
      <c r="BC272" s="2"/>
      <c r="BD272" s="2"/>
      <c r="BE272" s="2"/>
      <c r="BF272" s="2"/>
      <c r="BG272" s="2"/>
      <c r="BH272" s="2"/>
      <c r="BI272" s="2"/>
      <c r="BJ272" s="2"/>
    </row>
    <row r="273" spans="1:62" x14ac:dyDescent="0.3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  <c r="AW273" s="2"/>
      <c r="AX273" s="2"/>
      <c r="AY273" s="2"/>
      <c r="AZ273" s="2"/>
      <c r="BA273" s="2"/>
      <c r="BB273" s="2"/>
      <c r="BC273" s="2"/>
      <c r="BD273" s="2"/>
      <c r="BE273" s="2"/>
      <c r="BF273" s="2"/>
      <c r="BG273" s="2"/>
      <c r="BH273" s="2"/>
      <c r="BI273" s="2"/>
      <c r="BJ273" s="2"/>
    </row>
    <row r="274" spans="1:62" x14ac:dyDescent="0.3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  <c r="AW274" s="2"/>
      <c r="AX274" s="2"/>
      <c r="AY274" s="2"/>
      <c r="AZ274" s="2"/>
      <c r="BA274" s="2"/>
      <c r="BB274" s="2"/>
      <c r="BC274" s="2"/>
      <c r="BD274" s="2"/>
      <c r="BE274" s="2"/>
      <c r="BF274" s="2"/>
      <c r="BG274" s="2"/>
      <c r="BH274" s="2"/>
      <c r="BI274" s="2"/>
      <c r="BJ274" s="2"/>
    </row>
    <row r="275" spans="1:62" x14ac:dyDescent="0.3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  <c r="AW275" s="2"/>
      <c r="AX275" s="2"/>
      <c r="AY275" s="2"/>
      <c r="AZ275" s="2"/>
      <c r="BA275" s="2"/>
      <c r="BB275" s="2"/>
      <c r="BC275" s="2"/>
      <c r="BD275" s="2"/>
      <c r="BE275" s="2"/>
      <c r="BF275" s="2"/>
      <c r="BG275" s="2"/>
      <c r="BH275" s="2"/>
      <c r="BI275" s="2"/>
      <c r="BJ275" s="2"/>
    </row>
    <row r="276" spans="1:62" x14ac:dyDescent="0.3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  <c r="AW276" s="2"/>
      <c r="AX276" s="2"/>
      <c r="AY276" s="2"/>
      <c r="AZ276" s="2"/>
      <c r="BA276" s="2"/>
      <c r="BB276" s="2"/>
      <c r="BC276" s="2"/>
      <c r="BD276" s="2"/>
      <c r="BE276" s="2"/>
      <c r="BF276" s="2"/>
      <c r="BG276" s="2"/>
      <c r="BH276" s="2"/>
      <c r="BI276" s="2"/>
      <c r="BJ276" s="2"/>
    </row>
    <row r="277" spans="1:62" x14ac:dyDescent="0.3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  <c r="AW277" s="2"/>
      <c r="AX277" s="2"/>
      <c r="AY277" s="2"/>
      <c r="AZ277" s="2"/>
      <c r="BA277" s="2"/>
      <c r="BB277" s="2"/>
      <c r="BC277" s="2"/>
      <c r="BD277" s="2"/>
      <c r="BE277" s="2"/>
      <c r="BF277" s="2"/>
      <c r="BG277" s="2"/>
      <c r="BH277" s="2"/>
      <c r="BI277" s="2"/>
      <c r="BJ277" s="2"/>
    </row>
    <row r="278" spans="1:62" x14ac:dyDescent="0.3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  <c r="AW278" s="2"/>
      <c r="AX278" s="2"/>
      <c r="AY278" s="2"/>
      <c r="AZ278" s="2"/>
      <c r="BA278" s="2"/>
      <c r="BB278" s="2"/>
      <c r="BC278" s="2"/>
      <c r="BD278" s="2"/>
      <c r="BE278" s="2"/>
      <c r="BF278" s="2"/>
      <c r="BG278" s="2"/>
      <c r="BH278" s="2"/>
      <c r="BI278" s="2"/>
      <c r="BJ278" s="2"/>
    </row>
    <row r="279" spans="1:62" x14ac:dyDescent="0.3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  <c r="AW279" s="2"/>
      <c r="AX279" s="2"/>
      <c r="AY279" s="2"/>
      <c r="AZ279" s="2"/>
      <c r="BA279" s="2"/>
      <c r="BB279" s="2"/>
      <c r="BC279" s="2"/>
      <c r="BD279" s="2"/>
      <c r="BE279" s="2"/>
      <c r="BF279" s="2"/>
      <c r="BG279" s="2"/>
      <c r="BH279" s="2"/>
      <c r="BI279" s="2"/>
      <c r="BJ279" s="2"/>
    </row>
    <row r="280" spans="1:62" x14ac:dyDescent="0.3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  <c r="AW280" s="2"/>
      <c r="AX280" s="2"/>
      <c r="AY280" s="2"/>
      <c r="AZ280" s="2"/>
      <c r="BA280" s="2"/>
      <c r="BB280" s="2"/>
      <c r="BC280" s="2"/>
      <c r="BD280" s="2"/>
      <c r="BE280" s="2"/>
      <c r="BF280" s="2"/>
      <c r="BG280" s="2"/>
      <c r="BH280" s="2"/>
      <c r="BI280" s="2"/>
      <c r="BJ280" s="2"/>
    </row>
    <row r="281" spans="1:62" x14ac:dyDescent="0.3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  <c r="AW281" s="2"/>
      <c r="AX281" s="2"/>
      <c r="AY281" s="2"/>
      <c r="AZ281" s="2"/>
      <c r="BA281" s="2"/>
      <c r="BB281" s="2"/>
      <c r="BC281" s="2"/>
      <c r="BD281" s="2"/>
      <c r="BE281" s="2"/>
      <c r="BF281" s="2"/>
      <c r="BG281" s="2"/>
      <c r="BH281" s="2"/>
      <c r="BI281" s="2"/>
      <c r="BJ281" s="2"/>
    </row>
    <row r="282" spans="1:62" x14ac:dyDescent="0.3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  <c r="AW282" s="2"/>
      <c r="AX282" s="2"/>
      <c r="AY282" s="2"/>
      <c r="AZ282" s="2"/>
      <c r="BA282" s="2"/>
      <c r="BB282" s="2"/>
      <c r="BC282" s="2"/>
      <c r="BD282" s="2"/>
      <c r="BE282" s="2"/>
      <c r="BF282" s="2"/>
      <c r="BG282" s="2"/>
      <c r="BH282" s="2"/>
      <c r="BI282" s="2"/>
      <c r="BJ282" s="2"/>
    </row>
    <row r="283" spans="1:62" x14ac:dyDescent="0.3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  <c r="AW283" s="2"/>
      <c r="AX283" s="2"/>
      <c r="AY283" s="2"/>
      <c r="AZ283" s="2"/>
      <c r="BA283" s="2"/>
      <c r="BB283" s="2"/>
      <c r="BC283" s="2"/>
      <c r="BD283" s="2"/>
      <c r="BE283" s="2"/>
      <c r="BF283" s="2"/>
      <c r="BG283" s="2"/>
      <c r="BH283" s="2"/>
      <c r="BI283" s="2"/>
      <c r="BJ283" s="2"/>
    </row>
    <row r="284" spans="1:62" x14ac:dyDescent="0.3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  <c r="AW284" s="2"/>
      <c r="AX284" s="2"/>
      <c r="AY284" s="2"/>
      <c r="AZ284" s="2"/>
      <c r="BA284" s="2"/>
      <c r="BB284" s="2"/>
      <c r="BC284" s="2"/>
      <c r="BD284" s="2"/>
      <c r="BE284" s="2"/>
      <c r="BF284" s="2"/>
      <c r="BG284" s="2"/>
      <c r="BH284" s="2"/>
      <c r="BI284" s="2"/>
      <c r="BJ284" s="2"/>
    </row>
    <row r="285" spans="1:62" x14ac:dyDescent="0.3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  <c r="AW285" s="2"/>
      <c r="AX285" s="2"/>
      <c r="AY285" s="2"/>
      <c r="AZ285" s="2"/>
      <c r="BA285" s="2"/>
      <c r="BB285" s="2"/>
      <c r="BC285" s="2"/>
      <c r="BD285" s="2"/>
      <c r="BE285" s="2"/>
      <c r="BF285" s="2"/>
      <c r="BG285" s="2"/>
      <c r="BH285" s="2"/>
      <c r="BI285" s="2"/>
      <c r="BJ285" s="2"/>
    </row>
    <row r="286" spans="1:62" x14ac:dyDescent="0.3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  <c r="AW286" s="2"/>
      <c r="AX286" s="2"/>
      <c r="AY286" s="2"/>
      <c r="AZ286" s="2"/>
      <c r="BA286" s="2"/>
      <c r="BB286" s="2"/>
      <c r="BC286" s="2"/>
      <c r="BD286" s="2"/>
      <c r="BE286" s="2"/>
      <c r="BF286" s="2"/>
      <c r="BG286" s="2"/>
      <c r="BH286" s="2"/>
      <c r="BI286" s="2"/>
      <c r="BJ286" s="2"/>
    </row>
    <row r="287" spans="1:62" x14ac:dyDescent="0.3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  <c r="AW287" s="2"/>
      <c r="AX287" s="2"/>
      <c r="AY287" s="2"/>
      <c r="AZ287" s="2"/>
      <c r="BA287" s="2"/>
      <c r="BB287" s="2"/>
      <c r="BC287" s="2"/>
      <c r="BD287" s="2"/>
      <c r="BE287" s="2"/>
      <c r="BF287" s="2"/>
      <c r="BG287" s="2"/>
      <c r="BH287" s="2"/>
      <c r="BI287" s="2"/>
      <c r="BJ287" s="2"/>
    </row>
    <row r="288" spans="1:62" x14ac:dyDescent="0.3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  <c r="AW288" s="2"/>
      <c r="AX288" s="2"/>
      <c r="AY288" s="2"/>
      <c r="AZ288" s="2"/>
      <c r="BA288" s="2"/>
      <c r="BB288" s="2"/>
      <c r="BC288" s="2"/>
      <c r="BD288" s="2"/>
      <c r="BE288" s="2"/>
      <c r="BF288" s="2"/>
      <c r="BG288" s="2"/>
      <c r="BH288" s="2"/>
      <c r="BI288" s="2"/>
      <c r="BJ288" s="2"/>
    </row>
    <row r="289" spans="1:62" x14ac:dyDescent="0.3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  <c r="AW289" s="2"/>
      <c r="AX289" s="2"/>
      <c r="AY289" s="2"/>
      <c r="AZ289" s="2"/>
      <c r="BA289" s="2"/>
      <c r="BB289" s="2"/>
      <c r="BC289" s="2"/>
      <c r="BD289" s="2"/>
      <c r="BE289" s="2"/>
      <c r="BF289" s="2"/>
      <c r="BG289" s="2"/>
      <c r="BH289" s="2"/>
      <c r="BI289" s="2"/>
      <c r="BJ289" s="2"/>
    </row>
    <row r="290" spans="1:62" x14ac:dyDescent="0.3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  <c r="AW290" s="2"/>
      <c r="AX290" s="2"/>
      <c r="AY290" s="2"/>
      <c r="AZ290" s="2"/>
      <c r="BA290" s="2"/>
      <c r="BB290" s="2"/>
      <c r="BC290" s="2"/>
      <c r="BD290" s="2"/>
      <c r="BE290" s="2"/>
      <c r="BF290" s="2"/>
      <c r="BG290" s="2"/>
      <c r="BH290" s="2"/>
      <c r="BI290" s="2"/>
      <c r="BJ290" s="2"/>
    </row>
    <row r="291" spans="1:62" x14ac:dyDescent="0.3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  <c r="AW291" s="2"/>
      <c r="AX291" s="2"/>
      <c r="AY291" s="2"/>
      <c r="AZ291" s="2"/>
      <c r="BA291" s="2"/>
      <c r="BB291" s="2"/>
      <c r="BC291" s="2"/>
      <c r="BD291" s="2"/>
      <c r="BE291" s="2"/>
      <c r="BF291" s="2"/>
      <c r="BG291" s="2"/>
      <c r="BH291" s="2"/>
      <c r="BI291" s="2"/>
      <c r="BJ291" s="2"/>
    </row>
    <row r="292" spans="1:62" x14ac:dyDescent="0.3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  <c r="AW292" s="2"/>
      <c r="AX292" s="2"/>
      <c r="AY292" s="2"/>
      <c r="AZ292" s="2"/>
      <c r="BA292" s="2"/>
      <c r="BB292" s="2"/>
      <c r="BC292" s="2"/>
      <c r="BD292" s="2"/>
      <c r="BE292" s="2"/>
      <c r="BF292" s="2"/>
      <c r="BG292" s="2"/>
      <c r="BH292" s="2"/>
      <c r="BI292" s="2"/>
      <c r="BJ292" s="2"/>
    </row>
    <row r="293" spans="1:62" x14ac:dyDescent="0.3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  <c r="AW293" s="2"/>
      <c r="AX293" s="2"/>
      <c r="AY293" s="2"/>
      <c r="AZ293" s="2"/>
      <c r="BA293" s="2"/>
      <c r="BB293" s="2"/>
      <c r="BC293" s="2"/>
      <c r="BD293" s="2"/>
      <c r="BE293" s="2"/>
      <c r="BF293" s="2"/>
      <c r="BG293" s="2"/>
      <c r="BH293" s="2"/>
      <c r="BI293" s="2"/>
      <c r="BJ293" s="2"/>
    </row>
    <row r="294" spans="1:62" x14ac:dyDescent="0.3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  <c r="AW294" s="2"/>
      <c r="AX294" s="2"/>
      <c r="AY294" s="2"/>
      <c r="AZ294" s="2"/>
      <c r="BA294" s="2"/>
      <c r="BB294" s="2"/>
      <c r="BC294" s="2"/>
      <c r="BD294" s="2"/>
      <c r="BE294" s="2"/>
      <c r="BF294" s="2"/>
      <c r="BG294" s="2"/>
      <c r="BH294" s="2"/>
      <c r="BI294" s="2"/>
      <c r="BJ294" s="2"/>
    </row>
    <row r="295" spans="1:62" x14ac:dyDescent="0.3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  <c r="AW295" s="2"/>
      <c r="AX295" s="2"/>
      <c r="AY295" s="2"/>
      <c r="AZ295" s="2"/>
      <c r="BA295" s="2"/>
      <c r="BB295" s="2"/>
      <c r="BC295" s="2"/>
      <c r="BD295" s="2"/>
      <c r="BE295" s="2"/>
      <c r="BF295" s="2"/>
      <c r="BG295" s="2"/>
      <c r="BH295" s="2"/>
      <c r="BI295" s="2"/>
      <c r="BJ295" s="2"/>
    </row>
    <row r="296" spans="1:62" x14ac:dyDescent="0.3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  <c r="AW296" s="2"/>
      <c r="AX296" s="2"/>
      <c r="AY296" s="2"/>
      <c r="AZ296" s="2"/>
      <c r="BA296" s="2"/>
      <c r="BB296" s="2"/>
      <c r="BC296" s="2"/>
      <c r="BD296" s="2"/>
      <c r="BE296" s="2"/>
      <c r="BF296" s="2"/>
      <c r="BG296" s="2"/>
      <c r="BH296" s="2"/>
      <c r="BI296" s="2"/>
      <c r="BJ296" s="2"/>
    </row>
    <row r="297" spans="1:62" x14ac:dyDescent="0.3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  <c r="AW297" s="2"/>
      <c r="AX297" s="2"/>
      <c r="AY297" s="2"/>
      <c r="AZ297" s="2"/>
      <c r="BA297" s="2"/>
      <c r="BB297" s="2"/>
      <c r="BC297" s="2"/>
      <c r="BD297" s="2"/>
      <c r="BE297" s="2"/>
      <c r="BF297" s="2"/>
      <c r="BG297" s="2"/>
      <c r="BH297" s="2"/>
      <c r="BI297" s="2"/>
      <c r="BJ297" s="2"/>
    </row>
    <row r="298" spans="1:62" x14ac:dyDescent="0.3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  <c r="AW298" s="2"/>
      <c r="AX298" s="2"/>
      <c r="AY298" s="2"/>
      <c r="AZ298" s="2"/>
      <c r="BA298" s="2"/>
      <c r="BB298" s="2"/>
      <c r="BC298" s="2"/>
      <c r="BD298" s="2"/>
      <c r="BE298" s="2"/>
      <c r="BF298" s="2"/>
      <c r="BG298" s="2"/>
      <c r="BH298" s="2"/>
      <c r="BI298" s="2"/>
      <c r="BJ298" s="2"/>
    </row>
    <row r="299" spans="1:62" x14ac:dyDescent="0.3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  <c r="AV299" s="2"/>
      <c r="AW299" s="2"/>
      <c r="AX299" s="2"/>
      <c r="AY299" s="2"/>
      <c r="AZ299" s="2"/>
      <c r="BA299" s="2"/>
      <c r="BB299" s="2"/>
      <c r="BC299" s="2"/>
      <c r="BD299" s="2"/>
      <c r="BE299" s="2"/>
      <c r="BF299" s="2"/>
      <c r="BG299" s="2"/>
      <c r="BH299" s="2"/>
      <c r="BI299" s="2"/>
      <c r="BJ299" s="2"/>
    </row>
    <row r="300" spans="1:62" x14ac:dyDescent="0.3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  <c r="AV300" s="2"/>
      <c r="AW300" s="2"/>
      <c r="AX300" s="2"/>
      <c r="AY300" s="2"/>
      <c r="AZ300" s="2"/>
      <c r="BA300" s="2"/>
      <c r="BB300" s="2"/>
      <c r="BC300" s="2"/>
      <c r="BD300" s="2"/>
      <c r="BE300" s="2"/>
      <c r="BF300" s="2"/>
      <c r="BG300" s="2"/>
      <c r="BH300" s="2"/>
      <c r="BI300" s="2"/>
      <c r="BJ300" s="2"/>
    </row>
    <row r="301" spans="1:62" x14ac:dyDescent="0.3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  <c r="AV301" s="2"/>
      <c r="AW301" s="2"/>
      <c r="AX301" s="2"/>
      <c r="AY301" s="2"/>
      <c r="AZ301" s="2"/>
      <c r="BA301" s="2"/>
      <c r="BB301" s="2"/>
      <c r="BC301" s="2"/>
      <c r="BD301" s="2"/>
      <c r="BE301" s="2"/>
      <c r="BF301" s="2"/>
      <c r="BG301" s="2"/>
      <c r="BH301" s="2"/>
      <c r="BI301" s="2"/>
      <c r="BJ301" s="2"/>
    </row>
    <row r="302" spans="1:62" x14ac:dyDescent="0.3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  <c r="AV302" s="2"/>
      <c r="AW302" s="2"/>
      <c r="AX302" s="2"/>
      <c r="AY302" s="2"/>
      <c r="AZ302" s="2"/>
      <c r="BA302" s="2"/>
      <c r="BB302" s="2"/>
      <c r="BC302" s="2"/>
      <c r="BD302" s="2"/>
      <c r="BE302" s="2"/>
      <c r="BF302" s="2"/>
      <c r="BG302" s="2"/>
      <c r="BH302" s="2"/>
      <c r="BI302" s="2"/>
      <c r="BJ302" s="2"/>
    </row>
    <row r="303" spans="1:62" x14ac:dyDescent="0.3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  <c r="AV303" s="2"/>
      <c r="AW303" s="2"/>
      <c r="AX303" s="2"/>
      <c r="AY303" s="2"/>
      <c r="AZ303" s="2"/>
      <c r="BA303" s="2"/>
      <c r="BB303" s="2"/>
      <c r="BC303" s="2"/>
      <c r="BD303" s="2"/>
      <c r="BE303" s="2"/>
      <c r="BF303" s="2"/>
      <c r="BG303" s="2"/>
      <c r="BH303" s="2"/>
      <c r="BI303" s="2"/>
      <c r="BJ303" s="2"/>
    </row>
    <row r="304" spans="1:62" x14ac:dyDescent="0.3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  <c r="AW304" s="2"/>
      <c r="AX304" s="2"/>
      <c r="AY304" s="2"/>
      <c r="AZ304" s="2"/>
      <c r="BA304" s="2"/>
      <c r="BB304" s="2"/>
      <c r="BC304" s="2"/>
      <c r="BD304" s="2"/>
      <c r="BE304" s="2"/>
      <c r="BF304" s="2"/>
      <c r="BG304" s="2"/>
      <c r="BH304" s="2"/>
      <c r="BI304" s="2"/>
      <c r="BJ304" s="2"/>
    </row>
    <row r="305" spans="1:62" x14ac:dyDescent="0.3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  <c r="AW305" s="2"/>
      <c r="AX305" s="2"/>
      <c r="AY305" s="2"/>
      <c r="AZ305" s="2"/>
      <c r="BA305" s="2"/>
      <c r="BB305" s="2"/>
      <c r="BC305" s="2"/>
      <c r="BD305" s="2"/>
      <c r="BE305" s="2"/>
      <c r="BF305" s="2"/>
      <c r="BG305" s="2"/>
      <c r="BH305" s="2"/>
      <c r="BI305" s="2"/>
      <c r="BJ305" s="2"/>
    </row>
    <row r="306" spans="1:62" x14ac:dyDescent="0.3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2"/>
      <c r="AW306" s="2"/>
      <c r="AX306" s="2"/>
      <c r="AY306" s="2"/>
      <c r="AZ306" s="2"/>
      <c r="BA306" s="2"/>
      <c r="BB306" s="2"/>
      <c r="BC306" s="2"/>
      <c r="BD306" s="2"/>
      <c r="BE306" s="2"/>
      <c r="BF306" s="2"/>
      <c r="BG306" s="2"/>
      <c r="BH306" s="2"/>
      <c r="BI306" s="2"/>
      <c r="BJ306" s="2"/>
    </row>
    <row r="307" spans="1:62" x14ac:dyDescent="0.3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  <c r="AW307" s="2"/>
      <c r="AX307" s="2"/>
      <c r="AY307" s="2"/>
      <c r="AZ307" s="2"/>
      <c r="BA307" s="2"/>
      <c r="BB307" s="2"/>
      <c r="BC307" s="2"/>
      <c r="BD307" s="2"/>
      <c r="BE307" s="2"/>
      <c r="BF307" s="2"/>
      <c r="BG307" s="2"/>
      <c r="BH307" s="2"/>
      <c r="BI307" s="2"/>
      <c r="BJ307" s="2"/>
    </row>
    <row r="308" spans="1:62" x14ac:dyDescent="0.3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2"/>
      <c r="AW308" s="2"/>
      <c r="AX308" s="2"/>
      <c r="AY308" s="2"/>
      <c r="AZ308" s="2"/>
      <c r="BA308" s="2"/>
      <c r="BB308" s="2"/>
      <c r="BC308" s="2"/>
      <c r="BD308" s="2"/>
      <c r="BE308" s="2"/>
      <c r="BF308" s="2"/>
      <c r="BG308" s="2"/>
      <c r="BH308" s="2"/>
      <c r="BI308" s="2"/>
      <c r="BJ308" s="2"/>
    </row>
    <row r="309" spans="1:62" x14ac:dyDescent="0.3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  <c r="AV309" s="2"/>
      <c r="AW309" s="2"/>
      <c r="AX309" s="2"/>
      <c r="AY309" s="2"/>
      <c r="AZ309" s="2"/>
      <c r="BA309" s="2"/>
      <c r="BB309" s="2"/>
      <c r="BC309" s="2"/>
      <c r="BD309" s="2"/>
      <c r="BE309" s="2"/>
      <c r="BF309" s="2"/>
      <c r="BG309" s="2"/>
      <c r="BH309" s="2"/>
      <c r="BI309" s="2"/>
      <c r="BJ309" s="2"/>
    </row>
    <row r="310" spans="1:62" x14ac:dyDescent="0.3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  <c r="AV310" s="2"/>
      <c r="AW310" s="2"/>
      <c r="AX310" s="2"/>
      <c r="AY310" s="2"/>
      <c r="AZ310" s="2"/>
      <c r="BA310" s="2"/>
      <c r="BB310" s="2"/>
      <c r="BC310" s="2"/>
      <c r="BD310" s="2"/>
      <c r="BE310" s="2"/>
      <c r="BF310" s="2"/>
      <c r="BG310" s="2"/>
      <c r="BH310" s="2"/>
      <c r="BI310" s="2"/>
      <c r="BJ310" s="2"/>
    </row>
    <row r="311" spans="1:62" x14ac:dyDescent="0.3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  <c r="AV311" s="2"/>
      <c r="AW311" s="2"/>
      <c r="AX311" s="2"/>
      <c r="AY311" s="2"/>
      <c r="AZ311" s="2"/>
      <c r="BA311" s="2"/>
      <c r="BB311" s="2"/>
      <c r="BC311" s="2"/>
      <c r="BD311" s="2"/>
      <c r="BE311" s="2"/>
      <c r="BF311" s="2"/>
      <c r="BG311" s="2"/>
      <c r="BH311" s="2"/>
      <c r="BI311" s="2"/>
      <c r="BJ311" s="2"/>
    </row>
    <row r="312" spans="1:62" x14ac:dyDescent="0.3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  <c r="AV312" s="2"/>
      <c r="AW312" s="2"/>
      <c r="AX312" s="2"/>
      <c r="AY312" s="2"/>
      <c r="AZ312" s="2"/>
      <c r="BA312" s="2"/>
      <c r="BB312" s="2"/>
      <c r="BC312" s="2"/>
      <c r="BD312" s="2"/>
      <c r="BE312" s="2"/>
      <c r="BF312" s="2"/>
      <c r="BG312" s="2"/>
      <c r="BH312" s="2"/>
      <c r="BI312" s="2"/>
      <c r="BJ312" s="2"/>
    </row>
    <row r="313" spans="1:62" x14ac:dyDescent="0.3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  <c r="AV313" s="2"/>
      <c r="AW313" s="2"/>
      <c r="AX313" s="2"/>
      <c r="AY313" s="2"/>
      <c r="AZ313" s="2"/>
      <c r="BA313" s="2"/>
      <c r="BB313" s="2"/>
      <c r="BC313" s="2"/>
      <c r="BD313" s="2"/>
      <c r="BE313" s="2"/>
      <c r="BF313" s="2"/>
      <c r="BG313" s="2"/>
      <c r="BH313" s="2"/>
      <c r="BI313" s="2"/>
      <c r="BJ313" s="2"/>
    </row>
    <row r="314" spans="1:62" x14ac:dyDescent="0.3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  <c r="AV314" s="2"/>
      <c r="AW314" s="2"/>
      <c r="AX314" s="2"/>
      <c r="AY314" s="2"/>
      <c r="AZ314" s="2"/>
      <c r="BA314" s="2"/>
      <c r="BB314" s="2"/>
      <c r="BC314" s="2"/>
      <c r="BD314" s="2"/>
      <c r="BE314" s="2"/>
      <c r="BF314" s="2"/>
      <c r="BG314" s="2"/>
      <c r="BH314" s="2"/>
      <c r="BI314" s="2"/>
      <c r="BJ314" s="2"/>
    </row>
    <row r="315" spans="1:62" x14ac:dyDescent="0.3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  <c r="AV315" s="2"/>
      <c r="AW315" s="2"/>
      <c r="AX315" s="2"/>
      <c r="AY315" s="2"/>
      <c r="AZ315" s="2"/>
      <c r="BA315" s="2"/>
      <c r="BB315" s="2"/>
      <c r="BC315" s="2"/>
      <c r="BD315" s="2"/>
      <c r="BE315" s="2"/>
      <c r="BF315" s="2"/>
      <c r="BG315" s="2"/>
      <c r="BH315" s="2"/>
      <c r="BI315" s="2"/>
      <c r="BJ315" s="2"/>
    </row>
    <row r="316" spans="1:62" x14ac:dyDescent="0.3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  <c r="AV316" s="2"/>
      <c r="AW316" s="2"/>
      <c r="AX316" s="2"/>
      <c r="AY316" s="2"/>
      <c r="AZ316" s="2"/>
      <c r="BA316" s="2"/>
      <c r="BB316" s="2"/>
      <c r="BC316" s="2"/>
      <c r="BD316" s="2"/>
      <c r="BE316" s="2"/>
      <c r="BF316" s="2"/>
      <c r="BG316" s="2"/>
      <c r="BH316" s="2"/>
      <c r="BI316" s="2"/>
      <c r="BJ316" s="2"/>
    </row>
    <row r="317" spans="1:62" x14ac:dyDescent="0.3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  <c r="AV317" s="2"/>
      <c r="AW317" s="2"/>
      <c r="AX317" s="2"/>
      <c r="AY317" s="2"/>
      <c r="AZ317" s="2"/>
      <c r="BA317" s="2"/>
      <c r="BB317" s="2"/>
      <c r="BC317" s="2"/>
      <c r="BD317" s="2"/>
      <c r="BE317" s="2"/>
      <c r="BF317" s="2"/>
      <c r="BG317" s="2"/>
      <c r="BH317" s="2"/>
      <c r="BI317" s="2"/>
      <c r="BJ317" s="2"/>
    </row>
    <row r="318" spans="1:62" x14ac:dyDescent="0.3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  <c r="AV318" s="2"/>
      <c r="AW318" s="2"/>
      <c r="AX318" s="2"/>
      <c r="AY318" s="2"/>
      <c r="AZ318" s="2"/>
      <c r="BA318" s="2"/>
      <c r="BB318" s="2"/>
      <c r="BC318" s="2"/>
      <c r="BD318" s="2"/>
      <c r="BE318" s="2"/>
      <c r="BF318" s="2"/>
      <c r="BG318" s="2"/>
      <c r="BH318" s="2"/>
      <c r="BI318" s="2"/>
      <c r="BJ318" s="2"/>
    </row>
    <row r="319" spans="1:62" x14ac:dyDescent="0.3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  <c r="AV319" s="2"/>
      <c r="AW319" s="2"/>
      <c r="AX319" s="2"/>
      <c r="AY319" s="2"/>
      <c r="AZ319" s="2"/>
      <c r="BA319" s="2"/>
      <c r="BB319" s="2"/>
      <c r="BC319" s="2"/>
      <c r="BD319" s="2"/>
      <c r="BE319" s="2"/>
      <c r="BF319" s="2"/>
      <c r="BG319" s="2"/>
      <c r="BH319" s="2"/>
      <c r="BI319" s="2"/>
      <c r="BJ319" s="2"/>
    </row>
    <row r="320" spans="1:62" x14ac:dyDescent="0.3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  <c r="AV320" s="2"/>
      <c r="AW320" s="2"/>
      <c r="AX320" s="2"/>
      <c r="AY320" s="2"/>
      <c r="AZ320" s="2"/>
      <c r="BA320" s="2"/>
      <c r="BB320" s="2"/>
      <c r="BC320" s="2"/>
      <c r="BD320" s="2"/>
      <c r="BE320" s="2"/>
      <c r="BF320" s="2"/>
      <c r="BG320" s="2"/>
      <c r="BH320" s="2"/>
      <c r="BI320" s="2"/>
      <c r="BJ320" s="2"/>
    </row>
    <row r="321" spans="1:62" x14ac:dyDescent="0.3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  <c r="AV321" s="2"/>
      <c r="AW321" s="2"/>
      <c r="AX321" s="2"/>
      <c r="AY321" s="2"/>
      <c r="AZ321" s="2"/>
      <c r="BA321" s="2"/>
      <c r="BB321" s="2"/>
      <c r="BC321" s="2"/>
      <c r="BD321" s="2"/>
      <c r="BE321" s="2"/>
      <c r="BF321" s="2"/>
      <c r="BG321" s="2"/>
      <c r="BH321" s="2"/>
      <c r="BI321" s="2"/>
      <c r="BJ321" s="2"/>
    </row>
    <row r="322" spans="1:62" x14ac:dyDescent="0.3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  <c r="AV322" s="2"/>
      <c r="AW322" s="2"/>
      <c r="AX322" s="2"/>
      <c r="AY322" s="2"/>
      <c r="AZ322" s="2"/>
      <c r="BA322" s="2"/>
      <c r="BB322" s="2"/>
      <c r="BC322" s="2"/>
      <c r="BD322" s="2"/>
      <c r="BE322" s="2"/>
      <c r="BF322" s="2"/>
      <c r="BG322" s="2"/>
      <c r="BH322" s="2"/>
      <c r="BI322" s="2"/>
      <c r="BJ322" s="2"/>
    </row>
    <row r="323" spans="1:62" x14ac:dyDescent="0.3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  <c r="AV323" s="2"/>
      <c r="AW323" s="2"/>
      <c r="AX323" s="2"/>
      <c r="AY323" s="2"/>
      <c r="AZ323" s="2"/>
      <c r="BA323" s="2"/>
      <c r="BB323" s="2"/>
      <c r="BC323" s="2"/>
      <c r="BD323" s="2"/>
      <c r="BE323" s="2"/>
      <c r="BF323" s="2"/>
      <c r="BG323" s="2"/>
      <c r="BH323" s="2"/>
      <c r="BI323" s="2"/>
      <c r="BJ323" s="2"/>
    </row>
    <row r="324" spans="1:62" x14ac:dyDescent="0.3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  <c r="AV324" s="2"/>
      <c r="AW324" s="2"/>
      <c r="AX324" s="2"/>
      <c r="AY324" s="2"/>
      <c r="AZ324" s="2"/>
      <c r="BA324" s="2"/>
      <c r="BB324" s="2"/>
      <c r="BC324" s="2"/>
      <c r="BD324" s="2"/>
      <c r="BE324" s="2"/>
      <c r="BF324" s="2"/>
      <c r="BG324" s="2"/>
      <c r="BH324" s="2"/>
      <c r="BI324" s="2"/>
      <c r="BJ324" s="2"/>
    </row>
    <row r="325" spans="1:62" x14ac:dyDescent="0.3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  <c r="AV325" s="2"/>
      <c r="AW325" s="2"/>
      <c r="AX325" s="2"/>
      <c r="AY325" s="2"/>
      <c r="AZ325" s="2"/>
      <c r="BA325" s="2"/>
      <c r="BB325" s="2"/>
      <c r="BC325" s="2"/>
      <c r="BD325" s="2"/>
      <c r="BE325" s="2"/>
      <c r="BF325" s="2"/>
      <c r="BG325" s="2"/>
      <c r="BH325" s="2"/>
      <c r="BI325" s="2"/>
      <c r="BJ325" s="2"/>
    </row>
    <row r="326" spans="1:62" x14ac:dyDescent="0.3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  <c r="AV326" s="2"/>
      <c r="AW326" s="2"/>
      <c r="AX326" s="2"/>
      <c r="AY326" s="2"/>
      <c r="AZ326" s="2"/>
      <c r="BA326" s="2"/>
      <c r="BB326" s="2"/>
      <c r="BC326" s="2"/>
      <c r="BD326" s="2"/>
      <c r="BE326" s="2"/>
      <c r="BF326" s="2"/>
      <c r="BG326" s="2"/>
      <c r="BH326" s="2"/>
      <c r="BI326" s="2"/>
      <c r="BJ326" s="2"/>
    </row>
    <row r="327" spans="1:62" x14ac:dyDescent="0.3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  <c r="AV327" s="2"/>
      <c r="AW327" s="2"/>
      <c r="AX327" s="2"/>
      <c r="AY327" s="2"/>
      <c r="AZ327" s="2"/>
      <c r="BA327" s="2"/>
      <c r="BB327" s="2"/>
      <c r="BC327" s="2"/>
      <c r="BD327" s="2"/>
      <c r="BE327" s="2"/>
      <c r="BF327" s="2"/>
      <c r="BG327" s="2"/>
      <c r="BH327" s="2"/>
      <c r="BI327" s="2"/>
      <c r="BJ327" s="2"/>
    </row>
    <row r="328" spans="1:62" x14ac:dyDescent="0.3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  <c r="AV328" s="2"/>
      <c r="AW328" s="2"/>
      <c r="AX328" s="2"/>
      <c r="AY328" s="2"/>
      <c r="AZ328" s="2"/>
      <c r="BA328" s="2"/>
      <c r="BB328" s="2"/>
      <c r="BC328" s="2"/>
      <c r="BD328" s="2"/>
      <c r="BE328" s="2"/>
      <c r="BF328" s="2"/>
      <c r="BG328" s="2"/>
      <c r="BH328" s="2"/>
      <c r="BI328" s="2"/>
      <c r="BJ328" s="2"/>
    </row>
    <row r="329" spans="1:62" x14ac:dyDescent="0.3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  <c r="AV329" s="2"/>
      <c r="AW329" s="2"/>
      <c r="AX329" s="2"/>
      <c r="AY329" s="2"/>
      <c r="AZ329" s="2"/>
      <c r="BA329" s="2"/>
      <c r="BB329" s="2"/>
      <c r="BC329" s="2"/>
      <c r="BD329" s="2"/>
      <c r="BE329" s="2"/>
      <c r="BF329" s="2"/>
      <c r="BG329" s="2"/>
      <c r="BH329" s="2"/>
      <c r="BI329" s="2"/>
      <c r="BJ329" s="2"/>
    </row>
    <row r="330" spans="1:62" x14ac:dyDescent="0.3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  <c r="AV330" s="2"/>
      <c r="AW330" s="2"/>
      <c r="AX330" s="2"/>
      <c r="AY330" s="2"/>
      <c r="AZ330" s="2"/>
      <c r="BA330" s="2"/>
      <c r="BB330" s="2"/>
      <c r="BC330" s="2"/>
      <c r="BD330" s="2"/>
      <c r="BE330" s="2"/>
      <c r="BF330" s="2"/>
      <c r="BG330" s="2"/>
      <c r="BH330" s="2"/>
      <c r="BI330" s="2"/>
      <c r="BJ330" s="2"/>
    </row>
    <row r="331" spans="1:62" x14ac:dyDescent="0.3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  <c r="AV331" s="2"/>
      <c r="AW331" s="2"/>
      <c r="AX331" s="2"/>
      <c r="AY331" s="2"/>
      <c r="AZ331" s="2"/>
      <c r="BA331" s="2"/>
      <c r="BB331" s="2"/>
      <c r="BC331" s="2"/>
      <c r="BD331" s="2"/>
      <c r="BE331" s="2"/>
      <c r="BF331" s="2"/>
      <c r="BG331" s="2"/>
      <c r="BH331" s="2"/>
      <c r="BI331" s="2"/>
      <c r="BJ331" s="2"/>
    </row>
    <row r="332" spans="1:62" x14ac:dyDescent="0.3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  <c r="AV332" s="2"/>
      <c r="AW332" s="2"/>
      <c r="AX332" s="2"/>
      <c r="AY332" s="2"/>
      <c r="AZ332" s="2"/>
      <c r="BA332" s="2"/>
      <c r="BB332" s="2"/>
      <c r="BC332" s="2"/>
      <c r="BD332" s="2"/>
      <c r="BE332" s="2"/>
      <c r="BF332" s="2"/>
      <c r="BG332" s="2"/>
      <c r="BH332" s="2"/>
      <c r="BI332" s="2"/>
      <c r="BJ332" s="2"/>
    </row>
    <row r="333" spans="1:62" x14ac:dyDescent="0.3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  <c r="AV333" s="2"/>
      <c r="AW333" s="2"/>
      <c r="AX333" s="2"/>
      <c r="AY333" s="2"/>
      <c r="AZ333" s="2"/>
      <c r="BA333" s="2"/>
      <c r="BB333" s="2"/>
      <c r="BC333" s="2"/>
      <c r="BD333" s="2"/>
      <c r="BE333" s="2"/>
      <c r="BF333" s="2"/>
      <c r="BG333" s="2"/>
      <c r="BH333" s="2"/>
      <c r="BI333" s="2"/>
      <c r="BJ333" s="2"/>
    </row>
    <row r="334" spans="1:62" x14ac:dyDescent="0.3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  <c r="AV334" s="2"/>
      <c r="AW334" s="2"/>
      <c r="AX334" s="2"/>
      <c r="AY334" s="2"/>
      <c r="AZ334" s="2"/>
      <c r="BA334" s="2"/>
      <c r="BB334" s="2"/>
      <c r="BC334" s="2"/>
      <c r="BD334" s="2"/>
      <c r="BE334" s="2"/>
      <c r="BF334" s="2"/>
      <c r="BG334" s="2"/>
      <c r="BH334" s="2"/>
      <c r="BI334" s="2"/>
      <c r="BJ334" s="2"/>
    </row>
    <row r="335" spans="1:62" x14ac:dyDescent="0.3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  <c r="AV335" s="2"/>
      <c r="AW335" s="2"/>
      <c r="AX335" s="2"/>
      <c r="AY335" s="2"/>
      <c r="AZ335" s="2"/>
      <c r="BA335" s="2"/>
      <c r="BB335" s="2"/>
      <c r="BC335" s="2"/>
      <c r="BD335" s="2"/>
      <c r="BE335" s="2"/>
      <c r="BF335" s="2"/>
      <c r="BG335" s="2"/>
      <c r="BH335" s="2"/>
      <c r="BI335" s="2"/>
      <c r="BJ335" s="2"/>
    </row>
    <row r="336" spans="1:62" x14ac:dyDescent="0.3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  <c r="AV336" s="2"/>
      <c r="AW336" s="2"/>
      <c r="AX336" s="2"/>
      <c r="AY336" s="2"/>
      <c r="AZ336" s="2"/>
      <c r="BA336" s="2"/>
      <c r="BB336" s="2"/>
      <c r="BC336" s="2"/>
      <c r="BD336" s="2"/>
      <c r="BE336" s="2"/>
      <c r="BF336" s="2"/>
      <c r="BG336" s="2"/>
      <c r="BH336" s="2"/>
      <c r="BI336" s="2"/>
      <c r="BJ336" s="2"/>
    </row>
    <row r="337" spans="1:62" x14ac:dyDescent="0.3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  <c r="AV337" s="2"/>
      <c r="AW337" s="2"/>
      <c r="AX337" s="2"/>
      <c r="AY337" s="2"/>
      <c r="AZ337" s="2"/>
      <c r="BA337" s="2"/>
      <c r="BB337" s="2"/>
      <c r="BC337" s="2"/>
      <c r="BD337" s="2"/>
      <c r="BE337" s="2"/>
      <c r="BF337" s="2"/>
      <c r="BG337" s="2"/>
      <c r="BH337" s="2"/>
      <c r="BI337" s="2"/>
      <c r="BJ337" s="2"/>
    </row>
    <row r="338" spans="1:62" x14ac:dyDescent="0.3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  <c r="AV338" s="2"/>
      <c r="AW338" s="2"/>
      <c r="AX338" s="2"/>
      <c r="AY338" s="2"/>
      <c r="AZ338" s="2"/>
      <c r="BA338" s="2"/>
      <c r="BB338" s="2"/>
      <c r="BC338" s="2"/>
      <c r="BD338" s="2"/>
      <c r="BE338" s="2"/>
      <c r="BF338" s="2"/>
      <c r="BG338" s="2"/>
      <c r="BH338" s="2"/>
      <c r="BI338" s="2"/>
      <c r="BJ338" s="2"/>
    </row>
    <row r="339" spans="1:62" x14ac:dyDescent="0.3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  <c r="AV339" s="2"/>
      <c r="AW339" s="2"/>
      <c r="AX339" s="2"/>
      <c r="AY339" s="2"/>
      <c r="AZ339" s="2"/>
      <c r="BA339" s="2"/>
      <c r="BB339" s="2"/>
      <c r="BC339" s="2"/>
      <c r="BD339" s="2"/>
      <c r="BE339" s="2"/>
      <c r="BF339" s="2"/>
      <c r="BG339" s="2"/>
      <c r="BH339" s="2"/>
      <c r="BI339" s="2"/>
      <c r="BJ339" s="2"/>
    </row>
    <row r="340" spans="1:62" x14ac:dyDescent="0.3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  <c r="AV340" s="2"/>
      <c r="AW340" s="2"/>
      <c r="AX340" s="2"/>
      <c r="AY340" s="2"/>
      <c r="AZ340" s="2"/>
      <c r="BA340" s="2"/>
      <c r="BB340" s="2"/>
      <c r="BC340" s="2"/>
      <c r="BD340" s="2"/>
      <c r="BE340" s="2"/>
      <c r="BF340" s="2"/>
      <c r="BG340" s="2"/>
      <c r="BH340" s="2"/>
      <c r="BI340" s="2"/>
      <c r="BJ340" s="2"/>
    </row>
    <row r="341" spans="1:62" x14ac:dyDescent="0.3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  <c r="AV341" s="2"/>
      <c r="AW341" s="2"/>
      <c r="AX341" s="2"/>
      <c r="AY341" s="2"/>
      <c r="AZ341" s="2"/>
      <c r="BA341" s="2"/>
      <c r="BB341" s="2"/>
      <c r="BC341" s="2"/>
      <c r="BD341" s="2"/>
      <c r="BE341" s="2"/>
      <c r="BF341" s="2"/>
      <c r="BG341" s="2"/>
      <c r="BH341" s="2"/>
      <c r="BI341" s="2"/>
      <c r="BJ341" s="2"/>
    </row>
    <row r="342" spans="1:62" x14ac:dyDescent="0.3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  <c r="AV342" s="2"/>
      <c r="AW342" s="2"/>
      <c r="AX342" s="2"/>
      <c r="AY342" s="2"/>
      <c r="AZ342" s="2"/>
      <c r="BA342" s="2"/>
      <c r="BB342" s="2"/>
      <c r="BC342" s="2"/>
      <c r="BD342" s="2"/>
      <c r="BE342" s="2"/>
      <c r="BF342" s="2"/>
      <c r="BG342" s="2"/>
      <c r="BH342" s="2"/>
      <c r="BI342" s="2"/>
      <c r="BJ342" s="2"/>
    </row>
    <row r="343" spans="1:62" x14ac:dyDescent="0.3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/>
      <c r="AT343" s="2"/>
      <c r="AU343" s="2"/>
      <c r="AV343" s="2"/>
      <c r="AW343" s="2"/>
      <c r="AX343" s="2"/>
      <c r="AY343" s="2"/>
      <c r="AZ343" s="2"/>
      <c r="BA343" s="2"/>
      <c r="BB343" s="2"/>
      <c r="BC343" s="2"/>
      <c r="BD343" s="2"/>
      <c r="BE343" s="2"/>
      <c r="BF343" s="2"/>
      <c r="BG343" s="2"/>
      <c r="BH343" s="2"/>
      <c r="BI343" s="2"/>
      <c r="BJ343" s="2"/>
    </row>
    <row r="344" spans="1:62" x14ac:dyDescent="0.3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/>
      <c r="AT344" s="2"/>
      <c r="AU344" s="2"/>
      <c r="AV344" s="2"/>
      <c r="AW344" s="2"/>
      <c r="AX344" s="2"/>
      <c r="AY344" s="2"/>
      <c r="AZ344" s="2"/>
      <c r="BA344" s="2"/>
      <c r="BB344" s="2"/>
      <c r="BC344" s="2"/>
      <c r="BD344" s="2"/>
      <c r="BE344" s="2"/>
      <c r="BF344" s="2"/>
      <c r="BG344" s="2"/>
      <c r="BH344" s="2"/>
      <c r="BI344" s="2"/>
      <c r="BJ344" s="2"/>
    </row>
    <row r="345" spans="1:62" x14ac:dyDescent="0.3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  <c r="AT345" s="2"/>
      <c r="AU345" s="2"/>
      <c r="AV345" s="2"/>
      <c r="AW345" s="2"/>
      <c r="AX345" s="2"/>
      <c r="AY345" s="2"/>
      <c r="AZ345" s="2"/>
      <c r="BA345" s="2"/>
      <c r="BB345" s="2"/>
      <c r="BC345" s="2"/>
      <c r="BD345" s="2"/>
      <c r="BE345" s="2"/>
      <c r="BF345" s="2"/>
      <c r="BG345" s="2"/>
      <c r="BH345" s="2"/>
      <c r="BI345" s="2"/>
      <c r="BJ345" s="2"/>
    </row>
    <row r="346" spans="1:62" x14ac:dyDescent="0.3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/>
      <c r="AT346" s="2"/>
      <c r="AU346" s="2"/>
      <c r="AV346" s="2"/>
      <c r="AW346" s="2"/>
      <c r="AX346" s="2"/>
      <c r="AY346" s="2"/>
      <c r="AZ346" s="2"/>
      <c r="BA346" s="2"/>
      <c r="BB346" s="2"/>
      <c r="BC346" s="2"/>
      <c r="BD346" s="2"/>
      <c r="BE346" s="2"/>
      <c r="BF346" s="2"/>
      <c r="BG346" s="2"/>
      <c r="BH346" s="2"/>
      <c r="BI346" s="2"/>
      <c r="BJ346" s="2"/>
    </row>
    <row r="347" spans="1:62" x14ac:dyDescent="0.3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  <c r="AT347" s="2"/>
      <c r="AU347" s="2"/>
      <c r="AV347" s="2"/>
      <c r="AW347" s="2"/>
      <c r="AX347" s="2"/>
      <c r="AY347" s="2"/>
      <c r="AZ347" s="2"/>
      <c r="BA347" s="2"/>
      <c r="BB347" s="2"/>
      <c r="BC347" s="2"/>
      <c r="BD347" s="2"/>
      <c r="BE347" s="2"/>
      <c r="BF347" s="2"/>
      <c r="BG347" s="2"/>
      <c r="BH347" s="2"/>
      <c r="BI347" s="2"/>
      <c r="BJ347" s="2"/>
    </row>
    <row r="348" spans="1:62" x14ac:dyDescent="0.3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/>
      <c r="AT348" s="2"/>
      <c r="AU348" s="2"/>
      <c r="AV348" s="2"/>
      <c r="AW348" s="2"/>
      <c r="AX348" s="2"/>
      <c r="AY348" s="2"/>
      <c r="AZ348" s="2"/>
      <c r="BA348" s="2"/>
      <c r="BB348" s="2"/>
      <c r="BC348" s="2"/>
      <c r="BD348" s="2"/>
      <c r="BE348" s="2"/>
      <c r="BF348" s="2"/>
      <c r="BG348" s="2"/>
      <c r="BH348" s="2"/>
      <c r="BI348" s="2"/>
      <c r="BJ348" s="2"/>
    </row>
    <row r="349" spans="1:62" x14ac:dyDescent="0.3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/>
      <c r="AT349" s="2"/>
      <c r="AU349" s="2"/>
      <c r="AV349" s="2"/>
      <c r="AW349" s="2"/>
      <c r="AX349" s="2"/>
      <c r="AY349" s="2"/>
      <c r="AZ349" s="2"/>
      <c r="BA349" s="2"/>
      <c r="BB349" s="2"/>
      <c r="BC349" s="2"/>
      <c r="BD349" s="2"/>
      <c r="BE349" s="2"/>
      <c r="BF349" s="2"/>
      <c r="BG349" s="2"/>
      <c r="BH349" s="2"/>
      <c r="BI349" s="2"/>
      <c r="BJ349" s="2"/>
    </row>
    <row r="350" spans="1:62" x14ac:dyDescent="0.3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/>
      <c r="AT350" s="2"/>
      <c r="AU350" s="2"/>
      <c r="AV350" s="2"/>
      <c r="AW350" s="2"/>
      <c r="AX350" s="2"/>
      <c r="AY350" s="2"/>
      <c r="AZ350" s="2"/>
      <c r="BA350" s="2"/>
      <c r="BB350" s="2"/>
      <c r="BC350" s="2"/>
      <c r="BD350" s="2"/>
      <c r="BE350" s="2"/>
      <c r="BF350" s="2"/>
      <c r="BG350" s="2"/>
      <c r="BH350" s="2"/>
      <c r="BI350" s="2"/>
      <c r="BJ350" s="2"/>
    </row>
    <row r="351" spans="1:62" x14ac:dyDescent="0.3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/>
      <c r="AT351" s="2"/>
      <c r="AU351" s="2"/>
      <c r="AV351" s="2"/>
      <c r="AW351" s="2"/>
      <c r="AX351" s="2"/>
      <c r="AY351" s="2"/>
      <c r="AZ351" s="2"/>
      <c r="BA351" s="2"/>
      <c r="BB351" s="2"/>
      <c r="BC351" s="2"/>
      <c r="BD351" s="2"/>
      <c r="BE351" s="2"/>
      <c r="BF351" s="2"/>
      <c r="BG351" s="2"/>
      <c r="BH351" s="2"/>
      <c r="BI351" s="2"/>
      <c r="BJ351" s="2"/>
    </row>
    <row r="352" spans="1:62" x14ac:dyDescent="0.3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/>
      <c r="AT352" s="2"/>
      <c r="AU352" s="2"/>
      <c r="AV352" s="2"/>
      <c r="AW352" s="2"/>
      <c r="AX352" s="2"/>
      <c r="AY352" s="2"/>
      <c r="AZ352" s="2"/>
      <c r="BA352" s="2"/>
      <c r="BB352" s="2"/>
      <c r="BC352" s="2"/>
      <c r="BD352" s="2"/>
      <c r="BE352" s="2"/>
      <c r="BF352" s="2"/>
      <c r="BG352" s="2"/>
      <c r="BH352" s="2"/>
      <c r="BI352" s="2"/>
      <c r="BJ352" s="2"/>
    </row>
    <row r="353" spans="1:62" x14ac:dyDescent="0.3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/>
      <c r="AT353" s="2"/>
      <c r="AU353" s="2"/>
      <c r="AV353" s="2"/>
      <c r="AW353" s="2"/>
      <c r="AX353" s="2"/>
      <c r="AY353" s="2"/>
      <c r="AZ353" s="2"/>
      <c r="BA353" s="2"/>
      <c r="BB353" s="2"/>
      <c r="BC353" s="2"/>
      <c r="BD353" s="2"/>
      <c r="BE353" s="2"/>
      <c r="BF353" s="2"/>
      <c r="BG353" s="2"/>
      <c r="BH353" s="2"/>
      <c r="BI353" s="2"/>
      <c r="BJ353" s="2"/>
    </row>
    <row r="354" spans="1:62" x14ac:dyDescent="0.3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/>
      <c r="AT354" s="2"/>
      <c r="AU354" s="2"/>
      <c r="AV354" s="2"/>
      <c r="AW354" s="2"/>
      <c r="AX354" s="2"/>
      <c r="AY354" s="2"/>
      <c r="AZ354" s="2"/>
      <c r="BA354" s="2"/>
      <c r="BB354" s="2"/>
      <c r="BC354" s="2"/>
      <c r="BD354" s="2"/>
      <c r="BE354" s="2"/>
      <c r="BF354" s="2"/>
      <c r="BG354" s="2"/>
      <c r="BH354" s="2"/>
      <c r="BI354" s="2"/>
      <c r="BJ354" s="2"/>
    </row>
    <row r="355" spans="1:62" x14ac:dyDescent="0.3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/>
      <c r="AT355" s="2"/>
      <c r="AU355" s="2"/>
      <c r="AV355" s="2"/>
      <c r="AW355" s="2"/>
      <c r="AX355" s="2"/>
      <c r="AY355" s="2"/>
      <c r="AZ355" s="2"/>
      <c r="BA355" s="2"/>
      <c r="BB355" s="2"/>
      <c r="BC355" s="2"/>
      <c r="BD355" s="2"/>
      <c r="BE355" s="2"/>
      <c r="BF355" s="2"/>
      <c r="BG355" s="2"/>
      <c r="BH355" s="2"/>
      <c r="BI355" s="2"/>
      <c r="BJ355" s="2"/>
    </row>
    <row r="356" spans="1:62" x14ac:dyDescent="0.3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/>
      <c r="AT356" s="2"/>
      <c r="AU356" s="2"/>
      <c r="AV356" s="2"/>
      <c r="AW356" s="2"/>
      <c r="AX356" s="2"/>
      <c r="AY356" s="2"/>
      <c r="AZ356" s="2"/>
      <c r="BA356" s="2"/>
      <c r="BB356" s="2"/>
      <c r="BC356" s="2"/>
      <c r="BD356" s="2"/>
      <c r="BE356" s="2"/>
      <c r="BF356" s="2"/>
      <c r="BG356" s="2"/>
      <c r="BH356" s="2"/>
      <c r="BI356" s="2"/>
      <c r="BJ356" s="2"/>
    </row>
    <row r="357" spans="1:62" x14ac:dyDescent="0.3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/>
      <c r="AT357" s="2"/>
      <c r="AU357" s="2"/>
      <c r="AV357" s="2"/>
      <c r="AW357" s="2"/>
      <c r="AX357" s="2"/>
      <c r="AY357" s="2"/>
      <c r="AZ357" s="2"/>
      <c r="BA357" s="2"/>
      <c r="BB357" s="2"/>
      <c r="BC357" s="2"/>
      <c r="BD357" s="2"/>
      <c r="BE357" s="2"/>
      <c r="BF357" s="2"/>
      <c r="BG357" s="2"/>
      <c r="BH357" s="2"/>
      <c r="BI357" s="2"/>
      <c r="BJ357" s="2"/>
    </row>
    <row r="358" spans="1:62" x14ac:dyDescent="0.3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/>
      <c r="AT358" s="2"/>
      <c r="AU358" s="2"/>
      <c r="AV358" s="2"/>
      <c r="AW358" s="2"/>
      <c r="AX358" s="2"/>
      <c r="AY358" s="2"/>
      <c r="AZ358" s="2"/>
      <c r="BA358" s="2"/>
      <c r="BB358" s="2"/>
      <c r="BC358" s="2"/>
      <c r="BD358" s="2"/>
      <c r="BE358" s="2"/>
      <c r="BF358" s="2"/>
      <c r="BG358" s="2"/>
      <c r="BH358" s="2"/>
      <c r="BI358" s="2"/>
      <c r="BJ358" s="2"/>
    </row>
    <row r="359" spans="1:62" x14ac:dyDescent="0.3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/>
      <c r="AT359" s="2"/>
      <c r="AU359" s="2"/>
      <c r="AV359" s="2"/>
      <c r="AW359" s="2"/>
      <c r="AX359" s="2"/>
      <c r="AY359" s="2"/>
      <c r="AZ359" s="2"/>
      <c r="BA359" s="2"/>
      <c r="BB359" s="2"/>
      <c r="BC359" s="2"/>
      <c r="BD359" s="2"/>
      <c r="BE359" s="2"/>
      <c r="BF359" s="2"/>
      <c r="BG359" s="2"/>
      <c r="BH359" s="2"/>
      <c r="BI359" s="2"/>
      <c r="BJ359" s="2"/>
    </row>
    <row r="360" spans="1:62" x14ac:dyDescent="0.3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/>
      <c r="AT360" s="2"/>
      <c r="AU360" s="2"/>
      <c r="AV360" s="2"/>
      <c r="AW360" s="2"/>
      <c r="AX360" s="2"/>
      <c r="AY360" s="2"/>
      <c r="AZ360" s="2"/>
      <c r="BA360" s="2"/>
      <c r="BB360" s="2"/>
      <c r="BC360" s="2"/>
      <c r="BD360" s="2"/>
      <c r="BE360" s="2"/>
      <c r="BF360" s="2"/>
      <c r="BG360" s="2"/>
      <c r="BH360" s="2"/>
      <c r="BI360" s="2"/>
      <c r="BJ360" s="2"/>
    </row>
    <row r="361" spans="1:62" x14ac:dyDescent="0.3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/>
      <c r="AT361" s="2"/>
      <c r="AU361" s="2"/>
      <c r="AV361" s="2"/>
      <c r="AW361" s="2"/>
      <c r="AX361" s="2"/>
      <c r="AY361" s="2"/>
      <c r="AZ361" s="2"/>
      <c r="BA361" s="2"/>
      <c r="BB361" s="2"/>
      <c r="BC361" s="2"/>
      <c r="BD361" s="2"/>
      <c r="BE361" s="2"/>
      <c r="BF361" s="2"/>
      <c r="BG361" s="2"/>
      <c r="BH361" s="2"/>
      <c r="BI361" s="2"/>
      <c r="BJ361" s="2"/>
    </row>
    <row r="362" spans="1:62" x14ac:dyDescent="0.3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/>
      <c r="AT362" s="2"/>
      <c r="AU362" s="2"/>
      <c r="AV362" s="2"/>
      <c r="AW362" s="2"/>
      <c r="AX362" s="2"/>
      <c r="AY362" s="2"/>
      <c r="AZ362" s="2"/>
      <c r="BA362" s="2"/>
      <c r="BB362" s="2"/>
      <c r="BC362" s="2"/>
      <c r="BD362" s="2"/>
      <c r="BE362" s="2"/>
      <c r="BF362" s="2"/>
      <c r="BG362" s="2"/>
      <c r="BH362" s="2"/>
      <c r="BI362" s="2"/>
      <c r="BJ362" s="2"/>
    </row>
    <row r="363" spans="1:62" x14ac:dyDescent="0.3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/>
      <c r="AT363" s="2"/>
      <c r="AU363" s="2"/>
      <c r="AV363" s="2"/>
      <c r="AW363" s="2"/>
      <c r="AX363" s="2"/>
      <c r="AY363" s="2"/>
      <c r="AZ363" s="2"/>
      <c r="BA363" s="2"/>
      <c r="BB363" s="2"/>
      <c r="BC363" s="2"/>
      <c r="BD363" s="2"/>
      <c r="BE363" s="2"/>
      <c r="BF363" s="2"/>
      <c r="BG363" s="2"/>
      <c r="BH363" s="2"/>
      <c r="BI363" s="2"/>
      <c r="BJ363" s="2"/>
    </row>
    <row r="364" spans="1:62" x14ac:dyDescent="0.3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/>
      <c r="AT364" s="2"/>
      <c r="AU364" s="2"/>
      <c r="AV364" s="2"/>
      <c r="AW364" s="2"/>
      <c r="AX364" s="2"/>
      <c r="AY364" s="2"/>
      <c r="AZ364" s="2"/>
      <c r="BA364" s="2"/>
      <c r="BB364" s="2"/>
      <c r="BC364" s="2"/>
      <c r="BD364" s="2"/>
      <c r="BE364" s="2"/>
      <c r="BF364" s="2"/>
      <c r="BG364" s="2"/>
      <c r="BH364" s="2"/>
      <c r="BI364" s="2"/>
      <c r="BJ364" s="2"/>
    </row>
    <row r="365" spans="1:62" x14ac:dyDescent="0.3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/>
      <c r="AT365" s="2"/>
      <c r="AU365" s="2"/>
      <c r="AV365" s="2"/>
      <c r="AW365" s="2"/>
      <c r="AX365" s="2"/>
      <c r="AY365" s="2"/>
      <c r="AZ365" s="2"/>
      <c r="BA365" s="2"/>
      <c r="BB365" s="2"/>
      <c r="BC365" s="2"/>
      <c r="BD365" s="2"/>
      <c r="BE365" s="2"/>
      <c r="BF365" s="2"/>
      <c r="BG365" s="2"/>
      <c r="BH365" s="2"/>
      <c r="BI365" s="2"/>
      <c r="BJ365" s="2"/>
    </row>
    <row r="366" spans="1:62" x14ac:dyDescent="0.3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/>
      <c r="AT366" s="2"/>
      <c r="AU366" s="2"/>
      <c r="AV366" s="2"/>
      <c r="AW366" s="2"/>
      <c r="AX366" s="2"/>
      <c r="AY366" s="2"/>
      <c r="AZ366" s="2"/>
      <c r="BA366" s="2"/>
      <c r="BB366" s="2"/>
      <c r="BC366" s="2"/>
      <c r="BD366" s="2"/>
      <c r="BE366" s="2"/>
      <c r="BF366" s="2"/>
      <c r="BG366" s="2"/>
      <c r="BH366" s="2"/>
      <c r="BI366" s="2"/>
      <c r="BJ366" s="2"/>
    </row>
    <row r="367" spans="1:62" x14ac:dyDescent="0.3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/>
      <c r="AT367" s="2"/>
      <c r="AU367" s="2"/>
      <c r="AV367" s="2"/>
      <c r="AW367" s="2"/>
      <c r="AX367" s="2"/>
      <c r="AY367" s="2"/>
      <c r="AZ367" s="2"/>
      <c r="BA367" s="2"/>
      <c r="BB367" s="2"/>
      <c r="BC367" s="2"/>
      <c r="BD367" s="2"/>
      <c r="BE367" s="2"/>
      <c r="BF367" s="2"/>
      <c r="BG367" s="2"/>
      <c r="BH367" s="2"/>
      <c r="BI367" s="2"/>
      <c r="BJ367" s="2"/>
    </row>
    <row r="368" spans="1:62" x14ac:dyDescent="0.3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/>
      <c r="AT368" s="2"/>
      <c r="AU368" s="2"/>
      <c r="AV368" s="2"/>
      <c r="AW368" s="2"/>
      <c r="AX368" s="2"/>
      <c r="AY368" s="2"/>
      <c r="AZ368" s="2"/>
      <c r="BA368" s="2"/>
      <c r="BB368" s="2"/>
      <c r="BC368" s="2"/>
      <c r="BD368" s="2"/>
      <c r="BE368" s="2"/>
      <c r="BF368" s="2"/>
      <c r="BG368" s="2"/>
      <c r="BH368" s="2"/>
      <c r="BI368" s="2"/>
      <c r="BJ368" s="2"/>
    </row>
    <row r="369" spans="1:62" x14ac:dyDescent="0.3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/>
      <c r="AT369" s="2"/>
      <c r="AU369" s="2"/>
      <c r="AV369" s="2"/>
      <c r="AW369" s="2"/>
      <c r="AX369" s="2"/>
      <c r="AY369" s="2"/>
      <c r="AZ369" s="2"/>
      <c r="BA369" s="2"/>
      <c r="BB369" s="2"/>
      <c r="BC369" s="2"/>
      <c r="BD369" s="2"/>
      <c r="BE369" s="2"/>
      <c r="BF369" s="2"/>
      <c r="BG369" s="2"/>
      <c r="BH369" s="2"/>
      <c r="BI369" s="2"/>
      <c r="BJ369" s="2"/>
    </row>
    <row r="370" spans="1:62" x14ac:dyDescent="0.3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/>
      <c r="AT370" s="2"/>
      <c r="AU370" s="2"/>
      <c r="AV370" s="2"/>
      <c r="AW370" s="2"/>
      <c r="AX370" s="2"/>
      <c r="AY370" s="2"/>
      <c r="AZ370" s="2"/>
      <c r="BA370" s="2"/>
      <c r="BB370" s="2"/>
      <c r="BC370" s="2"/>
      <c r="BD370" s="2"/>
      <c r="BE370" s="2"/>
      <c r="BF370" s="2"/>
      <c r="BG370" s="2"/>
      <c r="BH370" s="2"/>
      <c r="BI370" s="2"/>
      <c r="BJ370" s="2"/>
    </row>
    <row r="371" spans="1:62" x14ac:dyDescent="0.3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/>
      <c r="AT371" s="2"/>
      <c r="AU371" s="2"/>
      <c r="AV371" s="2"/>
      <c r="AW371" s="2"/>
      <c r="AX371" s="2"/>
      <c r="AY371" s="2"/>
      <c r="AZ371" s="2"/>
      <c r="BA371" s="2"/>
      <c r="BB371" s="2"/>
      <c r="BC371" s="2"/>
      <c r="BD371" s="2"/>
      <c r="BE371" s="2"/>
      <c r="BF371" s="2"/>
      <c r="BG371" s="2"/>
      <c r="BH371" s="2"/>
      <c r="BI371" s="2"/>
      <c r="BJ371" s="2"/>
    </row>
    <row r="372" spans="1:62" x14ac:dyDescent="0.3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/>
      <c r="AT372" s="2"/>
      <c r="AU372" s="2"/>
      <c r="AV372" s="2"/>
      <c r="AW372" s="2"/>
      <c r="AX372" s="2"/>
      <c r="AY372" s="2"/>
      <c r="AZ372" s="2"/>
      <c r="BA372" s="2"/>
      <c r="BB372" s="2"/>
      <c r="BC372" s="2"/>
      <c r="BD372" s="2"/>
      <c r="BE372" s="2"/>
      <c r="BF372" s="2"/>
      <c r="BG372" s="2"/>
      <c r="BH372" s="2"/>
      <c r="BI372" s="2"/>
      <c r="BJ372" s="2"/>
    </row>
    <row r="373" spans="1:62" x14ac:dyDescent="0.3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/>
      <c r="AT373" s="2"/>
      <c r="AU373" s="2"/>
      <c r="AV373" s="2"/>
      <c r="AW373" s="2"/>
      <c r="AX373" s="2"/>
      <c r="AY373" s="2"/>
      <c r="AZ373" s="2"/>
      <c r="BA373" s="2"/>
      <c r="BB373" s="2"/>
      <c r="BC373" s="2"/>
      <c r="BD373" s="2"/>
      <c r="BE373" s="2"/>
      <c r="BF373" s="2"/>
      <c r="BG373" s="2"/>
      <c r="BH373" s="2"/>
      <c r="BI373" s="2"/>
      <c r="BJ373" s="2"/>
    </row>
    <row r="374" spans="1:62" x14ac:dyDescent="0.3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/>
      <c r="AT374" s="2"/>
      <c r="AU374" s="2"/>
      <c r="AV374" s="2"/>
      <c r="AW374" s="2"/>
      <c r="AX374" s="2"/>
      <c r="AY374" s="2"/>
      <c r="AZ374" s="2"/>
      <c r="BA374" s="2"/>
      <c r="BB374" s="2"/>
      <c r="BC374" s="2"/>
      <c r="BD374" s="2"/>
      <c r="BE374" s="2"/>
      <c r="BF374" s="2"/>
      <c r="BG374" s="2"/>
      <c r="BH374" s="2"/>
      <c r="BI374" s="2"/>
      <c r="BJ374" s="2"/>
    </row>
    <row r="375" spans="1:62" x14ac:dyDescent="0.3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/>
      <c r="AT375" s="2"/>
      <c r="AU375" s="2"/>
      <c r="AV375" s="2"/>
      <c r="AW375" s="2"/>
      <c r="AX375" s="2"/>
      <c r="AY375" s="2"/>
      <c r="AZ375" s="2"/>
      <c r="BA375" s="2"/>
      <c r="BB375" s="2"/>
      <c r="BC375" s="2"/>
      <c r="BD375" s="2"/>
      <c r="BE375" s="2"/>
      <c r="BF375" s="2"/>
      <c r="BG375" s="2"/>
      <c r="BH375" s="2"/>
      <c r="BI375" s="2"/>
      <c r="BJ375" s="2"/>
    </row>
    <row r="376" spans="1:62" x14ac:dyDescent="0.3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/>
      <c r="AT376" s="2"/>
      <c r="AU376" s="2"/>
      <c r="AV376" s="2"/>
      <c r="AW376" s="2"/>
      <c r="AX376" s="2"/>
      <c r="AY376" s="2"/>
      <c r="AZ376" s="2"/>
      <c r="BA376" s="2"/>
      <c r="BB376" s="2"/>
      <c r="BC376" s="2"/>
      <c r="BD376" s="2"/>
      <c r="BE376" s="2"/>
      <c r="BF376" s="2"/>
      <c r="BG376" s="2"/>
      <c r="BH376" s="2"/>
      <c r="BI376" s="2"/>
      <c r="BJ376" s="2"/>
    </row>
    <row r="377" spans="1:62" x14ac:dyDescent="0.3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/>
      <c r="AT377" s="2"/>
      <c r="AU377" s="2"/>
      <c r="AV377" s="2"/>
      <c r="AW377" s="2"/>
      <c r="AX377" s="2"/>
      <c r="AY377" s="2"/>
      <c r="AZ377" s="2"/>
      <c r="BA377" s="2"/>
      <c r="BB377" s="2"/>
      <c r="BC377" s="2"/>
      <c r="BD377" s="2"/>
      <c r="BE377" s="2"/>
      <c r="BF377" s="2"/>
      <c r="BG377" s="2"/>
      <c r="BH377" s="2"/>
      <c r="BI377" s="2"/>
      <c r="BJ377" s="2"/>
    </row>
    <row r="378" spans="1:62" x14ac:dyDescent="0.3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/>
      <c r="AT378" s="2"/>
      <c r="AU378" s="2"/>
      <c r="AV378" s="2"/>
      <c r="AW378" s="2"/>
      <c r="AX378" s="2"/>
      <c r="AY378" s="2"/>
      <c r="AZ378" s="2"/>
      <c r="BA378" s="2"/>
      <c r="BB378" s="2"/>
      <c r="BC378" s="2"/>
      <c r="BD378" s="2"/>
      <c r="BE378" s="2"/>
      <c r="BF378" s="2"/>
      <c r="BG378" s="2"/>
      <c r="BH378" s="2"/>
      <c r="BI378" s="2"/>
      <c r="BJ378" s="2"/>
    </row>
    <row r="379" spans="1:62" x14ac:dyDescent="0.3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/>
      <c r="AT379" s="2"/>
      <c r="AU379" s="2"/>
      <c r="AV379" s="2"/>
      <c r="AW379" s="2"/>
      <c r="AX379" s="2"/>
      <c r="AY379" s="2"/>
      <c r="AZ379" s="2"/>
      <c r="BA379" s="2"/>
      <c r="BB379" s="2"/>
      <c r="BC379" s="2"/>
      <c r="BD379" s="2"/>
      <c r="BE379" s="2"/>
      <c r="BF379" s="2"/>
      <c r="BG379" s="2"/>
      <c r="BH379" s="2"/>
      <c r="BI379" s="2"/>
      <c r="BJ379" s="2"/>
    </row>
    <row r="380" spans="1:62" x14ac:dyDescent="0.3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/>
      <c r="AT380" s="2"/>
      <c r="AU380" s="2"/>
      <c r="AV380" s="2"/>
      <c r="AW380" s="2"/>
      <c r="AX380" s="2"/>
      <c r="AY380" s="2"/>
      <c r="AZ380" s="2"/>
      <c r="BA380" s="2"/>
      <c r="BB380" s="2"/>
      <c r="BC380" s="2"/>
      <c r="BD380" s="2"/>
      <c r="BE380" s="2"/>
      <c r="BF380" s="2"/>
      <c r="BG380" s="2"/>
      <c r="BH380" s="2"/>
      <c r="BI380" s="2"/>
      <c r="BJ380" s="2"/>
    </row>
    <row r="381" spans="1:62" x14ac:dyDescent="0.3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/>
      <c r="AT381" s="2"/>
      <c r="AU381" s="2"/>
      <c r="AV381" s="2"/>
      <c r="AW381" s="2"/>
      <c r="AX381" s="2"/>
      <c r="AY381" s="2"/>
      <c r="AZ381" s="2"/>
      <c r="BA381" s="2"/>
      <c r="BB381" s="2"/>
      <c r="BC381" s="2"/>
      <c r="BD381" s="2"/>
      <c r="BE381" s="2"/>
      <c r="BF381" s="2"/>
      <c r="BG381" s="2"/>
      <c r="BH381" s="2"/>
      <c r="BI381" s="2"/>
      <c r="BJ381" s="2"/>
    </row>
    <row r="382" spans="1:62" x14ac:dyDescent="0.3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/>
      <c r="AT382" s="2"/>
      <c r="AU382" s="2"/>
      <c r="AV382" s="2"/>
      <c r="AW382" s="2"/>
      <c r="AX382" s="2"/>
      <c r="AY382" s="2"/>
      <c r="AZ382" s="2"/>
      <c r="BA382" s="2"/>
      <c r="BB382" s="2"/>
      <c r="BC382" s="2"/>
      <c r="BD382" s="2"/>
      <c r="BE382" s="2"/>
      <c r="BF382" s="2"/>
      <c r="BG382" s="2"/>
      <c r="BH382" s="2"/>
      <c r="BI382" s="2"/>
      <c r="BJ382" s="2"/>
    </row>
    <row r="383" spans="1:62" x14ac:dyDescent="0.3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/>
      <c r="AT383" s="2"/>
      <c r="AU383" s="2"/>
      <c r="AV383" s="2"/>
      <c r="AW383" s="2"/>
      <c r="AX383" s="2"/>
      <c r="AY383" s="2"/>
      <c r="AZ383" s="2"/>
      <c r="BA383" s="2"/>
      <c r="BB383" s="2"/>
      <c r="BC383" s="2"/>
      <c r="BD383" s="2"/>
      <c r="BE383" s="2"/>
      <c r="BF383" s="2"/>
      <c r="BG383" s="2"/>
      <c r="BH383" s="2"/>
      <c r="BI383" s="2"/>
      <c r="BJ383" s="2"/>
    </row>
    <row r="384" spans="1:62" x14ac:dyDescent="0.3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/>
      <c r="AT384" s="2"/>
      <c r="AU384" s="2"/>
      <c r="AV384" s="2"/>
      <c r="AW384" s="2"/>
      <c r="AX384" s="2"/>
      <c r="AY384" s="2"/>
      <c r="AZ384" s="2"/>
      <c r="BA384" s="2"/>
      <c r="BB384" s="2"/>
      <c r="BC384" s="2"/>
      <c r="BD384" s="2"/>
      <c r="BE384" s="2"/>
      <c r="BF384" s="2"/>
      <c r="BG384" s="2"/>
      <c r="BH384" s="2"/>
      <c r="BI384" s="2"/>
      <c r="BJ384" s="2"/>
    </row>
    <row r="385" spans="1:62" x14ac:dyDescent="0.3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/>
      <c r="AT385" s="2"/>
      <c r="AU385" s="2"/>
      <c r="AV385" s="2"/>
      <c r="AW385" s="2"/>
      <c r="AX385" s="2"/>
      <c r="AY385" s="2"/>
      <c r="AZ385" s="2"/>
      <c r="BA385" s="2"/>
      <c r="BB385" s="2"/>
      <c r="BC385" s="2"/>
      <c r="BD385" s="2"/>
      <c r="BE385" s="2"/>
      <c r="BF385" s="2"/>
      <c r="BG385" s="2"/>
      <c r="BH385" s="2"/>
      <c r="BI385" s="2"/>
      <c r="BJ385" s="2"/>
    </row>
    <row r="386" spans="1:62" x14ac:dyDescent="0.3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/>
      <c r="AT386" s="2"/>
      <c r="AU386" s="2"/>
      <c r="AV386" s="2"/>
      <c r="AW386" s="2"/>
      <c r="AX386" s="2"/>
      <c r="AY386" s="2"/>
      <c r="AZ386" s="2"/>
      <c r="BA386" s="2"/>
      <c r="BB386" s="2"/>
      <c r="BC386" s="2"/>
      <c r="BD386" s="2"/>
      <c r="BE386" s="2"/>
      <c r="BF386" s="2"/>
      <c r="BG386" s="2"/>
      <c r="BH386" s="2"/>
      <c r="BI386" s="2"/>
      <c r="BJ386" s="2"/>
    </row>
    <row r="387" spans="1:62" x14ac:dyDescent="0.3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/>
      <c r="AT387" s="2"/>
      <c r="AU387" s="2"/>
      <c r="AV387" s="2"/>
      <c r="AW387" s="2"/>
      <c r="AX387" s="2"/>
      <c r="AY387" s="2"/>
      <c r="AZ387" s="2"/>
      <c r="BA387" s="2"/>
      <c r="BB387" s="2"/>
      <c r="BC387" s="2"/>
      <c r="BD387" s="2"/>
      <c r="BE387" s="2"/>
      <c r="BF387" s="2"/>
      <c r="BG387" s="2"/>
      <c r="BH387" s="2"/>
      <c r="BI387" s="2"/>
      <c r="BJ387" s="2"/>
    </row>
    <row r="388" spans="1:62" x14ac:dyDescent="0.3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/>
      <c r="AT388" s="2"/>
      <c r="AU388" s="2"/>
      <c r="AV388" s="2"/>
      <c r="AW388" s="2"/>
      <c r="AX388" s="2"/>
      <c r="AY388" s="2"/>
      <c r="AZ388" s="2"/>
      <c r="BA388" s="2"/>
      <c r="BB388" s="2"/>
      <c r="BC388" s="2"/>
      <c r="BD388" s="2"/>
      <c r="BE388" s="2"/>
      <c r="BF388" s="2"/>
      <c r="BG388" s="2"/>
      <c r="BH388" s="2"/>
      <c r="BI388" s="2"/>
      <c r="BJ388" s="2"/>
    </row>
    <row r="389" spans="1:62" x14ac:dyDescent="0.3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/>
      <c r="AT389" s="2"/>
      <c r="AU389" s="2"/>
      <c r="AV389" s="2"/>
      <c r="AW389" s="2"/>
      <c r="AX389" s="2"/>
      <c r="AY389" s="2"/>
      <c r="AZ389" s="2"/>
      <c r="BA389" s="2"/>
      <c r="BB389" s="2"/>
      <c r="BC389" s="2"/>
      <c r="BD389" s="2"/>
      <c r="BE389" s="2"/>
      <c r="BF389" s="2"/>
      <c r="BG389" s="2"/>
      <c r="BH389" s="2"/>
      <c r="BI389" s="2"/>
      <c r="BJ389" s="2"/>
    </row>
    <row r="390" spans="1:62" x14ac:dyDescent="0.3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/>
      <c r="AT390" s="2"/>
      <c r="AU390" s="2"/>
      <c r="AV390" s="2"/>
      <c r="AW390" s="2"/>
      <c r="AX390" s="2"/>
      <c r="AY390" s="2"/>
      <c r="AZ390" s="2"/>
      <c r="BA390" s="2"/>
      <c r="BB390" s="2"/>
      <c r="BC390" s="2"/>
      <c r="BD390" s="2"/>
      <c r="BE390" s="2"/>
      <c r="BF390" s="2"/>
      <c r="BG390" s="2"/>
      <c r="BH390" s="2"/>
      <c r="BI390" s="2"/>
      <c r="BJ390" s="2"/>
    </row>
    <row r="391" spans="1:62" x14ac:dyDescent="0.3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/>
      <c r="AT391" s="2"/>
      <c r="AU391" s="2"/>
      <c r="AV391" s="2"/>
      <c r="AW391" s="2"/>
      <c r="AX391" s="2"/>
      <c r="AY391" s="2"/>
      <c r="AZ391" s="2"/>
      <c r="BA391" s="2"/>
      <c r="BB391" s="2"/>
      <c r="BC391" s="2"/>
      <c r="BD391" s="2"/>
      <c r="BE391" s="2"/>
      <c r="BF391" s="2"/>
      <c r="BG391" s="2"/>
      <c r="BH391" s="2"/>
      <c r="BI391" s="2"/>
      <c r="BJ391" s="2"/>
    </row>
    <row r="392" spans="1:62" x14ac:dyDescent="0.3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/>
      <c r="AT392" s="2"/>
      <c r="AU392" s="2"/>
      <c r="AV392" s="2"/>
      <c r="AW392" s="2"/>
      <c r="AX392" s="2"/>
      <c r="AY392" s="2"/>
      <c r="AZ392" s="2"/>
      <c r="BA392" s="2"/>
      <c r="BB392" s="2"/>
      <c r="BC392" s="2"/>
      <c r="BD392" s="2"/>
      <c r="BE392" s="2"/>
      <c r="BF392" s="2"/>
      <c r="BG392" s="2"/>
      <c r="BH392" s="2"/>
      <c r="BI392" s="2"/>
      <c r="BJ392" s="2"/>
    </row>
    <row r="393" spans="1:62" x14ac:dyDescent="0.3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/>
      <c r="AT393" s="2"/>
      <c r="AU393" s="2"/>
      <c r="AV393" s="2"/>
      <c r="AW393" s="2"/>
      <c r="AX393" s="2"/>
      <c r="AY393" s="2"/>
      <c r="AZ393" s="2"/>
      <c r="BA393" s="2"/>
      <c r="BB393" s="2"/>
      <c r="BC393" s="2"/>
      <c r="BD393" s="2"/>
      <c r="BE393" s="2"/>
      <c r="BF393" s="2"/>
      <c r="BG393" s="2"/>
      <c r="BH393" s="2"/>
      <c r="BI393" s="2"/>
      <c r="BJ393" s="2"/>
    </row>
    <row r="394" spans="1:62" x14ac:dyDescent="0.3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/>
      <c r="AT394" s="2"/>
      <c r="AU394" s="2"/>
      <c r="AV394" s="2"/>
      <c r="AW394" s="2"/>
      <c r="AX394" s="2"/>
      <c r="AY394" s="2"/>
      <c r="AZ394" s="2"/>
      <c r="BA394" s="2"/>
      <c r="BB394" s="2"/>
      <c r="BC394" s="2"/>
      <c r="BD394" s="2"/>
      <c r="BE394" s="2"/>
      <c r="BF394" s="2"/>
      <c r="BG394" s="2"/>
      <c r="BH394" s="2"/>
      <c r="BI394" s="2"/>
      <c r="BJ394" s="2"/>
    </row>
    <row r="395" spans="1:62" x14ac:dyDescent="0.3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/>
      <c r="AT395" s="2"/>
      <c r="AU395" s="2"/>
      <c r="AV395" s="2"/>
      <c r="AW395" s="2"/>
      <c r="AX395" s="2"/>
      <c r="AY395" s="2"/>
      <c r="AZ395" s="2"/>
      <c r="BA395" s="2"/>
      <c r="BB395" s="2"/>
      <c r="BC395" s="2"/>
      <c r="BD395" s="2"/>
      <c r="BE395" s="2"/>
      <c r="BF395" s="2"/>
      <c r="BG395" s="2"/>
      <c r="BH395" s="2"/>
      <c r="BI395" s="2"/>
      <c r="BJ395" s="2"/>
    </row>
    <row r="396" spans="1:62" x14ac:dyDescent="0.3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/>
      <c r="AT396" s="2"/>
      <c r="AU396" s="2"/>
      <c r="AV396" s="2"/>
      <c r="AW396" s="2"/>
      <c r="AX396" s="2"/>
      <c r="AY396" s="2"/>
      <c r="AZ396" s="2"/>
      <c r="BA396" s="2"/>
      <c r="BB396" s="2"/>
      <c r="BC396" s="2"/>
      <c r="BD396" s="2"/>
      <c r="BE396" s="2"/>
      <c r="BF396" s="2"/>
      <c r="BG396" s="2"/>
      <c r="BH396" s="2"/>
      <c r="BI396" s="2"/>
      <c r="BJ396" s="2"/>
    </row>
    <row r="397" spans="1:62" x14ac:dyDescent="0.3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/>
      <c r="AT397" s="2"/>
      <c r="AU397" s="2"/>
      <c r="AV397" s="2"/>
      <c r="AW397" s="2"/>
      <c r="AX397" s="2"/>
      <c r="AY397" s="2"/>
      <c r="AZ397" s="2"/>
      <c r="BA397" s="2"/>
      <c r="BB397" s="2"/>
      <c r="BC397" s="2"/>
      <c r="BD397" s="2"/>
      <c r="BE397" s="2"/>
      <c r="BF397" s="2"/>
      <c r="BG397" s="2"/>
      <c r="BH397" s="2"/>
      <c r="BI397" s="2"/>
      <c r="BJ397" s="2"/>
    </row>
    <row r="398" spans="1:62" x14ac:dyDescent="0.3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/>
      <c r="AT398" s="2"/>
      <c r="AU398" s="2"/>
      <c r="AV398" s="2"/>
      <c r="AW398" s="2"/>
      <c r="AX398" s="2"/>
      <c r="AY398" s="2"/>
      <c r="AZ398" s="2"/>
      <c r="BA398" s="2"/>
      <c r="BB398" s="2"/>
      <c r="BC398" s="2"/>
      <c r="BD398" s="2"/>
      <c r="BE398" s="2"/>
      <c r="BF398" s="2"/>
      <c r="BG398" s="2"/>
      <c r="BH398" s="2"/>
      <c r="BI398" s="2"/>
      <c r="BJ398" s="2"/>
    </row>
    <row r="399" spans="1:62" x14ac:dyDescent="0.3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/>
      <c r="AT399" s="2"/>
      <c r="AU399" s="2"/>
      <c r="AV399" s="2"/>
      <c r="AW399" s="2"/>
      <c r="AX399" s="2"/>
      <c r="AY399" s="2"/>
      <c r="AZ399" s="2"/>
      <c r="BA399" s="2"/>
      <c r="BB399" s="2"/>
      <c r="BC399" s="2"/>
      <c r="BD399" s="2"/>
      <c r="BE399" s="2"/>
      <c r="BF399" s="2"/>
      <c r="BG399" s="2"/>
      <c r="BH399" s="2"/>
      <c r="BI399" s="2"/>
      <c r="BJ399" s="2"/>
    </row>
    <row r="400" spans="1:62" x14ac:dyDescent="0.3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/>
      <c r="AT400" s="2"/>
      <c r="AU400" s="2"/>
      <c r="AV400" s="2"/>
      <c r="AW400" s="2"/>
      <c r="AX400" s="2"/>
      <c r="AY400" s="2"/>
      <c r="AZ400" s="2"/>
      <c r="BA400" s="2"/>
      <c r="BB400" s="2"/>
      <c r="BC400" s="2"/>
      <c r="BD400" s="2"/>
      <c r="BE400" s="2"/>
      <c r="BF400" s="2"/>
      <c r="BG400" s="2"/>
      <c r="BH400" s="2"/>
      <c r="BI400" s="2"/>
      <c r="BJ400" s="2"/>
    </row>
    <row r="401" spans="1:62" x14ac:dyDescent="0.3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/>
      <c r="AT401" s="2"/>
      <c r="AU401" s="2"/>
      <c r="AV401" s="2"/>
      <c r="AW401" s="2"/>
      <c r="AX401" s="2"/>
      <c r="AY401" s="2"/>
      <c r="AZ401" s="2"/>
      <c r="BA401" s="2"/>
      <c r="BB401" s="2"/>
      <c r="BC401" s="2"/>
      <c r="BD401" s="2"/>
      <c r="BE401" s="2"/>
      <c r="BF401" s="2"/>
      <c r="BG401" s="2"/>
      <c r="BH401" s="2"/>
      <c r="BI401" s="2"/>
      <c r="BJ401" s="2"/>
    </row>
    <row r="402" spans="1:62" x14ac:dyDescent="0.3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/>
      <c r="AT402" s="2"/>
      <c r="AU402" s="2"/>
      <c r="AV402" s="2"/>
      <c r="AW402" s="2"/>
      <c r="AX402" s="2"/>
      <c r="AY402" s="2"/>
      <c r="AZ402" s="2"/>
      <c r="BA402" s="2"/>
      <c r="BB402" s="2"/>
      <c r="BC402" s="2"/>
      <c r="BD402" s="2"/>
      <c r="BE402" s="2"/>
      <c r="BF402" s="2"/>
      <c r="BG402" s="2"/>
      <c r="BH402" s="2"/>
      <c r="BI402" s="2"/>
      <c r="BJ402" s="2"/>
    </row>
    <row r="403" spans="1:62" x14ac:dyDescent="0.3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/>
      <c r="AT403" s="2"/>
      <c r="AU403" s="2"/>
      <c r="AV403" s="2"/>
      <c r="AW403" s="2"/>
      <c r="AX403" s="2"/>
      <c r="AY403" s="2"/>
      <c r="AZ403" s="2"/>
      <c r="BA403" s="2"/>
      <c r="BB403" s="2"/>
      <c r="BC403" s="2"/>
      <c r="BD403" s="2"/>
      <c r="BE403" s="2"/>
      <c r="BF403" s="2"/>
      <c r="BG403" s="2"/>
      <c r="BH403" s="2"/>
      <c r="BI403" s="2"/>
      <c r="BJ403" s="2"/>
    </row>
    <row r="404" spans="1:62" x14ac:dyDescent="0.3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/>
      <c r="AT404" s="2"/>
      <c r="AU404" s="2"/>
      <c r="AV404" s="2"/>
      <c r="AW404" s="2"/>
      <c r="AX404" s="2"/>
      <c r="AY404" s="2"/>
      <c r="AZ404" s="2"/>
      <c r="BA404" s="2"/>
      <c r="BB404" s="2"/>
      <c r="BC404" s="2"/>
      <c r="BD404" s="2"/>
      <c r="BE404" s="2"/>
      <c r="BF404" s="2"/>
      <c r="BG404" s="2"/>
      <c r="BH404" s="2"/>
      <c r="BI404" s="2"/>
      <c r="BJ404" s="2"/>
    </row>
    <row r="405" spans="1:62" x14ac:dyDescent="0.3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/>
      <c r="AT405" s="2"/>
      <c r="AU405" s="2"/>
      <c r="AV405" s="2"/>
      <c r="AW405" s="2"/>
      <c r="AX405" s="2"/>
      <c r="AY405" s="2"/>
      <c r="AZ405" s="2"/>
      <c r="BA405" s="2"/>
      <c r="BB405" s="2"/>
      <c r="BC405" s="2"/>
      <c r="BD405" s="2"/>
      <c r="BE405" s="2"/>
      <c r="BF405" s="2"/>
      <c r="BG405" s="2"/>
      <c r="BH405" s="2"/>
      <c r="BI405" s="2"/>
      <c r="BJ405" s="2"/>
    </row>
    <row r="406" spans="1:62" x14ac:dyDescent="0.3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/>
      <c r="AT406" s="2"/>
      <c r="AU406" s="2"/>
      <c r="AV406" s="2"/>
      <c r="AW406" s="2"/>
      <c r="AX406" s="2"/>
      <c r="AY406" s="2"/>
      <c r="AZ406" s="2"/>
      <c r="BA406" s="2"/>
      <c r="BB406" s="2"/>
      <c r="BC406" s="2"/>
      <c r="BD406" s="2"/>
      <c r="BE406" s="2"/>
      <c r="BF406" s="2"/>
      <c r="BG406" s="2"/>
      <c r="BH406" s="2"/>
      <c r="BI406" s="2"/>
      <c r="BJ406" s="2"/>
    </row>
    <row r="407" spans="1:62" x14ac:dyDescent="0.3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/>
      <c r="AT407" s="2"/>
      <c r="AU407" s="2"/>
      <c r="AV407" s="2"/>
      <c r="AW407" s="2"/>
      <c r="AX407" s="2"/>
      <c r="AY407" s="2"/>
      <c r="AZ407" s="2"/>
      <c r="BA407" s="2"/>
      <c r="BB407" s="2"/>
      <c r="BC407" s="2"/>
      <c r="BD407" s="2"/>
      <c r="BE407" s="2"/>
      <c r="BF407" s="2"/>
      <c r="BG407" s="2"/>
      <c r="BH407" s="2"/>
      <c r="BI407" s="2"/>
      <c r="BJ407" s="2"/>
    </row>
    <row r="408" spans="1:62" x14ac:dyDescent="0.3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/>
      <c r="AT408" s="2"/>
      <c r="AU408" s="2"/>
      <c r="AV408" s="2"/>
      <c r="AW408" s="2"/>
      <c r="AX408" s="2"/>
      <c r="AY408" s="2"/>
      <c r="AZ408" s="2"/>
      <c r="BA408" s="2"/>
      <c r="BB408" s="2"/>
      <c r="BC408" s="2"/>
      <c r="BD408" s="2"/>
      <c r="BE408" s="2"/>
      <c r="BF408" s="2"/>
      <c r="BG408" s="2"/>
      <c r="BH408" s="2"/>
      <c r="BI408" s="2"/>
      <c r="BJ408" s="2"/>
    </row>
    <row r="409" spans="1:62" x14ac:dyDescent="0.3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/>
      <c r="AT409" s="2"/>
      <c r="AU409" s="2"/>
      <c r="AV409" s="2"/>
      <c r="AW409" s="2"/>
      <c r="AX409" s="2"/>
      <c r="AY409" s="2"/>
      <c r="AZ409" s="2"/>
      <c r="BA409" s="2"/>
      <c r="BB409" s="2"/>
      <c r="BC409" s="2"/>
      <c r="BD409" s="2"/>
      <c r="BE409" s="2"/>
      <c r="BF409" s="2"/>
      <c r="BG409" s="2"/>
      <c r="BH409" s="2"/>
      <c r="BI409" s="2"/>
      <c r="BJ409" s="2"/>
    </row>
    <row r="410" spans="1:62" x14ac:dyDescent="0.3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/>
      <c r="AT410" s="2"/>
      <c r="AU410" s="2"/>
      <c r="AV410" s="2"/>
      <c r="AW410" s="2"/>
      <c r="AX410" s="2"/>
      <c r="AY410" s="2"/>
      <c r="AZ410" s="2"/>
      <c r="BA410" s="2"/>
      <c r="BB410" s="2"/>
      <c r="BC410" s="2"/>
      <c r="BD410" s="2"/>
      <c r="BE410" s="2"/>
      <c r="BF410" s="2"/>
      <c r="BG410" s="2"/>
      <c r="BH410" s="2"/>
      <c r="BI410" s="2"/>
      <c r="BJ410" s="2"/>
    </row>
    <row r="411" spans="1:62" x14ac:dyDescent="0.3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/>
      <c r="AT411" s="2"/>
      <c r="AU411" s="2"/>
      <c r="AV411" s="2"/>
      <c r="AW411" s="2"/>
      <c r="AX411" s="2"/>
      <c r="AY411" s="2"/>
      <c r="AZ411" s="2"/>
      <c r="BA411" s="2"/>
      <c r="BB411" s="2"/>
      <c r="BC411" s="2"/>
      <c r="BD411" s="2"/>
      <c r="BE411" s="2"/>
      <c r="BF411" s="2"/>
      <c r="BG411" s="2"/>
      <c r="BH411" s="2"/>
      <c r="BI411" s="2"/>
      <c r="BJ411" s="2"/>
    </row>
    <row r="412" spans="1:62" x14ac:dyDescent="0.3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/>
      <c r="AT412" s="2"/>
      <c r="AU412" s="2"/>
      <c r="AV412" s="2"/>
      <c r="AW412" s="2"/>
      <c r="AX412" s="2"/>
      <c r="AY412" s="2"/>
      <c r="AZ412" s="2"/>
      <c r="BA412" s="2"/>
      <c r="BB412" s="2"/>
      <c r="BC412" s="2"/>
      <c r="BD412" s="2"/>
      <c r="BE412" s="2"/>
      <c r="BF412" s="2"/>
      <c r="BG412" s="2"/>
      <c r="BH412" s="2"/>
      <c r="BI412" s="2"/>
      <c r="BJ412" s="2"/>
    </row>
    <row r="413" spans="1:62" x14ac:dyDescent="0.3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/>
      <c r="AT413" s="2"/>
      <c r="AU413" s="2"/>
      <c r="AV413" s="2"/>
      <c r="AW413" s="2"/>
      <c r="AX413" s="2"/>
      <c r="AY413" s="2"/>
      <c r="AZ413" s="2"/>
      <c r="BA413" s="2"/>
      <c r="BB413" s="2"/>
      <c r="BC413" s="2"/>
      <c r="BD413" s="2"/>
      <c r="BE413" s="2"/>
      <c r="BF413" s="2"/>
      <c r="BG413" s="2"/>
      <c r="BH413" s="2"/>
      <c r="BI413" s="2"/>
      <c r="BJ413" s="2"/>
    </row>
    <row r="414" spans="1:62" x14ac:dyDescent="0.3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/>
      <c r="AT414" s="2"/>
      <c r="AU414" s="2"/>
      <c r="AV414" s="2"/>
      <c r="AW414" s="2"/>
      <c r="AX414" s="2"/>
      <c r="AY414" s="2"/>
      <c r="AZ414" s="2"/>
      <c r="BA414" s="2"/>
      <c r="BB414" s="2"/>
      <c r="BC414" s="2"/>
      <c r="BD414" s="2"/>
      <c r="BE414" s="2"/>
      <c r="BF414" s="2"/>
      <c r="BG414" s="2"/>
      <c r="BH414" s="2"/>
      <c r="BI414" s="2"/>
      <c r="BJ414" s="2"/>
    </row>
    <row r="415" spans="1:62" x14ac:dyDescent="0.3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/>
      <c r="AT415" s="2"/>
      <c r="AU415" s="2"/>
      <c r="AV415" s="2"/>
      <c r="AW415" s="2"/>
      <c r="AX415" s="2"/>
      <c r="AY415" s="2"/>
      <c r="AZ415" s="2"/>
      <c r="BA415" s="2"/>
      <c r="BB415" s="2"/>
      <c r="BC415" s="2"/>
      <c r="BD415" s="2"/>
      <c r="BE415" s="2"/>
      <c r="BF415" s="2"/>
      <c r="BG415" s="2"/>
      <c r="BH415" s="2"/>
      <c r="BI415" s="2"/>
      <c r="BJ415" s="2"/>
    </row>
    <row r="416" spans="1:62" x14ac:dyDescent="0.3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/>
      <c r="AT416" s="2"/>
      <c r="AU416" s="2"/>
      <c r="AV416" s="2"/>
      <c r="AW416" s="2"/>
      <c r="AX416" s="2"/>
      <c r="AY416" s="2"/>
      <c r="AZ416" s="2"/>
      <c r="BA416" s="2"/>
      <c r="BB416" s="2"/>
      <c r="BC416" s="2"/>
      <c r="BD416" s="2"/>
      <c r="BE416" s="2"/>
      <c r="BF416" s="2"/>
      <c r="BG416" s="2"/>
      <c r="BH416" s="2"/>
      <c r="BI416" s="2"/>
      <c r="BJ416" s="2"/>
    </row>
    <row r="417" spans="1:62" x14ac:dyDescent="0.3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/>
      <c r="AT417" s="2"/>
      <c r="AU417" s="2"/>
      <c r="AV417" s="2"/>
      <c r="AW417" s="2"/>
      <c r="AX417" s="2"/>
      <c r="AY417" s="2"/>
      <c r="AZ417" s="2"/>
      <c r="BA417" s="2"/>
      <c r="BB417" s="2"/>
      <c r="BC417" s="2"/>
      <c r="BD417" s="2"/>
      <c r="BE417" s="2"/>
      <c r="BF417" s="2"/>
      <c r="BG417" s="2"/>
      <c r="BH417" s="2"/>
      <c r="BI417" s="2"/>
      <c r="BJ417" s="2"/>
    </row>
    <row r="418" spans="1:62" x14ac:dyDescent="0.3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/>
      <c r="AT418" s="2"/>
      <c r="AU418" s="2"/>
      <c r="AV418" s="2"/>
      <c r="AW418" s="2"/>
      <c r="AX418" s="2"/>
      <c r="AY418" s="2"/>
      <c r="AZ418" s="2"/>
      <c r="BA418" s="2"/>
      <c r="BB418" s="2"/>
      <c r="BC418" s="2"/>
      <c r="BD418" s="2"/>
      <c r="BE418" s="2"/>
      <c r="BF418" s="2"/>
      <c r="BG418" s="2"/>
      <c r="BH418" s="2"/>
      <c r="BI418" s="2"/>
      <c r="BJ418" s="2"/>
    </row>
    <row r="419" spans="1:62" x14ac:dyDescent="0.3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/>
      <c r="AT419" s="2"/>
      <c r="AU419" s="2"/>
      <c r="AV419" s="2"/>
      <c r="AW419" s="2"/>
      <c r="AX419" s="2"/>
      <c r="AY419" s="2"/>
      <c r="AZ419" s="2"/>
      <c r="BA419" s="2"/>
      <c r="BB419" s="2"/>
      <c r="BC419" s="2"/>
      <c r="BD419" s="2"/>
      <c r="BE419" s="2"/>
      <c r="BF419" s="2"/>
      <c r="BG419" s="2"/>
      <c r="BH419" s="2"/>
      <c r="BI419" s="2"/>
      <c r="BJ419" s="2"/>
    </row>
    <row r="420" spans="1:62" x14ac:dyDescent="0.3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/>
      <c r="AT420" s="2"/>
      <c r="AU420" s="2"/>
      <c r="AV420" s="2"/>
      <c r="AW420" s="2"/>
      <c r="AX420" s="2"/>
      <c r="AY420" s="2"/>
      <c r="AZ420" s="2"/>
      <c r="BA420" s="2"/>
      <c r="BB420" s="2"/>
      <c r="BC420" s="2"/>
      <c r="BD420" s="2"/>
      <c r="BE420" s="2"/>
      <c r="BF420" s="2"/>
      <c r="BG420" s="2"/>
      <c r="BH420" s="2"/>
      <c r="BI420" s="2"/>
      <c r="BJ420" s="2"/>
    </row>
    <row r="421" spans="1:62" x14ac:dyDescent="0.3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/>
      <c r="AT421" s="2"/>
      <c r="AU421" s="2"/>
      <c r="AV421" s="2"/>
      <c r="AW421" s="2"/>
      <c r="AX421" s="2"/>
      <c r="AY421" s="2"/>
      <c r="AZ421" s="2"/>
      <c r="BA421" s="2"/>
      <c r="BB421" s="2"/>
      <c r="BC421" s="2"/>
      <c r="BD421" s="2"/>
      <c r="BE421" s="2"/>
      <c r="BF421" s="2"/>
      <c r="BG421" s="2"/>
      <c r="BH421" s="2"/>
      <c r="BI421" s="2"/>
      <c r="BJ421" s="2"/>
    </row>
    <row r="422" spans="1:62" x14ac:dyDescent="0.3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/>
      <c r="AT422" s="2"/>
      <c r="AU422" s="2"/>
      <c r="AV422" s="2"/>
      <c r="AW422" s="2"/>
      <c r="AX422" s="2"/>
      <c r="AY422" s="2"/>
      <c r="AZ422" s="2"/>
      <c r="BA422" s="2"/>
      <c r="BB422" s="2"/>
      <c r="BC422" s="2"/>
      <c r="BD422" s="2"/>
      <c r="BE422" s="2"/>
      <c r="BF422" s="2"/>
      <c r="BG422" s="2"/>
      <c r="BH422" s="2"/>
      <c r="BI422" s="2"/>
      <c r="BJ422" s="2"/>
    </row>
    <row r="423" spans="1:62" x14ac:dyDescent="0.3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/>
      <c r="AT423" s="2"/>
      <c r="AU423" s="2"/>
      <c r="AV423" s="2"/>
      <c r="AW423" s="2"/>
      <c r="AX423" s="2"/>
      <c r="AY423" s="2"/>
      <c r="AZ423" s="2"/>
      <c r="BA423" s="2"/>
      <c r="BB423" s="2"/>
      <c r="BC423" s="2"/>
      <c r="BD423" s="2"/>
      <c r="BE423" s="2"/>
      <c r="BF423" s="2"/>
      <c r="BG423" s="2"/>
      <c r="BH423" s="2"/>
      <c r="BI423" s="2"/>
      <c r="BJ423" s="2"/>
    </row>
    <row r="424" spans="1:62" x14ac:dyDescent="0.3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/>
      <c r="AT424" s="2"/>
      <c r="AU424" s="2"/>
      <c r="AV424" s="2"/>
      <c r="AW424" s="2"/>
      <c r="AX424" s="2"/>
      <c r="AY424" s="2"/>
      <c r="AZ424" s="2"/>
      <c r="BA424" s="2"/>
      <c r="BB424" s="2"/>
      <c r="BC424" s="2"/>
      <c r="BD424" s="2"/>
      <c r="BE424" s="2"/>
      <c r="BF424" s="2"/>
      <c r="BG424" s="2"/>
      <c r="BH424" s="2"/>
      <c r="BI424" s="2"/>
      <c r="BJ424" s="2"/>
    </row>
    <row r="425" spans="1:62" x14ac:dyDescent="0.3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/>
      <c r="AT425" s="2"/>
      <c r="AU425" s="2"/>
      <c r="AV425" s="2"/>
      <c r="AW425" s="2"/>
      <c r="AX425" s="2"/>
      <c r="AY425" s="2"/>
      <c r="AZ425" s="2"/>
      <c r="BA425" s="2"/>
      <c r="BB425" s="2"/>
      <c r="BC425" s="2"/>
      <c r="BD425" s="2"/>
      <c r="BE425" s="2"/>
      <c r="BF425" s="2"/>
      <c r="BG425" s="2"/>
      <c r="BH425" s="2"/>
      <c r="BI425" s="2"/>
      <c r="BJ425" s="2"/>
    </row>
    <row r="426" spans="1:62" x14ac:dyDescent="0.3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/>
      <c r="AT426" s="2"/>
      <c r="AU426" s="2"/>
      <c r="AV426" s="2"/>
      <c r="AW426" s="2"/>
      <c r="AX426" s="2"/>
      <c r="AY426" s="2"/>
      <c r="AZ426" s="2"/>
      <c r="BA426" s="2"/>
      <c r="BB426" s="2"/>
      <c r="BC426" s="2"/>
      <c r="BD426" s="2"/>
      <c r="BE426" s="2"/>
      <c r="BF426" s="2"/>
      <c r="BG426" s="2"/>
      <c r="BH426" s="2"/>
      <c r="BI426" s="2"/>
      <c r="BJ426" s="2"/>
    </row>
    <row r="427" spans="1:62" x14ac:dyDescent="0.3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/>
      <c r="AT427" s="2"/>
      <c r="AU427" s="2"/>
      <c r="AV427" s="2"/>
      <c r="AW427" s="2"/>
      <c r="AX427" s="2"/>
      <c r="AY427" s="2"/>
      <c r="AZ427" s="2"/>
      <c r="BA427" s="2"/>
      <c r="BB427" s="2"/>
      <c r="BC427" s="2"/>
      <c r="BD427" s="2"/>
      <c r="BE427" s="2"/>
      <c r="BF427" s="2"/>
      <c r="BG427" s="2"/>
      <c r="BH427" s="2"/>
      <c r="BI427" s="2"/>
      <c r="BJ427" s="2"/>
    </row>
    <row r="428" spans="1:62" x14ac:dyDescent="0.3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/>
      <c r="AT428" s="2"/>
      <c r="AU428" s="2"/>
      <c r="AV428" s="2"/>
      <c r="AW428" s="2"/>
      <c r="AX428" s="2"/>
      <c r="AY428" s="2"/>
      <c r="AZ428" s="2"/>
      <c r="BA428" s="2"/>
      <c r="BB428" s="2"/>
      <c r="BC428" s="2"/>
      <c r="BD428" s="2"/>
      <c r="BE428" s="2"/>
      <c r="BF428" s="2"/>
      <c r="BG428" s="2"/>
      <c r="BH428" s="2"/>
      <c r="BI428" s="2"/>
      <c r="BJ428" s="2"/>
    </row>
    <row r="429" spans="1:62" x14ac:dyDescent="0.3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/>
      <c r="AT429" s="2"/>
      <c r="AU429" s="2"/>
      <c r="AV429" s="2"/>
      <c r="AW429" s="2"/>
      <c r="AX429" s="2"/>
      <c r="AY429" s="2"/>
      <c r="AZ429" s="2"/>
      <c r="BA429" s="2"/>
      <c r="BB429" s="2"/>
      <c r="BC429" s="2"/>
      <c r="BD429" s="2"/>
      <c r="BE429" s="2"/>
      <c r="BF429" s="2"/>
      <c r="BG429" s="2"/>
      <c r="BH429" s="2"/>
      <c r="BI429" s="2"/>
      <c r="BJ429" s="2"/>
    </row>
    <row r="430" spans="1:62" x14ac:dyDescent="0.3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/>
      <c r="AT430" s="2"/>
      <c r="AU430" s="2"/>
      <c r="AV430" s="2"/>
      <c r="AW430" s="2"/>
      <c r="AX430" s="2"/>
      <c r="AY430" s="2"/>
      <c r="AZ430" s="2"/>
      <c r="BA430" s="2"/>
      <c r="BB430" s="2"/>
      <c r="BC430" s="2"/>
      <c r="BD430" s="2"/>
      <c r="BE430" s="2"/>
      <c r="BF430" s="2"/>
      <c r="BG430" s="2"/>
      <c r="BH430" s="2"/>
      <c r="BI430" s="2"/>
      <c r="BJ430" s="2"/>
    </row>
    <row r="431" spans="1:62" x14ac:dyDescent="0.3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/>
      <c r="AT431" s="2"/>
      <c r="AU431" s="2"/>
      <c r="AV431" s="2"/>
      <c r="AW431" s="2"/>
      <c r="AX431" s="2"/>
      <c r="AY431" s="2"/>
      <c r="AZ431" s="2"/>
      <c r="BA431" s="2"/>
      <c r="BB431" s="2"/>
      <c r="BC431" s="2"/>
      <c r="BD431" s="2"/>
      <c r="BE431" s="2"/>
      <c r="BF431" s="2"/>
      <c r="BG431" s="2"/>
      <c r="BH431" s="2"/>
      <c r="BI431" s="2"/>
      <c r="BJ431" s="2"/>
    </row>
    <row r="432" spans="1:62" x14ac:dyDescent="0.3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/>
      <c r="AT432" s="2"/>
      <c r="AU432" s="2"/>
      <c r="AV432" s="2"/>
      <c r="AW432" s="2"/>
      <c r="AX432" s="2"/>
      <c r="AY432" s="2"/>
      <c r="AZ432" s="2"/>
      <c r="BA432" s="2"/>
      <c r="BB432" s="2"/>
      <c r="BC432" s="2"/>
      <c r="BD432" s="2"/>
      <c r="BE432" s="2"/>
      <c r="BF432" s="2"/>
      <c r="BG432" s="2"/>
      <c r="BH432" s="2"/>
      <c r="BI432" s="2"/>
      <c r="BJ432" s="2"/>
    </row>
    <row r="433" spans="1:62" x14ac:dyDescent="0.3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/>
      <c r="AT433" s="2"/>
      <c r="AU433" s="2"/>
      <c r="AV433" s="2"/>
      <c r="AW433" s="2"/>
      <c r="AX433" s="2"/>
      <c r="AY433" s="2"/>
      <c r="AZ433" s="2"/>
      <c r="BA433" s="2"/>
      <c r="BB433" s="2"/>
      <c r="BC433" s="2"/>
      <c r="BD433" s="2"/>
      <c r="BE433" s="2"/>
      <c r="BF433" s="2"/>
      <c r="BG433" s="2"/>
      <c r="BH433" s="2"/>
      <c r="BI433" s="2"/>
      <c r="BJ433" s="2"/>
    </row>
    <row r="434" spans="1:62" x14ac:dyDescent="0.3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/>
      <c r="AT434" s="2"/>
      <c r="AU434" s="2"/>
      <c r="AV434" s="2"/>
      <c r="AW434" s="2"/>
      <c r="AX434" s="2"/>
      <c r="AY434" s="2"/>
      <c r="AZ434" s="2"/>
      <c r="BA434" s="2"/>
      <c r="BB434" s="2"/>
      <c r="BC434" s="2"/>
      <c r="BD434" s="2"/>
      <c r="BE434" s="2"/>
      <c r="BF434" s="2"/>
      <c r="BG434" s="2"/>
      <c r="BH434" s="2"/>
      <c r="BI434" s="2"/>
      <c r="BJ434" s="2"/>
    </row>
    <row r="435" spans="1:62" x14ac:dyDescent="0.3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/>
      <c r="AT435" s="2"/>
      <c r="AU435" s="2"/>
      <c r="AV435" s="2"/>
      <c r="AW435" s="2"/>
      <c r="AX435" s="2"/>
      <c r="AY435" s="2"/>
      <c r="AZ435" s="2"/>
      <c r="BA435" s="2"/>
      <c r="BB435" s="2"/>
      <c r="BC435" s="2"/>
      <c r="BD435" s="2"/>
      <c r="BE435" s="2"/>
      <c r="BF435" s="2"/>
      <c r="BG435" s="2"/>
      <c r="BH435" s="2"/>
      <c r="BI435" s="2"/>
      <c r="BJ435" s="2"/>
    </row>
    <row r="436" spans="1:62" x14ac:dyDescent="0.3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/>
      <c r="AT436" s="2"/>
      <c r="AU436" s="2"/>
      <c r="AV436" s="2"/>
      <c r="AW436" s="2"/>
      <c r="AX436" s="2"/>
      <c r="AY436" s="2"/>
      <c r="AZ436" s="2"/>
      <c r="BA436" s="2"/>
      <c r="BB436" s="2"/>
      <c r="BC436" s="2"/>
      <c r="BD436" s="2"/>
      <c r="BE436" s="2"/>
      <c r="BF436" s="2"/>
      <c r="BG436" s="2"/>
      <c r="BH436" s="2"/>
      <c r="BI436" s="2"/>
      <c r="BJ436" s="2"/>
    </row>
    <row r="437" spans="1:62" x14ac:dyDescent="0.3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/>
      <c r="AT437" s="2"/>
      <c r="AU437" s="2"/>
      <c r="AV437" s="2"/>
      <c r="AW437" s="2"/>
      <c r="AX437" s="2"/>
      <c r="AY437" s="2"/>
      <c r="AZ437" s="2"/>
      <c r="BA437" s="2"/>
      <c r="BB437" s="2"/>
      <c r="BC437" s="2"/>
      <c r="BD437" s="2"/>
      <c r="BE437" s="2"/>
      <c r="BF437" s="2"/>
      <c r="BG437" s="2"/>
      <c r="BH437" s="2"/>
      <c r="BI437" s="2"/>
      <c r="BJ437" s="2"/>
    </row>
    <row r="438" spans="1:62" x14ac:dyDescent="0.3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/>
      <c r="AT438" s="2"/>
      <c r="AU438" s="2"/>
      <c r="AV438" s="2"/>
      <c r="AW438" s="2"/>
      <c r="AX438" s="2"/>
      <c r="AY438" s="2"/>
      <c r="AZ438" s="2"/>
      <c r="BA438" s="2"/>
      <c r="BB438" s="2"/>
      <c r="BC438" s="2"/>
      <c r="BD438" s="2"/>
      <c r="BE438" s="2"/>
      <c r="BF438" s="2"/>
      <c r="BG438" s="2"/>
      <c r="BH438" s="2"/>
      <c r="BI438" s="2"/>
      <c r="BJ438" s="2"/>
    </row>
    <row r="439" spans="1:62" x14ac:dyDescent="0.3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/>
      <c r="AT439" s="2"/>
      <c r="AU439" s="2"/>
      <c r="AV439" s="2"/>
      <c r="AW439" s="2"/>
      <c r="AX439" s="2"/>
      <c r="AY439" s="2"/>
      <c r="AZ439" s="2"/>
      <c r="BA439" s="2"/>
      <c r="BB439" s="2"/>
      <c r="BC439" s="2"/>
      <c r="BD439" s="2"/>
      <c r="BE439" s="2"/>
      <c r="BF439" s="2"/>
      <c r="BG439" s="2"/>
      <c r="BH439" s="2"/>
      <c r="BI439" s="2"/>
      <c r="BJ439" s="2"/>
    </row>
    <row r="440" spans="1:62" x14ac:dyDescent="0.3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/>
      <c r="AT440" s="2"/>
      <c r="AU440" s="2"/>
      <c r="AV440" s="2"/>
      <c r="AW440" s="2"/>
      <c r="AX440" s="2"/>
      <c r="AY440" s="2"/>
      <c r="AZ440" s="2"/>
      <c r="BA440" s="2"/>
      <c r="BB440" s="2"/>
      <c r="BC440" s="2"/>
      <c r="BD440" s="2"/>
      <c r="BE440" s="2"/>
      <c r="BF440" s="2"/>
      <c r="BG440" s="2"/>
      <c r="BH440" s="2"/>
      <c r="BI440" s="2"/>
      <c r="BJ440" s="2"/>
    </row>
    <row r="441" spans="1:62" x14ac:dyDescent="0.3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/>
      <c r="AT441" s="2"/>
      <c r="AU441" s="2"/>
      <c r="AV441" s="2"/>
      <c r="AW441" s="2"/>
      <c r="AX441" s="2"/>
      <c r="AY441" s="2"/>
      <c r="AZ441" s="2"/>
      <c r="BA441" s="2"/>
      <c r="BB441" s="2"/>
      <c r="BC441" s="2"/>
      <c r="BD441" s="2"/>
      <c r="BE441" s="2"/>
      <c r="BF441" s="2"/>
      <c r="BG441" s="2"/>
      <c r="BH441" s="2"/>
      <c r="BI441" s="2"/>
      <c r="BJ441" s="2"/>
    </row>
    <row r="442" spans="1:62" x14ac:dyDescent="0.3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/>
      <c r="AT442" s="2"/>
      <c r="AU442" s="2"/>
      <c r="AV442" s="2"/>
      <c r="AW442" s="2"/>
      <c r="AX442" s="2"/>
      <c r="AY442" s="2"/>
      <c r="AZ442" s="2"/>
      <c r="BA442" s="2"/>
      <c r="BB442" s="2"/>
      <c r="BC442" s="2"/>
      <c r="BD442" s="2"/>
      <c r="BE442" s="2"/>
      <c r="BF442" s="2"/>
      <c r="BG442" s="2"/>
      <c r="BH442" s="2"/>
      <c r="BI442" s="2"/>
      <c r="BJ442" s="2"/>
    </row>
    <row r="443" spans="1:62" x14ac:dyDescent="0.3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/>
      <c r="AT443" s="2"/>
      <c r="AU443" s="2"/>
      <c r="AV443" s="2"/>
      <c r="AW443" s="2"/>
      <c r="AX443" s="2"/>
      <c r="AY443" s="2"/>
      <c r="AZ443" s="2"/>
      <c r="BA443" s="2"/>
      <c r="BB443" s="2"/>
      <c r="BC443" s="2"/>
      <c r="BD443" s="2"/>
      <c r="BE443" s="2"/>
      <c r="BF443" s="2"/>
      <c r="BG443" s="2"/>
      <c r="BH443" s="2"/>
      <c r="BI443" s="2"/>
      <c r="BJ443" s="2"/>
    </row>
    <row r="444" spans="1:62" x14ac:dyDescent="0.3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/>
      <c r="AT444" s="2"/>
      <c r="AU444" s="2"/>
      <c r="AV444" s="2"/>
      <c r="AW444" s="2"/>
      <c r="AX444" s="2"/>
      <c r="AY444" s="2"/>
      <c r="AZ444" s="2"/>
      <c r="BA444" s="2"/>
      <c r="BB444" s="2"/>
      <c r="BC444" s="2"/>
      <c r="BD444" s="2"/>
      <c r="BE444" s="2"/>
      <c r="BF444" s="2"/>
      <c r="BG444" s="2"/>
      <c r="BH444" s="2"/>
      <c r="BI444" s="2"/>
      <c r="BJ444" s="2"/>
    </row>
    <row r="445" spans="1:62" x14ac:dyDescent="0.3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/>
      <c r="AT445" s="2"/>
      <c r="AU445" s="2"/>
      <c r="AV445" s="2"/>
      <c r="AW445" s="2"/>
      <c r="AX445" s="2"/>
      <c r="AY445" s="2"/>
      <c r="AZ445" s="2"/>
      <c r="BA445" s="2"/>
      <c r="BB445" s="2"/>
      <c r="BC445" s="2"/>
      <c r="BD445" s="2"/>
      <c r="BE445" s="2"/>
      <c r="BF445" s="2"/>
      <c r="BG445" s="2"/>
      <c r="BH445" s="2"/>
      <c r="BI445" s="2"/>
      <c r="BJ445" s="2"/>
    </row>
    <row r="446" spans="1:62" x14ac:dyDescent="0.3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/>
      <c r="AT446" s="2"/>
      <c r="AU446" s="2"/>
      <c r="AV446" s="2"/>
      <c r="AW446" s="2"/>
      <c r="AX446" s="2"/>
      <c r="AY446" s="2"/>
      <c r="AZ446" s="2"/>
      <c r="BA446" s="2"/>
      <c r="BB446" s="2"/>
      <c r="BC446" s="2"/>
      <c r="BD446" s="2"/>
      <c r="BE446" s="2"/>
      <c r="BF446" s="2"/>
      <c r="BG446" s="2"/>
      <c r="BH446" s="2"/>
      <c r="BI446" s="2"/>
      <c r="BJ446" s="2"/>
    </row>
    <row r="447" spans="1:62" x14ac:dyDescent="0.3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/>
      <c r="AT447" s="2"/>
      <c r="AU447" s="2"/>
      <c r="AV447" s="2"/>
      <c r="AW447" s="2"/>
      <c r="AX447" s="2"/>
      <c r="AY447" s="2"/>
      <c r="AZ447" s="2"/>
      <c r="BA447" s="2"/>
      <c r="BB447" s="2"/>
      <c r="BC447" s="2"/>
      <c r="BD447" s="2"/>
      <c r="BE447" s="2"/>
      <c r="BF447" s="2"/>
      <c r="BG447" s="2"/>
      <c r="BH447" s="2"/>
      <c r="BI447" s="2"/>
      <c r="BJ447" s="2"/>
    </row>
    <row r="448" spans="1:62" x14ac:dyDescent="0.3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/>
      <c r="AT448" s="2"/>
      <c r="AU448" s="2"/>
      <c r="AV448" s="2"/>
      <c r="AW448" s="2"/>
      <c r="AX448" s="2"/>
      <c r="AY448" s="2"/>
      <c r="AZ448" s="2"/>
      <c r="BA448" s="2"/>
      <c r="BB448" s="2"/>
      <c r="BC448" s="2"/>
      <c r="BD448" s="2"/>
      <c r="BE448" s="2"/>
      <c r="BF448" s="2"/>
      <c r="BG448" s="2"/>
      <c r="BH448" s="2"/>
      <c r="BI448" s="2"/>
      <c r="BJ448" s="2"/>
    </row>
    <row r="449" spans="1:62" x14ac:dyDescent="0.3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/>
      <c r="AT449" s="2"/>
      <c r="AU449" s="2"/>
      <c r="AV449" s="2"/>
      <c r="AW449" s="2"/>
      <c r="AX449" s="2"/>
      <c r="AY449" s="2"/>
      <c r="AZ449" s="2"/>
      <c r="BA449" s="2"/>
      <c r="BB449" s="2"/>
      <c r="BC449" s="2"/>
      <c r="BD449" s="2"/>
      <c r="BE449" s="2"/>
      <c r="BF449" s="2"/>
      <c r="BG449" s="2"/>
      <c r="BH449" s="2"/>
      <c r="BI449" s="2"/>
      <c r="BJ449" s="2"/>
    </row>
    <row r="450" spans="1:62" x14ac:dyDescent="0.3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/>
      <c r="AT450" s="2"/>
      <c r="AU450" s="2"/>
      <c r="AV450" s="2"/>
      <c r="AW450" s="2"/>
      <c r="AX450" s="2"/>
      <c r="AY450" s="2"/>
      <c r="AZ450" s="2"/>
      <c r="BA450" s="2"/>
      <c r="BB450" s="2"/>
      <c r="BC450" s="2"/>
      <c r="BD450" s="2"/>
      <c r="BE450" s="2"/>
      <c r="BF450" s="2"/>
      <c r="BG450" s="2"/>
      <c r="BH450" s="2"/>
      <c r="BI450" s="2"/>
      <c r="BJ450" s="2"/>
    </row>
    <row r="451" spans="1:62" x14ac:dyDescent="0.3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/>
      <c r="AT451" s="2"/>
      <c r="AU451" s="2"/>
      <c r="AV451" s="2"/>
      <c r="AW451" s="2"/>
      <c r="AX451" s="2"/>
      <c r="AY451" s="2"/>
      <c r="AZ451" s="2"/>
      <c r="BA451" s="2"/>
      <c r="BB451" s="2"/>
      <c r="BC451" s="2"/>
      <c r="BD451" s="2"/>
      <c r="BE451" s="2"/>
      <c r="BF451" s="2"/>
      <c r="BG451" s="2"/>
      <c r="BH451" s="2"/>
      <c r="BI451" s="2"/>
      <c r="BJ451" s="2"/>
    </row>
    <row r="452" spans="1:62" x14ac:dyDescent="0.3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/>
      <c r="AT452" s="2"/>
      <c r="AU452" s="2"/>
      <c r="AV452" s="2"/>
      <c r="AW452" s="2"/>
      <c r="AX452" s="2"/>
      <c r="AY452" s="2"/>
      <c r="AZ452" s="2"/>
      <c r="BA452" s="2"/>
      <c r="BB452" s="2"/>
      <c r="BC452" s="2"/>
      <c r="BD452" s="2"/>
      <c r="BE452" s="2"/>
      <c r="BF452" s="2"/>
      <c r="BG452" s="2"/>
      <c r="BH452" s="2"/>
      <c r="BI452" s="2"/>
      <c r="BJ452" s="2"/>
    </row>
    <row r="453" spans="1:62" x14ac:dyDescent="0.3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/>
      <c r="AT453" s="2"/>
      <c r="AU453" s="2"/>
      <c r="AV453" s="2"/>
      <c r="AW453" s="2"/>
      <c r="AX453" s="2"/>
      <c r="AY453" s="2"/>
      <c r="AZ453" s="2"/>
      <c r="BA453" s="2"/>
      <c r="BB453" s="2"/>
      <c r="BC453" s="2"/>
      <c r="BD453" s="2"/>
      <c r="BE453" s="2"/>
      <c r="BF453" s="2"/>
      <c r="BG453" s="2"/>
      <c r="BH453" s="2"/>
      <c r="BI453" s="2"/>
      <c r="BJ453" s="2"/>
    </row>
    <row r="454" spans="1:62" x14ac:dyDescent="0.3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/>
      <c r="AT454" s="2"/>
      <c r="AU454" s="2"/>
      <c r="AV454" s="2"/>
      <c r="AW454" s="2"/>
      <c r="AX454" s="2"/>
      <c r="AY454" s="2"/>
      <c r="AZ454" s="2"/>
      <c r="BA454" s="2"/>
      <c r="BB454" s="2"/>
      <c r="BC454" s="2"/>
      <c r="BD454" s="2"/>
      <c r="BE454" s="2"/>
      <c r="BF454" s="2"/>
      <c r="BG454" s="2"/>
      <c r="BH454" s="2"/>
      <c r="BI454" s="2"/>
      <c r="BJ454" s="2"/>
    </row>
    <row r="455" spans="1:62" x14ac:dyDescent="0.3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/>
      <c r="AT455" s="2"/>
      <c r="AU455" s="2"/>
      <c r="AV455" s="2"/>
      <c r="AW455" s="2"/>
      <c r="AX455" s="2"/>
      <c r="AY455" s="2"/>
      <c r="AZ455" s="2"/>
      <c r="BA455" s="2"/>
      <c r="BB455" s="2"/>
      <c r="BC455" s="2"/>
      <c r="BD455" s="2"/>
      <c r="BE455" s="2"/>
      <c r="BF455" s="2"/>
      <c r="BG455" s="2"/>
      <c r="BH455" s="2"/>
      <c r="BI455" s="2"/>
      <c r="BJ455" s="2"/>
    </row>
    <row r="456" spans="1:62" x14ac:dyDescent="0.3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/>
      <c r="AT456" s="2"/>
      <c r="AU456" s="2"/>
      <c r="AV456" s="2"/>
      <c r="AW456" s="2"/>
      <c r="AX456" s="2"/>
      <c r="AY456" s="2"/>
      <c r="AZ456" s="2"/>
      <c r="BA456" s="2"/>
      <c r="BB456" s="2"/>
      <c r="BC456" s="2"/>
      <c r="BD456" s="2"/>
      <c r="BE456" s="2"/>
      <c r="BF456" s="2"/>
      <c r="BG456" s="2"/>
      <c r="BH456" s="2"/>
      <c r="BI456" s="2"/>
      <c r="BJ456" s="2"/>
    </row>
    <row r="457" spans="1:62" x14ac:dyDescent="0.3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/>
      <c r="AT457" s="2"/>
      <c r="AU457" s="2"/>
      <c r="AV457" s="2"/>
      <c r="AW457" s="2"/>
      <c r="AX457" s="2"/>
      <c r="AY457" s="2"/>
      <c r="AZ457" s="2"/>
      <c r="BA457" s="2"/>
      <c r="BB457" s="2"/>
      <c r="BC457" s="2"/>
      <c r="BD457" s="2"/>
      <c r="BE457" s="2"/>
      <c r="BF457" s="2"/>
      <c r="BG457" s="2"/>
      <c r="BH457" s="2"/>
      <c r="BI457" s="2"/>
      <c r="BJ457" s="2"/>
    </row>
    <row r="458" spans="1:62" x14ac:dyDescent="0.3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/>
      <c r="AT458" s="2"/>
      <c r="AU458" s="2"/>
      <c r="AV458" s="2"/>
      <c r="AW458" s="2"/>
      <c r="AX458" s="2"/>
      <c r="AY458" s="2"/>
      <c r="AZ458" s="2"/>
      <c r="BA458" s="2"/>
      <c r="BB458" s="2"/>
      <c r="BC458" s="2"/>
      <c r="BD458" s="2"/>
      <c r="BE458" s="2"/>
      <c r="BF458" s="2"/>
      <c r="BG458" s="2"/>
      <c r="BH458" s="2"/>
      <c r="BI458" s="2"/>
      <c r="BJ458" s="2"/>
    </row>
    <row r="459" spans="1:62" x14ac:dyDescent="0.3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/>
      <c r="AT459" s="2"/>
      <c r="AU459" s="2"/>
      <c r="AV459" s="2"/>
      <c r="AW459" s="2"/>
      <c r="AX459" s="2"/>
      <c r="AY459" s="2"/>
      <c r="AZ459" s="2"/>
      <c r="BA459" s="2"/>
      <c r="BB459" s="2"/>
      <c r="BC459" s="2"/>
      <c r="BD459" s="2"/>
      <c r="BE459" s="2"/>
      <c r="BF459" s="2"/>
      <c r="BG459" s="2"/>
      <c r="BH459" s="2"/>
      <c r="BI459" s="2"/>
      <c r="BJ459" s="2"/>
    </row>
    <row r="460" spans="1:62" x14ac:dyDescent="0.3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/>
      <c r="AT460" s="2"/>
      <c r="AU460" s="2"/>
      <c r="AV460" s="2"/>
      <c r="AW460" s="2"/>
      <c r="AX460" s="2"/>
      <c r="AY460" s="2"/>
      <c r="AZ460" s="2"/>
      <c r="BA460" s="2"/>
      <c r="BB460" s="2"/>
      <c r="BC460" s="2"/>
      <c r="BD460" s="2"/>
      <c r="BE460" s="2"/>
      <c r="BF460" s="2"/>
      <c r="BG460" s="2"/>
      <c r="BH460" s="2"/>
      <c r="BI460" s="2"/>
      <c r="BJ460" s="2"/>
    </row>
    <row r="461" spans="1:62" x14ac:dyDescent="0.3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/>
      <c r="AT461" s="2"/>
      <c r="AU461" s="2"/>
      <c r="AV461" s="2"/>
      <c r="AW461" s="2"/>
      <c r="AX461" s="2"/>
      <c r="AY461" s="2"/>
      <c r="AZ461" s="2"/>
      <c r="BA461" s="2"/>
      <c r="BB461" s="2"/>
      <c r="BC461" s="2"/>
      <c r="BD461" s="2"/>
      <c r="BE461" s="2"/>
      <c r="BF461" s="2"/>
      <c r="BG461" s="2"/>
      <c r="BH461" s="2"/>
      <c r="BI461" s="2"/>
      <c r="BJ461" s="2"/>
    </row>
    <row r="462" spans="1:62" x14ac:dyDescent="0.3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/>
      <c r="AT462" s="2"/>
      <c r="AU462" s="2"/>
      <c r="AV462" s="2"/>
      <c r="AW462" s="2"/>
      <c r="AX462" s="2"/>
      <c r="AY462" s="2"/>
      <c r="AZ462" s="2"/>
      <c r="BA462" s="2"/>
      <c r="BB462" s="2"/>
      <c r="BC462" s="2"/>
      <c r="BD462" s="2"/>
      <c r="BE462" s="2"/>
      <c r="BF462" s="2"/>
      <c r="BG462" s="2"/>
      <c r="BH462" s="2"/>
      <c r="BI462" s="2"/>
      <c r="BJ462" s="2"/>
    </row>
    <row r="463" spans="1:62" x14ac:dyDescent="0.3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/>
      <c r="AT463" s="2"/>
      <c r="AU463" s="2"/>
      <c r="AV463" s="2"/>
      <c r="AW463" s="2"/>
      <c r="AX463" s="2"/>
      <c r="AY463" s="2"/>
      <c r="AZ463" s="2"/>
      <c r="BA463" s="2"/>
      <c r="BB463" s="2"/>
      <c r="BC463" s="2"/>
      <c r="BD463" s="2"/>
      <c r="BE463" s="2"/>
      <c r="BF463" s="2"/>
      <c r="BG463" s="2"/>
      <c r="BH463" s="2"/>
      <c r="BI463" s="2"/>
      <c r="BJ463" s="2"/>
    </row>
    <row r="464" spans="1:62" x14ac:dyDescent="0.3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/>
      <c r="AT464" s="2"/>
      <c r="AU464" s="2"/>
      <c r="AV464" s="2"/>
      <c r="AW464" s="2"/>
      <c r="AX464" s="2"/>
      <c r="AY464" s="2"/>
      <c r="AZ464" s="2"/>
      <c r="BA464" s="2"/>
      <c r="BB464" s="2"/>
      <c r="BC464" s="2"/>
      <c r="BD464" s="2"/>
      <c r="BE464" s="2"/>
      <c r="BF464" s="2"/>
      <c r="BG464" s="2"/>
      <c r="BH464" s="2"/>
      <c r="BI464" s="2"/>
      <c r="BJ464" s="2"/>
    </row>
    <row r="465" spans="1:62" x14ac:dyDescent="0.3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/>
      <c r="AT465" s="2"/>
      <c r="AU465" s="2"/>
      <c r="AV465" s="2"/>
      <c r="AW465" s="2"/>
      <c r="AX465" s="2"/>
      <c r="AY465" s="2"/>
      <c r="AZ465" s="2"/>
      <c r="BA465" s="2"/>
      <c r="BB465" s="2"/>
      <c r="BC465" s="2"/>
      <c r="BD465" s="2"/>
      <c r="BE465" s="2"/>
      <c r="BF465" s="2"/>
      <c r="BG465" s="2"/>
      <c r="BH465" s="2"/>
      <c r="BI465" s="2"/>
      <c r="BJ465" s="2"/>
    </row>
    <row r="466" spans="1:62" x14ac:dyDescent="0.3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/>
      <c r="AT466" s="2"/>
      <c r="AU466" s="2"/>
      <c r="AV466" s="2"/>
      <c r="AW466" s="2"/>
      <c r="AX466" s="2"/>
      <c r="AY466" s="2"/>
      <c r="AZ466" s="2"/>
      <c r="BA466" s="2"/>
      <c r="BB466" s="2"/>
      <c r="BC466" s="2"/>
      <c r="BD466" s="2"/>
      <c r="BE466" s="2"/>
      <c r="BF466" s="2"/>
      <c r="BG466" s="2"/>
      <c r="BH466" s="2"/>
      <c r="BI466" s="2"/>
      <c r="BJ466" s="2"/>
    </row>
    <row r="467" spans="1:62" x14ac:dyDescent="0.3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/>
      <c r="AT467" s="2"/>
      <c r="AU467" s="2"/>
      <c r="AV467" s="2"/>
      <c r="AW467" s="2"/>
      <c r="AX467" s="2"/>
      <c r="AY467" s="2"/>
      <c r="AZ467" s="2"/>
      <c r="BA467" s="2"/>
      <c r="BB467" s="2"/>
      <c r="BC467" s="2"/>
      <c r="BD467" s="2"/>
      <c r="BE467" s="2"/>
      <c r="BF467" s="2"/>
      <c r="BG467" s="2"/>
      <c r="BH467" s="2"/>
      <c r="BI467" s="2"/>
      <c r="BJ467" s="2"/>
    </row>
    <row r="468" spans="1:62" x14ac:dyDescent="0.3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/>
      <c r="AT468" s="2"/>
      <c r="AU468" s="2"/>
      <c r="AV468" s="2"/>
      <c r="AW468" s="2"/>
      <c r="AX468" s="2"/>
      <c r="AY468" s="2"/>
      <c r="AZ468" s="2"/>
      <c r="BA468" s="2"/>
      <c r="BB468" s="2"/>
      <c r="BC468" s="2"/>
      <c r="BD468" s="2"/>
      <c r="BE468" s="2"/>
      <c r="BF468" s="2"/>
      <c r="BG468" s="2"/>
      <c r="BH468" s="2"/>
      <c r="BI468" s="2"/>
      <c r="BJ468" s="2"/>
    </row>
    <row r="469" spans="1:62" x14ac:dyDescent="0.3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/>
      <c r="AT469" s="2"/>
      <c r="AU469" s="2"/>
      <c r="AV469" s="2"/>
      <c r="AW469" s="2"/>
      <c r="AX469" s="2"/>
      <c r="AY469" s="2"/>
      <c r="AZ469" s="2"/>
      <c r="BA469" s="2"/>
      <c r="BB469" s="2"/>
      <c r="BC469" s="2"/>
      <c r="BD469" s="2"/>
      <c r="BE469" s="2"/>
      <c r="BF469" s="2"/>
      <c r="BG469" s="2"/>
      <c r="BH469" s="2"/>
      <c r="BI469" s="2"/>
      <c r="BJ469" s="2"/>
    </row>
    <row r="470" spans="1:62" x14ac:dyDescent="0.3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/>
      <c r="AT470" s="2"/>
      <c r="AU470" s="2"/>
      <c r="AV470" s="2"/>
      <c r="AW470" s="2"/>
      <c r="AX470" s="2"/>
      <c r="AY470" s="2"/>
      <c r="AZ470" s="2"/>
      <c r="BA470" s="2"/>
      <c r="BB470" s="2"/>
      <c r="BC470" s="2"/>
      <c r="BD470" s="2"/>
      <c r="BE470" s="2"/>
      <c r="BF470" s="2"/>
      <c r="BG470" s="2"/>
      <c r="BH470" s="2"/>
      <c r="BI470" s="2"/>
      <c r="BJ470" s="2"/>
    </row>
    <row r="471" spans="1:62" x14ac:dyDescent="0.3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/>
      <c r="AT471" s="2"/>
      <c r="AU471" s="2"/>
      <c r="AV471" s="2"/>
      <c r="AW471" s="2"/>
      <c r="AX471" s="2"/>
      <c r="AY471" s="2"/>
      <c r="AZ471" s="2"/>
      <c r="BA471" s="2"/>
      <c r="BB471" s="2"/>
      <c r="BC471" s="2"/>
      <c r="BD471" s="2"/>
      <c r="BE471" s="2"/>
      <c r="BF471" s="2"/>
      <c r="BG471" s="2"/>
      <c r="BH471" s="2"/>
      <c r="BI471" s="2"/>
      <c r="BJ471" s="2"/>
    </row>
    <row r="472" spans="1:62" x14ac:dyDescent="0.3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/>
      <c r="AT472" s="2"/>
      <c r="AU472" s="2"/>
      <c r="AV472" s="2"/>
      <c r="AW472" s="2"/>
      <c r="AX472" s="2"/>
      <c r="AY472" s="2"/>
      <c r="AZ472" s="2"/>
      <c r="BA472" s="2"/>
      <c r="BB472" s="2"/>
      <c r="BC472" s="2"/>
      <c r="BD472" s="2"/>
      <c r="BE472" s="2"/>
      <c r="BF472" s="2"/>
      <c r="BG472" s="2"/>
      <c r="BH472" s="2"/>
      <c r="BI472" s="2"/>
      <c r="BJ472" s="2"/>
    </row>
    <row r="473" spans="1:62" x14ac:dyDescent="0.3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/>
      <c r="AT473" s="2"/>
      <c r="AU473" s="2"/>
      <c r="AV473" s="2"/>
      <c r="AW473" s="2"/>
      <c r="AX473" s="2"/>
      <c r="AY473" s="2"/>
      <c r="AZ473" s="2"/>
      <c r="BA473" s="2"/>
      <c r="BB473" s="2"/>
      <c r="BC473" s="2"/>
      <c r="BD473" s="2"/>
      <c r="BE473" s="2"/>
      <c r="BF473" s="2"/>
      <c r="BG473" s="2"/>
      <c r="BH473" s="2"/>
      <c r="BI473" s="2"/>
      <c r="BJ473" s="2"/>
    </row>
    <row r="474" spans="1:62" x14ac:dyDescent="0.3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/>
      <c r="AT474" s="2"/>
      <c r="AU474" s="2"/>
      <c r="AV474" s="2"/>
      <c r="AW474" s="2"/>
      <c r="AX474" s="2"/>
      <c r="AY474" s="2"/>
      <c r="AZ474" s="2"/>
      <c r="BA474" s="2"/>
      <c r="BB474" s="2"/>
      <c r="BC474" s="2"/>
      <c r="BD474" s="2"/>
      <c r="BE474" s="2"/>
      <c r="BF474" s="2"/>
      <c r="BG474" s="2"/>
      <c r="BH474" s="2"/>
      <c r="BI474" s="2"/>
      <c r="BJ474" s="2"/>
    </row>
    <row r="475" spans="1:62" x14ac:dyDescent="0.3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/>
      <c r="AT475" s="2"/>
      <c r="AU475" s="2"/>
      <c r="AV475" s="2"/>
      <c r="AW475" s="2"/>
      <c r="AX475" s="2"/>
      <c r="AY475" s="2"/>
      <c r="AZ475" s="2"/>
      <c r="BA475" s="2"/>
      <c r="BB475" s="2"/>
      <c r="BC475" s="2"/>
      <c r="BD475" s="2"/>
      <c r="BE475" s="2"/>
      <c r="BF475" s="2"/>
      <c r="BG475" s="2"/>
      <c r="BH475" s="2"/>
      <c r="BI475" s="2"/>
      <c r="BJ475" s="2"/>
    </row>
    <row r="476" spans="1:62" x14ac:dyDescent="0.3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/>
      <c r="AT476" s="2"/>
      <c r="AU476" s="2"/>
      <c r="AV476" s="2"/>
      <c r="AW476" s="2"/>
      <c r="AX476" s="2"/>
      <c r="AY476" s="2"/>
      <c r="AZ476" s="2"/>
      <c r="BA476" s="2"/>
      <c r="BB476" s="2"/>
      <c r="BC476" s="2"/>
      <c r="BD476" s="2"/>
      <c r="BE476" s="2"/>
      <c r="BF476" s="2"/>
      <c r="BG476" s="2"/>
      <c r="BH476" s="2"/>
      <c r="BI476" s="2"/>
      <c r="BJ476" s="2"/>
    </row>
    <row r="477" spans="1:62" x14ac:dyDescent="0.3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2"/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/>
      <c r="AT477" s="2"/>
      <c r="AU477" s="2"/>
      <c r="AV477" s="2"/>
      <c r="AW477" s="2"/>
      <c r="AX477" s="2"/>
      <c r="AY477" s="2"/>
      <c r="AZ477" s="2"/>
      <c r="BA477" s="2"/>
      <c r="BB477" s="2"/>
      <c r="BC477" s="2"/>
      <c r="BD477" s="2"/>
      <c r="BE477" s="2"/>
      <c r="BF477" s="2"/>
      <c r="BG477" s="2"/>
      <c r="BH477" s="2"/>
      <c r="BI477" s="2"/>
      <c r="BJ477" s="2"/>
    </row>
    <row r="478" spans="1:62" x14ac:dyDescent="0.3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2"/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/>
      <c r="AT478" s="2"/>
      <c r="AU478" s="2"/>
      <c r="AV478" s="2"/>
      <c r="AW478" s="2"/>
      <c r="AX478" s="2"/>
      <c r="AY478" s="2"/>
      <c r="AZ478" s="2"/>
      <c r="BA478" s="2"/>
      <c r="BB478" s="2"/>
      <c r="BC478" s="2"/>
      <c r="BD478" s="2"/>
      <c r="BE478" s="2"/>
      <c r="BF478" s="2"/>
      <c r="BG478" s="2"/>
      <c r="BH478" s="2"/>
      <c r="BI478" s="2"/>
      <c r="BJ478" s="2"/>
    </row>
    <row r="479" spans="1:62" x14ac:dyDescent="0.3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2"/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/>
      <c r="AT479" s="2"/>
      <c r="AU479" s="2"/>
      <c r="AV479" s="2"/>
      <c r="AW479" s="2"/>
      <c r="AX479" s="2"/>
      <c r="AY479" s="2"/>
      <c r="AZ479" s="2"/>
      <c r="BA479" s="2"/>
      <c r="BB479" s="2"/>
      <c r="BC479" s="2"/>
      <c r="BD479" s="2"/>
      <c r="BE479" s="2"/>
      <c r="BF479" s="2"/>
      <c r="BG479" s="2"/>
      <c r="BH479" s="2"/>
      <c r="BI479" s="2"/>
      <c r="BJ479" s="2"/>
    </row>
    <row r="480" spans="1:62" x14ac:dyDescent="0.3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2"/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/>
      <c r="AT480" s="2"/>
      <c r="AU480" s="2"/>
      <c r="AV480" s="2"/>
      <c r="AW480" s="2"/>
      <c r="AX480" s="2"/>
      <c r="AY480" s="2"/>
      <c r="AZ480" s="2"/>
      <c r="BA480" s="2"/>
      <c r="BB480" s="2"/>
      <c r="BC480" s="2"/>
      <c r="BD480" s="2"/>
      <c r="BE480" s="2"/>
      <c r="BF480" s="2"/>
      <c r="BG480" s="2"/>
      <c r="BH480" s="2"/>
      <c r="BI480" s="2"/>
      <c r="BJ480" s="2"/>
    </row>
    <row r="481" spans="1:62" x14ac:dyDescent="0.3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2"/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/>
      <c r="AT481" s="2"/>
      <c r="AU481" s="2"/>
      <c r="AV481" s="2"/>
      <c r="AW481" s="2"/>
      <c r="AX481" s="2"/>
      <c r="AY481" s="2"/>
      <c r="AZ481" s="2"/>
      <c r="BA481" s="2"/>
      <c r="BB481" s="2"/>
      <c r="BC481" s="2"/>
      <c r="BD481" s="2"/>
      <c r="BE481" s="2"/>
      <c r="BF481" s="2"/>
      <c r="BG481" s="2"/>
      <c r="BH481" s="2"/>
      <c r="BI481" s="2"/>
      <c r="BJ481" s="2"/>
    </row>
    <row r="482" spans="1:62" x14ac:dyDescent="0.3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2"/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/>
      <c r="AT482" s="2"/>
      <c r="AU482" s="2"/>
      <c r="AV482" s="2"/>
      <c r="AW482" s="2"/>
      <c r="AX482" s="2"/>
      <c r="AY482" s="2"/>
      <c r="AZ482" s="2"/>
      <c r="BA482" s="2"/>
      <c r="BB482" s="2"/>
      <c r="BC482" s="2"/>
      <c r="BD482" s="2"/>
      <c r="BE482" s="2"/>
      <c r="BF482" s="2"/>
      <c r="BG482" s="2"/>
      <c r="BH482" s="2"/>
      <c r="BI482" s="2"/>
      <c r="BJ482" s="2"/>
    </row>
    <row r="483" spans="1:62" x14ac:dyDescent="0.3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2"/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/>
      <c r="AT483" s="2"/>
      <c r="AU483" s="2"/>
      <c r="AV483" s="2"/>
      <c r="AW483" s="2"/>
      <c r="AX483" s="2"/>
      <c r="AY483" s="2"/>
      <c r="AZ483" s="2"/>
      <c r="BA483" s="2"/>
      <c r="BB483" s="2"/>
      <c r="BC483" s="2"/>
      <c r="BD483" s="2"/>
      <c r="BE483" s="2"/>
      <c r="BF483" s="2"/>
      <c r="BG483" s="2"/>
      <c r="BH483" s="2"/>
      <c r="BI483" s="2"/>
      <c r="BJ483" s="2"/>
    </row>
    <row r="484" spans="1:62" x14ac:dyDescent="0.3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2"/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/>
      <c r="AT484" s="2"/>
      <c r="AU484" s="2"/>
      <c r="AV484" s="2"/>
      <c r="AW484" s="2"/>
      <c r="AX484" s="2"/>
      <c r="AY484" s="2"/>
      <c r="AZ484" s="2"/>
      <c r="BA484" s="2"/>
      <c r="BB484" s="2"/>
      <c r="BC484" s="2"/>
      <c r="BD484" s="2"/>
      <c r="BE484" s="2"/>
      <c r="BF484" s="2"/>
      <c r="BG484" s="2"/>
      <c r="BH484" s="2"/>
      <c r="BI484" s="2"/>
      <c r="BJ484" s="2"/>
    </row>
    <row r="485" spans="1:62" x14ac:dyDescent="0.3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2"/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/>
      <c r="AT485" s="2"/>
      <c r="AU485" s="2"/>
      <c r="AV485" s="2"/>
      <c r="AW485" s="2"/>
      <c r="AX485" s="2"/>
      <c r="AY485" s="2"/>
      <c r="AZ485" s="2"/>
      <c r="BA485" s="2"/>
      <c r="BB485" s="2"/>
      <c r="BC485" s="2"/>
      <c r="BD485" s="2"/>
      <c r="BE485" s="2"/>
      <c r="BF485" s="2"/>
      <c r="BG485" s="2"/>
      <c r="BH485" s="2"/>
      <c r="BI485" s="2"/>
      <c r="BJ485" s="2"/>
    </row>
    <row r="486" spans="1:62" x14ac:dyDescent="0.3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2"/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/>
      <c r="AT486" s="2"/>
      <c r="AU486" s="2"/>
      <c r="AV486" s="2"/>
      <c r="AW486" s="2"/>
      <c r="AX486" s="2"/>
      <c r="AY486" s="2"/>
      <c r="AZ486" s="2"/>
      <c r="BA486" s="2"/>
      <c r="BB486" s="2"/>
      <c r="BC486" s="2"/>
      <c r="BD486" s="2"/>
      <c r="BE486" s="2"/>
      <c r="BF486" s="2"/>
      <c r="BG486" s="2"/>
      <c r="BH486" s="2"/>
      <c r="BI486" s="2"/>
      <c r="BJ486" s="2"/>
    </row>
    <row r="487" spans="1:62" x14ac:dyDescent="0.3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2"/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/>
      <c r="AT487" s="2"/>
      <c r="AU487" s="2"/>
      <c r="AV487" s="2"/>
      <c r="AW487" s="2"/>
      <c r="AX487" s="2"/>
      <c r="AY487" s="2"/>
      <c r="AZ487" s="2"/>
      <c r="BA487" s="2"/>
      <c r="BB487" s="2"/>
      <c r="BC487" s="2"/>
      <c r="BD487" s="2"/>
      <c r="BE487" s="2"/>
      <c r="BF487" s="2"/>
      <c r="BG487" s="2"/>
      <c r="BH487" s="2"/>
      <c r="BI487" s="2"/>
      <c r="BJ487" s="2"/>
    </row>
    <row r="488" spans="1:62" x14ac:dyDescent="0.3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2"/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/>
      <c r="AT488" s="2"/>
      <c r="AU488" s="2"/>
      <c r="AV488" s="2"/>
      <c r="AW488" s="2"/>
      <c r="AX488" s="2"/>
      <c r="AY488" s="2"/>
      <c r="AZ488" s="2"/>
      <c r="BA488" s="2"/>
      <c r="BB488" s="2"/>
      <c r="BC488" s="2"/>
      <c r="BD488" s="2"/>
      <c r="BE488" s="2"/>
      <c r="BF488" s="2"/>
      <c r="BG488" s="2"/>
      <c r="BH488" s="2"/>
      <c r="BI488" s="2"/>
      <c r="BJ488" s="2"/>
    </row>
    <row r="489" spans="1:62" x14ac:dyDescent="0.3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2"/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/>
      <c r="AT489" s="2"/>
      <c r="AU489" s="2"/>
      <c r="AV489" s="2"/>
      <c r="AW489" s="2"/>
      <c r="AX489" s="2"/>
      <c r="AY489" s="2"/>
      <c r="AZ489" s="2"/>
      <c r="BA489" s="2"/>
      <c r="BB489" s="2"/>
      <c r="BC489" s="2"/>
      <c r="BD489" s="2"/>
      <c r="BE489" s="2"/>
      <c r="BF489" s="2"/>
      <c r="BG489" s="2"/>
      <c r="BH489" s="2"/>
      <c r="BI489" s="2"/>
      <c r="BJ489" s="2"/>
    </row>
    <row r="490" spans="1:62" x14ac:dyDescent="0.3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2"/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/>
      <c r="AT490" s="2"/>
      <c r="AU490" s="2"/>
      <c r="AV490" s="2"/>
      <c r="AW490" s="2"/>
      <c r="AX490" s="2"/>
      <c r="AY490" s="2"/>
      <c r="AZ490" s="2"/>
      <c r="BA490" s="2"/>
      <c r="BB490" s="2"/>
      <c r="BC490" s="2"/>
      <c r="BD490" s="2"/>
      <c r="BE490" s="2"/>
      <c r="BF490" s="2"/>
      <c r="BG490" s="2"/>
      <c r="BH490" s="2"/>
      <c r="BI490" s="2"/>
      <c r="BJ490" s="2"/>
    </row>
    <row r="491" spans="1:62" x14ac:dyDescent="0.3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2"/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/>
      <c r="AT491" s="2"/>
      <c r="AU491" s="2"/>
      <c r="AV491" s="2"/>
      <c r="AW491" s="2"/>
      <c r="AX491" s="2"/>
      <c r="AY491" s="2"/>
      <c r="AZ491" s="2"/>
      <c r="BA491" s="2"/>
      <c r="BB491" s="2"/>
      <c r="BC491" s="2"/>
      <c r="BD491" s="2"/>
      <c r="BE491" s="2"/>
      <c r="BF491" s="2"/>
      <c r="BG491" s="2"/>
      <c r="BH491" s="2"/>
      <c r="BI491" s="2"/>
      <c r="BJ491" s="2"/>
    </row>
    <row r="492" spans="1:62" x14ac:dyDescent="0.3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2"/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/>
      <c r="AT492" s="2"/>
      <c r="AU492" s="2"/>
      <c r="AV492" s="2"/>
      <c r="AW492" s="2"/>
      <c r="AX492" s="2"/>
      <c r="AY492" s="2"/>
      <c r="AZ492" s="2"/>
      <c r="BA492" s="2"/>
      <c r="BB492" s="2"/>
      <c r="BC492" s="2"/>
      <c r="BD492" s="2"/>
      <c r="BE492" s="2"/>
      <c r="BF492" s="2"/>
      <c r="BG492" s="2"/>
      <c r="BH492" s="2"/>
      <c r="BI492" s="2"/>
      <c r="BJ492" s="2"/>
    </row>
    <row r="493" spans="1:62" x14ac:dyDescent="0.3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  <c r="AB493" s="2"/>
      <c r="AC493" s="2"/>
      <c r="AD493" s="2"/>
      <c r="AE493" s="2"/>
      <c r="AF493" s="2"/>
      <c r="AG493" s="2"/>
      <c r="AH493" s="2"/>
      <c r="AI493" s="2"/>
      <c r="AJ493" s="2"/>
      <c r="AK493" s="2"/>
      <c r="AL493" s="2"/>
      <c r="AM493" s="2"/>
      <c r="AN493" s="2"/>
      <c r="AO493" s="2"/>
      <c r="AP493" s="2"/>
      <c r="AQ493" s="2"/>
      <c r="AR493" s="2"/>
      <c r="AS493" s="2"/>
      <c r="AT493" s="2"/>
      <c r="AU493" s="2"/>
      <c r="AV493" s="2"/>
      <c r="AW493" s="2"/>
      <c r="AX493" s="2"/>
      <c r="AY493" s="2"/>
      <c r="AZ493" s="2"/>
      <c r="BA493" s="2"/>
      <c r="BB493" s="2"/>
      <c r="BC493" s="2"/>
      <c r="BD493" s="2"/>
      <c r="BE493" s="2"/>
      <c r="BF493" s="2"/>
      <c r="BG493" s="2"/>
      <c r="BH493" s="2"/>
      <c r="BI493" s="2"/>
      <c r="BJ493" s="2"/>
    </row>
    <row r="494" spans="1:62" x14ac:dyDescent="0.3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  <c r="AB494" s="2"/>
      <c r="AC494" s="2"/>
      <c r="AD494" s="2"/>
      <c r="AE494" s="2"/>
      <c r="AF494" s="2"/>
      <c r="AG494" s="2"/>
      <c r="AH494" s="2"/>
      <c r="AI494" s="2"/>
      <c r="AJ494" s="2"/>
      <c r="AK494" s="2"/>
      <c r="AL494" s="2"/>
      <c r="AM494" s="2"/>
      <c r="AN494" s="2"/>
      <c r="AO494" s="2"/>
      <c r="AP494" s="2"/>
      <c r="AQ494" s="2"/>
      <c r="AR494" s="2"/>
      <c r="AS494" s="2"/>
      <c r="AT494" s="2"/>
      <c r="AU494" s="2"/>
      <c r="AV494" s="2"/>
      <c r="AW494" s="2"/>
      <c r="AX494" s="2"/>
      <c r="AY494" s="2"/>
      <c r="AZ494" s="2"/>
      <c r="BA494" s="2"/>
      <c r="BB494" s="2"/>
      <c r="BC494" s="2"/>
      <c r="BD494" s="2"/>
      <c r="BE494" s="2"/>
      <c r="BF494" s="2"/>
      <c r="BG494" s="2"/>
      <c r="BH494" s="2"/>
      <c r="BI494" s="2"/>
      <c r="BJ494" s="2"/>
    </row>
    <row r="495" spans="1:62" x14ac:dyDescent="0.3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  <c r="AB495" s="2"/>
      <c r="AC495" s="2"/>
      <c r="AD495" s="2"/>
      <c r="AE495" s="2"/>
      <c r="AF495" s="2"/>
      <c r="AG495" s="2"/>
      <c r="AH495" s="2"/>
      <c r="AI495" s="2"/>
      <c r="AJ495" s="2"/>
      <c r="AK495" s="2"/>
      <c r="AL495" s="2"/>
      <c r="AM495" s="2"/>
      <c r="AN495" s="2"/>
      <c r="AO495" s="2"/>
      <c r="AP495" s="2"/>
      <c r="AQ495" s="2"/>
      <c r="AR495" s="2"/>
      <c r="AS495" s="2"/>
      <c r="AT495" s="2"/>
      <c r="AU495" s="2"/>
      <c r="AV495" s="2"/>
      <c r="AW495" s="2"/>
      <c r="AX495" s="2"/>
      <c r="AY495" s="2"/>
      <c r="AZ495" s="2"/>
      <c r="BA495" s="2"/>
      <c r="BB495" s="2"/>
      <c r="BC495" s="2"/>
      <c r="BD495" s="2"/>
      <c r="BE495" s="2"/>
      <c r="BF495" s="2"/>
      <c r="BG495" s="2"/>
      <c r="BH495" s="2"/>
      <c r="BI495" s="2"/>
      <c r="BJ495" s="2"/>
    </row>
    <row r="496" spans="1:62" x14ac:dyDescent="0.3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  <c r="AB496" s="2"/>
      <c r="AC496" s="2"/>
      <c r="AD496" s="2"/>
      <c r="AE496" s="2"/>
      <c r="AF496" s="2"/>
      <c r="AG496" s="2"/>
      <c r="AH496" s="2"/>
      <c r="AI496" s="2"/>
      <c r="AJ496" s="2"/>
      <c r="AK496" s="2"/>
      <c r="AL496" s="2"/>
      <c r="AM496" s="2"/>
      <c r="AN496" s="2"/>
      <c r="AO496" s="2"/>
      <c r="AP496" s="2"/>
      <c r="AQ496" s="2"/>
      <c r="AR496" s="2"/>
      <c r="AS496" s="2"/>
      <c r="AT496" s="2"/>
      <c r="AU496" s="2"/>
      <c r="AV496" s="2"/>
      <c r="AW496" s="2"/>
      <c r="AX496" s="2"/>
      <c r="AY496" s="2"/>
      <c r="AZ496" s="2"/>
      <c r="BA496" s="2"/>
      <c r="BB496" s="2"/>
      <c r="BC496" s="2"/>
      <c r="BD496" s="2"/>
      <c r="BE496" s="2"/>
      <c r="BF496" s="2"/>
      <c r="BG496" s="2"/>
      <c r="BH496" s="2"/>
      <c r="BI496" s="2"/>
      <c r="BJ496" s="2"/>
    </row>
    <row r="497" spans="1:62" x14ac:dyDescent="0.3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  <c r="AB497" s="2"/>
      <c r="AC497" s="2"/>
      <c r="AD497" s="2"/>
      <c r="AE497" s="2"/>
      <c r="AF497" s="2"/>
      <c r="AG497" s="2"/>
      <c r="AH497" s="2"/>
      <c r="AI497" s="2"/>
      <c r="AJ497" s="2"/>
      <c r="AK497" s="2"/>
      <c r="AL497" s="2"/>
      <c r="AM497" s="2"/>
      <c r="AN497" s="2"/>
      <c r="AO497" s="2"/>
      <c r="AP497" s="2"/>
      <c r="AQ497" s="2"/>
      <c r="AR497" s="2"/>
      <c r="AS497" s="2"/>
      <c r="AT497" s="2"/>
      <c r="AU497" s="2"/>
      <c r="AV497" s="2"/>
      <c r="AW497" s="2"/>
      <c r="AX497" s="2"/>
      <c r="AY497" s="2"/>
      <c r="AZ497" s="2"/>
      <c r="BA497" s="2"/>
      <c r="BB497" s="2"/>
      <c r="BC497" s="2"/>
      <c r="BD497" s="2"/>
      <c r="BE497" s="2"/>
      <c r="BF497" s="2"/>
      <c r="BG497" s="2"/>
      <c r="BH497" s="2"/>
      <c r="BI497" s="2"/>
      <c r="BJ497" s="2"/>
    </row>
    <row r="498" spans="1:62" x14ac:dyDescent="0.3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  <c r="AB498" s="2"/>
      <c r="AC498" s="2"/>
      <c r="AD498" s="2"/>
      <c r="AE498" s="2"/>
      <c r="AF498" s="2"/>
      <c r="AG498" s="2"/>
      <c r="AH498" s="2"/>
      <c r="AI498" s="2"/>
      <c r="AJ498" s="2"/>
      <c r="AK498" s="2"/>
      <c r="AL498" s="2"/>
      <c r="AM498" s="2"/>
      <c r="AN498" s="2"/>
      <c r="AO498" s="2"/>
      <c r="AP498" s="2"/>
      <c r="AQ498" s="2"/>
      <c r="AR498" s="2"/>
      <c r="AS498" s="2"/>
      <c r="AT498" s="2"/>
      <c r="AU498" s="2"/>
      <c r="AV498" s="2"/>
      <c r="AW498" s="2"/>
      <c r="AX498" s="2"/>
      <c r="AY498" s="2"/>
      <c r="AZ498" s="2"/>
      <c r="BA498" s="2"/>
      <c r="BB498" s="2"/>
      <c r="BC498" s="2"/>
      <c r="BD498" s="2"/>
      <c r="BE498" s="2"/>
      <c r="BF498" s="2"/>
      <c r="BG498" s="2"/>
      <c r="BH498" s="2"/>
      <c r="BI498" s="2"/>
      <c r="BJ498" s="2"/>
    </row>
    <row r="499" spans="1:62" x14ac:dyDescent="0.3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  <c r="AB499" s="2"/>
      <c r="AC499" s="2"/>
      <c r="AD499" s="2"/>
      <c r="AE499" s="2"/>
      <c r="AF499" s="2"/>
      <c r="AG499" s="2"/>
      <c r="AH499" s="2"/>
      <c r="AI499" s="2"/>
      <c r="AJ499" s="2"/>
      <c r="AK499" s="2"/>
      <c r="AL499" s="2"/>
      <c r="AM499" s="2"/>
      <c r="AN499" s="2"/>
      <c r="AO499" s="2"/>
      <c r="AP499" s="2"/>
      <c r="AQ499" s="2"/>
      <c r="AR499" s="2"/>
      <c r="AS499" s="2"/>
      <c r="AT499" s="2"/>
      <c r="AU499" s="2"/>
      <c r="AV499" s="2"/>
      <c r="AW499" s="2"/>
      <c r="AX499" s="2"/>
      <c r="AY499" s="2"/>
      <c r="AZ499" s="2"/>
      <c r="BA499" s="2"/>
      <c r="BB499" s="2"/>
      <c r="BC499" s="2"/>
      <c r="BD499" s="2"/>
      <c r="BE499" s="2"/>
      <c r="BF499" s="2"/>
      <c r="BG499" s="2"/>
      <c r="BH499" s="2"/>
      <c r="BI499" s="2"/>
      <c r="BJ499" s="2"/>
    </row>
    <row r="500" spans="1:62" x14ac:dyDescent="0.3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2"/>
      <c r="AB500" s="2"/>
      <c r="AC500" s="2"/>
      <c r="AD500" s="2"/>
      <c r="AE500" s="2"/>
      <c r="AF500" s="2"/>
      <c r="AG500" s="2"/>
      <c r="AH500" s="2"/>
      <c r="AI500" s="2"/>
      <c r="AJ500" s="2"/>
      <c r="AK500" s="2"/>
      <c r="AL500" s="2"/>
      <c r="AM500" s="2"/>
      <c r="AN500" s="2"/>
      <c r="AO500" s="2"/>
      <c r="AP500" s="2"/>
      <c r="AQ500" s="2"/>
      <c r="AR500" s="2"/>
      <c r="AS500" s="2"/>
      <c r="AT500" s="2"/>
      <c r="AU500" s="2"/>
      <c r="AV500" s="2"/>
      <c r="AW500" s="2"/>
      <c r="AX500" s="2"/>
      <c r="AY500" s="2"/>
      <c r="AZ500" s="2"/>
      <c r="BA500" s="2"/>
      <c r="BB500" s="2"/>
      <c r="BC500" s="2"/>
      <c r="BD500" s="2"/>
      <c r="BE500" s="2"/>
      <c r="BF500" s="2"/>
      <c r="BG500" s="2"/>
      <c r="BH500" s="2"/>
      <c r="BI500" s="2"/>
      <c r="BJ500" s="2"/>
    </row>
    <row r="501" spans="1:62" x14ac:dyDescent="0.3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  <c r="AA501" s="2"/>
      <c r="AB501" s="2"/>
      <c r="AC501" s="2"/>
      <c r="AD501" s="2"/>
      <c r="AE501" s="2"/>
      <c r="AF501" s="2"/>
      <c r="AG501" s="2"/>
      <c r="AH501" s="2"/>
      <c r="AI501" s="2"/>
      <c r="AJ501" s="2"/>
      <c r="AK501" s="2"/>
      <c r="AL501" s="2"/>
      <c r="AM501" s="2"/>
      <c r="AN501" s="2"/>
      <c r="AO501" s="2"/>
      <c r="AP501" s="2"/>
      <c r="AQ501" s="2"/>
      <c r="AR501" s="2"/>
      <c r="AS501" s="2"/>
      <c r="AT501" s="2"/>
      <c r="AU501" s="2"/>
      <c r="AV501" s="2"/>
      <c r="AW501" s="2"/>
      <c r="AX501" s="2"/>
      <c r="AY501" s="2"/>
      <c r="AZ501" s="2"/>
      <c r="BA501" s="2"/>
      <c r="BB501" s="2"/>
      <c r="BC501" s="2"/>
      <c r="BD501" s="2"/>
      <c r="BE501" s="2"/>
      <c r="BF501" s="2"/>
      <c r="BG501" s="2"/>
      <c r="BH501" s="2"/>
      <c r="BI501" s="2"/>
      <c r="BJ501" s="2"/>
    </row>
    <row r="502" spans="1:62" x14ac:dyDescent="0.3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  <c r="AA502" s="2"/>
      <c r="AB502" s="2"/>
      <c r="AC502" s="2"/>
      <c r="AD502" s="2"/>
      <c r="AE502" s="2"/>
      <c r="AF502" s="2"/>
      <c r="AG502" s="2"/>
      <c r="AH502" s="2"/>
      <c r="AI502" s="2"/>
      <c r="AJ502" s="2"/>
      <c r="AK502" s="2"/>
      <c r="AL502" s="2"/>
      <c r="AM502" s="2"/>
      <c r="AN502" s="2"/>
      <c r="AO502" s="2"/>
      <c r="AP502" s="2"/>
      <c r="AQ502" s="2"/>
      <c r="AR502" s="2"/>
      <c r="AS502" s="2"/>
      <c r="AT502" s="2"/>
      <c r="AU502" s="2"/>
      <c r="AV502" s="2"/>
      <c r="AW502" s="2"/>
      <c r="AX502" s="2"/>
      <c r="AY502" s="2"/>
      <c r="AZ502" s="2"/>
      <c r="BA502" s="2"/>
      <c r="BB502" s="2"/>
      <c r="BC502" s="2"/>
      <c r="BD502" s="2"/>
      <c r="BE502" s="2"/>
      <c r="BF502" s="2"/>
      <c r="BG502" s="2"/>
      <c r="BH502" s="2"/>
      <c r="BI502" s="2"/>
      <c r="BJ502" s="2"/>
    </row>
    <row r="503" spans="1:62" x14ac:dyDescent="0.3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  <c r="AA503" s="2"/>
      <c r="AB503" s="2"/>
      <c r="AC503" s="2"/>
      <c r="AD503" s="2"/>
      <c r="AE503" s="2"/>
      <c r="AF503" s="2"/>
      <c r="AG503" s="2"/>
      <c r="AH503" s="2"/>
      <c r="AI503" s="2"/>
      <c r="AJ503" s="2"/>
      <c r="AK503" s="2"/>
      <c r="AL503" s="2"/>
      <c r="AM503" s="2"/>
      <c r="AN503" s="2"/>
      <c r="AO503" s="2"/>
      <c r="AP503" s="2"/>
      <c r="AQ503" s="2"/>
      <c r="AR503" s="2"/>
      <c r="AS503" s="2"/>
      <c r="AT503" s="2"/>
      <c r="AU503" s="2"/>
      <c r="AV503" s="2"/>
      <c r="AW503" s="2"/>
      <c r="AX503" s="2"/>
      <c r="AY503" s="2"/>
      <c r="AZ503" s="2"/>
      <c r="BA503" s="2"/>
      <c r="BB503" s="2"/>
      <c r="BC503" s="2"/>
      <c r="BD503" s="2"/>
      <c r="BE503" s="2"/>
      <c r="BF503" s="2"/>
      <c r="BG503" s="2"/>
      <c r="BH503" s="2"/>
      <c r="BI503" s="2"/>
      <c r="BJ503" s="2"/>
    </row>
    <row r="504" spans="1:62" x14ac:dyDescent="0.3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  <c r="AA504" s="2"/>
      <c r="AB504" s="2"/>
      <c r="AC504" s="2"/>
      <c r="AD504" s="2"/>
      <c r="AE504" s="2"/>
      <c r="AF504" s="2"/>
      <c r="AG504" s="2"/>
      <c r="AH504" s="2"/>
      <c r="AI504" s="2"/>
      <c r="AJ504" s="2"/>
      <c r="AK504" s="2"/>
      <c r="AL504" s="2"/>
      <c r="AM504" s="2"/>
      <c r="AN504" s="2"/>
      <c r="AO504" s="2"/>
      <c r="AP504" s="2"/>
      <c r="AQ504" s="2"/>
      <c r="AR504" s="2"/>
      <c r="AS504" s="2"/>
      <c r="AT504" s="2"/>
      <c r="AU504" s="2"/>
      <c r="AV504" s="2"/>
      <c r="AW504" s="2"/>
      <c r="AX504" s="2"/>
      <c r="AY504" s="2"/>
      <c r="AZ504" s="2"/>
      <c r="BA504" s="2"/>
      <c r="BB504" s="2"/>
      <c r="BC504" s="2"/>
      <c r="BD504" s="2"/>
      <c r="BE504" s="2"/>
      <c r="BF504" s="2"/>
      <c r="BG504" s="2"/>
      <c r="BH504" s="2"/>
      <c r="BI504" s="2"/>
      <c r="BJ504" s="2"/>
    </row>
    <row r="505" spans="1:62" x14ac:dyDescent="0.3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  <c r="AA505" s="2"/>
      <c r="AB505" s="2"/>
      <c r="AC505" s="2"/>
      <c r="AD505" s="2"/>
      <c r="AE505" s="2"/>
      <c r="AF505" s="2"/>
      <c r="AG505" s="2"/>
      <c r="AH505" s="2"/>
      <c r="AI505" s="2"/>
      <c r="AJ505" s="2"/>
      <c r="AK505" s="2"/>
      <c r="AL505" s="2"/>
      <c r="AM505" s="2"/>
      <c r="AN505" s="2"/>
      <c r="AO505" s="2"/>
      <c r="AP505" s="2"/>
      <c r="AQ505" s="2"/>
      <c r="AR505" s="2"/>
      <c r="AS505" s="2"/>
      <c r="AT505" s="2"/>
      <c r="AU505" s="2"/>
      <c r="AV505" s="2"/>
      <c r="AW505" s="2"/>
      <c r="AX505" s="2"/>
      <c r="AY505" s="2"/>
      <c r="AZ505" s="2"/>
      <c r="BA505" s="2"/>
      <c r="BB505" s="2"/>
      <c r="BC505" s="2"/>
      <c r="BD505" s="2"/>
      <c r="BE505" s="2"/>
      <c r="BF505" s="2"/>
      <c r="BG505" s="2"/>
      <c r="BH505" s="2"/>
      <c r="BI505" s="2"/>
      <c r="BJ505" s="2"/>
    </row>
    <row r="506" spans="1:62" x14ac:dyDescent="0.3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  <c r="AA506" s="2"/>
      <c r="AB506" s="2"/>
      <c r="AC506" s="2"/>
      <c r="AD506" s="2"/>
      <c r="AE506" s="2"/>
      <c r="AF506" s="2"/>
      <c r="AG506" s="2"/>
      <c r="AH506" s="2"/>
      <c r="AI506" s="2"/>
      <c r="AJ506" s="2"/>
      <c r="AK506" s="2"/>
      <c r="AL506" s="2"/>
      <c r="AM506" s="2"/>
      <c r="AN506" s="2"/>
      <c r="AO506" s="2"/>
      <c r="AP506" s="2"/>
      <c r="AQ506" s="2"/>
      <c r="AR506" s="2"/>
      <c r="AS506" s="2"/>
      <c r="AT506" s="2"/>
      <c r="AU506" s="2"/>
      <c r="AV506" s="2"/>
      <c r="AW506" s="2"/>
      <c r="AX506" s="2"/>
      <c r="AY506" s="2"/>
      <c r="AZ506" s="2"/>
      <c r="BA506" s="2"/>
      <c r="BB506" s="2"/>
      <c r="BC506" s="2"/>
      <c r="BD506" s="2"/>
      <c r="BE506" s="2"/>
      <c r="BF506" s="2"/>
      <c r="BG506" s="2"/>
      <c r="BH506" s="2"/>
      <c r="BI506" s="2"/>
      <c r="BJ506" s="2"/>
    </row>
    <row r="507" spans="1:62" x14ac:dyDescent="0.3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  <c r="AA507" s="2"/>
      <c r="AB507" s="2"/>
      <c r="AC507" s="2"/>
      <c r="AD507" s="2"/>
      <c r="AE507" s="2"/>
      <c r="AF507" s="2"/>
      <c r="AG507" s="2"/>
      <c r="AH507" s="2"/>
      <c r="AI507" s="2"/>
      <c r="AJ507" s="2"/>
      <c r="AK507" s="2"/>
      <c r="AL507" s="2"/>
      <c r="AM507" s="2"/>
      <c r="AN507" s="2"/>
      <c r="AO507" s="2"/>
      <c r="AP507" s="2"/>
      <c r="AQ507" s="2"/>
      <c r="AR507" s="2"/>
      <c r="AS507" s="2"/>
      <c r="AT507" s="2"/>
      <c r="AU507" s="2"/>
      <c r="AV507" s="2"/>
      <c r="AW507" s="2"/>
      <c r="AX507" s="2"/>
      <c r="AY507" s="2"/>
      <c r="AZ507" s="2"/>
      <c r="BA507" s="2"/>
      <c r="BB507" s="2"/>
      <c r="BC507" s="2"/>
      <c r="BD507" s="2"/>
      <c r="BE507" s="2"/>
      <c r="BF507" s="2"/>
      <c r="BG507" s="2"/>
      <c r="BH507" s="2"/>
      <c r="BI507" s="2"/>
      <c r="BJ507" s="2"/>
    </row>
    <row r="508" spans="1:62" x14ac:dyDescent="0.3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  <c r="AA508" s="2"/>
      <c r="AB508" s="2"/>
      <c r="AC508" s="2"/>
      <c r="AD508" s="2"/>
      <c r="AE508" s="2"/>
      <c r="AF508" s="2"/>
      <c r="AG508" s="2"/>
      <c r="AH508" s="2"/>
      <c r="AI508" s="2"/>
      <c r="AJ508" s="2"/>
      <c r="AK508" s="2"/>
      <c r="AL508" s="2"/>
      <c r="AM508" s="2"/>
      <c r="AN508" s="2"/>
      <c r="AO508" s="2"/>
      <c r="AP508" s="2"/>
      <c r="AQ508" s="2"/>
      <c r="AR508" s="2"/>
      <c r="AS508" s="2"/>
      <c r="AT508" s="2"/>
      <c r="AU508" s="2"/>
      <c r="AV508" s="2"/>
      <c r="AW508" s="2"/>
      <c r="AX508" s="2"/>
      <c r="AY508" s="2"/>
      <c r="AZ508" s="2"/>
      <c r="BA508" s="2"/>
      <c r="BB508" s="2"/>
      <c r="BC508" s="2"/>
      <c r="BD508" s="2"/>
      <c r="BE508" s="2"/>
      <c r="BF508" s="2"/>
      <c r="BG508" s="2"/>
      <c r="BH508" s="2"/>
      <c r="BI508" s="2"/>
      <c r="BJ508" s="2"/>
    </row>
    <row r="509" spans="1:62" x14ac:dyDescent="0.3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  <c r="AA509" s="2"/>
      <c r="AB509" s="2"/>
      <c r="AC509" s="2"/>
      <c r="AD509" s="2"/>
      <c r="AE509" s="2"/>
      <c r="AF509" s="2"/>
      <c r="AG509" s="2"/>
      <c r="AH509" s="2"/>
      <c r="AI509" s="2"/>
      <c r="AJ509" s="2"/>
      <c r="AK509" s="2"/>
      <c r="AL509" s="2"/>
      <c r="AM509" s="2"/>
      <c r="AN509" s="2"/>
      <c r="AO509" s="2"/>
      <c r="AP509" s="2"/>
      <c r="AQ509" s="2"/>
      <c r="AR509" s="2"/>
      <c r="AS509" s="2"/>
      <c r="AT509" s="2"/>
      <c r="AU509" s="2"/>
      <c r="AV509" s="2"/>
      <c r="AW509" s="2"/>
      <c r="AX509" s="2"/>
      <c r="AY509" s="2"/>
      <c r="AZ509" s="2"/>
      <c r="BA509" s="2"/>
      <c r="BB509" s="2"/>
      <c r="BC509" s="2"/>
      <c r="BD509" s="2"/>
      <c r="BE509" s="2"/>
      <c r="BF509" s="2"/>
      <c r="BG509" s="2"/>
      <c r="BH509" s="2"/>
      <c r="BI509" s="2"/>
      <c r="BJ509" s="2"/>
    </row>
    <row r="510" spans="1:62" x14ac:dyDescent="0.3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  <c r="AA510" s="2"/>
      <c r="AB510" s="2"/>
      <c r="AC510" s="2"/>
      <c r="AD510" s="2"/>
      <c r="AE510" s="2"/>
      <c r="AF510" s="2"/>
      <c r="AG510" s="2"/>
      <c r="AH510" s="2"/>
      <c r="AI510" s="2"/>
      <c r="AJ510" s="2"/>
      <c r="AK510" s="2"/>
      <c r="AL510" s="2"/>
      <c r="AM510" s="2"/>
      <c r="AN510" s="2"/>
      <c r="AO510" s="2"/>
      <c r="AP510" s="2"/>
      <c r="AQ510" s="2"/>
      <c r="AR510" s="2"/>
      <c r="AS510" s="2"/>
      <c r="AT510" s="2"/>
      <c r="AU510" s="2"/>
      <c r="AV510" s="2"/>
      <c r="AW510" s="2"/>
      <c r="AX510" s="2"/>
      <c r="AY510" s="2"/>
      <c r="AZ510" s="2"/>
      <c r="BA510" s="2"/>
      <c r="BB510" s="2"/>
      <c r="BC510" s="2"/>
      <c r="BD510" s="2"/>
      <c r="BE510" s="2"/>
      <c r="BF510" s="2"/>
      <c r="BG510" s="2"/>
      <c r="BH510" s="2"/>
      <c r="BI510" s="2"/>
      <c r="BJ510" s="2"/>
    </row>
    <row r="511" spans="1:62" x14ac:dyDescent="0.3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  <c r="AA511" s="2"/>
      <c r="AB511" s="2"/>
      <c r="AC511" s="2"/>
      <c r="AD511" s="2"/>
      <c r="AE511" s="2"/>
      <c r="AF511" s="2"/>
      <c r="AG511" s="2"/>
      <c r="AH511" s="2"/>
      <c r="AI511" s="2"/>
      <c r="AJ511" s="2"/>
      <c r="AK511" s="2"/>
      <c r="AL511" s="2"/>
      <c r="AM511" s="2"/>
      <c r="AN511" s="2"/>
      <c r="AO511" s="2"/>
      <c r="AP511" s="2"/>
      <c r="AQ511" s="2"/>
      <c r="AR511" s="2"/>
      <c r="AS511" s="2"/>
      <c r="AT511" s="2"/>
      <c r="AU511" s="2"/>
      <c r="AV511" s="2"/>
      <c r="AW511" s="2"/>
      <c r="AX511" s="2"/>
      <c r="AY511" s="2"/>
      <c r="AZ511" s="2"/>
      <c r="BA511" s="2"/>
      <c r="BB511" s="2"/>
      <c r="BC511" s="2"/>
      <c r="BD511" s="2"/>
      <c r="BE511" s="2"/>
      <c r="BF511" s="2"/>
      <c r="BG511" s="2"/>
      <c r="BH511" s="2"/>
      <c r="BI511" s="2"/>
      <c r="BJ511" s="2"/>
    </row>
    <row r="512" spans="1:62" x14ac:dyDescent="0.3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  <c r="AA512" s="2"/>
      <c r="AB512" s="2"/>
      <c r="AC512" s="2"/>
      <c r="AD512" s="2"/>
      <c r="AE512" s="2"/>
      <c r="AF512" s="2"/>
      <c r="AG512" s="2"/>
      <c r="AH512" s="2"/>
      <c r="AI512" s="2"/>
      <c r="AJ512" s="2"/>
      <c r="AK512" s="2"/>
      <c r="AL512" s="2"/>
      <c r="AM512" s="2"/>
      <c r="AN512" s="2"/>
      <c r="AO512" s="2"/>
      <c r="AP512" s="2"/>
      <c r="AQ512" s="2"/>
      <c r="AR512" s="2"/>
      <c r="AS512" s="2"/>
      <c r="AT512" s="2"/>
      <c r="AU512" s="2"/>
      <c r="AV512" s="2"/>
      <c r="AW512" s="2"/>
      <c r="AX512" s="2"/>
      <c r="AY512" s="2"/>
      <c r="AZ512" s="2"/>
      <c r="BA512" s="2"/>
      <c r="BB512" s="2"/>
      <c r="BC512" s="2"/>
      <c r="BD512" s="2"/>
      <c r="BE512" s="2"/>
      <c r="BF512" s="2"/>
      <c r="BG512" s="2"/>
      <c r="BH512" s="2"/>
      <c r="BI512" s="2"/>
      <c r="BJ512" s="2"/>
    </row>
    <row r="513" spans="1:62" x14ac:dyDescent="0.3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  <c r="AA513" s="2"/>
      <c r="AB513" s="2"/>
      <c r="AC513" s="2"/>
      <c r="AD513" s="2"/>
      <c r="AE513" s="2"/>
      <c r="AF513" s="2"/>
      <c r="AG513" s="2"/>
      <c r="AH513" s="2"/>
      <c r="AI513" s="2"/>
      <c r="AJ513" s="2"/>
      <c r="AK513" s="2"/>
      <c r="AL513" s="2"/>
      <c r="AM513" s="2"/>
      <c r="AN513" s="2"/>
      <c r="AO513" s="2"/>
      <c r="AP513" s="2"/>
      <c r="AQ513" s="2"/>
      <c r="AR513" s="2"/>
      <c r="AS513" s="2"/>
      <c r="AT513" s="2"/>
      <c r="AU513" s="2"/>
      <c r="AV513" s="2"/>
      <c r="AW513" s="2"/>
      <c r="AX513" s="2"/>
      <c r="AY513" s="2"/>
      <c r="AZ513" s="2"/>
      <c r="BA513" s="2"/>
      <c r="BB513" s="2"/>
      <c r="BC513" s="2"/>
      <c r="BD513" s="2"/>
      <c r="BE513" s="2"/>
      <c r="BF513" s="2"/>
      <c r="BG513" s="2"/>
      <c r="BH513" s="2"/>
      <c r="BI513" s="2"/>
      <c r="BJ513" s="2"/>
    </row>
    <row r="514" spans="1:62" x14ac:dyDescent="0.3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  <c r="AA514" s="2"/>
      <c r="AB514" s="2"/>
      <c r="AC514" s="2"/>
      <c r="AD514" s="2"/>
      <c r="AE514" s="2"/>
      <c r="AF514" s="2"/>
      <c r="AG514" s="2"/>
      <c r="AH514" s="2"/>
      <c r="AI514" s="2"/>
      <c r="AJ514" s="2"/>
      <c r="AK514" s="2"/>
      <c r="AL514" s="2"/>
      <c r="AM514" s="2"/>
      <c r="AN514" s="2"/>
      <c r="AO514" s="2"/>
      <c r="AP514" s="2"/>
      <c r="AQ514" s="2"/>
      <c r="AR514" s="2"/>
      <c r="AS514" s="2"/>
      <c r="AT514" s="2"/>
      <c r="AU514" s="2"/>
      <c r="AV514" s="2"/>
      <c r="AW514" s="2"/>
      <c r="AX514" s="2"/>
      <c r="AY514" s="2"/>
      <c r="AZ514" s="2"/>
      <c r="BA514" s="2"/>
      <c r="BB514" s="2"/>
      <c r="BC514" s="2"/>
      <c r="BD514" s="2"/>
      <c r="BE514" s="2"/>
      <c r="BF514" s="2"/>
      <c r="BG514" s="2"/>
      <c r="BH514" s="2"/>
      <c r="BI514" s="2"/>
      <c r="BJ514" s="2"/>
    </row>
    <row r="515" spans="1:62" x14ac:dyDescent="0.3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  <c r="AA515" s="2"/>
      <c r="AB515" s="2"/>
      <c r="AC515" s="2"/>
      <c r="AD515" s="2"/>
      <c r="AE515" s="2"/>
      <c r="AF515" s="2"/>
      <c r="AG515" s="2"/>
      <c r="AH515" s="2"/>
      <c r="AI515" s="2"/>
      <c r="AJ515" s="2"/>
      <c r="AK515" s="2"/>
      <c r="AL515" s="2"/>
      <c r="AM515" s="2"/>
      <c r="AN515" s="2"/>
      <c r="AO515" s="2"/>
      <c r="AP515" s="2"/>
      <c r="AQ515" s="2"/>
      <c r="AR515" s="2"/>
      <c r="AS515" s="2"/>
      <c r="AT515" s="2"/>
      <c r="AU515" s="2"/>
      <c r="AV515" s="2"/>
      <c r="AW515" s="2"/>
      <c r="AX515" s="2"/>
      <c r="AY515" s="2"/>
      <c r="AZ515" s="2"/>
      <c r="BA515" s="2"/>
      <c r="BB515" s="2"/>
      <c r="BC515" s="2"/>
      <c r="BD515" s="2"/>
      <c r="BE515" s="2"/>
      <c r="BF515" s="2"/>
      <c r="BG515" s="2"/>
      <c r="BH515" s="2"/>
      <c r="BI515" s="2"/>
      <c r="BJ515" s="2"/>
    </row>
    <row r="516" spans="1:62" x14ac:dyDescent="0.3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  <c r="AA516" s="2"/>
      <c r="AB516" s="2"/>
      <c r="AC516" s="2"/>
      <c r="AD516" s="2"/>
      <c r="AE516" s="2"/>
      <c r="AF516" s="2"/>
      <c r="AG516" s="2"/>
      <c r="AH516" s="2"/>
      <c r="AI516" s="2"/>
      <c r="AJ516" s="2"/>
      <c r="AK516" s="2"/>
      <c r="AL516" s="2"/>
      <c r="AM516" s="2"/>
      <c r="AN516" s="2"/>
      <c r="AO516" s="2"/>
      <c r="AP516" s="2"/>
      <c r="AQ516" s="2"/>
      <c r="AR516" s="2"/>
      <c r="AS516" s="2"/>
      <c r="AT516" s="2"/>
      <c r="AU516" s="2"/>
      <c r="AV516" s="2"/>
      <c r="AW516" s="2"/>
      <c r="AX516" s="2"/>
      <c r="AY516" s="2"/>
      <c r="AZ516" s="2"/>
      <c r="BA516" s="2"/>
      <c r="BB516" s="2"/>
      <c r="BC516" s="2"/>
      <c r="BD516" s="2"/>
      <c r="BE516" s="2"/>
      <c r="BF516" s="2"/>
      <c r="BG516" s="2"/>
      <c r="BH516" s="2"/>
      <c r="BI516" s="2"/>
      <c r="BJ516" s="2"/>
    </row>
    <row r="517" spans="1:62" x14ac:dyDescent="0.3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  <c r="AA517" s="2"/>
      <c r="AB517" s="2"/>
      <c r="AC517" s="2"/>
      <c r="AD517" s="2"/>
      <c r="AE517" s="2"/>
      <c r="AF517" s="2"/>
      <c r="AG517" s="2"/>
      <c r="AH517" s="2"/>
      <c r="AI517" s="2"/>
      <c r="AJ517" s="2"/>
      <c r="AK517" s="2"/>
      <c r="AL517" s="2"/>
      <c r="AM517" s="2"/>
      <c r="AN517" s="2"/>
      <c r="AO517" s="2"/>
      <c r="AP517" s="2"/>
      <c r="AQ517" s="2"/>
      <c r="AR517" s="2"/>
      <c r="AS517" s="2"/>
      <c r="AT517" s="2"/>
      <c r="AU517" s="2"/>
      <c r="AV517" s="2"/>
      <c r="AW517" s="2"/>
      <c r="AX517" s="2"/>
      <c r="AY517" s="2"/>
      <c r="AZ517" s="2"/>
      <c r="BA517" s="2"/>
      <c r="BB517" s="2"/>
      <c r="BC517" s="2"/>
      <c r="BD517" s="2"/>
      <c r="BE517" s="2"/>
      <c r="BF517" s="2"/>
      <c r="BG517" s="2"/>
      <c r="BH517" s="2"/>
      <c r="BI517" s="2"/>
      <c r="BJ517" s="2"/>
    </row>
    <row r="518" spans="1:62" x14ac:dyDescent="0.3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  <c r="AA518" s="2"/>
      <c r="AB518" s="2"/>
      <c r="AC518" s="2"/>
      <c r="AD518" s="2"/>
      <c r="AE518" s="2"/>
      <c r="AF518" s="2"/>
      <c r="AG518" s="2"/>
      <c r="AH518" s="2"/>
      <c r="AI518" s="2"/>
      <c r="AJ518" s="2"/>
      <c r="AK518" s="2"/>
      <c r="AL518" s="2"/>
      <c r="AM518" s="2"/>
      <c r="AN518" s="2"/>
      <c r="AO518" s="2"/>
      <c r="AP518" s="2"/>
      <c r="AQ518" s="2"/>
      <c r="AR518" s="2"/>
      <c r="AS518" s="2"/>
      <c r="AT518" s="2"/>
      <c r="AU518" s="2"/>
      <c r="AV518" s="2"/>
      <c r="AW518" s="2"/>
      <c r="AX518" s="2"/>
      <c r="AY518" s="2"/>
      <c r="AZ518" s="2"/>
      <c r="BA518" s="2"/>
      <c r="BB518" s="2"/>
      <c r="BC518" s="2"/>
      <c r="BD518" s="2"/>
      <c r="BE518" s="2"/>
      <c r="BF518" s="2"/>
      <c r="BG518" s="2"/>
      <c r="BH518" s="2"/>
      <c r="BI518" s="2"/>
      <c r="BJ518" s="2"/>
    </row>
    <row r="519" spans="1:62" x14ac:dyDescent="0.3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  <c r="AA519" s="2"/>
      <c r="AB519" s="2"/>
      <c r="AC519" s="2"/>
      <c r="AD519" s="2"/>
      <c r="AE519" s="2"/>
      <c r="AF519" s="2"/>
      <c r="AG519" s="2"/>
      <c r="AH519" s="2"/>
      <c r="AI519" s="2"/>
      <c r="AJ519" s="2"/>
      <c r="AK519" s="2"/>
      <c r="AL519" s="2"/>
      <c r="AM519" s="2"/>
      <c r="AN519" s="2"/>
      <c r="AO519" s="2"/>
      <c r="AP519" s="2"/>
      <c r="AQ519" s="2"/>
      <c r="AR519" s="2"/>
      <c r="AS519" s="2"/>
      <c r="AT519" s="2"/>
      <c r="AU519" s="2"/>
      <c r="AV519" s="2"/>
      <c r="AW519" s="2"/>
      <c r="AX519" s="2"/>
      <c r="AY519" s="2"/>
      <c r="AZ519" s="2"/>
      <c r="BA519" s="2"/>
      <c r="BB519" s="2"/>
      <c r="BC519" s="2"/>
      <c r="BD519" s="2"/>
      <c r="BE519" s="2"/>
      <c r="BF519" s="2"/>
      <c r="BG519" s="2"/>
      <c r="BH519" s="2"/>
      <c r="BI519" s="2"/>
      <c r="BJ519" s="2"/>
    </row>
    <row r="520" spans="1:62" x14ac:dyDescent="0.3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  <c r="AA520" s="2"/>
      <c r="AB520" s="2"/>
      <c r="AC520" s="2"/>
      <c r="AD520" s="2"/>
      <c r="AE520" s="2"/>
      <c r="AF520" s="2"/>
      <c r="AG520" s="2"/>
      <c r="AH520" s="2"/>
      <c r="AI520" s="2"/>
      <c r="AJ520" s="2"/>
      <c r="AK520" s="2"/>
      <c r="AL520" s="2"/>
      <c r="AM520" s="2"/>
      <c r="AN520" s="2"/>
      <c r="AO520" s="2"/>
      <c r="AP520" s="2"/>
      <c r="AQ520" s="2"/>
      <c r="AR520" s="2"/>
      <c r="AS520" s="2"/>
      <c r="AT520" s="2"/>
      <c r="AU520" s="2"/>
      <c r="AV520" s="2"/>
      <c r="AW520" s="2"/>
      <c r="AX520" s="2"/>
      <c r="AY520" s="2"/>
      <c r="AZ520" s="2"/>
      <c r="BA520" s="2"/>
      <c r="BB520" s="2"/>
      <c r="BC520" s="2"/>
      <c r="BD520" s="2"/>
      <c r="BE520" s="2"/>
      <c r="BF520" s="2"/>
      <c r="BG520" s="2"/>
      <c r="BH520" s="2"/>
      <c r="BI520" s="2"/>
      <c r="BJ520" s="2"/>
    </row>
    <row r="521" spans="1:62" x14ac:dyDescent="0.3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  <c r="AA521" s="2"/>
      <c r="AB521" s="2"/>
      <c r="AC521" s="2"/>
      <c r="AD521" s="2"/>
      <c r="AE521" s="2"/>
      <c r="AF521" s="2"/>
      <c r="AG521" s="2"/>
      <c r="AH521" s="2"/>
      <c r="AI521" s="2"/>
      <c r="AJ521" s="2"/>
      <c r="AK521" s="2"/>
      <c r="AL521" s="2"/>
      <c r="AM521" s="2"/>
      <c r="AN521" s="2"/>
      <c r="AO521" s="2"/>
      <c r="AP521" s="2"/>
      <c r="AQ521" s="2"/>
      <c r="AR521" s="2"/>
      <c r="AS521" s="2"/>
      <c r="AT521" s="2"/>
      <c r="AU521" s="2"/>
      <c r="AV521" s="2"/>
      <c r="AW521" s="2"/>
      <c r="AX521" s="2"/>
      <c r="AY521" s="2"/>
      <c r="AZ521" s="2"/>
      <c r="BA521" s="2"/>
      <c r="BB521" s="2"/>
      <c r="BC521" s="2"/>
      <c r="BD521" s="2"/>
      <c r="BE521" s="2"/>
      <c r="BF521" s="2"/>
      <c r="BG521" s="2"/>
      <c r="BH521" s="2"/>
      <c r="BI521" s="2"/>
      <c r="BJ521" s="2"/>
    </row>
    <row r="522" spans="1:62" x14ac:dyDescent="0.3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  <c r="AA522" s="2"/>
      <c r="AB522" s="2"/>
      <c r="AC522" s="2"/>
      <c r="AD522" s="2"/>
      <c r="AE522" s="2"/>
      <c r="AF522" s="2"/>
      <c r="AG522" s="2"/>
      <c r="AH522" s="2"/>
      <c r="AI522" s="2"/>
      <c r="AJ522" s="2"/>
      <c r="AK522" s="2"/>
      <c r="AL522" s="2"/>
      <c r="AM522" s="2"/>
      <c r="AN522" s="2"/>
      <c r="AO522" s="2"/>
      <c r="AP522" s="2"/>
      <c r="AQ522" s="2"/>
      <c r="AR522" s="2"/>
      <c r="AS522" s="2"/>
      <c r="AT522" s="2"/>
      <c r="AU522" s="2"/>
      <c r="AV522" s="2"/>
      <c r="AW522" s="2"/>
      <c r="AX522" s="2"/>
      <c r="AY522" s="2"/>
      <c r="AZ522" s="2"/>
      <c r="BA522" s="2"/>
      <c r="BB522" s="2"/>
      <c r="BC522" s="2"/>
      <c r="BD522" s="2"/>
      <c r="BE522" s="2"/>
      <c r="BF522" s="2"/>
      <c r="BG522" s="2"/>
      <c r="BH522" s="2"/>
      <c r="BI522" s="2"/>
      <c r="BJ522" s="2"/>
    </row>
    <row r="523" spans="1:62" x14ac:dyDescent="0.3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  <c r="AA523" s="2"/>
      <c r="AB523" s="2"/>
      <c r="AC523" s="2"/>
      <c r="AD523" s="2"/>
      <c r="AE523" s="2"/>
      <c r="AF523" s="2"/>
      <c r="AG523" s="2"/>
      <c r="AH523" s="2"/>
      <c r="AI523" s="2"/>
      <c r="AJ523" s="2"/>
      <c r="AK523" s="2"/>
      <c r="AL523" s="2"/>
      <c r="AM523" s="2"/>
      <c r="AN523" s="2"/>
      <c r="AO523" s="2"/>
      <c r="AP523" s="2"/>
      <c r="AQ523" s="2"/>
      <c r="AR523" s="2"/>
      <c r="AS523" s="2"/>
      <c r="AT523" s="2"/>
      <c r="AU523" s="2"/>
      <c r="AV523" s="2"/>
      <c r="AW523" s="2"/>
      <c r="AX523" s="2"/>
      <c r="AY523" s="2"/>
      <c r="AZ523" s="2"/>
      <c r="BA523" s="2"/>
      <c r="BB523" s="2"/>
      <c r="BC523" s="2"/>
      <c r="BD523" s="2"/>
      <c r="BE523" s="2"/>
      <c r="BF523" s="2"/>
      <c r="BG523" s="2"/>
      <c r="BH523" s="2"/>
      <c r="BI523" s="2"/>
      <c r="BJ523" s="2"/>
    </row>
    <row r="524" spans="1:62" x14ac:dyDescent="0.3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  <c r="AA524" s="2"/>
      <c r="AB524" s="2"/>
      <c r="AC524" s="2"/>
      <c r="AD524" s="2"/>
      <c r="AE524" s="2"/>
      <c r="AF524" s="2"/>
      <c r="AG524" s="2"/>
      <c r="AH524" s="2"/>
      <c r="AI524" s="2"/>
      <c r="AJ524" s="2"/>
      <c r="AK524" s="2"/>
      <c r="AL524" s="2"/>
      <c r="AM524" s="2"/>
      <c r="AN524" s="2"/>
      <c r="AO524" s="2"/>
      <c r="AP524" s="2"/>
      <c r="AQ524" s="2"/>
      <c r="AR524" s="2"/>
      <c r="AS524" s="2"/>
      <c r="AT524" s="2"/>
      <c r="AU524" s="2"/>
      <c r="AV524" s="2"/>
      <c r="AW524" s="2"/>
      <c r="AX524" s="2"/>
      <c r="AY524" s="2"/>
      <c r="AZ524" s="2"/>
      <c r="BA524" s="2"/>
      <c r="BB524" s="2"/>
      <c r="BC524" s="2"/>
      <c r="BD524" s="2"/>
      <c r="BE524" s="2"/>
      <c r="BF524" s="2"/>
      <c r="BG524" s="2"/>
      <c r="BH524" s="2"/>
      <c r="BI524" s="2"/>
      <c r="BJ524" s="2"/>
    </row>
    <row r="525" spans="1:62" x14ac:dyDescent="0.3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  <c r="AA525" s="2"/>
      <c r="AB525" s="2"/>
      <c r="AC525" s="2"/>
      <c r="AD525" s="2"/>
      <c r="AE525" s="2"/>
      <c r="AF525" s="2"/>
      <c r="AG525" s="2"/>
      <c r="AH525" s="2"/>
      <c r="AI525" s="2"/>
      <c r="AJ525" s="2"/>
      <c r="AK525" s="2"/>
      <c r="AL525" s="2"/>
      <c r="AM525" s="2"/>
      <c r="AN525" s="2"/>
      <c r="AO525" s="2"/>
      <c r="AP525" s="2"/>
      <c r="AQ525" s="2"/>
      <c r="AR525" s="2"/>
      <c r="AS525" s="2"/>
      <c r="AT525" s="2"/>
      <c r="AU525" s="2"/>
      <c r="AV525" s="2"/>
      <c r="AW525" s="2"/>
      <c r="AX525" s="2"/>
      <c r="AY525" s="2"/>
      <c r="AZ525" s="2"/>
      <c r="BA525" s="2"/>
      <c r="BB525" s="2"/>
      <c r="BC525" s="2"/>
      <c r="BD525" s="2"/>
      <c r="BE525" s="2"/>
      <c r="BF525" s="2"/>
      <c r="BG525" s="2"/>
      <c r="BH525" s="2"/>
      <c r="BI525" s="2"/>
      <c r="BJ525" s="2"/>
    </row>
    <row r="526" spans="1:62" x14ac:dyDescent="0.3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  <c r="AA526" s="2"/>
      <c r="AB526" s="2"/>
      <c r="AC526" s="2"/>
      <c r="AD526" s="2"/>
      <c r="AE526" s="2"/>
      <c r="AF526" s="2"/>
      <c r="AG526" s="2"/>
      <c r="AH526" s="2"/>
      <c r="AI526" s="2"/>
      <c r="AJ526" s="2"/>
      <c r="AK526" s="2"/>
      <c r="AL526" s="2"/>
      <c r="AM526" s="2"/>
      <c r="AN526" s="2"/>
      <c r="AO526" s="2"/>
      <c r="AP526" s="2"/>
      <c r="AQ526" s="2"/>
      <c r="AR526" s="2"/>
      <c r="AS526" s="2"/>
      <c r="AT526" s="2"/>
      <c r="AU526" s="2"/>
      <c r="AV526" s="2"/>
      <c r="AW526" s="2"/>
      <c r="AX526" s="2"/>
      <c r="AY526" s="2"/>
      <c r="AZ526" s="2"/>
      <c r="BA526" s="2"/>
      <c r="BB526" s="2"/>
      <c r="BC526" s="2"/>
      <c r="BD526" s="2"/>
      <c r="BE526" s="2"/>
      <c r="BF526" s="2"/>
      <c r="BG526" s="2"/>
      <c r="BH526" s="2"/>
      <c r="BI526" s="2"/>
      <c r="BJ526" s="2"/>
    </row>
    <row r="527" spans="1:62" x14ac:dyDescent="0.3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  <c r="AA527" s="2"/>
      <c r="AB527" s="2"/>
      <c r="AC527" s="2"/>
      <c r="AD527" s="2"/>
      <c r="AE527" s="2"/>
      <c r="AF527" s="2"/>
      <c r="AG527" s="2"/>
      <c r="AH527" s="2"/>
      <c r="AI527" s="2"/>
      <c r="AJ527" s="2"/>
      <c r="AK527" s="2"/>
      <c r="AL527" s="2"/>
      <c r="AM527" s="2"/>
      <c r="AN527" s="2"/>
      <c r="AO527" s="2"/>
      <c r="AP527" s="2"/>
      <c r="AQ527" s="2"/>
      <c r="AR527" s="2"/>
      <c r="AS527" s="2"/>
      <c r="AT527" s="2"/>
      <c r="AU527" s="2"/>
      <c r="AV527" s="2"/>
      <c r="AW527" s="2"/>
      <c r="AX527" s="2"/>
      <c r="AY527" s="2"/>
      <c r="AZ527" s="2"/>
      <c r="BA527" s="2"/>
      <c r="BB527" s="2"/>
      <c r="BC527" s="2"/>
      <c r="BD527" s="2"/>
      <c r="BE527" s="2"/>
      <c r="BF527" s="2"/>
      <c r="BG527" s="2"/>
      <c r="BH527" s="2"/>
      <c r="BI527" s="2"/>
      <c r="BJ527" s="2"/>
    </row>
    <row r="528" spans="1:62" x14ac:dyDescent="0.3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  <c r="AA528" s="2"/>
      <c r="AB528" s="2"/>
      <c r="AC528" s="2"/>
      <c r="AD528" s="2"/>
      <c r="AE528" s="2"/>
      <c r="AF528" s="2"/>
      <c r="AG528" s="2"/>
      <c r="AH528" s="2"/>
      <c r="AI528" s="2"/>
      <c r="AJ528" s="2"/>
      <c r="AK528" s="2"/>
      <c r="AL528" s="2"/>
      <c r="AM528" s="2"/>
      <c r="AN528" s="2"/>
      <c r="AO528" s="2"/>
      <c r="AP528" s="2"/>
      <c r="AQ528" s="2"/>
      <c r="AR528" s="2"/>
      <c r="AS528" s="2"/>
      <c r="AT528" s="2"/>
      <c r="AU528" s="2"/>
      <c r="AV528" s="2"/>
      <c r="AW528" s="2"/>
      <c r="AX528" s="2"/>
      <c r="AY528" s="2"/>
      <c r="AZ528" s="2"/>
      <c r="BA528" s="2"/>
      <c r="BB528" s="2"/>
      <c r="BC528" s="2"/>
      <c r="BD528" s="2"/>
      <c r="BE528" s="2"/>
      <c r="BF528" s="2"/>
      <c r="BG528" s="2"/>
      <c r="BH528" s="2"/>
      <c r="BI528" s="2"/>
      <c r="BJ528" s="2"/>
    </row>
    <row r="529" spans="1:62" x14ac:dyDescent="0.3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  <c r="AA529" s="2"/>
      <c r="AB529" s="2"/>
      <c r="AC529" s="2"/>
      <c r="AD529" s="2"/>
      <c r="AE529" s="2"/>
      <c r="AF529" s="2"/>
      <c r="AG529" s="2"/>
      <c r="AH529" s="2"/>
      <c r="AI529" s="2"/>
      <c r="AJ529" s="2"/>
      <c r="AK529" s="2"/>
      <c r="AL529" s="2"/>
      <c r="AM529" s="2"/>
      <c r="AN529" s="2"/>
      <c r="AO529" s="2"/>
      <c r="AP529" s="2"/>
      <c r="AQ529" s="2"/>
      <c r="AR529" s="2"/>
      <c r="AS529" s="2"/>
      <c r="AT529" s="2"/>
      <c r="AU529" s="2"/>
      <c r="AV529" s="2"/>
      <c r="AW529" s="2"/>
      <c r="AX529" s="2"/>
      <c r="AY529" s="2"/>
      <c r="AZ529" s="2"/>
      <c r="BA529" s="2"/>
      <c r="BB529" s="2"/>
      <c r="BC529" s="2"/>
      <c r="BD529" s="2"/>
      <c r="BE529" s="2"/>
      <c r="BF529" s="2"/>
      <c r="BG529" s="2"/>
      <c r="BH529" s="2"/>
      <c r="BI529" s="2"/>
      <c r="BJ529" s="2"/>
    </row>
    <row r="530" spans="1:62" x14ac:dyDescent="0.3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  <c r="AA530" s="2"/>
      <c r="AB530" s="2"/>
      <c r="AC530" s="2"/>
      <c r="AD530" s="2"/>
      <c r="AE530" s="2"/>
      <c r="AF530" s="2"/>
      <c r="AG530" s="2"/>
      <c r="AH530" s="2"/>
      <c r="AI530" s="2"/>
      <c r="AJ530" s="2"/>
      <c r="AK530" s="2"/>
      <c r="AL530" s="2"/>
      <c r="AM530" s="2"/>
      <c r="AN530" s="2"/>
      <c r="AO530" s="2"/>
      <c r="AP530" s="2"/>
      <c r="AQ530" s="2"/>
      <c r="AR530" s="2"/>
      <c r="AS530" s="2"/>
      <c r="AT530" s="2"/>
      <c r="AU530" s="2"/>
      <c r="AV530" s="2"/>
      <c r="AW530" s="2"/>
      <c r="AX530" s="2"/>
      <c r="AY530" s="2"/>
      <c r="AZ530" s="2"/>
      <c r="BA530" s="2"/>
      <c r="BB530" s="2"/>
      <c r="BC530" s="2"/>
      <c r="BD530" s="2"/>
      <c r="BE530" s="2"/>
      <c r="BF530" s="2"/>
      <c r="BG530" s="2"/>
      <c r="BH530" s="2"/>
      <c r="BI530" s="2"/>
      <c r="BJ530" s="2"/>
    </row>
    <row r="531" spans="1:62" x14ac:dyDescent="0.3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  <c r="AA531" s="2"/>
      <c r="AB531" s="2"/>
      <c r="AC531" s="2"/>
      <c r="AD531" s="2"/>
      <c r="AE531" s="2"/>
      <c r="AF531" s="2"/>
      <c r="AG531" s="2"/>
      <c r="AH531" s="2"/>
      <c r="AI531" s="2"/>
      <c r="AJ531" s="2"/>
      <c r="AK531" s="2"/>
      <c r="AL531" s="2"/>
      <c r="AM531" s="2"/>
      <c r="AN531" s="2"/>
      <c r="AO531" s="2"/>
      <c r="AP531" s="2"/>
      <c r="AQ531" s="2"/>
      <c r="AR531" s="2"/>
      <c r="AS531" s="2"/>
      <c r="AT531" s="2"/>
      <c r="AU531" s="2"/>
      <c r="AV531" s="2"/>
      <c r="AW531" s="2"/>
      <c r="AX531" s="2"/>
      <c r="AY531" s="2"/>
      <c r="AZ531" s="2"/>
      <c r="BA531" s="2"/>
      <c r="BB531" s="2"/>
      <c r="BC531" s="2"/>
      <c r="BD531" s="2"/>
      <c r="BE531" s="2"/>
      <c r="BF531" s="2"/>
      <c r="BG531" s="2"/>
      <c r="BH531" s="2"/>
      <c r="BI531" s="2"/>
      <c r="BJ531" s="2"/>
    </row>
    <row r="532" spans="1:62" x14ac:dyDescent="0.3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  <c r="AA532" s="2"/>
      <c r="AB532" s="2"/>
      <c r="AC532" s="2"/>
      <c r="AD532" s="2"/>
      <c r="AE532" s="2"/>
      <c r="AF532" s="2"/>
      <c r="AG532" s="2"/>
      <c r="AH532" s="2"/>
      <c r="AI532" s="2"/>
      <c r="AJ532" s="2"/>
      <c r="AK532" s="2"/>
      <c r="AL532" s="2"/>
      <c r="AM532" s="2"/>
      <c r="AN532" s="2"/>
      <c r="AO532" s="2"/>
      <c r="AP532" s="2"/>
      <c r="AQ532" s="2"/>
      <c r="AR532" s="2"/>
      <c r="AS532" s="2"/>
      <c r="AT532" s="2"/>
      <c r="AU532" s="2"/>
      <c r="AV532" s="2"/>
      <c r="AW532" s="2"/>
      <c r="AX532" s="2"/>
      <c r="AY532" s="2"/>
      <c r="AZ532" s="2"/>
      <c r="BA532" s="2"/>
      <c r="BB532" s="2"/>
      <c r="BC532" s="2"/>
      <c r="BD532" s="2"/>
      <c r="BE532" s="2"/>
      <c r="BF532" s="2"/>
      <c r="BG532" s="2"/>
      <c r="BH532" s="2"/>
      <c r="BI532" s="2"/>
      <c r="BJ532" s="2"/>
    </row>
    <row r="533" spans="1:62" x14ac:dyDescent="0.3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  <c r="AA533" s="2"/>
      <c r="AB533" s="2"/>
      <c r="AC533" s="2"/>
      <c r="AD533" s="2"/>
      <c r="AE533" s="2"/>
      <c r="AF533" s="2"/>
      <c r="AG533" s="2"/>
      <c r="AH533" s="2"/>
      <c r="AI533" s="2"/>
      <c r="AJ533" s="2"/>
      <c r="AK533" s="2"/>
      <c r="AL533" s="2"/>
      <c r="AM533" s="2"/>
      <c r="AN533" s="2"/>
      <c r="AO533" s="2"/>
      <c r="AP533" s="2"/>
      <c r="AQ533" s="2"/>
      <c r="AR533" s="2"/>
      <c r="AS533" s="2"/>
      <c r="AT533" s="2"/>
      <c r="AU533" s="2"/>
      <c r="AV533" s="2"/>
      <c r="AW533" s="2"/>
      <c r="AX533" s="2"/>
      <c r="AY533" s="2"/>
      <c r="AZ533" s="2"/>
      <c r="BA533" s="2"/>
      <c r="BB533" s="2"/>
      <c r="BC533" s="2"/>
      <c r="BD533" s="2"/>
      <c r="BE533" s="2"/>
      <c r="BF533" s="2"/>
      <c r="BG533" s="2"/>
      <c r="BH533" s="2"/>
      <c r="BI533" s="2"/>
      <c r="BJ533" s="2"/>
    </row>
    <row r="534" spans="1:62" x14ac:dyDescent="0.3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  <c r="AA534" s="2"/>
      <c r="AB534" s="2"/>
      <c r="AC534" s="2"/>
      <c r="AD534" s="2"/>
      <c r="AE534" s="2"/>
      <c r="AF534" s="2"/>
      <c r="AG534" s="2"/>
      <c r="AH534" s="2"/>
      <c r="AI534" s="2"/>
      <c r="AJ534" s="2"/>
      <c r="AK534" s="2"/>
      <c r="AL534" s="2"/>
      <c r="AM534" s="2"/>
      <c r="AN534" s="2"/>
      <c r="AO534" s="2"/>
      <c r="AP534" s="2"/>
      <c r="AQ534" s="2"/>
      <c r="AR534" s="2"/>
      <c r="AS534" s="2"/>
      <c r="AT534" s="2"/>
      <c r="AU534" s="2"/>
      <c r="AV534" s="2"/>
      <c r="AW534" s="2"/>
      <c r="AX534" s="2"/>
      <c r="AY534" s="2"/>
      <c r="AZ534" s="2"/>
      <c r="BA534" s="2"/>
      <c r="BB534" s="2"/>
      <c r="BC534" s="2"/>
      <c r="BD534" s="2"/>
      <c r="BE534" s="2"/>
      <c r="BF534" s="2"/>
      <c r="BG534" s="2"/>
      <c r="BH534" s="2"/>
      <c r="BI534" s="2"/>
      <c r="BJ534" s="2"/>
    </row>
    <row r="535" spans="1:62" x14ac:dyDescent="0.3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  <c r="AA535" s="2"/>
      <c r="AB535" s="2"/>
      <c r="AC535" s="2"/>
      <c r="AD535" s="2"/>
      <c r="AE535" s="2"/>
      <c r="AF535" s="2"/>
      <c r="AG535" s="2"/>
      <c r="AH535" s="2"/>
      <c r="AI535" s="2"/>
      <c r="AJ535" s="2"/>
      <c r="AK535" s="2"/>
      <c r="AL535" s="2"/>
      <c r="AM535" s="2"/>
      <c r="AN535" s="2"/>
      <c r="AO535" s="2"/>
      <c r="AP535" s="2"/>
      <c r="AQ535" s="2"/>
      <c r="AR535" s="2"/>
      <c r="AS535" s="2"/>
      <c r="AT535" s="2"/>
      <c r="AU535" s="2"/>
      <c r="AV535" s="2"/>
      <c r="AW535" s="2"/>
      <c r="AX535" s="2"/>
      <c r="AY535" s="2"/>
      <c r="AZ535" s="2"/>
      <c r="BA535" s="2"/>
      <c r="BB535" s="2"/>
      <c r="BC535" s="2"/>
      <c r="BD535" s="2"/>
      <c r="BE535" s="2"/>
      <c r="BF535" s="2"/>
      <c r="BG535" s="2"/>
      <c r="BH535" s="2"/>
      <c r="BI535" s="2"/>
      <c r="BJ535" s="2"/>
    </row>
    <row r="536" spans="1:62" x14ac:dyDescent="0.3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  <c r="AA536" s="2"/>
      <c r="AB536" s="2"/>
      <c r="AC536" s="2"/>
      <c r="AD536" s="2"/>
      <c r="AE536" s="2"/>
      <c r="AF536" s="2"/>
      <c r="AG536" s="2"/>
      <c r="AH536" s="2"/>
      <c r="AI536" s="2"/>
      <c r="AJ536" s="2"/>
      <c r="AK536" s="2"/>
      <c r="AL536" s="2"/>
      <c r="AM536" s="2"/>
      <c r="AN536" s="2"/>
      <c r="AO536" s="2"/>
      <c r="AP536" s="2"/>
      <c r="AQ536" s="2"/>
      <c r="AR536" s="2"/>
      <c r="AS536" s="2"/>
      <c r="AT536" s="2"/>
      <c r="AU536" s="2"/>
      <c r="AV536" s="2"/>
      <c r="AW536" s="2"/>
      <c r="AX536" s="2"/>
      <c r="AY536" s="2"/>
      <c r="AZ536" s="2"/>
      <c r="BA536" s="2"/>
      <c r="BB536" s="2"/>
      <c r="BC536" s="2"/>
      <c r="BD536" s="2"/>
      <c r="BE536" s="2"/>
      <c r="BF536" s="2"/>
      <c r="BG536" s="2"/>
      <c r="BH536" s="2"/>
      <c r="BI536" s="2"/>
      <c r="BJ536" s="2"/>
    </row>
    <row r="537" spans="1:62" x14ac:dyDescent="0.3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  <c r="AA537" s="2"/>
      <c r="AB537" s="2"/>
      <c r="AC537" s="2"/>
      <c r="AD537" s="2"/>
      <c r="AE537" s="2"/>
      <c r="AF537" s="2"/>
      <c r="AG537" s="2"/>
      <c r="AH537" s="2"/>
      <c r="AI537" s="2"/>
      <c r="AJ537" s="2"/>
      <c r="AK537" s="2"/>
      <c r="AL537" s="2"/>
      <c r="AM537" s="2"/>
      <c r="AN537" s="2"/>
      <c r="AO537" s="2"/>
      <c r="AP537" s="2"/>
      <c r="AQ537" s="2"/>
      <c r="AR537" s="2"/>
      <c r="AS537" s="2"/>
      <c r="AT537" s="2"/>
      <c r="AU537" s="2"/>
      <c r="AV537" s="2"/>
      <c r="AW537" s="2"/>
      <c r="AX537" s="2"/>
      <c r="AY537" s="2"/>
      <c r="AZ537" s="2"/>
      <c r="BA537" s="2"/>
      <c r="BB537" s="2"/>
      <c r="BC537" s="2"/>
      <c r="BD537" s="2"/>
      <c r="BE537" s="2"/>
      <c r="BF537" s="2"/>
      <c r="BG537" s="2"/>
      <c r="BH537" s="2"/>
      <c r="BI537" s="2"/>
      <c r="BJ537" s="2"/>
    </row>
    <row r="538" spans="1:62" x14ac:dyDescent="0.3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  <c r="AA538" s="2"/>
      <c r="AB538" s="2"/>
      <c r="AC538" s="2"/>
      <c r="AD538" s="2"/>
      <c r="AE538" s="2"/>
      <c r="AF538" s="2"/>
      <c r="AG538" s="2"/>
      <c r="AH538" s="2"/>
      <c r="AI538" s="2"/>
      <c r="AJ538" s="2"/>
      <c r="AK538" s="2"/>
      <c r="AL538" s="2"/>
      <c r="AM538" s="2"/>
      <c r="AN538" s="2"/>
      <c r="AO538" s="2"/>
      <c r="AP538" s="2"/>
      <c r="AQ538" s="2"/>
      <c r="AR538" s="2"/>
      <c r="AS538" s="2"/>
      <c r="AT538" s="2"/>
      <c r="AU538" s="2"/>
      <c r="AV538" s="2"/>
      <c r="AW538" s="2"/>
      <c r="AX538" s="2"/>
      <c r="AY538" s="2"/>
      <c r="AZ538" s="2"/>
      <c r="BA538" s="2"/>
      <c r="BB538" s="2"/>
      <c r="BC538" s="2"/>
      <c r="BD538" s="2"/>
      <c r="BE538" s="2"/>
      <c r="BF538" s="2"/>
      <c r="BG538" s="2"/>
      <c r="BH538" s="2"/>
      <c r="BI538" s="2"/>
      <c r="BJ538" s="2"/>
    </row>
    <row r="539" spans="1:62" x14ac:dyDescent="0.3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  <c r="AA539" s="2"/>
      <c r="AB539" s="2"/>
      <c r="AC539" s="2"/>
      <c r="AD539" s="2"/>
      <c r="AE539" s="2"/>
      <c r="AF539" s="2"/>
      <c r="AG539" s="2"/>
      <c r="AH539" s="2"/>
      <c r="AI539" s="2"/>
      <c r="AJ539" s="2"/>
      <c r="AK539" s="2"/>
      <c r="AL539" s="2"/>
      <c r="AM539" s="2"/>
      <c r="AN539" s="2"/>
      <c r="AO539" s="2"/>
      <c r="AP539" s="2"/>
      <c r="AQ539" s="2"/>
      <c r="AR539" s="2"/>
      <c r="AS539" s="2"/>
      <c r="AT539" s="2"/>
      <c r="AU539" s="2"/>
      <c r="AV539" s="2"/>
      <c r="AW539" s="2"/>
      <c r="AX539" s="2"/>
      <c r="AY539" s="2"/>
      <c r="AZ539" s="2"/>
      <c r="BA539" s="2"/>
      <c r="BB539" s="2"/>
      <c r="BC539" s="2"/>
      <c r="BD539" s="2"/>
      <c r="BE539" s="2"/>
      <c r="BF539" s="2"/>
      <c r="BG539" s="2"/>
      <c r="BH539" s="2"/>
      <c r="BI539" s="2"/>
      <c r="BJ539" s="2"/>
    </row>
    <row r="540" spans="1:62" x14ac:dyDescent="0.3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  <c r="AA540" s="2"/>
      <c r="AB540" s="2"/>
      <c r="AC540" s="2"/>
      <c r="AD540" s="2"/>
      <c r="AE540" s="2"/>
      <c r="AF540" s="2"/>
      <c r="AG540" s="2"/>
      <c r="AH540" s="2"/>
      <c r="AI540" s="2"/>
      <c r="AJ540" s="2"/>
      <c r="AK540" s="2"/>
      <c r="AL540" s="2"/>
      <c r="AM540" s="2"/>
      <c r="AN540" s="2"/>
      <c r="AO540" s="2"/>
      <c r="AP540" s="2"/>
      <c r="AQ540" s="2"/>
      <c r="AR540" s="2"/>
      <c r="AS540" s="2"/>
      <c r="AT540" s="2"/>
      <c r="AU540" s="2"/>
      <c r="AV540" s="2"/>
      <c r="AW540" s="2"/>
      <c r="AX540" s="2"/>
      <c r="AY540" s="2"/>
      <c r="AZ540" s="2"/>
      <c r="BA540" s="2"/>
      <c r="BB540" s="2"/>
      <c r="BC540" s="2"/>
      <c r="BD540" s="2"/>
      <c r="BE540" s="2"/>
      <c r="BF540" s="2"/>
      <c r="BG540" s="2"/>
      <c r="BH540" s="2"/>
      <c r="BI540" s="2"/>
      <c r="BJ540" s="2"/>
    </row>
    <row r="541" spans="1:62" x14ac:dyDescent="0.3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  <c r="AA541" s="2"/>
      <c r="AB541" s="2"/>
      <c r="AC541" s="2"/>
      <c r="AD541" s="2"/>
      <c r="AE541" s="2"/>
      <c r="AF541" s="2"/>
      <c r="AG541" s="2"/>
      <c r="AH541" s="2"/>
      <c r="AI541" s="2"/>
      <c r="AJ541" s="2"/>
      <c r="AK541" s="2"/>
      <c r="AL541" s="2"/>
      <c r="AM541" s="2"/>
      <c r="AN541" s="2"/>
      <c r="AO541" s="2"/>
      <c r="AP541" s="2"/>
      <c r="AQ541" s="2"/>
      <c r="AR541" s="2"/>
      <c r="AS541" s="2"/>
      <c r="AT541" s="2"/>
      <c r="AU541" s="2"/>
      <c r="AV541" s="2"/>
      <c r="AW541" s="2"/>
      <c r="AX541" s="2"/>
      <c r="AY541" s="2"/>
      <c r="AZ541" s="2"/>
      <c r="BA541" s="2"/>
      <c r="BB541" s="2"/>
      <c r="BC541" s="2"/>
      <c r="BD541" s="2"/>
      <c r="BE541" s="2"/>
      <c r="BF541" s="2"/>
      <c r="BG541" s="2"/>
      <c r="BH541" s="2"/>
      <c r="BI541" s="2"/>
      <c r="BJ541" s="2"/>
    </row>
    <row r="542" spans="1:62" x14ac:dyDescent="0.3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  <c r="AA542" s="2"/>
      <c r="AB542" s="2"/>
      <c r="AC542" s="2"/>
      <c r="AD542" s="2"/>
      <c r="AE542" s="2"/>
      <c r="AF542" s="2"/>
      <c r="AG542" s="2"/>
      <c r="AH542" s="2"/>
      <c r="AI542" s="2"/>
      <c r="AJ542" s="2"/>
      <c r="AK542" s="2"/>
      <c r="AL542" s="2"/>
      <c r="AM542" s="2"/>
      <c r="AN542" s="2"/>
      <c r="AO542" s="2"/>
      <c r="AP542" s="2"/>
      <c r="AQ542" s="2"/>
      <c r="AR542" s="2"/>
      <c r="AS542" s="2"/>
      <c r="AT542" s="2"/>
      <c r="AU542" s="2"/>
      <c r="AV542" s="2"/>
      <c r="AW542" s="2"/>
      <c r="AX542" s="2"/>
      <c r="AY542" s="2"/>
      <c r="AZ542" s="2"/>
      <c r="BA542" s="2"/>
      <c r="BB542" s="2"/>
      <c r="BC542" s="2"/>
      <c r="BD542" s="2"/>
      <c r="BE542" s="2"/>
      <c r="BF542" s="2"/>
      <c r="BG542" s="2"/>
      <c r="BH542" s="2"/>
      <c r="BI542" s="2"/>
      <c r="BJ542" s="2"/>
    </row>
    <row r="543" spans="1:62" x14ac:dyDescent="0.3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  <c r="AA543" s="2"/>
      <c r="AB543" s="2"/>
      <c r="AC543" s="2"/>
      <c r="AD543" s="2"/>
      <c r="AE543" s="2"/>
      <c r="AF543" s="2"/>
      <c r="AG543" s="2"/>
      <c r="AH543" s="2"/>
      <c r="AI543" s="2"/>
      <c r="AJ543" s="2"/>
      <c r="AK543" s="2"/>
      <c r="AL543" s="2"/>
      <c r="AM543" s="2"/>
      <c r="AN543" s="2"/>
      <c r="AO543" s="2"/>
      <c r="AP543" s="2"/>
      <c r="AQ543" s="2"/>
      <c r="AR543" s="2"/>
      <c r="AS543" s="2"/>
      <c r="AT543" s="2"/>
      <c r="AU543" s="2"/>
      <c r="AV543" s="2"/>
      <c r="AW543" s="2"/>
      <c r="AX543" s="2"/>
      <c r="AY543" s="2"/>
      <c r="AZ543" s="2"/>
      <c r="BA543" s="2"/>
      <c r="BB543" s="2"/>
      <c r="BC543" s="2"/>
      <c r="BD543" s="2"/>
      <c r="BE543" s="2"/>
      <c r="BF543" s="2"/>
      <c r="BG543" s="2"/>
      <c r="BH543" s="2"/>
      <c r="BI543" s="2"/>
      <c r="BJ543" s="2"/>
    </row>
    <row r="544" spans="1:62" x14ac:dyDescent="0.3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  <c r="AA544" s="2"/>
      <c r="AB544" s="2"/>
      <c r="AC544" s="2"/>
      <c r="AD544" s="2"/>
      <c r="AE544" s="2"/>
      <c r="AF544" s="2"/>
      <c r="AG544" s="2"/>
      <c r="AH544" s="2"/>
      <c r="AI544" s="2"/>
      <c r="AJ544" s="2"/>
      <c r="AK544" s="2"/>
      <c r="AL544" s="2"/>
      <c r="AM544" s="2"/>
      <c r="AN544" s="2"/>
      <c r="AO544" s="2"/>
      <c r="AP544" s="2"/>
      <c r="AQ544" s="2"/>
      <c r="AR544" s="2"/>
      <c r="AS544" s="2"/>
      <c r="AT544" s="2"/>
      <c r="AU544" s="2"/>
      <c r="AV544" s="2"/>
      <c r="AW544" s="2"/>
      <c r="AX544" s="2"/>
      <c r="AY544" s="2"/>
      <c r="AZ544" s="2"/>
      <c r="BA544" s="2"/>
      <c r="BB544" s="2"/>
      <c r="BC544" s="2"/>
      <c r="BD544" s="2"/>
      <c r="BE544" s="2"/>
      <c r="BF544" s="2"/>
      <c r="BG544" s="2"/>
      <c r="BH544" s="2"/>
      <c r="BI544" s="2"/>
      <c r="BJ544" s="2"/>
    </row>
    <row r="545" spans="1:62" x14ac:dyDescent="0.3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  <c r="AA545" s="2"/>
      <c r="AB545" s="2"/>
      <c r="AC545" s="2"/>
      <c r="AD545" s="2"/>
      <c r="AE545" s="2"/>
      <c r="AF545" s="2"/>
      <c r="AG545" s="2"/>
      <c r="AH545" s="2"/>
      <c r="AI545" s="2"/>
      <c r="AJ545" s="2"/>
      <c r="AK545" s="2"/>
      <c r="AL545" s="2"/>
      <c r="AM545" s="2"/>
      <c r="AN545" s="2"/>
      <c r="AO545" s="2"/>
      <c r="AP545" s="2"/>
      <c r="AQ545" s="2"/>
      <c r="AR545" s="2"/>
      <c r="AS545" s="2"/>
      <c r="AT545" s="2"/>
      <c r="AU545" s="2"/>
      <c r="AV545" s="2"/>
      <c r="AW545" s="2"/>
      <c r="AX545" s="2"/>
      <c r="AY545" s="2"/>
      <c r="AZ545" s="2"/>
      <c r="BA545" s="2"/>
      <c r="BB545" s="2"/>
      <c r="BC545" s="2"/>
      <c r="BD545" s="2"/>
      <c r="BE545" s="2"/>
      <c r="BF545" s="2"/>
      <c r="BG545" s="2"/>
      <c r="BH545" s="2"/>
      <c r="BI545" s="2"/>
      <c r="BJ545" s="2"/>
    </row>
    <row r="546" spans="1:62" x14ac:dyDescent="0.3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  <c r="AA546" s="2"/>
      <c r="AB546" s="2"/>
      <c r="AC546" s="2"/>
      <c r="AD546" s="2"/>
      <c r="AE546" s="2"/>
      <c r="AF546" s="2"/>
      <c r="AG546" s="2"/>
      <c r="AH546" s="2"/>
      <c r="AI546" s="2"/>
      <c r="AJ546" s="2"/>
      <c r="AK546" s="2"/>
      <c r="AL546" s="2"/>
      <c r="AM546" s="2"/>
      <c r="AN546" s="2"/>
      <c r="AO546" s="2"/>
      <c r="AP546" s="2"/>
      <c r="AQ546" s="2"/>
      <c r="AR546" s="2"/>
      <c r="AS546" s="2"/>
      <c r="AT546" s="2"/>
      <c r="AU546" s="2"/>
      <c r="AV546" s="2"/>
      <c r="AW546" s="2"/>
      <c r="AX546" s="2"/>
      <c r="AY546" s="2"/>
      <c r="AZ546" s="2"/>
      <c r="BA546" s="2"/>
      <c r="BB546" s="2"/>
      <c r="BC546" s="2"/>
      <c r="BD546" s="2"/>
      <c r="BE546" s="2"/>
      <c r="BF546" s="2"/>
      <c r="BG546" s="2"/>
      <c r="BH546" s="2"/>
      <c r="BI546" s="2"/>
      <c r="BJ546" s="2"/>
    </row>
    <row r="547" spans="1:62" x14ac:dyDescent="0.3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  <c r="AA547" s="2"/>
      <c r="AB547" s="2"/>
      <c r="AC547" s="2"/>
      <c r="AD547" s="2"/>
      <c r="AE547" s="2"/>
      <c r="AF547" s="2"/>
      <c r="AG547" s="2"/>
      <c r="AH547" s="2"/>
      <c r="AI547" s="2"/>
      <c r="AJ547" s="2"/>
      <c r="AK547" s="2"/>
      <c r="AL547" s="2"/>
      <c r="AM547" s="2"/>
      <c r="AN547" s="2"/>
      <c r="AO547" s="2"/>
      <c r="AP547" s="2"/>
      <c r="AQ547" s="2"/>
      <c r="AR547" s="2"/>
      <c r="AS547" s="2"/>
      <c r="AT547" s="2"/>
      <c r="AU547" s="2"/>
      <c r="AV547" s="2"/>
      <c r="AW547" s="2"/>
      <c r="AX547" s="2"/>
      <c r="AY547" s="2"/>
      <c r="AZ547" s="2"/>
      <c r="BA547" s="2"/>
      <c r="BB547" s="2"/>
      <c r="BC547" s="2"/>
      <c r="BD547" s="2"/>
      <c r="BE547" s="2"/>
      <c r="BF547" s="2"/>
      <c r="BG547" s="2"/>
      <c r="BH547" s="2"/>
      <c r="BI547" s="2"/>
      <c r="BJ547" s="2"/>
    </row>
    <row r="548" spans="1:62" x14ac:dyDescent="0.3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  <c r="AA548" s="2"/>
      <c r="AB548" s="2"/>
      <c r="AC548" s="2"/>
      <c r="AD548" s="2"/>
      <c r="AE548" s="2"/>
      <c r="AF548" s="2"/>
      <c r="AG548" s="2"/>
      <c r="AH548" s="2"/>
      <c r="AI548" s="2"/>
      <c r="AJ548" s="2"/>
      <c r="AK548" s="2"/>
      <c r="AL548" s="2"/>
      <c r="AM548" s="2"/>
      <c r="AN548" s="2"/>
      <c r="AO548" s="2"/>
      <c r="AP548" s="2"/>
      <c r="AQ548" s="2"/>
      <c r="AR548" s="2"/>
      <c r="AS548" s="2"/>
      <c r="AT548" s="2"/>
      <c r="AU548" s="2"/>
      <c r="AV548" s="2"/>
      <c r="AW548" s="2"/>
      <c r="AX548" s="2"/>
      <c r="AY548" s="2"/>
      <c r="AZ548" s="2"/>
      <c r="BA548" s="2"/>
      <c r="BB548" s="2"/>
      <c r="BC548" s="2"/>
      <c r="BD548" s="2"/>
      <c r="BE548" s="2"/>
      <c r="BF548" s="2"/>
      <c r="BG548" s="2"/>
      <c r="BH548" s="2"/>
      <c r="BI548" s="2"/>
      <c r="BJ548" s="2"/>
    </row>
    <row r="549" spans="1:62" x14ac:dyDescent="0.3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  <c r="AA549" s="2"/>
      <c r="AB549" s="2"/>
      <c r="AC549" s="2"/>
      <c r="AD549" s="2"/>
      <c r="AE549" s="2"/>
      <c r="AF549" s="2"/>
      <c r="AG549" s="2"/>
      <c r="AH549" s="2"/>
      <c r="AI549" s="2"/>
      <c r="AJ549" s="2"/>
      <c r="AK549" s="2"/>
      <c r="AL549" s="2"/>
      <c r="AM549" s="2"/>
      <c r="AN549" s="2"/>
      <c r="AO549" s="2"/>
      <c r="AP549" s="2"/>
      <c r="AQ549" s="2"/>
      <c r="AR549" s="2"/>
      <c r="AS549" s="2"/>
      <c r="AT549" s="2"/>
      <c r="AU549" s="2"/>
      <c r="AV549" s="2"/>
      <c r="AW549" s="2"/>
      <c r="AX549" s="2"/>
      <c r="AY549" s="2"/>
      <c r="AZ549" s="2"/>
      <c r="BA549" s="2"/>
      <c r="BB549" s="2"/>
      <c r="BC549" s="2"/>
      <c r="BD549" s="2"/>
      <c r="BE549" s="2"/>
      <c r="BF549" s="2"/>
      <c r="BG549" s="2"/>
      <c r="BH549" s="2"/>
      <c r="BI549" s="2"/>
      <c r="BJ549" s="2"/>
    </row>
    <row r="550" spans="1:62" x14ac:dyDescent="0.3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  <c r="AA550" s="2"/>
      <c r="AB550" s="2"/>
      <c r="AC550" s="2"/>
      <c r="AD550" s="2"/>
      <c r="AE550" s="2"/>
      <c r="AF550" s="2"/>
      <c r="AG550" s="2"/>
      <c r="AH550" s="2"/>
      <c r="AI550" s="2"/>
      <c r="AJ550" s="2"/>
      <c r="AK550" s="2"/>
      <c r="AL550" s="2"/>
      <c r="AM550" s="2"/>
      <c r="AN550" s="2"/>
      <c r="AO550" s="2"/>
      <c r="AP550" s="2"/>
      <c r="AQ550" s="2"/>
      <c r="AR550" s="2"/>
      <c r="AS550" s="2"/>
      <c r="AT550" s="2"/>
      <c r="AU550" s="2"/>
      <c r="AV550" s="2"/>
      <c r="AW550" s="2"/>
      <c r="AX550" s="2"/>
      <c r="AY550" s="2"/>
      <c r="AZ550" s="2"/>
      <c r="BA550" s="2"/>
      <c r="BB550" s="2"/>
      <c r="BC550" s="2"/>
      <c r="BD550" s="2"/>
      <c r="BE550" s="2"/>
      <c r="BF550" s="2"/>
      <c r="BG550" s="2"/>
      <c r="BH550" s="2"/>
      <c r="BI550" s="2"/>
      <c r="BJ550" s="2"/>
    </row>
    <row r="551" spans="1:62" x14ac:dyDescent="0.3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  <c r="AA551" s="2"/>
      <c r="AB551" s="2"/>
      <c r="AC551" s="2"/>
      <c r="AD551" s="2"/>
      <c r="AE551" s="2"/>
      <c r="AF551" s="2"/>
      <c r="AG551" s="2"/>
      <c r="AH551" s="2"/>
      <c r="AI551" s="2"/>
      <c r="AJ551" s="2"/>
      <c r="AK551" s="2"/>
      <c r="AL551" s="2"/>
      <c r="AM551" s="2"/>
      <c r="AN551" s="2"/>
      <c r="AO551" s="2"/>
      <c r="AP551" s="2"/>
      <c r="AQ551" s="2"/>
      <c r="AR551" s="2"/>
      <c r="AS551" s="2"/>
      <c r="AT551" s="2"/>
      <c r="AU551" s="2"/>
      <c r="AV551" s="2"/>
      <c r="AW551" s="2"/>
      <c r="AX551" s="2"/>
      <c r="AY551" s="2"/>
      <c r="AZ551" s="2"/>
      <c r="BA551" s="2"/>
      <c r="BB551" s="2"/>
      <c r="BC551" s="2"/>
      <c r="BD551" s="2"/>
      <c r="BE551" s="2"/>
      <c r="BF551" s="2"/>
      <c r="BG551" s="2"/>
      <c r="BH551" s="2"/>
      <c r="BI551" s="2"/>
      <c r="BJ551" s="2"/>
    </row>
    <row r="552" spans="1:62" x14ac:dyDescent="0.3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  <c r="AA552" s="2"/>
      <c r="AB552" s="2"/>
      <c r="AC552" s="2"/>
      <c r="AD552" s="2"/>
      <c r="AE552" s="2"/>
      <c r="AF552" s="2"/>
      <c r="AG552" s="2"/>
      <c r="AH552" s="2"/>
      <c r="AI552" s="2"/>
      <c r="AJ552" s="2"/>
      <c r="AK552" s="2"/>
      <c r="AL552" s="2"/>
      <c r="AM552" s="2"/>
      <c r="AN552" s="2"/>
      <c r="AO552" s="2"/>
      <c r="AP552" s="2"/>
      <c r="AQ552" s="2"/>
      <c r="AR552" s="2"/>
      <c r="AS552" s="2"/>
      <c r="AT552" s="2"/>
      <c r="AU552" s="2"/>
      <c r="AV552" s="2"/>
      <c r="AW552" s="2"/>
      <c r="AX552" s="2"/>
      <c r="AY552" s="2"/>
      <c r="AZ552" s="2"/>
      <c r="BA552" s="2"/>
      <c r="BB552" s="2"/>
      <c r="BC552" s="2"/>
      <c r="BD552" s="2"/>
      <c r="BE552" s="2"/>
      <c r="BF552" s="2"/>
      <c r="BG552" s="2"/>
      <c r="BH552" s="2"/>
      <c r="BI552" s="2"/>
      <c r="BJ552" s="2"/>
    </row>
    <row r="553" spans="1:62" x14ac:dyDescent="0.3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  <c r="AA553" s="2"/>
      <c r="AB553" s="2"/>
      <c r="AC553" s="2"/>
      <c r="AD553" s="2"/>
      <c r="AE553" s="2"/>
      <c r="AF553" s="2"/>
      <c r="AG553" s="2"/>
      <c r="AH553" s="2"/>
      <c r="AI553" s="2"/>
      <c r="AJ553" s="2"/>
      <c r="AK553" s="2"/>
      <c r="AL553" s="2"/>
      <c r="AM553" s="2"/>
      <c r="AN553" s="2"/>
      <c r="AO553" s="2"/>
      <c r="AP553" s="2"/>
      <c r="AQ553" s="2"/>
      <c r="AR553" s="2"/>
      <c r="AS553" s="2"/>
      <c r="AT553" s="2"/>
      <c r="AU553" s="2"/>
      <c r="AV553" s="2"/>
      <c r="AW553" s="2"/>
      <c r="AX553" s="2"/>
      <c r="AY553" s="2"/>
      <c r="AZ553" s="2"/>
      <c r="BA553" s="2"/>
      <c r="BB553" s="2"/>
      <c r="BC553" s="2"/>
      <c r="BD553" s="2"/>
      <c r="BE553" s="2"/>
      <c r="BF553" s="2"/>
      <c r="BG553" s="2"/>
      <c r="BH553" s="2"/>
      <c r="BI553" s="2"/>
      <c r="BJ553" s="2"/>
    </row>
    <row r="554" spans="1:62" x14ac:dyDescent="0.3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  <c r="AA554" s="2"/>
      <c r="AB554" s="2"/>
      <c r="AC554" s="2"/>
      <c r="AD554" s="2"/>
      <c r="AE554" s="2"/>
      <c r="AF554" s="2"/>
      <c r="AG554" s="2"/>
      <c r="AH554" s="2"/>
      <c r="AI554" s="2"/>
      <c r="AJ554" s="2"/>
      <c r="AK554" s="2"/>
      <c r="AL554" s="2"/>
      <c r="AM554" s="2"/>
      <c r="AN554" s="2"/>
      <c r="AO554" s="2"/>
      <c r="AP554" s="2"/>
      <c r="AQ554" s="2"/>
      <c r="AR554" s="2"/>
      <c r="AS554" s="2"/>
      <c r="AT554" s="2"/>
      <c r="AU554" s="2"/>
      <c r="AV554" s="2"/>
      <c r="AW554" s="2"/>
      <c r="AX554" s="2"/>
      <c r="AY554" s="2"/>
      <c r="AZ554" s="2"/>
      <c r="BA554" s="2"/>
      <c r="BB554" s="2"/>
      <c r="BC554" s="2"/>
      <c r="BD554" s="2"/>
      <c r="BE554" s="2"/>
      <c r="BF554" s="2"/>
      <c r="BG554" s="2"/>
      <c r="BH554" s="2"/>
      <c r="BI554" s="2"/>
      <c r="BJ554" s="2"/>
    </row>
    <row r="555" spans="1:62" x14ac:dyDescent="0.3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  <c r="AA555" s="2"/>
      <c r="AB555" s="2"/>
      <c r="AC555" s="2"/>
      <c r="AD555" s="2"/>
      <c r="AE555" s="2"/>
      <c r="AF555" s="2"/>
      <c r="AG555" s="2"/>
      <c r="AH555" s="2"/>
      <c r="AI555" s="2"/>
      <c r="AJ555" s="2"/>
      <c r="AK555" s="2"/>
      <c r="AL555" s="2"/>
      <c r="AM555" s="2"/>
      <c r="AN555" s="2"/>
      <c r="AO555" s="2"/>
      <c r="AP555" s="2"/>
      <c r="AQ555" s="2"/>
      <c r="AR555" s="2"/>
      <c r="AS555" s="2"/>
      <c r="AT555" s="2"/>
      <c r="AU555" s="2"/>
      <c r="AV555" s="2"/>
      <c r="AW555" s="2"/>
      <c r="AX555" s="2"/>
      <c r="AY555" s="2"/>
      <c r="AZ555" s="2"/>
      <c r="BA555" s="2"/>
      <c r="BB555" s="2"/>
      <c r="BC555" s="2"/>
      <c r="BD555" s="2"/>
      <c r="BE555" s="2"/>
      <c r="BF555" s="2"/>
      <c r="BG555" s="2"/>
      <c r="BH555" s="2"/>
      <c r="BI555" s="2"/>
      <c r="BJ555" s="2"/>
    </row>
    <row r="556" spans="1:62" x14ac:dyDescent="0.3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  <c r="AA556" s="2"/>
      <c r="AB556" s="2"/>
      <c r="AC556" s="2"/>
      <c r="AD556" s="2"/>
      <c r="AE556" s="2"/>
      <c r="AF556" s="2"/>
      <c r="AG556" s="2"/>
      <c r="AH556" s="2"/>
      <c r="AI556" s="2"/>
      <c r="AJ556" s="2"/>
      <c r="AK556" s="2"/>
      <c r="AL556" s="2"/>
      <c r="AM556" s="2"/>
      <c r="AN556" s="2"/>
      <c r="AO556" s="2"/>
      <c r="AP556" s="2"/>
      <c r="AQ556" s="2"/>
      <c r="AR556" s="2"/>
      <c r="AS556" s="2"/>
      <c r="AT556" s="2"/>
      <c r="AU556" s="2"/>
      <c r="AV556" s="2"/>
      <c r="AW556" s="2"/>
      <c r="AX556" s="2"/>
      <c r="AY556" s="2"/>
      <c r="AZ556" s="2"/>
      <c r="BA556" s="2"/>
      <c r="BB556" s="2"/>
      <c r="BC556" s="2"/>
      <c r="BD556" s="2"/>
      <c r="BE556" s="2"/>
      <c r="BF556" s="2"/>
      <c r="BG556" s="2"/>
      <c r="BH556" s="2"/>
      <c r="BI556" s="2"/>
      <c r="BJ556" s="2"/>
    </row>
    <row r="557" spans="1:62" x14ac:dyDescent="0.3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  <c r="AA557" s="2"/>
      <c r="AB557" s="2"/>
      <c r="AC557" s="2"/>
      <c r="AD557" s="2"/>
      <c r="AE557" s="2"/>
      <c r="AF557" s="2"/>
      <c r="AG557" s="2"/>
      <c r="AH557" s="2"/>
      <c r="AI557" s="2"/>
      <c r="AJ557" s="2"/>
      <c r="AK557" s="2"/>
      <c r="AL557" s="2"/>
      <c r="AM557" s="2"/>
      <c r="AN557" s="2"/>
      <c r="AO557" s="2"/>
      <c r="AP557" s="2"/>
      <c r="AQ557" s="2"/>
      <c r="AR557" s="2"/>
      <c r="AS557" s="2"/>
      <c r="AT557" s="2"/>
      <c r="AU557" s="2"/>
      <c r="AV557" s="2"/>
      <c r="AW557" s="2"/>
      <c r="AX557" s="2"/>
      <c r="AY557" s="2"/>
      <c r="AZ557" s="2"/>
      <c r="BA557" s="2"/>
      <c r="BB557" s="2"/>
      <c r="BC557" s="2"/>
      <c r="BD557" s="2"/>
      <c r="BE557" s="2"/>
      <c r="BF557" s="2"/>
      <c r="BG557" s="2"/>
      <c r="BH557" s="2"/>
      <c r="BI557" s="2"/>
      <c r="BJ557" s="2"/>
    </row>
    <row r="558" spans="1:62" x14ac:dyDescent="0.3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  <c r="AA558" s="2"/>
      <c r="AB558" s="2"/>
      <c r="AC558" s="2"/>
      <c r="AD558" s="2"/>
      <c r="AE558" s="2"/>
      <c r="AF558" s="2"/>
      <c r="AG558" s="2"/>
      <c r="AH558" s="2"/>
      <c r="AI558" s="2"/>
      <c r="AJ558" s="2"/>
      <c r="AK558" s="2"/>
      <c r="AL558" s="2"/>
      <c r="AM558" s="2"/>
      <c r="AN558" s="2"/>
      <c r="AO558" s="2"/>
      <c r="AP558" s="2"/>
      <c r="AQ558" s="2"/>
      <c r="AR558" s="2"/>
      <c r="AS558" s="2"/>
      <c r="AT558" s="2"/>
      <c r="AU558" s="2"/>
      <c r="AV558" s="2"/>
      <c r="AW558" s="2"/>
      <c r="AX558" s="2"/>
      <c r="AY558" s="2"/>
      <c r="AZ558" s="2"/>
      <c r="BA558" s="2"/>
      <c r="BB558" s="2"/>
      <c r="BC558" s="2"/>
      <c r="BD558" s="2"/>
      <c r="BE558" s="2"/>
      <c r="BF558" s="2"/>
      <c r="BG558" s="2"/>
      <c r="BH558" s="2"/>
      <c r="BI558" s="2"/>
      <c r="BJ558" s="2"/>
    </row>
    <row r="559" spans="1:62" x14ac:dyDescent="0.3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  <c r="AA559" s="2"/>
      <c r="AB559" s="2"/>
      <c r="AC559" s="2"/>
      <c r="AD559" s="2"/>
      <c r="AE559" s="2"/>
      <c r="AF559" s="2"/>
      <c r="AG559" s="2"/>
      <c r="AH559" s="2"/>
      <c r="AI559" s="2"/>
      <c r="AJ559" s="2"/>
      <c r="AK559" s="2"/>
      <c r="AL559" s="2"/>
      <c r="AM559" s="2"/>
      <c r="AN559" s="2"/>
      <c r="AO559" s="2"/>
      <c r="AP559" s="2"/>
      <c r="AQ559" s="2"/>
      <c r="AR559" s="2"/>
      <c r="AS559" s="2"/>
      <c r="AT559" s="2"/>
      <c r="AU559" s="2"/>
      <c r="AV559" s="2"/>
      <c r="AW559" s="2"/>
      <c r="AX559" s="2"/>
      <c r="AY559" s="2"/>
      <c r="AZ559" s="2"/>
      <c r="BA559" s="2"/>
      <c r="BB559" s="2"/>
      <c r="BC559" s="2"/>
      <c r="BD559" s="2"/>
      <c r="BE559" s="2"/>
      <c r="BF559" s="2"/>
      <c r="BG559" s="2"/>
      <c r="BH559" s="2"/>
      <c r="BI559" s="2"/>
      <c r="BJ559" s="2"/>
    </row>
    <row r="560" spans="1:62" x14ac:dyDescent="0.3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  <c r="AA560" s="2"/>
      <c r="AB560" s="2"/>
      <c r="AC560" s="2"/>
      <c r="AD560" s="2"/>
      <c r="AE560" s="2"/>
      <c r="AF560" s="2"/>
      <c r="AG560" s="2"/>
      <c r="AH560" s="2"/>
      <c r="AI560" s="2"/>
      <c r="AJ560" s="2"/>
      <c r="AK560" s="2"/>
      <c r="AL560" s="2"/>
      <c r="AM560" s="2"/>
      <c r="AN560" s="2"/>
      <c r="AO560" s="2"/>
      <c r="AP560" s="2"/>
      <c r="AQ560" s="2"/>
      <c r="AR560" s="2"/>
      <c r="AS560" s="2"/>
      <c r="AT560" s="2"/>
      <c r="AU560" s="2"/>
      <c r="AV560" s="2"/>
      <c r="AW560" s="2"/>
      <c r="AX560" s="2"/>
      <c r="AY560" s="2"/>
      <c r="AZ560" s="2"/>
      <c r="BA560" s="2"/>
      <c r="BB560" s="2"/>
      <c r="BC560" s="2"/>
      <c r="BD560" s="2"/>
      <c r="BE560" s="2"/>
      <c r="BF560" s="2"/>
      <c r="BG560" s="2"/>
      <c r="BH560" s="2"/>
      <c r="BI560" s="2"/>
      <c r="BJ560" s="2"/>
    </row>
    <row r="561" spans="1:62" x14ac:dyDescent="0.3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  <c r="AA561" s="2"/>
      <c r="AB561" s="2"/>
      <c r="AC561" s="2"/>
      <c r="AD561" s="2"/>
      <c r="AE561" s="2"/>
      <c r="AF561" s="2"/>
      <c r="AG561" s="2"/>
      <c r="AH561" s="2"/>
      <c r="AI561" s="2"/>
      <c r="AJ561" s="2"/>
      <c r="AK561" s="2"/>
      <c r="AL561" s="2"/>
      <c r="AM561" s="2"/>
      <c r="AN561" s="2"/>
      <c r="AO561" s="2"/>
      <c r="AP561" s="2"/>
      <c r="AQ561" s="2"/>
      <c r="AR561" s="2"/>
      <c r="AS561" s="2"/>
      <c r="AT561" s="2"/>
      <c r="AU561" s="2"/>
      <c r="AV561" s="2"/>
      <c r="AW561" s="2"/>
      <c r="AX561" s="2"/>
      <c r="AY561" s="2"/>
      <c r="AZ561" s="2"/>
      <c r="BA561" s="2"/>
      <c r="BB561" s="2"/>
      <c r="BC561" s="2"/>
      <c r="BD561" s="2"/>
      <c r="BE561" s="2"/>
      <c r="BF561" s="2"/>
      <c r="BG561" s="2"/>
      <c r="BH561" s="2"/>
      <c r="BI561" s="2"/>
      <c r="BJ561" s="2"/>
    </row>
    <row r="562" spans="1:62" x14ac:dyDescent="0.3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  <c r="AA562" s="2"/>
      <c r="AB562" s="2"/>
      <c r="AC562" s="2"/>
      <c r="AD562" s="2"/>
      <c r="AE562" s="2"/>
      <c r="AF562" s="2"/>
      <c r="AG562" s="2"/>
      <c r="AH562" s="2"/>
      <c r="AI562" s="2"/>
      <c r="AJ562" s="2"/>
      <c r="AK562" s="2"/>
      <c r="AL562" s="2"/>
      <c r="AM562" s="2"/>
      <c r="AN562" s="2"/>
      <c r="AO562" s="2"/>
      <c r="AP562" s="2"/>
      <c r="AQ562" s="2"/>
      <c r="AR562" s="2"/>
      <c r="AS562" s="2"/>
      <c r="AT562" s="2"/>
      <c r="AU562" s="2"/>
      <c r="AV562" s="2"/>
      <c r="AW562" s="2"/>
      <c r="AX562" s="2"/>
      <c r="AY562" s="2"/>
      <c r="AZ562" s="2"/>
      <c r="BA562" s="2"/>
      <c r="BB562" s="2"/>
      <c r="BC562" s="2"/>
      <c r="BD562" s="2"/>
      <c r="BE562" s="2"/>
      <c r="BF562" s="2"/>
      <c r="BG562" s="2"/>
      <c r="BH562" s="2"/>
      <c r="BI562" s="2"/>
      <c r="BJ562" s="2"/>
    </row>
    <row r="563" spans="1:62" x14ac:dyDescent="0.3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  <c r="AA563" s="2"/>
      <c r="AB563" s="2"/>
      <c r="AC563" s="2"/>
      <c r="AD563" s="2"/>
      <c r="AE563" s="2"/>
      <c r="AF563" s="2"/>
      <c r="AG563" s="2"/>
      <c r="AH563" s="2"/>
      <c r="AI563" s="2"/>
      <c r="AJ563" s="2"/>
      <c r="AK563" s="2"/>
      <c r="AL563" s="2"/>
      <c r="AM563" s="2"/>
      <c r="AN563" s="2"/>
      <c r="AO563" s="2"/>
      <c r="AP563" s="2"/>
      <c r="AQ563" s="2"/>
      <c r="AR563" s="2"/>
      <c r="AS563" s="2"/>
      <c r="AT563" s="2"/>
      <c r="AU563" s="2"/>
      <c r="AV563" s="2"/>
      <c r="AW563" s="2"/>
      <c r="AX563" s="2"/>
      <c r="AY563" s="2"/>
      <c r="AZ563" s="2"/>
      <c r="BA563" s="2"/>
      <c r="BB563" s="2"/>
      <c r="BC563" s="2"/>
      <c r="BD563" s="2"/>
      <c r="BE563" s="2"/>
      <c r="BF563" s="2"/>
      <c r="BG563" s="2"/>
      <c r="BH563" s="2"/>
      <c r="BI563" s="2"/>
      <c r="BJ563" s="2"/>
    </row>
    <row r="564" spans="1:62" x14ac:dyDescent="0.3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  <c r="AA564" s="2"/>
      <c r="AB564" s="2"/>
      <c r="AC564" s="2"/>
      <c r="AD564" s="2"/>
      <c r="AE564" s="2"/>
      <c r="AF564" s="2"/>
      <c r="AG564" s="2"/>
      <c r="AH564" s="2"/>
      <c r="AI564" s="2"/>
      <c r="AJ564" s="2"/>
      <c r="AK564" s="2"/>
      <c r="AL564" s="2"/>
      <c r="AM564" s="2"/>
      <c r="AN564" s="2"/>
      <c r="AO564" s="2"/>
      <c r="AP564" s="2"/>
      <c r="AQ564" s="2"/>
      <c r="AR564" s="2"/>
      <c r="AS564" s="2"/>
      <c r="AT564" s="2"/>
      <c r="AU564" s="2"/>
      <c r="AV564" s="2"/>
      <c r="AW564" s="2"/>
      <c r="AX564" s="2"/>
      <c r="AY564" s="2"/>
      <c r="AZ564" s="2"/>
      <c r="BA564" s="2"/>
      <c r="BB564" s="2"/>
      <c r="BC564" s="2"/>
      <c r="BD564" s="2"/>
      <c r="BE564" s="2"/>
      <c r="BF564" s="2"/>
      <c r="BG564" s="2"/>
      <c r="BH564" s="2"/>
      <c r="BI564" s="2"/>
      <c r="BJ564" s="2"/>
    </row>
    <row r="565" spans="1:62" x14ac:dyDescent="0.3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  <c r="AA565" s="2"/>
      <c r="AB565" s="2"/>
      <c r="AC565" s="2"/>
      <c r="AD565" s="2"/>
      <c r="AE565" s="2"/>
      <c r="AF565" s="2"/>
      <c r="AG565" s="2"/>
      <c r="AH565" s="2"/>
      <c r="AI565" s="2"/>
      <c r="AJ565" s="2"/>
      <c r="AK565" s="2"/>
      <c r="AL565" s="2"/>
      <c r="AM565" s="2"/>
      <c r="AN565" s="2"/>
      <c r="AO565" s="2"/>
      <c r="AP565" s="2"/>
      <c r="AQ565" s="2"/>
      <c r="AR565" s="2"/>
      <c r="AS565" s="2"/>
      <c r="AT565" s="2"/>
      <c r="AU565" s="2"/>
      <c r="AV565" s="2"/>
      <c r="AW565" s="2"/>
      <c r="AX565" s="2"/>
      <c r="AY565" s="2"/>
      <c r="AZ565" s="2"/>
      <c r="BA565" s="2"/>
      <c r="BB565" s="2"/>
      <c r="BC565" s="2"/>
      <c r="BD565" s="2"/>
      <c r="BE565" s="2"/>
      <c r="BF565" s="2"/>
      <c r="BG565" s="2"/>
      <c r="BH565" s="2"/>
      <c r="BI565" s="2"/>
      <c r="BJ565" s="2"/>
    </row>
    <row r="566" spans="1:62" x14ac:dyDescent="0.3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  <c r="AA566" s="2"/>
      <c r="AB566" s="2"/>
      <c r="AC566" s="2"/>
      <c r="AD566" s="2"/>
      <c r="AE566" s="2"/>
      <c r="AF566" s="2"/>
      <c r="AG566" s="2"/>
      <c r="AH566" s="2"/>
      <c r="AI566" s="2"/>
      <c r="AJ566" s="2"/>
      <c r="AK566" s="2"/>
      <c r="AL566" s="2"/>
      <c r="AM566" s="2"/>
      <c r="AN566" s="2"/>
      <c r="AO566" s="2"/>
      <c r="AP566" s="2"/>
      <c r="AQ566" s="2"/>
      <c r="AR566" s="2"/>
      <c r="AS566" s="2"/>
      <c r="AT566" s="2"/>
      <c r="AU566" s="2"/>
      <c r="AV566" s="2"/>
      <c r="AW566" s="2"/>
      <c r="AX566" s="2"/>
      <c r="AY566" s="2"/>
      <c r="AZ566" s="2"/>
      <c r="BA566" s="2"/>
      <c r="BB566" s="2"/>
      <c r="BC566" s="2"/>
      <c r="BD566" s="2"/>
      <c r="BE566" s="2"/>
      <c r="BF566" s="2"/>
      <c r="BG566" s="2"/>
      <c r="BH566" s="2"/>
      <c r="BI566" s="2"/>
      <c r="BJ566" s="2"/>
    </row>
    <row r="567" spans="1:62" x14ac:dyDescent="0.3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  <c r="AA567" s="2"/>
      <c r="AB567" s="2"/>
      <c r="AC567" s="2"/>
      <c r="AD567" s="2"/>
      <c r="AE567" s="2"/>
      <c r="AF567" s="2"/>
      <c r="AG567" s="2"/>
      <c r="AH567" s="2"/>
      <c r="AI567" s="2"/>
      <c r="AJ567" s="2"/>
      <c r="AK567" s="2"/>
      <c r="AL567" s="2"/>
      <c r="AM567" s="2"/>
      <c r="AN567" s="2"/>
      <c r="AO567" s="2"/>
      <c r="AP567" s="2"/>
      <c r="AQ567" s="2"/>
      <c r="AR567" s="2"/>
      <c r="AS567" s="2"/>
      <c r="AT567" s="2"/>
      <c r="AU567" s="2"/>
      <c r="AV567" s="2"/>
      <c r="AW567" s="2"/>
      <c r="AX567" s="2"/>
      <c r="AY567" s="2"/>
      <c r="AZ567" s="2"/>
      <c r="BA567" s="2"/>
      <c r="BB567" s="2"/>
      <c r="BC567" s="2"/>
      <c r="BD567" s="2"/>
      <c r="BE567" s="2"/>
      <c r="BF567" s="2"/>
      <c r="BG567" s="2"/>
      <c r="BH567" s="2"/>
      <c r="BI567" s="2"/>
      <c r="BJ567" s="2"/>
    </row>
    <row r="568" spans="1:62" x14ac:dyDescent="0.3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  <c r="AA568" s="2"/>
      <c r="AB568" s="2"/>
      <c r="AC568" s="2"/>
      <c r="AD568" s="2"/>
      <c r="AE568" s="2"/>
      <c r="AF568" s="2"/>
      <c r="AG568" s="2"/>
      <c r="AH568" s="2"/>
      <c r="AI568" s="2"/>
      <c r="AJ568" s="2"/>
      <c r="AK568" s="2"/>
      <c r="AL568" s="2"/>
      <c r="AM568" s="2"/>
      <c r="AN568" s="2"/>
      <c r="AO568" s="2"/>
      <c r="AP568" s="2"/>
      <c r="AQ568" s="2"/>
      <c r="AR568" s="2"/>
      <c r="AS568" s="2"/>
      <c r="AT568" s="2"/>
      <c r="AU568" s="2"/>
      <c r="AV568" s="2"/>
      <c r="AW568" s="2"/>
      <c r="AX568" s="2"/>
      <c r="AY568" s="2"/>
      <c r="AZ568" s="2"/>
      <c r="BA568" s="2"/>
      <c r="BB568" s="2"/>
      <c r="BC568" s="2"/>
      <c r="BD568" s="2"/>
      <c r="BE568" s="2"/>
      <c r="BF568" s="2"/>
      <c r="BG568" s="2"/>
      <c r="BH568" s="2"/>
      <c r="BI568" s="2"/>
      <c r="BJ568" s="2"/>
    </row>
    <row r="569" spans="1:62" x14ac:dyDescent="0.3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  <c r="AA569" s="2"/>
      <c r="AB569" s="2"/>
      <c r="AC569" s="2"/>
      <c r="AD569" s="2"/>
      <c r="AE569" s="2"/>
      <c r="AF569" s="2"/>
      <c r="AG569" s="2"/>
      <c r="AH569" s="2"/>
      <c r="AI569" s="2"/>
      <c r="AJ569" s="2"/>
      <c r="AK569" s="2"/>
      <c r="AL569" s="2"/>
      <c r="AM569" s="2"/>
      <c r="AN569" s="2"/>
      <c r="AO569" s="2"/>
      <c r="AP569" s="2"/>
      <c r="AQ569" s="2"/>
      <c r="AR569" s="2"/>
      <c r="AS569" s="2"/>
      <c r="AT569" s="2"/>
      <c r="AU569" s="2"/>
      <c r="AV569" s="2"/>
      <c r="AW569" s="2"/>
      <c r="AX569" s="2"/>
      <c r="AY569" s="2"/>
      <c r="AZ569" s="2"/>
      <c r="BA569" s="2"/>
      <c r="BB569" s="2"/>
      <c r="BC569" s="2"/>
      <c r="BD569" s="2"/>
      <c r="BE569" s="2"/>
      <c r="BF569" s="2"/>
      <c r="BG569" s="2"/>
      <c r="BH569" s="2"/>
      <c r="BI569" s="2"/>
      <c r="BJ569" s="2"/>
    </row>
    <row r="570" spans="1:62" x14ac:dyDescent="0.3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  <c r="AA570" s="2"/>
      <c r="AB570" s="2"/>
      <c r="AC570" s="2"/>
      <c r="AD570" s="2"/>
      <c r="AE570" s="2"/>
      <c r="AF570" s="2"/>
      <c r="AG570" s="2"/>
      <c r="AH570" s="2"/>
      <c r="AI570" s="2"/>
      <c r="AJ570" s="2"/>
      <c r="AK570" s="2"/>
      <c r="AL570" s="2"/>
      <c r="AM570" s="2"/>
      <c r="AN570" s="2"/>
      <c r="AO570" s="2"/>
      <c r="AP570" s="2"/>
      <c r="AQ570" s="2"/>
      <c r="AR570" s="2"/>
      <c r="AS570" s="2"/>
      <c r="AT570" s="2"/>
      <c r="AU570" s="2"/>
      <c r="AV570" s="2"/>
      <c r="AW570" s="2"/>
      <c r="AX570" s="2"/>
      <c r="AY570" s="2"/>
      <c r="AZ570" s="2"/>
      <c r="BA570" s="2"/>
      <c r="BB570" s="2"/>
      <c r="BC570" s="2"/>
      <c r="BD570" s="2"/>
      <c r="BE570" s="2"/>
      <c r="BF570" s="2"/>
      <c r="BG570" s="2"/>
      <c r="BH570" s="2"/>
      <c r="BI570" s="2"/>
      <c r="BJ570" s="2"/>
    </row>
    <row r="571" spans="1:62" x14ac:dyDescent="0.3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  <c r="AA571" s="2"/>
      <c r="AB571" s="2"/>
      <c r="AC571" s="2"/>
      <c r="AD571" s="2"/>
      <c r="AE571" s="2"/>
      <c r="AF571" s="2"/>
      <c r="AG571" s="2"/>
      <c r="AH571" s="2"/>
      <c r="AI571" s="2"/>
      <c r="AJ571" s="2"/>
      <c r="AK571" s="2"/>
      <c r="AL571" s="2"/>
      <c r="AM571" s="2"/>
      <c r="AN571" s="2"/>
      <c r="AO571" s="2"/>
      <c r="AP571" s="2"/>
      <c r="AQ571" s="2"/>
      <c r="AR571" s="2"/>
      <c r="AS571" s="2"/>
      <c r="AT571" s="2"/>
      <c r="AU571" s="2"/>
      <c r="AV571" s="2"/>
      <c r="AW571" s="2"/>
      <c r="AX571" s="2"/>
      <c r="AY571" s="2"/>
      <c r="AZ571" s="2"/>
      <c r="BA571" s="2"/>
      <c r="BB571" s="2"/>
      <c r="BC571" s="2"/>
      <c r="BD571" s="2"/>
      <c r="BE571" s="2"/>
      <c r="BF571" s="2"/>
      <c r="BG571" s="2"/>
      <c r="BH571" s="2"/>
      <c r="BI571" s="2"/>
      <c r="BJ571" s="2"/>
    </row>
    <row r="572" spans="1:62" x14ac:dyDescent="0.3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  <c r="AA572" s="2"/>
      <c r="AB572" s="2"/>
      <c r="AC572" s="2"/>
      <c r="AD572" s="2"/>
      <c r="AE572" s="2"/>
      <c r="AF572" s="2"/>
      <c r="AG572" s="2"/>
      <c r="AH572" s="2"/>
      <c r="AI572" s="2"/>
      <c r="AJ572" s="2"/>
      <c r="AK572" s="2"/>
      <c r="AL572" s="2"/>
      <c r="AM572" s="2"/>
      <c r="AN572" s="2"/>
      <c r="AO572" s="2"/>
      <c r="AP572" s="2"/>
      <c r="AQ572" s="2"/>
      <c r="AR572" s="2"/>
      <c r="AS572" s="2"/>
      <c r="AT572" s="2"/>
      <c r="AU572" s="2"/>
      <c r="AV572" s="2"/>
      <c r="AW572" s="2"/>
      <c r="AX572" s="2"/>
      <c r="AY572" s="2"/>
      <c r="AZ572" s="2"/>
      <c r="BA572" s="2"/>
      <c r="BB572" s="2"/>
      <c r="BC572" s="2"/>
      <c r="BD572" s="2"/>
      <c r="BE572" s="2"/>
      <c r="BF572" s="2"/>
      <c r="BG572" s="2"/>
      <c r="BH572" s="2"/>
      <c r="BI572" s="2"/>
      <c r="BJ572" s="2"/>
    </row>
    <row r="573" spans="1:62" x14ac:dyDescent="0.3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  <c r="AA573" s="2"/>
      <c r="AB573" s="2"/>
      <c r="AC573" s="2"/>
      <c r="AD573" s="2"/>
      <c r="AE573" s="2"/>
      <c r="AF573" s="2"/>
      <c r="AG573" s="2"/>
      <c r="AH573" s="2"/>
      <c r="AI573" s="2"/>
      <c r="AJ573" s="2"/>
      <c r="AK573" s="2"/>
      <c r="AL573" s="2"/>
      <c r="AM573" s="2"/>
      <c r="AN573" s="2"/>
      <c r="AO573" s="2"/>
      <c r="AP573" s="2"/>
      <c r="AQ573" s="2"/>
      <c r="AR573" s="2"/>
      <c r="AS573" s="2"/>
      <c r="AT573" s="2"/>
      <c r="AU573" s="2"/>
      <c r="AV573" s="2"/>
      <c r="AW573" s="2"/>
      <c r="AX573" s="2"/>
      <c r="AY573" s="2"/>
      <c r="AZ573" s="2"/>
      <c r="BA573" s="2"/>
      <c r="BB573" s="2"/>
      <c r="BC573" s="2"/>
      <c r="BD573" s="2"/>
      <c r="BE573" s="2"/>
      <c r="BF573" s="2"/>
      <c r="BG573" s="2"/>
      <c r="BH573" s="2"/>
      <c r="BI573" s="2"/>
      <c r="BJ573" s="2"/>
    </row>
    <row r="574" spans="1:62" x14ac:dyDescent="0.3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  <c r="AA574" s="2"/>
      <c r="AB574" s="2"/>
      <c r="AC574" s="2"/>
      <c r="AD574" s="2"/>
      <c r="AE574" s="2"/>
      <c r="AF574" s="2"/>
      <c r="AG574" s="2"/>
      <c r="AH574" s="2"/>
      <c r="AI574" s="2"/>
      <c r="AJ574" s="2"/>
      <c r="AK574" s="2"/>
      <c r="AL574" s="2"/>
      <c r="AM574" s="2"/>
      <c r="AN574" s="2"/>
      <c r="AO574" s="2"/>
      <c r="AP574" s="2"/>
      <c r="AQ574" s="2"/>
      <c r="AR574" s="2"/>
      <c r="AS574" s="2"/>
      <c r="AT574" s="2"/>
      <c r="AU574" s="2"/>
      <c r="AV574" s="2"/>
      <c r="AW574" s="2"/>
      <c r="AX574" s="2"/>
      <c r="AY574" s="2"/>
      <c r="AZ574" s="2"/>
      <c r="BA574" s="2"/>
      <c r="BB574" s="2"/>
      <c r="BC574" s="2"/>
      <c r="BD574" s="2"/>
      <c r="BE574" s="2"/>
      <c r="BF574" s="2"/>
      <c r="BG574" s="2"/>
      <c r="BH574" s="2"/>
      <c r="BI574" s="2"/>
      <c r="BJ574" s="2"/>
    </row>
    <row r="575" spans="1:62" x14ac:dyDescent="0.3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  <c r="AA575" s="2"/>
      <c r="AB575" s="2"/>
      <c r="AC575" s="2"/>
      <c r="AD575" s="2"/>
      <c r="AE575" s="2"/>
      <c r="AF575" s="2"/>
      <c r="AG575" s="2"/>
      <c r="AH575" s="2"/>
      <c r="AI575" s="2"/>
      <c r="AJ575" s="2"/>
      <c r="AK575" s="2"/>
      <c r="AL575" s="2"/>
      <c r="AM575" s="2"/>
      <c r="AN575" s="2"/>
      <c r="AO575" s="2"/>
      <c r="AP575" s="2"/>
      <c r="AQ575" s="2"/>
      <c r="AR575" s="2"/>
      <c r="AS575" s="2"/>
      <c r="AT575" s="2"/>
      <c r="AU575" s="2"/>
      <c r="AV575" s="2"/>
      <c r="AW575" s="2"/>
      <c r="AX575" s="2"/>
      <c r="AY575" s="2"/>
      <c r="AZ575" s="2"/>
      <c r="BA575" s="2"/>
      <c r="BB575" s="2"/>
      <c r="BC575" s="2"/>
      <c r="BD575" s="2"/>
      <c r="BE575" s="2"/>
      <c r="BF575" s="2"/>
      <c r="BG575" s="2"/>
      <c r="BH575" s="2"/>
      <c r="BI575" s="2"/>
      <c r="BJ575" s="2"/>
    </row>
    <row r="576" spans="1:62" x14ac:dyDescent="0.3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  <c r="AA576" s="2"/>
      <c r="AB576" s="2"/>
      <c r="AC576" s="2"/>
      <c r="AD576" s="2"/>
      <c r="AE576" s="2"/>
      <c r="AF576" s="2"/>
      <c r="AG576" s="2"/>
      <c r="AH576" s="2"/>
      <c r="AI576" s="2"/>
      <c r="AJ576" s="2"/>
      <c r="AK576" s="2"/>
      <c r="AL576" s="2"/>
      <c r="AM576" s="2"/>
      <c r="AN576" s="2"/>
      <c r="AO576" s="2"/>
      <c r="AP576" s="2"/>
      <c r="AQ576" s="2"/>
      <c r="AR576" s="2"/>
      <c r="AS576" s="2"/>
      <c r="AT576" s="2"/>
      <c r="AU576" s="2"/>
      <c r="AV576" s="2"/>
      <c r="AW576" s="2"/>
      <c r="AX576" s="2"/>
      <c r="AY576" s="2"/>
      <c r="AZ576" s="2"/>
      <c r="BA576" s="2"/>
      <c r="BB576" s="2"/>
      <c r="BC576" s="2"/>
      <c r="BD576" s="2"/>
      <c r="BE576" s="2"/>
      <c r="BF576" s="2"/>
      <c r="BG576" s="2"/>
      <c r="BH576" s="2"/>
      <c r="BI576" s="2"/>
      <c r="BJ576" s="2"/>
    </row>
    <row r="577" spans="1:62" x14ac:dyDescent="0.3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  <c r="AA577" s="2"/>
      <c r="AB577" s="2"/>
      <c r="AC577" s="2"/>
      <c r="AD577" s="2"/>
      <c r="AE577" s="2"/>
      <c r="AF577" s="2"/>
      <c r="AG577" s="2"/>
      <c r="AH577" s="2"/>
      <c r="AI577" s="2"/>
      <c r="AJ577" s="2"/>
      <c r="AK577" s="2"/>
      <c r="AL577" s="2"/>
      <c r="AM577" s="2"/>
      <c r="AN577" s="2"/>
      <c r="AO577" s="2"/>
      <c r="AP577" s="2"/>
      <c r="AQ577" s="2"/>
      <c r="AR577" s="2"/>
      <c r="AS577" s="2"/>
      <c r="AT577" s="2"/>
      <c r="AU577" s="2"/>
      <c r="AV577" s="2"/>
      <c r="AW577" s="2"/>
      <c r="AX577" s="2"/>
      <c r="AY577" s="2"/>
      <c r="AZ577" s="2"/>
      <c r="BA577" s="2"/>
      <c r="BB577" s="2"/>
      <c r="BC577" s="2"/>
      <c r="BD577" s="2"/>
      <c r="BE577" s="2"/>
      <c r="BF577" s="2"/>
      <c r="BG577" s="2"/>
      <c r="BH577" s="2"/>
      <c r="BI577" s="2"/>
      <c r="BJ577" s="2"/>
    </row>
    <row r="578" spans="1:62" x14ac:dyDescent="0.3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  <c r="AA578" s="2"/>
      <c r="AB578" s="2"/>
      <c r="AC578" s="2"/>
      <c r="AD578" s="2"/>
      <c r="AE578" s="2"/>
      <c r="AF578" s="2"/>
      <c r="AG578" s="2"/>
      <c r="AH578" s="2"/>
      <c r="AI578" s="2"/>
      <c r="AJ578" s="2"/>
      <c r="AK578" s="2"/>
      <c r="AL578" s="2"/>
      <c r="AM578" s="2"/>
      <c r="AN578" s="2"/>
      <c r="AO578" s="2"/>
      <c r="AP578" s="2"/>
      <c r="AQ578" s="2"/>
      <c r="AR578" s="2"/>
      <c r="AS578" s="2"/>
      <c r="AT578" s="2"/>
      <c r="AU578" s="2"/>
      <c r="AV578" s="2"/>
      <c r="AW578" s="2"/>
      <c r="AX578" s="2"/>
      <c r="AY578" s="2"/>
      <c r="AZ578" s="2"/>
      <c r="BA578" s="2"/>
      <c r="BB578" s="2"/>
      <c r="BC578" s="2"/>
      <c r="BD578" s="2"/>
      <c r="BE578" s="2"/>
      <c r="BF578" s="2"/>
      <c r="BG578" s="2"/>
      <c r="BH578" s="2"/>
      <c r="BI578" s="2"/>
      <c r="BJ578" s="2"/>
    </row>
    <row r="579" spans="1:62" x14ac:dyDescent="0.3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  <c r="AA579" s="2"/>
      <c r="AB579" s="2"/>
      <c r="AC579" s="2"/>
      <c r="AD579" s="2"/>
      <c r="AE579" s="2"/>
      <c r="AF579" s="2"/>
      <c r="AG579" s="2"/>
      <c r="AH579" s="2"/>
      <c r="AI579" s="2"/>
      <c r="AJ579" s="2"/>
      <c r="AK579" s="2"/>
      <c r="AL579" s="2"/>
      <c r="AM579" s="2"/>
      <c r="AN579" s="2"/>
      <c r="AO579" s="2"/>
      <c r="AP579" s="2"/>
      <c r="AQ579" s="2"/>
      <c r="AR579" s="2"/>
      <c r="AS579" s="2"/>
      <c r="AT579" s="2"/>
      <c r="AU579" s="2"/>
      <c r="AV579" s="2"/>
      <c r="AW579" s="2"/>
      <c r="AX579" s="2"/>
      <c r="AY579" s="2"/>
      <c r="AZ579" s="2"/>
      <c r="BA579" s="2"/>
      <c r="BB579" s="2"/>
      <c r="BC579" s="2"/>
      <c r="BD579" s="2"/>
      <c r="BE579" s="2"/>
      <c r="BF579" s="2"/>
      <c r="BG579" s="2"/>
      <c r="BH579" s="2"/>
      <c r="BI579" s="2"/>
      <c r="BJ579" s="2"/>
    </row>
    <row r="580" spans="1:62" x14ac:dyDescent="0.3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  <c r="AA580" s="2"/>
      <c r="AB580" s="2"/>
      <c r="AC580" s="2"/>
      <c r="AD580" s="2"/>
      <c r="AE580" s="2"/>
      <c r="AF580" s="2"/>
      <c r="AG580" s="2"/>
      <c r="AH580" s="2"/>
      <c r="AI580" s="2"/>
      <c r="AJ580" s="2"/>
      <c r="AK580" s="2"/>
      <c r="AL580" s="2"/>
      <c r="AM580" s="2"/>
      <c r="AN580" s="2"/>
      <c r="AO580" s="2"/>
      <c r="AP580" s="2"/>
      <c r="AQ580" s="2"/>
      <c r="AR580" s="2"/>
      <c r="AS580" s="2"/>
      <c r="AT580" s="2"/>
      <c r="AU580" s="2"/>
      <c r="AV580" s="2"/>
      <c r="AW580" s="2"/>
      <c r="AX580" s="2"/>
      <c r="AY580" s="2"/>
      <c r="AZ580" s="2"/>
      <c r="BA580" s="2"/>
      <c r="BB580" s="2"/>
      <c r="BC580" s="2"/>
      <c r="BD580" s="2"/>
      <c r="BE580" s="2"/>
      <c r="BF580" s="2"/>
      <c r="BG580" s="2"/>
      <c r="BH580" s="2"/>
      <c r="BI580" s="2"/>
      <c r="BJ580" s="2"/>
    </row>
    <row r="581" spans="1:62" x14ac:dyDescent="0.3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  <c r="AA581" s="2"/>
      <c r="AB581" s="2"/>
      <c r="AC581" s="2"/>
      <c r="AD581" s="2"/>
      <c r="AE581" s="2"/>
      <c r="AF581" s="2"/>
      <c r="AG581" s="2"/>
      <c r="AH581" s="2"/>
      <c r="AI581" s="2"/>
      <c r="AJ581" s="2"/>
      <c r="AK581" s="2"/>
      <c r="AL581" s="2"/>
      <c r="AM581" s="2"/>
      <c r="AN581" s="2"/>
      <c r="AO581" s="2"/>
      <c r="AP581" s="2"/>
      <c r="AQ581" s="2"/>
      <c r="AR581" s="2"/>
      <c r="AS581" s="2"/>
      <c r="AT581" s="2"/>
      <c r="AU581" s="2"/>
      <c r="AV581" s="2"/>
      <c r="AW581" s="2"/>
      <c r="AX581" s="2"/>
      <c r="AY581" s="2"/>
      <c r="AZ581" s="2"/>
      <c r="BA581" s="2"/>
      <c r="BB581" s="2"/>
      <c r="BC581" s="2"/>
      <c r="BD581" s="2"/>
      <c r="BE581" s="2"/>
      <c r="BF581" s="2"/>
      <c r="BG581" s="2"/>
      <c r="BH581" s="2"/>
      <c r="BI581" s="2"/>
      <c r="BJ581" s="2"/>
    </row>
    <row r="582" spans="1:62" x14ac:dyDescent="0.3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  <c r="AA582" s="2"/>
      <c r="AB582" s="2"/>
      <c r="AC582" s="2"/>
      <c r="AD582" s="2"/>
      <c r="AE582" s="2"/>
      <c r="AF582" s="2"/>
      <c r="AG582" s="2"/>
      <c r="AH582" s="2"/>
      <c r="AI582" s="2"/>
      <c r="AJ582" s="2"/>
      <c r="AK582" s="2"/>
      <c r="AL582" s="2"/>
      <c r="AM582" s="2"/>
      <c r="AN582" s="2"/>
      <c r="AO582" s="2"/>
      <c r="AP582" s="2"/>
      <c r="AQ582" s="2"/>
      <c r="AR582" s="2"/>
      <c r="AS582" s="2"/>
      <c r="AT582" s="2"/>
      <c r="AU582" s="2"/>
      <c r="AV582" s="2"/>
      <c r="AW582" s="2"/>
      <c r="AX582" s="2"/>
      <c r="AY582" s="2"/>
      <c r="AZ582" s="2"/>
      <c r="BA582" s="2"/>
      <c r="BB582" s="2"/>
      <c r="BC582" s="2"/>
      <c r="BD582" s="2"/>
      <c r="BE582" s="2"/>
      <c r="BF582" s="2"/>
      <c r="BG582" s="2"/>
      <c r="BH582" s="2"/>
      <c r="BI582" s="2"/>
      <c r="BJ582" s="2"/>
    </row>
    <row r="583" spans="1:62" x14ac:dyDescent="0.3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  <c r="AA583" s="2"/>
      <c r="AB583" s="2"/>
      <c r="AC583" s="2"/>
      <c r="AD583" s="2"/>
      <c r="AE583" s="2"/>
      <c r="AF583" s="2"/>
      <c r="AG583" s="2"/>
      <c r="AH583" s="2"/>
      <c r="AI583" s="2"/>
      <c r="AJ583" s="2"/>
      <c r="AK583" s="2"/>
      <c r="AL583" s="2"/>
      <c r="AM583" s="2"/>
      <c r="AN583" s="2"/>
      <c r="AO583" s="2"/>
      <c r="AP583" s="2"/>
      <c r="AQ583" s="2"/>
      <c r="AR583" s="2"/>
      <c r="AS583" s="2"/>
      <c r="AT583" s="2"/>
      <c r="AU583" s="2"/>
      <c r="AV583" s="2"/>
      <c r="AW583" s="2"/>
      <c r="AX583" s="2"/>
      <c r="AY583" s="2"/>
      <c r="AZ583" s="2"/>
      <c r="BA583" s="2"/>
      <c r="BB583" s="2"/>
      <c r="BC583" s="2"/>
      <c r="BD583" s="2"/>
      <c r="BE583" s="2"/>
      <c r="BF583" s="2"/>
      <c r="BG583" s="2"/>
      <c r="BH583" s="2"/>
      <c r="BI583" s="2"/>
      <c r="BJ583" s="2"/>
    </row>
    <row r="584" spans="1:62" x14ac:dyDescent="0.3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  <c r="AA584" s="2"/>
      <c r="AB584" s="2"/>
      <c r="AC584" s="2"/>
      <c r="AD584" s="2"/>
      <c r="AE584" s="2"/>
      <c r="AF584" s="2"/>
      <c r="AG584" s="2"/>
      <c r="AH584" s="2"/>
      <c r="AI584" s="2"/>
      <c r="AJ584" s="2"/>
      <c r="AK584" s="2"/>
      <c r="AL584" s="2"/>
      <c r="AM584" s="2"/>
      <c r="AN584" s="2"/>
      <c r="AO584" s="2"/>
      <c r="AP584" s="2"/>
      <c r="AQ584" s="2"/>
      <c r="AR584" s="2"/>
      <c r="AS584" s="2"/>
      <c r="AT584" s="2"/>
      <c r="AU584" s="2"/>
      <c r="AV584" s="2"/>
      <c r="AW584" s="2"/>
      <c r="AX584" s="2"/>
      <c r="AY584" s="2"/>
      <c r="AZ584" s="2"/>
      <c r="BA584" s="2"/>
      <c r="BB584" s="2"/>
      <c r="BC584" s="2"/>
      <c r="BD584" s="2"/>
      <c r="BE584" s="2"/>
      <c r="BF584" s="2"/>
      <c r="BG584" s="2"/>
      <c r="BH584" s="2"/>
      <c r="BI584" s="2"/>
      <c r="BJ584" s="2"/>
    </row>
    <row r="585" spans="1:62" x14ac:dyDescent="0.3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  <c r="AA585" s="2"/>
      <c r="AB585" s="2"/>
      <c r="AC585" s="2"/>
      <c r="AD585" s="2"/>
      <c r="AE585" s="2"/>
      <c r="AF585" s="2"/>
      <c r="AG585" s="2"/>
      <c r="AH585" s="2"/>
      <c r="AI585" s="2"/>
      <c r="AJ585" s="2"/>
      <c r="AK585" s="2"/>
      <c r="AL585" s="2"/>
      <c r="AM585" s="2"/>
      <c r="AN585" s="2"/>
      <c r="AO585" s="2"/>
      <c r="AP585" s="2"/>
      <c r="AQ585" s="2"/>
      <c r="AR585" s="2"/>
      <c r="AS585" s="2"/>
      <c r="AT585" s="2"/>
      <c r="AU585" s="2"/>
      <c r="AV585" s="2"/>
      <c r="AW585" s="2"/>
      <c r="AX585" s="2"/>
      <c r="AY585" s="2"/>
      <c r="AZ585" s="2"/>
      <c r="BA585" s="2"/>
      <c r="BB585" s="2"/>
      <c r="BC585" s="2"/>
      <c r="BD585" s="2"/>
      <c r="BE585" s="2"/>
      <c r="BF585" s="2"/>
      <c r="BG585" s="2"/>
      <c r="BH585" s="2"/>
      <c r="BI585" s="2"/>
      <c r="BJ585" s="2"/>
    </row>
    <row r="586" spans="1:62" x14ac:dyDescent="0.3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  <c r="AA586" s="2"/>
      <c r="AB586" s="2"/>
      <c r="AC586" s="2"/>
      <c r="AD586" s="2"/>
      <c r="AE586" s="2"/>
      <c r="AF586" s="2"/>
      <c r="AG586" s="2"/>
      <c r="AH586" s="2"/>
      <c r="AI586" s="2"/>
      <c r="AJ586" s="2"/>
      <c r="AK586" s="2"/>
      <c r="AL586" s="2"/>
      <c r="AM586" s="2"/>
      <c r="AN586" s="2"/>
      <c r="AO586" s="2"/>
      <c r="AP586" s="2"/>
      <c r="AQ586" s="2"/>
      <c r="AR586" s="2"/>
      <c r="AS586" s="2"/>
      <c r="AT586" s="2"/>
      <c r="AU586" s="2"/>
      <c r="AV586" s="2"/>
      <c r="AW586" s="2"/>
      <c r="AX586" s="2"/>
      <c r="AY586" s="2"/>
      <c r="AZ586" s="2"/>
      <c r="BA586" s="2"/>
      <c r="BB586" s="2"/>
      <c r="BC586" s="2"/>
      <c r="BD586" s="2"/>
      <c r="BE586" s="2"/>
      <c r="BF586" s="2"/>
      <c r="BG586" s="2"/>
      <c r="BH586" s="2"/>
      <c r="BI586" s="2"/>
      <c r="BJ586" s="2"/>
    </row>
    <row r="587" spans="1:62" x14ac:dyDescent="0.3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  <c r="AA587" s="2"/>
      <c r="AB587" s="2"/>
      <c r="AC587" s="2"/>
      <c r="AD587" s="2"/>
      <c r="AE587" s="2"/>
      <c r="AF587" s="2"/>
      <c r="AG587" s="2"/>
      <c r="AH587" s="2"/>
      <c r="AI587" s="2"/>
      <c r="AJ587" s="2"/>
      <c r="AK587" s="2"/>
      <c r="AL587" s="2"/>
      <c r="AM587" s="2"/>
      <c r="AN587" s="2"/>
      <c r="AO587" s="2"/>
      <c r="AP587" s="2"/>
      <c r="AQ587" s="2"/>
      <c r="AR587" s="2"/>
      <c r="AS587" s="2"/>
      <c r="AT587" s="2"/>
      <c r="AU587" s="2"/>
      <c r="AV587" s="2"/>
      <c r="AW587" s="2"/>
      <c r="AX587" s="2"/>
      <c r="AY587" s="2"/>
      <c r="AZ587" s="2"/>
      <c r="BA587" s="2"/>
      <c r="BB587" s="2"/>
      <c r="BC587" s="2"/>
      <c r="BD587" s="2"/>
      <c r="BE587" s="2"/>
      <c r="BF587" s="2"/>
      <c r="BG587" s="2"/>
      <c r="BH587" s="2"/>
      <c r="BI587" s="2"/>
      <c r="BJ587" s="2"/>
    </row>
    <row r="588" spans="1:62" x14ac:dyDescent="0.3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  <c r="AA588" s="2"/>
      <c r="AB588" s="2"/>
      <c r="AC588" s="2"/>
      <c r="AD588" s="2"/>
      <c r="AE588" s="2"/>
      <c r="AF588" s="2"/>
      <c r="AG588" s="2"/>
      <c r="AH588" s="2"/>
      <c r="AI588" s="2"/>
      <c r="AJ588" s="2"/>
      <c r="AK588" s="2"/>
      <c r="AL588" s="2"/>
      <c r="AM588" s="2"/>
      <c r="AN588" s="2"/>
      <c r="AO588" s="2"/>
      <c r="AP588" s="2"/>
      <c r="AQ588" s="2"/>
      <c r="AR588" s="2"/>
      <c r="AS588" s="2"/>
      <c r="AT588" s="2"/>
      <c r="AU588" s="2"/>
      <c r="AV588" s="2"/>
      <c r="AW588" s="2"/>
      <c r="AX588" s="2"/>
      <c r="AY588" s="2"/>
      <c r="AZ588" s="2"/>
      <c r="BA588" s="2"/>
      <c r="BB588" s="2"/>
      <c r="BC588" s="2"/>
      <c r="BD588" s="2"/>
      <c r="BE588" s="2"/>
      <c r="BF588" s="2"/>
      <c r="BG588" s="2"/>
      <c r="BH588" s="2"/>
      <c r="BI588" s="2"/>
      <c r="BJ588" s="2"/>
    </row>
    <row r="589" spans="1:62" x14ac:dyDescent="0.3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  <c r="AA589" s="2"/>
      <c r="AB589" s="2"/>
      <c r="AC589" s="2"/>
      <c r="AD589" s="2"/>
      <c r="AE589" s="2"/>
      <c r="AF589" s="2"/>
      <c r="AG589" s="2"/>
      <c r="AH589" s="2"/>
      <c r="AI589" s="2"/>
      <c r="AJ589" s="2"/>
      <c r="AK589" s="2"/>
      <c r="AL589" s="2"/>
      <c r="AM589" s="2"/>
      <c r="AN589" s="2"/>
      <c r="AO589" s="2"/>
      <c r="AP589" s="2"/>
      <c r="AQ589" s="2"/>
      <c r="AR589" s="2"/>
      <c r="AS589" s="2"/>
      <c r="AT589" s="2"/>
      <c r="AU589" s="2"/>
      <c r="AV589" s="2"/>
      <c r="AW589" s="2"/>
      <c r="AX589" s="2"/>
      <c r="AY589" s="2"/>
      <c r="AZ589" s="2"/>
      <c r="BA589" s="2"/>
      <c r="BB589" s="2"/>
      <c r="BC589" s="2"/>
      <c r="BD589" s="2"/>
      <c r="BE589" s="2"/>
      <c r="BF589" s="2"/>
      <c r="BG589" s="2"/>
      <c r="BH589" s="2"/>
      <c r="BI589" s="2"/>
      <c r="BJ589" s="2"/>
    </row>
    <row r="590" spans="1:62" x14ac:dyDescent="0.3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  <c r="AA590" s="2"/>
      <c r="AB590" s="2"/>
      <c r="AC590" s="2"/>
      <c r="AD590" s="2"/>
      <c r="AE590" s="2"/>
      <c r="AF590" s="2"/>
      <c r="AG590" s="2"/>
      <c r="AH590" s="2"/>
      <c r="AI590" s="2"/>
      <c r="AJ590" s="2"/>
      <c r="AK590" s="2"/>
      <c r="AL590" s="2"/>
      <c r="AM590" s="2"/>
      <c r="AN590" s="2"/>
      <c r="AO590" s="2"/>
      <c r="AP590" s="2"/>
      <c r="AQ590" s="2"/>
      <c r="AR590" s="2"/>
      <c r="AS590" s="2"/>
      <c r="AT590" s="2"/>
      <c r="AU590" s="2"/>
      <c r="AV590" s="2"/>
      <c r="AW590" s="2"/>
      <c r="AX590" s="2"/>
      <c r="AY590" s="2"/>
      <c r="AZ590" s="2"/>
      <c r="BA590" s="2"/>
      <c r="BB590" s="2"/>
      <c r="BC590" s="2"/>
      <c r="BD590" s="2"/>
      <c r="BE590" s="2"/>
      <c r="BF590" s="2"/>
      <c r="BG590" s="2"/>
      <c r="BH590" s="2"/>
      <c r="BI590" s="2"/>
      <c r="BJ590" s="2"/>
    </row>
    <row r="591" spans="1:62" x14ac:dyDescent="0.3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  <c r="AA591" s="2"/>
      <c r="AB591" s="2"/>
      <c r="AC591" s="2"/>
      <c r="AD591" s="2"/>
      <c r="AE591" s="2"/>
      <c r="AF591" s="2"/>
      <c r="AG591" s="2"/>
      <c r="AH591" s="2"/>
      <c r="AI591" s="2"/>
      <c r="AJ591" s="2"/>
      <c r="AK591" s="2"/>
      <c r="AL591" s="2"/>
      <c r="AM591" s="2"/>
      <c r="AN591" s="2"/>
      <c r="AO591" s="2"/>
      <c r="AP591" s="2"/>
      <c r="AQ591" s="2"/>
      <c r="AR591" s="2"/>
      <c r="AS591" s="2"/>
      <c r="AT591" s="2"/>
      <c r="AU591" s="2"/>
      <c r="AV591" s="2"/>
      <c r="AW591" s="2"/>
      <c r="AX591" s="2"/>
      <c r="AY591" s="2"/>
      <c r="AZ591" s="2"/>
      <c r="BA591" s="2"/>
      <c r="BB591" s="2"/>
      <c r="BC591" s="2"/>
      <c r="BD591" s="2"/>
      <c r="BE591" s="2"/>
      <c r="BF591" s="2"/>
      <c r="BG591" s="2"/>
      <c r="BH591" s="2"/>
      <c r="BI591" s="2"/>
      <c r="BJ591" s="2"/>
    </row>
    <row r="592" spans="1:62" x14ac:dyDescent="0.3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  <c r="AA592" s="2"/>
      <c r="AB592" s="2"/>
      <c r="AC592" s="2"/>
      <c r="AD592" s="2"/>
      <c r="AE592" s="2"/>
      <c r="AF592" s="2"/>
      <c r="AG592" s="2"/>
      <c r="AH592" s="2"/>
      <c r="AI592" s="2"/>
      <c r="AJ592" s="2"/>
      <c r="AK592" s="2"/>
      <c r="AL592" s="2"/>
      <c r="AM592" s="2"/>
      <c r="AN592" s="2"/>
      <c r="AO592" s="2"/>
      <c r="AP592" s="2"/>
      <c r="AQ592" s="2"/>
      <c r="AR592" s="2"/>
      <c r="AS592" s="2"/>
      <c r="AT592" s="2"/>
      <c r="AU592" s="2"/>
      <c r="AV592" s="2"/>
      <c r="AW592" s="2"/>
      <c r="AX592" s="2"/>
      <c r="AY592" s="2"/>
      <c r="AZ592" s="2"/>
      <c r="BA592" s="2"/>
      <c r="BB592" s="2"/>
      <c r="BC592" s="2"/>
      <c r="BD592" s="2"/>
      <c r="BE592" s="2"/>
      <c r="BF592" s="2"/>
      <c r="BG592" s="2"/>
      <c r="BH592" s="2"/>
      <c r="BI592" s="2"/>
      <c r="BJ592" s="2"/>
    </row>
    <row r="593" spans="1:62" x14ac:dyDescent="0.3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  <c r="AA593" s="2"/>
      <c r="AB593" s="2"/>
      <c r="AC593" s="2"/>
      <c r="AD593" s="2"/>
      <c r="AE593" s="2"/>
      <c r="AF593" s="2"/>
      <c r="AG593" s="2"/>
      <c r="AH593" s="2"/>
      <c r="AI593" s="2"/>
      <c r="AJ593" s="2"/>
      <c r="AK593" s="2"/>
      <c r="AL593" s="2"/>
      <c r="AM593" s="2"/>
      <c r="AN593" s="2"/>
      <c r="AO593" s="2"/>
      <c r="AP593" s="2"/>
      <c r="AQ593" s="2"/>
      <c r="AR593" s="2"/>
      <c r="AS593" s="2"/>
      <c r="AT593" s="2"/>
      <c r="AU593" s="2"/>
      <c r="AV593" s="2"/>
      <c r="AW593" s="2"/>
      <c r="AX593" s="2"/>
      <c r="AY593" s="2"/>
      <c r="AZ593" s="2"/>
      <c r="BA593" s="2"/>
      <c r="BB593" s="2"/>
      <c r="BC593" s="2"/>
      <c r="BD593" s="2"/>
      <c r="BE593" s="2"/>
      <c r="BF593" s="2"/>
      <c r="BG593" s="2"/>
      <c r="BH593" s="2"/>
      <c r="BI593" s="2"/>
      <c r="BJ593" s="2"/>
    </row>
    <row r="594" spans="1:62" x14ac:dyDescent="0.3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  <c r="AA594" s="2"/>
      <c r="AB594" s="2"/>
      <c r="AC594" s="2"/>
      <c r="AD594" s="2"/>
      <c r="AE594" s="2"/>
      <c r="AF594" s="2"/>
      <c r="AG594" s="2"/>
      <c r="AH594" s="2"/>
      <c r="AI594" s="2"/>
      <c r="AJ594" s="2"/>
      <c r="AK594" s="2"/>
      <c r="AL594" s="2"/>
      <c r="AM594" s="2"/>
      <c r="AN594" s="2"/>
      <c r="AO594" s="2"/>
      <c r="AP594" s="2"/>
      <c r="AQ594" s="2"/>
      <c r="AR594" s="2"/>
      <c r="AS594" s="2"/>
      <c r="AT594" s="2"/>
      <c r="AU594" s="2"/>
      <c r="AV594" s="2"/>
      <c r="AW594" s="2"/>
      <c r="AX594" s="2"/>
      <c r="AY594" s="2"/>
      <c r="AZ594" s="2"/>
      <c r="BA594" s="2"/>
      <c r="BB594" s="2"/>
      <c r="BC594" s="2"/>
      <c r="BD594" s="2"/>
      <c r="BE594" s="2"/>
      <c r="BF594" s="2"/>
      <c r="BG594" s="2"/>
      <c r="BH594" s="2"/>
      <c r="BI594" s="2"/>
      <c r="BJ594" s="2"/>
    </row>
    <row r="595" spans="1:62" x14ac:dyDescent="0.3">
      <c r="A595" s="2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  <c r="AA595" s="2"/>
      <c r="AB595" s="2"/>
      <c r="AC595" s="2"/>
      <c r="AD595" s="2"/>
      <c r="AE595" s="2"/>
      <c r="AF595" s="2"/>
      <c r="AG595" s="2"/>
      <c r="AH595" s="2"/>
      <c r="AI595" s="2"/>
      <c r="AJ595" s="2"/>
      <c r="AK595" s="2"/>
      <c r="AL595" s="2"/>
      <c r="AM595" s="2"/>
      <c r="AN595" s="2"/>
      <c r="AO595" s="2"/>
      <c r="AP595" s="2"/>
      <c r="AQ595" s="2"/>
      <c r="AR595" s="2"/>
      <c r="AS595" s="2"/>
      <c r="AT595" s="2"/>
      <c r="AU595" s="2"/>
      <c r="AV595" s="2"/>
      <c r="AW595" s="2"/>
      <c r="AX595" s="2"/>
      <c r="AY595" s="2"/>
      <c r="AZ595" s="2"/>
      <c r="BA595" s="2"/>
      <c r="BB595" s="2"/>
      <c r="BC595" s="2"/>
      <c r="BD595" s="2"/>
      <c r="BE595" s="2"/>
      <c r="BF595" s="2"/>
      <c r="BG595" s="2"/>
      <c r="BH595" s="2"/>
      <c r="BI595" s="2"/>
      <c r="BJ595" s="2"/>
    </row>
    <row r="596" spans="1:62" x14ac:dyDescent="0.3">
      <c r="A596" s="2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  <c r="AA596" s="2"/>
      <c r="AB596" s="2"/>
      <c r="AC596" s="2"/>
      <c r="AD596" s="2"/>
      <c r="AE596" s="2"/>
      <c r="AF596" s="2"/>
      <c r="AG596" s="2"/>
      <c r="AH596" s="2"/>
      <c r="AI596" s="2"/>
      <c r="AJ596" s="2"/>
      <c r="AK596" s="2"/>
      <c r="AL596" s="2"/>
      <c r="AM596" s="2"/>
      <c r="AN596" s="2"/>
      <c r="AO596" s="2"/>
      <c r="AP596" s="2"/>
      <c r="AQ596" s="2"/>
      <c r="AR596" s="2"/>
      <c r="AS596" s="2"/>
      <c r="AT596" s="2"/>
      <c r="AU596" s="2"/>
      <c r="AV596" s="2"/>
      <c r="AW596" s="2"/>
      <c r="AX596" s="2"/>
      <c r="AY596" s="2"/>
      <c r="AZ596" s="2"/>
      <c r="BA596" s="2"/>
      <c r="BB596" s="2"/>
      <c r="BC596" s="2"/>
      <c r="BD596" s="2"/>
      <c r="BE596" s="2"/>
      <c r="BF596" s="2"/>
      <c r="BG596" s="2"/>
      <c r="BH596" s="2"/>
      <c r="BI596" s="2"/>
      <c r="BJ596" s="2"/>
    </row>
    <row r="597" spans="1:62" x14ac:dyDescent="0.3">
      <c r="A597" s="2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  <c r="AA597" s="2"/>
      <c r="AB597" s="2"/>
      <c r="AC597" s="2"/>
      <c r="AD597" s="2"/>
      <c r="AE597" s="2"/>
      <c r="AF597" s="2"/>
      <c r="AG597" s="2"/>
      <c r="AH597" s="2"/>
      <c r="AI597" s="2"/>
      <c r="AJ597" s="2"/>
      <c r="AK597" s="2"/>
      <c r="AL597" s="2"/>
      <c r="AM597" s="2"/>
      <c r="AN597" s="2"/>
      <c r="AO597" s="2"/>
      <c r="AP597" s="2"/>
      <c r="AQ597" s="2"/>
      <c r="AR597" s="2"/>
      <c r="AS597" s="2"/>
      <c r="AT597" s="2"/>
      <c r="AU597" s="2"/>
      <c r="AV597" s="2"/>
      <c r="AW597" s="2"/>
      <c r="AX597" s="2"/>
      <c r="AY597" s="2"/>
      <c r="AZ597" s="2"/>
      <c r="BA597" s="2"/>
      <c r="BB597" s="2"/>
      <c r="BC597" s="2"/>
      <c r="BD597" s="2"/>
      <c r="BE597" s="2"/>
      <c r="BF597" s="2"/>
      <c r="BG597" s="2"/>
      <c r="BH597" s="2"/>
      <c r="BI597" s="2"/>
      <c r="BJ597" s="2"/>
    </row>
    <row r="598" spans="1:62" x14ac:dyDescent="0.3">
      <c r="A598" s="2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  <c r="AA598" s="2"/>
      <c r="AB598" s="2"/>
      <c r="AC598" s="2"/>
      <c r="AD598" s="2"/>
      <c r="AE598" s="2"/>
      <c r="AF598" s="2"/>
      <c r="AG598" s="2"/>
      <c r="AH598" s="2"/>
      <c r="AI598" s="2"/>
      <c r="AJ598" s="2"/>
      <c r="AK598" s="2"/>
      <c r="AL598" s="2"/>
      <c r="AM598" s="2"/>
      <c r="AN598" s="2"/>
      <c r="AO598" s="2"/>
      <c r="AP598" s="2"/>
      <c r="AQ598" s="2"/>
      <c r="AR598" s="2"/>
      <c r="AS598" s="2"/>
      <c r="AT598" s="2"/>
      <c r="AU598" s="2"/>
      <c r="AV598" s="2"/>
      <c r="AW598" s="2"/>
      <c r="AX598" s="2"/>
      <c r="AY598" s="2"/>
      <c r="AZ598" s="2"/>
      <c r="BA598" s="2"/>
      <c r="BB598" s="2"/>
      <c r="BC598" s="2"/>
      <c r="BD598" s="2"/>
      <c r="BE598" s="2"/>
      <c r="BF598" s="2"/>
      <c r="BG598" s="2"/>
      <c r="BH598" s="2"/>
      <c r="BI598" s="2"/>
      <c r="BJ598" s="2"/>
    </row>
    <row r="599" spans="1:62" x14ac:dyDescent="0.3">
      <c r="A599" s="2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  <c r="AA599" s="2"/>
      <c r="AB599" s="2"/>
      <c r="AC599" s="2"/>
      <c r="AD599" s="2"/>
      <c r="AE599" s="2"/>
      <c r="AF599" s="2"/>
      <c r="AG599" s="2"/>
      <c r="AH599" s="2"/>
      <c r="AI599" s="2"/>
      <c r="AJ599" s="2"/>
      <c r="AK599" s="2"/>
      <c r="AL599" s="2"/>
      <c r="AM599" s="2"/>
      <c r="AN599" s="2"/>
      <c r="AO599" s="2"/>
      <c r="AP599" s="2"/>
      <c r="AQ599" s="2"/>
      <c r="AR599" s="2"/>
      <c r="AS599" s="2"/>
      <c r="AT599" s="2"/>
      <c r="AU599" s="2"/>
      <c r="AV599" s="2"/>
      <c r="AW599" s="2"/>
      <c r="AX599" s="2"/>
      <c r="AY599" s="2"/>
      <c r="AZ599" s="2"/>
      <c r="BA599" s="2"/>
      <c r="BB599" s="2"/>
      <c r="BC599" s="2"/>
      <c r="BD599" s="2"/>
      <c r="BE599" s="2"/>
      <c r="BF599" s="2"/>
      <c r="BG599" s="2"/>
      <c r="BH599" s="2"/>
      <c r="BI599" s="2"/>
      <c r="BJ599" s="2"/>
    </row>
    <row r="600" spans="1:62" x14ac:dyDescent="0.3">
      <c r="A600" s="2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  <c r="AA600" s="2"/>
      <c r="AB600" s="2"/>
      <c r="AC600" s="2"/>
      <c r="AD600" s="2"/>
      <c r="AE600" s="2"/>
      <c r="AF600" s="2"/>
      <c r="AG600" s="2"/>
      <c r="AH600" s="2"/>
      <c r="AI600" s="2"/>
      <c r="AJ600" s="2"/>
      <c r="AK600" s="2"/>
      <c r="AL600" s="2"/>
      <c r="AM600" s="2"/>
      <c r="AN600" s="2"/>
      <c r="AO600" s="2"/>
      <c r="AP600" s="2"/>
      <c r="AQ600" s="2"/>
      <c r="AR600" s="2"/>
      <c r="AS600" s="2"/>
      <c r="AT600" s="2"/>
      <c r="AU600" s="2"/>
      <c r="AV600" s="2"/>
      <c r="AW600" s="2"/>
      <c r="AX600" s="2"/>
      <c r="AY600" s="2"/>
      <c r="AZ600" s="2"/>
      <c r="BA600" s="2"/>
      <c r="BB600" s="2"/>
      <c r="BC600" s="2"/>
      <c r="BD600" s="2"/>
      <c r="BE600" s="2"/>
      <c r="BF600" s="2"/>
      <c r="BG600" s="2"/>
      <c r="BH600" s="2"/>
      <c r="BI600" s="2"/>
      <c r="BJ600" s="2"/>
    </row>
    <row r="601" spans="1:62" x14ac:dyDescent="0.3">
      <c r="A601" s="2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  <c r="AA601" s="2"/>
      <c r="AB601" s="2"/>
      <c r="AC601" s="2"/>
      <c r="AD601" s="2"/>
      <c r="AE601" s="2"/>
      <c r="AF601" s="2"/>
      <c r="AG601" s="2"/>
      <c r="AH601" s="2"/>
      <c r="AI601" s="2"/>
      <c r="AJ601" s="2"/>
      <c r="AK601" s="2"/>
      <c r="AL601" s="2"/>
      <c r="AM601" s="2"/>
      <c r="AN601" s="2"/>
      <c r="AO601" s="2"/>
      <c r="AP601" s="2"/>
      <c r="AQ601" s="2"/>
      <c r="AR601" s="2"/>
      <c r="AS601" s="2"/>
      <c r="AT601" s="2"/>
      <c r="AU601" s="2"/>
      <c r="AV601" s="2"/>
      <c r="AW601" s="2"/>
      <c r="AX601" s="2"/>
      <c r="AY601" s="2"/>
      <c r="AZ601" s="2"/>
      <c r="BA601" s="2"/>
      <c r="BB601" s="2"/>
      <c r="BC601" s="2"/>
      <c r="BD601" s="2"/>
      <c r="BE601" s="2"/>
      <c r="BF601" s="2"/>
      <c r="BG601" s="2"/>
      <c r="BH601" s="2"/>
      <c r="BI601" s="2"/>
      <c r="BJ601" s="2"/>
    </row>
    <row r="602" spans="1:62" x14ac:dyDescent="0.3">
      <c r="A602" s="2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  <c r="AA602" s="2"/>
      <c r="AB602" s="2"/>
      <c r="AC602" s="2"/>
      <c r="AD602" s="2"/>
      <c r="AE602" s="2"/>
      <c r="AF602" s="2"/>
      <c r="AG602" s="2"/>
      <c r="AH602" s="2"/>
      <c r="AI602" s="2"/>
      <c r="AJ602" s="2"/>
      <c r="AK602" s="2"/>
      <c r="AL602" s="2"/>
      <c r="AM602" s="2"/>
      <c r="AN602" s="2"/>
      <c r="AO602" s="2"/>
      <c r="AP602" s="2"/>
      <c r="AQ602" s="2"/>
      <c r="AR602" s="2"/>
      <c r="AS602" s="2"/>
      <c r="AT602" s="2"/>
      <c r="AU602" s="2"/>
      <c r="AV602" s="2"/>
      <c r="AW602" s="2"/>
      <c r="AX602" s="2"/>
      <c r="AY602" s="2"/>
      <c r="AZ602" s="2"/>
      <c r="BA602" s="2"/>
      <c r="BB602" s="2"/>
      <c r="BC602" s="2"/>
      <c r="BD602" s="2"/>
      <c r="BE602" s="2"/>
      <c r="BF602" s="2"/>
      <c r="BG602" s="2"/>
      <c r="BH602" s="2"/>
      <c r="BI602" s="2"/>
      <c r="BJ602" s="2"/>
    </row>
    <row r="603" spans="1:62" x14ac:dyDescent="0.3">
      <c r="A603" s="2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  <c r="AA603" s="2"/>
      <c r="AB603" s="2"/>
      <c r="AC603" s="2"/>
      <c r="AD603" s="2"/>
      <c r="AE603" s="2"/>
      <c r="AF603" s="2"/>
      <c r="AG603" s="2"/>
      <c r="AH603" s="2"/>
      <c r="AI603" s="2"/>
      <c r="AJ603" s="2"/>
      <c r="AK603" s="2"/>
      <c r="AL603" s="2"/>
      <c r="AM603" s="2"/>
      <c r="AN603" s="2"/>
      <c r="AO603" s="2"/>
      <c r="AP603" s="2"/>
      <c r="AQ603" s="2"/>
      <c r="AR603" s="2"/>
      <c r="AS603" s="2"/>
      <c r="AT603" s="2"/>
      <c r="AU603" s="2"/>
      <c r="AV603" s="2"/>
      <c r="AW603" s="2"/>
      <c r="AX603" s="2"/>
      <c r="AY603" s="2"/>
      <c r="AZ603" s="2"/>
      <c r="BA603" s="2"/>
      <c r="BB603" s="2"/>
      <c r="BC603" s="2"/>
      <c r="BD603" s="2"/>
      <c r="BE603" s="2"/>
      <c r="BF603" s="2"/>
      <c r="BG603" s="2"/>
      <c r="BH603" s="2"/>
      <c r="BI603" s="2"/>
      <c r="BJ603" s="2"/>
    </row>
    <row r="604" spans="1:62" x14ac:dyDescent="0.3">
      <c r="A604" s="2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  <c r="AA604" s="2"/>
      <c r="AB604" s="2"/>
      <c r="AC604" s="2"/>
      <c r="AD604" s="2"/>
      <c r="AE604" s="2"/>
      <c r="AF604" s="2"/>
      <c r="AG604" s="2"/>
      <c r="AH604" s="2"/>
      <c r="AI604" s="2"/>
      <c r="AJ604" s="2"/>
      <c r="AK604" s="2"/>
      <c r="AL604" s="2"/>
      <c r="AM604" s="2"/>
      <c r="AN604" s="2"/>
      <c r="AO604" s="2"/>
      <c r="AP604" s="2"/>
      <c r="AQ604" s="2"/>
      <c r="AR604" s="2"/>
      <c r="AS604" s="2"/>
      <c r="AT604" s="2"/>
      <c r="AU604" s="2"/>
      <c r="AV604" s="2"/>
      <c r="AW604" s="2"/>
      <c r="AX604" s="2"/>
      <c r="AY604" s="2"/>
      <c r="AZ604" s="2"/>
      <c r="BA604" s="2"/>
      <c r="BB604" s="2"/>
      <c r="BC604" s="2"/>
      <c r="BD604" s="2"/>
      <c r="BE604" s="2"/>
      <c r="BF604" s="2"/>
      <c r="BG604" s="2"/>
      <c r="BH604" s="2"/>
      <c r="BI604" s="2"/>
      <c r="BJ604" s="2"/>
    </row>
    <row r="605" spans="1:62" x14ac:dyDescent="0.3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  <c r="AA605" s="2"/>
      <c r="AB605" s="2"/>
      <c r="AC605" s="2"/>
      <c r="AD605" s="2"/>
      <c r="AE605" s="2"/>
      <c r="AF605" s="2"/>
      <c r="AG605" s="2"/>
      <c r="AH605" s="2"/>
      <c r="AI605" s="2"/>
      <c r="AJ605" s="2"/>
      <c r="AK605" s="2"/>
      <c r="AL605" s="2"/>
      <c r="AM605" s="2"/>
      <c r="AN605" s="2"/>
      <c r="AO605" s="2"/>
      <c r="AP605" s="2"/>
      <c r="AQ605" s="2"/>
      <c r="AR605" s="2"/>
      <c r="AS605" s="2"/>
      <c r="AT605" s="2"/>
      <c r="AU605" s="2"/>
      <c r="AV605" s="2"/>
      <c r="AW605" s="2"/>
      <c r="AX605" s="2"/>
      <c r="AY605" s="2"/>
      <c r="AZ605" s="2"/>
      <c r="BA605" s="2"/>
      <c r="BB605" s="2"/>
      <c r="BC605" s="2"/>
      <c r="BD605" s="2"/>
      <c r="BE605" s="2"/>
      <c r="BF605" s="2"/>
      <c r="BG605" s="2"/>
      <c r="BH605" s="2"/>
      <c r="BI605" s="2"/>
      <c r="BJ605" s="2"/>
    </row>
    <row r="606" spans="1:62" x14ac:dyDescent="0.3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  <c r="AA606" s="2"/>
      <c r="AB606" s="2"/>
      <c r="AC606" s="2"/>
      <c r="AD606" s="2"/>
      <c r="AE606" s="2"/>
      <c r="AF606" s="2"/>
      <c r="AG606" s="2"/>
      <c r="AH606" s="2"/>
      <c r="AI606" s="2"/>
      <c r="AJ606" s="2"/>
      <c r="AK606" s="2"/>
      <c r="AL606" s="2"/>
      <c r="AM606" s="2"/>
      <c r="AN606" s="2"/>
      <c r="AO606" s="2"/>
      <c r="AP606" s="2"/>
      <c r="AQ606" s="2"/>
      <c r="AR606" s="2"/>
      <c r="AS606" s="2"/>
      <c r="AT606" s="2"/>
      <c r="AU606" s="2"/>
      <c r="AV606" s="2"/>
      <c r="AW606" s="2"/>
      <c r="AX606" s="2"/>
      <c r="AY606" s="2"/>
      <c r="AZ606" s="2"/>
      <c r="BA606" s="2"/>
      <c r="BB606" s="2"/>
      <c r="BC606" s="2"/>
      <c r="BD606" s="2"/>
      <c r="BE606" s="2"/>
      <c r="BF606" s="2"/>
      <c r="BG606" s="2"/>
      <c r="BH606" s="2"/>
      <c r="BI606" s="2"/>
      <c r="BJ606" s="2"/>
    </row>
    <row r="607" spans="1:62" x14ac:dyDescent="0.3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  <c r="AA607" s="2"/>
      <c r="AB607" s="2"/>
      <c r="AC607" s="2"/>
      <c r="AD607" s="2"/>
      <c r="AE607" s="2"/>
      <c r="AF607" s="2"/>
      <c r="AG607" s="2"/>
      <c r="AH607" s="2"/>
      <c r="AI607" s="2"/>
      <c r="AJ607" s="2"/>
      <c r="AK607" s="2"/>
      <c r="AL607" s="2"/>
      <c r="AM607" s="2"/>
      <c r="AN607" s="2"/>
      <c r="AO607" s="2"/>
      <c r="AP607" s="2"/>
      <c r="AQ607" s="2"/>
      <c r="AR607" s="2"/>
      <c r="AS607" s="2"/>
      <c r="AT607" s="2"/>
      <c r="AU607" s="2"/>
      <c r="AV607" s="2"/>
      <c r="AW607" s="2"/>
      <c r="AX607" s="2"/>
      <c r="AY607" s="2"/>
      <c r="AZ607" s="2"/>
      <c r="BA607" s="2"/>
      <c r="BB607" s="2"/>
      <c r="BC607" s="2"/>
      <c r="BD607" s="2"/>
      <c r="BE607" s="2"/>
      <c r="BF607" s="2"/>
      <c r="BG607" s="2"/>
      <c r="BH607" s="2"/>
      <c r="BI607" s="2"/>
      <c r="BJ607" s="2"/>
    </row>
    <row r="608" spans="1:62" x14ac:dyDescent="0.3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  <c r="AA608" s="2"/>
      <c r="AB608" s="2"/>
      <c r="AC608" s="2"/>
      <c r="AD608" s="2"/>
      <c r="AE608" s="2"/>
      <c r="AF608" s="2"/>
      <c r="AG608" s="2"/>
      <c r="AH608" s="2"/>
      <c r="AI608" s="2"/>
      <c r="AJ608" s="2"/>
      <c r="AK608" s="2"/>
      <c r="AL608" s="2"/>
      <c r="AM608" s="2"/>
      <c r="AN608" s="2"/>
      <c r="AO608" s="2"/>
      <c r="AP608" s="2"/>
      <c r="AQ608" s="2"/>
      <c r="AR608" s="2"/>
      <c r="AS608" s="2"/>
      <c r="AT608" s="2"/>
      <c r="AU608" s="2"/>
      <c r="AV608" s="2"/>
      <c r="AW608" s="2"/>
      <c r="AX608" s="2"/>
      <c r="AY608" s="2"/>
      <c r="AZ608" s="2"/>
      <c r="BA608" s="2"/>
      <c r="BB608" s="2"/>
      <c r="BC608" s="2"/>
      <c r="BD608" s="2"/>
      <c r="BE608" s="2"/>
      <c r="BF608" s="2"/>
      <c r="BG608" s="2"/>
      <c r="BH608" s="2"/>
      <c r="BI608" s="2"/>
      <c r="BJ608" s="2"/>
    </row>
    <row r="609" spans="1:62" x14ac:dyDescent="0.3">
      <c r="A609" s="2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  <c r="AA609" s="2"/>
      <c r="AB609" s="2"/>
      <c r="AC609" s="2"/>
      <c r="AD609" s="2"/>
      <c r="AE609" s="2"/>
      <c r="AF609" s="2"/>
      <c r="AG609" s="2"/>
      <c r="AH609" s="2"/>
      <c r="AI609" s="2"/>
      <c r="AJ609" s="2"/>
      <c r="AK609" s="2"/>
      <c r="AL609" s="2"/>
      <c r="AM609" s="2"/>
      <c r="AN609" s="2"/>
      <c r="AO609" s="2"/>
      <c r="AP609" s="2"/>
      <c r="AQ609" s="2"/>
      <c r="AR609" s="2"/>
      <c r="AS609" s="2"/>
      <c r="AT609" s="2"/>
      <c r="AU609" s="2"/>
      <c r="AV609" s="2"/>
      <c r="AW609" s="2"/>
      <c r="AX609" s="2"/>
      <c r="AY609" s="2"/>
      <c r="AZ609" s="2"/>
      <c r="BA609" s="2"/>
      <c r="BB609" s="2"/>
      <c r="BC609" s="2"/>
      <c r="BD609" s="2"/>
      <c r="BE609" s="2"/>
      <c r="BF609" s="2"/>
      <c r="BG609" s="2"/>
      <c r="BH609" s="2"/>
      <c r="BI609" s="2"/>
      <c r="BJ609" s="2"/>
    </row>
    <row r="610" spans="1:62" x14ac:dyDescent="0.3">
      <c r="A610" s="2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  <c r="AA610" s="2"/>
      <c r="AB610" s="2"/>
      <c r="AC610" s="2"/>
      <c r="AD610" s="2"/>
      <c r="AE610" s="2"/>
      <c r="AF610" s="2"/>
      <c r="AG610" s="2"/>
      <c r="AH610" s="2"/>
      <c r="AI610" s="2"/>
      <c r="AJ610" s="2"/>
      <c r="AK610" s="2"/>
      <c r="AL610" s="2"/>
      <c r="AM610" s="2"/>
      <c r="AN610" s="2"/>
      <c r="AO610" s="2"/>
      <c r="AP610" s="2"/>
      <c r="AQ610" s="2"/>
      <c r="AR610" s="2"/>
      <c r="AS610" s="2"/>
      <c r="AT610" s="2"/>
      <c r="AU610" s="2"/>
      <c r="AV610" s="2"/>
      <c r="AW610" s="2"/>
      <c r="AX610" s="2"/>
      <c r="AY610" s="2"/>
      <c r="AZ610" s="2"/>
      <c r="BA610" s="2"/>
      <c r="BB610" s="2"/>
      <c r="BC610" s="2"/>
      <c r="BD610" s="2"/>
      <c r="BE610" s="2"/>
      <c r="BF610" s="2"/>
      <c r="BG610" s="2"/>
      <c r="BH610" s="2"/>
      <c r="BI610" s="2"/>
      <c r="BJ610" s="2"/>
    </row>
    <row r="611" spans="1:62" x14ac:dyDescent="0.3">
      <c r="A611" s="2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  <c r="AA611" s="2"/>
      <c r="AB611" s="2"/>
      <c r="AC611" s="2"/>
      <c r="AD611" s="2"/>
      <c r="AE611" s="2"/>
      <c r="AF611" s="2"/>
      <c r="AG611" s="2"/>
      <c r="AH611" s="2"/>
      <c r="AI611" s="2"/>
      <c r="AJ611" s="2"/>
      <c r="AK611" s="2"/>
      <c r="AL611" s="2"/>
      <c r="AM611" s="2"/>
      <c r="AN611" s="2"/>
      <c r="AO611" s="2"/>
      <c r="AP611" s="2"/>
      <c r="AQ611" s="2"/>
      <c r="AR611" s="2"/>
      <c r="AS611" s="2"/>
      <c r="AT611" s="2"/>
      <c r="AU611" s="2"/>
      <c r="AV611" s="2"/>
      <c r="AW611" s="2"/>
      <c r="AX611" s="2"/>
      <c r="AY611" s="2"/>
      <c r="AZ611" s="2"/>
      <c r="BA611" s="2"/>
      <c r="BB611" s="2"/>
      <c r="BC611" s="2"/>
      <c r="BD611" s="2"/>
      <c r="BE611" s="2"/>
      <c r="BF611" s="2"/>
      <c r="BG611" s="2"/>
      <c r="BH611" s="2"/>
      <c r="BI611" s="2"/>
      <c r="BJ611" s="2"/>
    </row>
    <row r="612" spans="1:62" x14ac:dyDescent="0.3">
      <c r="A612" s="2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  <c r="AA612" s="2"/>
      <c r="AB612" s="2"/>
      <c r="AC612" s="2"/>
      <c r="AD612" s="2"/>
      <c r="AE612" s="2"/>
      <c r="AF612" s="2"/>
      <c r="AG612" s="2"/>
      <c r="AH612" s="2"/>
      <c r="AI612" s="2"/>
      <c r="AJ612" s="2"/>
      <c r="AK612" s="2"/>
      <c r="AL612" s="2"/>
      <c r="AM612" s="2"/>
      <c r="AN612" s="2"/>
      <c r="AO612" s="2"/>
      <c r="AP612" s="2"/>
      <c r="AQ612" s="2"/>
      <c r="AR612" s="2"/>
      <c r="AS612" s="2"/>
      <c r="AT612" s="2"/>
      <c r="AU612" s="2"/>
      <c r="AV612" s="2"/>
      <c r="AW612" s="2"/>
      <c r="AX612" s="2"/>
      <c r="AY612" s="2"/>
      <c r="AZ612" s="2"/>
      <c r="BA612" s="2"/>
      <c r="BB612" s="2"/>
      <c r="BC612" s="2"/>
      <c r="BD612" s="2"/>
      <c r="BE612" s="2"/>
      <c r="BF612" s="2"/>
      <c r="BG612" s="2"/>
      <c r="BH612" s="2"/>
      <c r="BI612" s="2"/>
      <c r="BJ612" s="2"/>
    </row>
    <row r="613" spans="1:62" x14ac:dyDescent="0.3">
      <c r="A613" s="2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  <c r="AA613" s="2"/>
      <c r="AB613" s="2"/>
      <c r="AC613" s="2"/>
      <c r="AD613" s="2"/>
      <c r="AE613" s="2"/>
      <c r="AF613" s="2"/>
      <c r="AG613" s="2"/>
      <c r="AH613" s="2"/>
      <c r="AI613" s="2"/>
      <c r="AJ613" s="2"/>
      <c r="AK613" s="2"/>
      <c r="AL613" s="2"/>
      <c r="AM613" s="2"/>
      <c r="AN613" s="2"/>
      <c r="AO613" s="2"/>
      <c r="AP613" s="2"/>
      <c r="AQ613" s="2"/>
      <c r="AR613" s="2"/>
      <c r="AS613" s="2"/>
      <c r="AT613" s="2"/>
      <c r="AU613" s="2"/>
      <c r="AV613" s="2"/>
      <c r="AW613" s="2"/>
      <c r="AX613" s="2"/>
      <c r="AY613" s="2"/>
      <c r="AZ613" s="2"/>
      <c r="BA613" s="2"/>
      <c r="BB613" s="2"/>
      <c r="BC613" s="2"/>
      <c r="BD613" s="2"/>
      <c r="BE613" s="2"/>
      <c r="BF613" s="2"/>
      <c r="BG613" s="2"/>
      <c r="BH613" s="2"/>
      <c r="BI613" s="2"/>
      <c r="BJ613" s="2"/>
    </row>
    <row r="614" spans="1:62" x14ac:dyDescent="0.3">
      <c r="A614" s="2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  <c r="AA614" s="2"/>
      <c r="AB614" s="2"/>
      <c r="AC614" s="2"/>
      <c r="AD614" s="2"/>
      <c r="AE614" s="2"/>
      <c r="AF614" s="2"/>
      <c r="AG614" s="2"/>
      <c r="AH614" s="2"/>
      <c r="AI614" s="2"/>
      <c r="AJ614" s="2"/>
      <c r="AK614" s="2"/>
      <c r="AL614" s="2"/>
      <c r="AM614" s="2"/>
      <c r="AN614" s="2"/>
      <c r="AO614" s="2"/>
      <c r="AP614" s="2"/>
      <c r="AQ614" s="2"/>
      <c r="AR614" s="2"/>
      <c r="AS614" s="2"/>
      <c r="AT614" s="2"/>
      <c r="AU614" s="2"/>
      <c r="AV614" s="2"/>
      <c r="AW614" s="2"/>
      <c r="AX614" s="2"/>
      <c r="AY614" s="2"/>
      <c r="AZ614" s="2"/>
      <c r="BA614" s="2"/>
      <c r="BB614" s="2"/>
      <c r="BC614" s="2"/>
      <c r="BD614" s="2"/>
      <c r="BE614" s="2"/>
      <c r="BF614" s="2"/>
      <c r="BG614" s="2"/>
      <c r="BH614" s="2"/>
      <c r="BI614" s="2"/>
      <c r="BJ614" s="2"/>
    </row>
    <row r="615" spans="1:62" x14ac:dyDescent="0.3">
      <c r="A615" s="2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  <c r="AA615" s="2"/>
      <c r="AB615" s="2"/>
      <c r="AC615" s="2"/>
      <c r="AD615" s="2"/>
      <c r="AE615" s="2"/>
      <c r="AF615" s="2"/>
      <c r="AG615" s="2"/>
      <c r="AH615" s="2"/>
      <c r="AI615" s="2"/>
      <c r="AJ615" s="2"/>
      <c r="AK615" s="2"/>
      <c r="AL615" s="2"/>
      <c r="AM615" s="2"/>
      <c r="AN615" s="2"/>
      <c r="AO615" s="2"/>
      <c r="AP615" s="2"/>
      <c r="AQ615" s="2"/>
      <c r="AR615" s="2"/>
      <c r="AS615" s="2"/>
      <c r="AT615" s="2"/>
      <c r="AU615" s="2"/>
      <c r="AV615" s="2"/>
      <c r="AW615" s="2"/>
      <c r="AX615" s="2"/>
      <c r="AY615" s="2"/>
      <c r="AZ615" s="2"/>
      <c r="BA615" s="2"/>
      <c r="BB615" s="2"/>
      <c r="BC615" s="2"/>
      <c r="BD615" s="2"/>
      <c r="BE615" s="2"/>
      <c r="BF615" s="2"/>
      <c r="BG615" s="2"/>
      <c r="BH615" s="2"/>
      <c r="BI615" s="2"/>
      <c r="BJ615" s="2"/>
    </row>
    <row r="616" spans="1:62" x14ac:dyDescent="0.3">
      <c r="A616" s="2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  <c r="AA616" s="2"/>
      <c r="AB616" s="2"/>
      <c r="AC616" s="2"/>
      <c r="AD616" s="2"/>
      <c r="AE616" s="2"/>
      <c r="AF616" s="2"/>
      <c r="AG616" s="2"/>
      <c r="AH616" s="2"/>
      <c r="AI616" s="2"/>
      <c r="AJ616" s="2"/>
      <c r="AK616" s="2"/>
      <c r="AL616" s="2"/>
      <c r="AM616" s="2"/>
      <c r="AN616" s="2"/>
      <c r="AO616" s="2"/>
      <c r="AP616" s="2"/>
      <c r="AQ616" s="2"/>
      <c r="AR616" s="2"/>
      <c r="AS616" s="2"/>
      <c r="AT616" s="2"/>
      <c r="AU616" s="2"/>
      <c r="AV616" s="2"/>
      <c r="AW616" s="2"/>
      <c r="AX616" s="2"/>
      <c r="AY616" s="2"/>
      <c r="AZ616" s="2"/>
      <c r="BA616" s="2"/>
      <c r="BB616" s="2"/>
      <c r="BC616" s="2"/>
      <c r="BD616" s="2"/>
      <c r="BE616" s="2"/>
      <c r="BF616" s="2"/>
      <c r="BG616" s="2"/>
      <c r="BH616" s="2"/>
      <c r="BI616" s="2"/>
      <c r="BJ616" s="2"/>
    </row>
    <row r="617" spans="1:62" x14ac:dyDescent="0.3">
      <c r="A617" s="2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  <c r="AA617" s="2"/>
      <c r="AB617" s="2"/>
      <c r="AC617" s="2"/>
      <c r="AD617" s="2"/>
      <c r="AE617" s="2"/>
      <c r="AF617" s="2"/>
      <c r="AG617" s="2"/>
      <c r="AH617" s="2"/>
      <c r="AI617" s="2"/>
      <c r="AJ617" s="2"/>
      <c r="AK617" s="2"/>
      <c r="AL617" s="2"/>
      <c r="AM617" s="2"/>
      <c r="AN617" s="2"/>
      <c r="AO617" s="2"/>
      <c r="AP617" s="2"/>
      <c r="AQ617" s="2"/>
      <c r="AR617" s="2"/>
      <c r="AS617" s="2"/>
      <c r="AT617" s="2"/>
      <c r="AU617" s="2"/>
      <c r="AV617" s="2"/>
      <c r="AW617" s="2"/>
      <c r="AX617" s="2"/>
      <c r="AY617" s="2"/>
      <c r="AZ617" s="2"/>
      <c r="BA617" s="2"/>
      <c r="BB617" s="2"/>
      <c r="BC617" s="2"/>
      <c r="BD617" s="2"/>
      <c r="BE617" s="2"/>
      <c r="BF617" s="2"/>
      <c r="BG617" s="2"/>
      <c r="BH617" s="2"/>
      <c r="BI617" s="2"/>
      <c r="BJ617" s="2"/>
    </row>
    <row r="618" spans="1:62" x14ac:dyDescent="0.3">
      <c r="A618" s="2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  <c r="AA618" s="2"/>
      <c r="AB618" s="2"/>
      <c r="AC618" s="2"/>
      <c r="AD618" s="2"/>
      <c r="AE618" s="2"/>
      <c r="AF618" s="2"/>
      <c r="AG618" s="2"/>
      <c r="AH618" s="2"/>
      <c r="AI618" s="2"/>
      <c r="AJ618" s="2"/>
      <c r="AK618" s="2"/>
      <c r="AL618" s="2"/>
      <c r="AM618" s="2"/>
      <c r="AN618" s="2"/>
      <c r="AO618" s="2"/>
      <c r="AP618" s="2"/>
      <c r="AQ618" s="2"/>
      <c r="AR618" s="2"/>
      <c r="AS618" s="2"/>
      <c r="AT618" s="2"/>
      <c r="AU618" s="2"/>
      <c r="AV618" s="2"/>
      <c r="AW618" s="2"/>
      <c r="AX618" s="2"/>
      <c r="AY618" s="2"/>
      <c r="AZ618" s="2"/>
      <c r="BA618" s="2"/>
      <c r="BB618" s="2"/>
      <c r="BC618" s="2"/>
      <c r="BD618" s="2"/>
      <c r="BE618" s="2"/>
      <c r="BF618" s="2"/>
      <c r="BG618" s="2"/>
      <c r="BH618" s="2"/>
      <c r="BI618" s="2"/>
      <c r="BJ618" s="2"/>
    </row>
    <row r="619" spans="1:62" x14ac:dyDescent="0.3">
      <c r="A619" s="2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  <c r="AA619" s="2"/>
      <c r="AB619" s="2"/>
      <c r="AC619" s="2"/>
      <c r="AD619" s="2"/>
      <c r="AE619" s="2"/>
      <c r="AF619" s="2"/>
      <c r="AG619" s="2"/>
      <c r="AH619" s="2"/>
      <c r="AI619" s="2"/>
      <c r="AJ619" s="2"/>
      <c r="AK619" s="2"/>
      <c r="AL619" s="2"/>
      <c r="AM619" s="2"/>
      <c r="AN619" s="2"/>
      <c r="AO619" s="2"/>
      <c r="AP619" s="2"/>
      <c r="AQ619" s="2"/>
      <c r="AR619" s="2"/>
      <c r="AS619" s="2"/>
      <c r="AT619" s="2"/>
      <c r="AU619" s="2"/>
      <c r="AV619" s="2"/>
      <c r="AW619" s="2"/>
      <c r="AX619" s="2"/>
      <c r="AY619" s="2"/>
      <c r="AZ619" s="2"/>
      <c r="BA619" s="2"/>
      <c r="BB619" s="2"/>
      <c r="BC619" s="2"/>
      <c r="BD619" s="2"/>
      <c r="BE619" s="2"/>
      <c r="BF619" s="2"/>
      <c r="BG619" s="2"/>
      <c r="BH619" s="2"/>
      <c r="BI619" s="2"/>
      <c r="BJ619" s="2"/>
    </row>
    <row r="620" spans="1:62" x14ac:dyDescent="0.3">
      <c r="A620" s="2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  <c r="AA620" s="2"/>
      <c r="AB620" s="2"/>
      <c r="AC620" s="2"/>
      <c r="AD620" s="2"/>
      <c r="AE620" s="2"/>
      <c r="AF620" s="2"/>
      <c r="AG620" s="2"/>
      <c r="AH620" s="2"/>
      <c r="AI620" s="2"/>
      <c r="AJ620" s="2"/>
      <c r="AK620" s="2"/>
      <c r="AL620" s="2"/>
      <c r="AM620" s="2"/>
      <c r="AN620" s="2"/>
      <c r="AO620" s="2"/>
      <c r="AP620" s="2"/>
      <c r="AQ620" s="2"/>
      <c r="AR620" s="2"/>
      <c r="AS620" s="2"/>
      <c r="AT620" s="2"/>
      <c r="AU620" s="2"/>
      <c r="AV620" s="2"/>
      <c r="AW620" s="2"/>
      <c r="AX620" s="2"/>
      <c r="AY620" s="2"/>
      <c r="AZ620" s="2"/>
      <c r="BA620" s="2"/>
      <c r="BB620" s="2"/>
      <c r="BC620" s="2"/>
      <c r="BD620" s="2"/>
      <c r="BE620" s="2"/>
      <c r="BF620" s="2"/>
      <c r="BG620" s="2"/>
      <c r="BH620" s="2"/>
      <c r="BI620" s="2"/>
      <c r="BJ620" s="2"/>
    </row>
    <row r="621" spans="1:62" x14ac:dyDescent="0.3">
      <c r="A621" s="2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  <c r="AA621" s="2"/>
      <c r="AB621" s="2"/>
      <c r="AC621" s="2"/>
      <c r="AD621" s="2"/>
      <c r="AE621" s="2"/>
      <c r="AF621" s="2"/>
      <c r="AG621" s="2"/>
      <c r="AH621" s="2"/>
      <c r="AI621" s="2"/>
      <c r="AJ621" s="2"/>
      <c r="AK621" s="2"/>
      <c r="AL621" s="2"/>
      <c r="AM621" s="2"/>
      <c r="AN621" s="2"/>
      <c r="AO621" s="2"/>
      <c r="AP621" s="2"/>
      <c r="AQ621" s="2"/>
      <c r="AR621" s="2"/>
      <c r="AS621" s="2"/>
      <c r="AT621" s="2"/>
      <c r="AU621" s="2"/>
      <c r="AV621" s="2"/>
      <c r="AW621" s="2"/>
      <c r="AX621" s="2"/>
      <c r="AY621" s="2"/>
      <c r="AZ621" s="2"/>
      <c r="BA621" s="2"/>
      <c r="BB621" s="2"/>
      <c r="BC621" s="2"/>
      <c r="BD621" s="2"/>
      <c r="BE621" s="2"/>
      <c r="BF621" s="2"/>
      <c r="BG621" s="2"/>
      <c r="BH621" s="2"/>
      <c r="BI621" s="2"/>
      <c r="BJ621" s="2"/>
    </row>
    <row r="622" spans="1:62" x14ac:dyDescent="0.3">
      <c r="A622" s="2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  <c r="AA622" s="2"/>
      <c r="AB622" s="2"/>
      <c r="AC622" s="2"/>
      <c r="AD622" s="2"/>
      <c r="AE622" s="2"/>
      <c r="AF622" s="2"/>
      <c r="AG622" s="2"/>
      <c r="AH622" s="2"/>
      <c r="AI622" s="2"/>
      <c r="AJ622" s="2"/>
      <c r="AK622" s="2"/>
      <c r="AL622" s="2"/>
      <c r="AM622" s="2"/>
      <c r="AN622" s="2"/>
      <c r="AO622" s="2"/>
      <c r="AP622" s="2"/>
      <c r="AQ622" s="2"/>
      <c r="AR622" s="2"/>
      <c r="AS622" s="2"/>
      <c r="AT622" s="2"/>
      <c r="AU622" s="2"/>
      <c r="AV622" s="2"/>
      <c r="AW622" s="2"/>
      <c r="AX622" s="2"/>
      <c r="AY622" s="2"/>
      <c r="AZ622" s="2"/>
      <c r="BA622" s="2"/>
      <c r="BB622" s="2"/>
      <c r="BC622" s="2"/>
      <c r="BD622" s="2"/>
      <c r="BE622" s="2"/>
      <c r="BF622" s="2"/>
      <c r="BG622" s="2"/>
      <c r="BH622" s="2"/>
      <c r="BI622" s="2"/>
      <c r="BJ622" s="2"/>
    </row>
    <row r="623" spans="1:62" x14ac:dyDescent="0.3">
      <c r="A623" s="2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  <c r="AA623" s="2"/>
      <c r="AB623" s="2"/>
      <c r="AC623" s="2"/>
      <c r="AD623" s="2"/>
      <c r="AE623" s="2"/>
      <c r="AF623" s="2"/>
      <c r="AG623" s="2"/>
      <c r="AH623" s="2"/>
      <c r="AI623" s="2"/>
      <c r="AJ623" s="2"/>
      <c r="AK623" s="2"/>
      <c r="AL623" s="2"/>
      <c r="AM623" s="2"/>
      <c r="AN623" s="2"/>
      <c r="AO623" s="2"/>
      <c r="AP623" s="2"/>
      <c r="AQ623" s="2"/>
      <c r="AR623" s="2"/>
      <c r="AS623" s="2"/>
      <c r="AT623" s="2"/>
      <c r="AU623" s="2"/>
      <c r="AV623" s="2"/>
      <c r="AW623" s="2"/>
      <c r="AX623" s="2"/>
      <c r="AY623" s="2"/>
      <c r="AZ623" s="2"/>
      <c r="BA623" s="2"/>
      <c r="BB623" s="2"/>
      <c r="BC623" s="2"/>
      <c r="BD623" s="2"/>
      <c r="BE623" s="2"/>
      <c r="BF623" s="2"/>
      <c r="BG623" s="2"/>
      <c r="BH623" s="2"/>
      <c r="BI623" s="2"/>
      <c r="BJ623" s="2"/>
    </row>
    <row r="624" spans="1:62" x14ac:dyDescent="0.3">
      <c r="A624" s="2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  <c r="AA624" s="2"/>
      <c r="AB624" s="2"/>
      <c r="AC624" s="2"/>
      <c r="AD624" s="2"/>
      <c r="AE624" s="2"/>
      <c r="AF624" s="2"/>
      <c r="AG624" s="2"/>
      <c r="AH624" s="2"/>
      <c r="AI624" s="2"/>
      <c r="AJ624" s="2"/>
      <c r="AK624" s="2"/>
      <c r="AL624" s="2"/>
      <c r="AM624" s="2"/>
      <c r="AN624" s="2"/>
      <c r="AO624" s="2"/>
      <c r="AP624" s="2"/>
      <c r="AQ624" s="2"/>
      <c r="AR624" s="2"/>
      <c r="AS624" s="2"/>
      <c r="AT624" s="2"/>
      <c r="AU624" s="2"/>
      <c r="AV624" s="2"/>
      <c r="AW624" s="2"/>
      <c r="AX624" s="2"/>
      <c r="AY624" s="2"/>
      <c r="AZ624" s="2"/>
      <c r="BA624" s="2"/>
      <c r="BB624" s="2"/>
      <c r="BC624" s="2"/>
      <c r="BD624" s="2"/>
      <c r="BE624" s="2"/>
      <c r="BF624" s="2"/>
      <c r="BG624" s="2"/>
      <c r="BH624" s="2"/>
      <c r="BI624" s="2"/>
      <c r="BJ624" s="2"/>
    </row>
    <row r="625" spans="1:62" x14ac:dyDescent="0.3">
      <c r="A625" s="2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  <c r="AA625" s="2"/>
      <c r="AB625" s="2"/>
      <c r="AC625" s="2"/>
      <c r="AD625" s="2"/>
      <c r="AE625" s="2"/>
      <c r="AF625" s="2"/>
      <c r="AG625" s="2"/>
      <c r="AH625" s="2"/>
      <c r="AI625" s="2"/>
      <c r="AJ625" s="2"/>
      <c r="AK625" s="2"/>
      <c r="AL625" s="2"/>
      <c r="AM625" s="2"/>
      <c r="AN625" s="2"/>
      <c r="AO625" s="2"/>
      <c r="AP625" s="2"/>
      <c r="AQ625" s="2"/>
      <c r="AR625" s="2"/>
      <c r="AS625" s="2"/>
      <c r="AT625" s="2"/>
      <c r="AU625" s="2"/>
      <c r="AV625" s="2"/>
      <c r="AW625" s="2"/>
      <c r="AX625" s="2"/>
      <c r="AY625" s="2"/>
      <c r="AZ625" s="2"/>
      <c r="BA625" s="2"/>
      <c r="BB625" s="2"/>
      <c r="BC625" s="2"/>
      <c r="BD625" s="2"/>
      <c r="BE625" s="2"/>
      <c r="BF625" s="2"/>
      <c r="BG625" s="2"/>
      <c r="BH625" s="2"/>
      <c r="BI625" s="2"/>
      <c r="BJ625" s="2"/>
    </row>
    <row r="626" spans="1:62" x14ac:dyDescent="0.3">
      <c r="A626" s="2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  <c r="AA626" s="2"/>
      <c r="AB626" s="2"/>
      <c r="AC626" s="2"/>
      <c r="AD626" s="2"/>
      <c r="AE626" s="2"/>
      <c r="AF626" s="2"/>
      <c r="AG626" s="2"/>
      <c r="AH626" s="2"/>
      <c r="AI626" s="2"/>
      <c r="AJ626" s="2"/>
      <c r="AK626" s="2"/>
      <c r="AL626" s="2"/>
      <c r="AM626" s="2"/>
      <c r="AN626" s="2"/>
      <c r="AO626" s="2"/>
      <c r="AP626" s="2"/>
      <c r="AQ626" s="2"/>
      <c r="AR626" s="2"/>
      <c r="AS626" s="2"/>
      <c r="AT626" s="2"/>
      <c r="AU626" s="2"/>
      <c r="AV626" s="2"/>
      <c r="AW626" s="2"/>
      <c r="AX626" s="2"/>
      <c r="AY626" s="2"/>
      <c r="AZ626" s="2"/>
      <c r="BA626" s="2"/>
      <c r="BB626" s="2"/>
      <c r="BC626" s="2"/>
      <c r="BD626" s="2"/>
      <c r="BE626" s="2"/>
      <c r="BF626" s="2"/>
      <c r="BG626" s="2"/>
      <c r="BH626" s="2"/>
      <c r="BI626" s="2"/>
      <c r="BJ626" s="2"/>
    </row>
    <row r="627" spans="1:62" x14ac:dyDescent="0.3">
      <c r="A627" s="2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  <c r="AA627" s="2"/>
      <c r="AB627" s="2"/>
      <c r="AC627" s="2"/>
      <c r="AD627" s="2"/>
      <c r="AE627" s="2"/>
      <c r="AF627" s="2"/>
      <c r="AG627" s="2"/>
      <c r="AH627" s="2"/>
      <c r="AI627" s="2"/>
      <c r="AJ627" s="2"/>
      <c r="AK627" s="2"/>
      <c r="AL627" s="2"/>
      <c r="AM627" s="2"/>
      <c r="AN627" s="2"/>
      <c r="AO627" s="2"/>
      <c r="AP627" s="2"/>
      <c r="AQ627" s="2"/>
      <c r="AR627" s="2"/>
      <c r="AS627" s="2"/>
      <c r="AT627" s="2"/>
      <c r="AU627" s="2"/>
      <c r="AV627" s="2"/>
      <c r="AW627" s="2"/>
      <c r="AX627" s="2"/>
      <c r="AY627" s="2"/>
      <c r="AZ627" s="2"/>
      <c r="BA627" s="2"/>
      <c r="BB627" s="2"/>
      <c r="BC627" s="2"/>
      <c r="BD627" s="2"/>
      <c r="BE627" s="2"/>
      <c r="BF627" s="2"/>
      <c r="BG627" s="2"/>
      <c r="BH627" s="2"/>
      <c r="BI627" s="2"/>
      <c r="BJ627" s="2"/>
    </row>
    <row r="628" spans="1:62" x14ac:dyDescent="0.3">
      <c r="A628" s="2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  <c r="AA628" s="2"/>
      <c r="AB628" s="2"/>
      <c r="AC628" s="2"/>
      <c r="AD628" s="2"/>
      <c r="AE628" s="2"/>
      <c r="AF628" s="2"/>
      <c r="AG628" s="2"/>
      <c r="AH628" s="2"/>
      <c r="AI628" s="2"/>
      <c r="AJ628" s="2"/>
      <c r="AK628" s="2"/>
      <c r="AL628" s="2"/>
      <c r="AM628" s="2"/>
      <c r="AN628" s="2"/>
      <c r="AO628" s="2"/>
      <c r="AP628" s="2"/>
      <c r="AQ628" s="2"/>
      <c r="AR628" s="2"/>
      <c r="AS628" s="2"/>
      <c r="AT628" s="2"/>
      <c r="AU628" s="2"/>
      <c r="AV628" s="2"/>
      <c r="AW628" s="2"/>
      <c r="AX628" s="2"/>
      <c r="AY628" s="2"/>
      <c r="AZ628" s="2"/>
      <c r="BA628" s="2"/>
      <c r="BB628" s="2"/>
      <c r="BC628" s="2"/>
      <c r="BD628" s="2"/>
      <c r="BE628" s="2"/>
      <c r="BF628" s="2"/>
      <c r="BG628" s="2"/>
      <c r="BH628" s="2"/>
      <c r="BI628" s="2"/>
      <c r="BJ628" s="2"/>
    </row>
    <row r="629" spans="1:62" x14ac:dyDescent="0.3">
      <c r="A629" s="2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  <c r="AA629" s="2"/>
      <c r="AB629" s="2"/>
      <c r="AC629" s="2"/>
      <c r="AD629" s="2"/>
      <c r="AE629" s="2"/>
      <c r="AF629" s="2"/>
      <c r="AG629" s="2"/>
      <c r="AH629" s="2"/>
      <c r="AI629" s="2"/>
      <c r="AJ629" s="2"/>
      <c r="AK629" s="2"/>
      <c r="AL629" s="2"/>
      <c r="AM629" s="2"/>
      <c r="AN629" s="2"/>
      <c r="AO629" s="2"/>
      <c r="AP629" s="2"/>
      <c r="AQ629" s="2"/>
      <c r="AR629" s="2"/>
      <c r="AS629" s="2"/>
      <c r="AT629" s="2"/>
      <c r="AU629" s="2"/>
      <c r="AV629" s="2"/>
      <c r="AW629" s="2"/>
      <c r="AX629" s="2"/>
      <c r="AY629" s="2"/>
      <c r="AZ629" s="2"/>
      <c r="BA629" s="2"/>
      <c r="BB629" s="2"/>
      <c r="BC629" s="2"/>
      <c r="BD629" s="2"/>
      <c r="BE629" s="2"/>
      <c r="BF629" s="2"/>
      <c r="BG629" s="2"/>
      <c r="BH629" s="2"/>
      <c r="BI629" s="2"/>
      <c r="BJ629" s="2"/>
    </row>
    <row r="630" spans="1:62" x14ac:dyDescent="0.3">
      <c r="A630" s="2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  <c r="AA630" s="2"/>
      <c r="AB630" s="2"/>
      <c r="AC630" s="2"/>
      <c r="AD630" s="2"/>
      <c r="AE630" s="2"/>
      <c r="AF630" s="2"/>
      <c r="AG630" s="2"/>
      <c r="AH630" s="2"/>
      <c r="AI630" s="2"/>
      <c r="AJ630" s="2"/>
      <c r="AK630" s="2"/>
      <c r="AL630" s="2"/>
      <c r="AM630" s="2"/>
      <c r="AN630" s="2"/>
      <c r="AO630" s="2"/>
      <c r="AP630" s="2"/>
      <c r="AQ630" s="2"/>
      <c r="AR630" s="2"/>
      <c r="AS630" s="2"/>
      <c r="AT630" s="2"/>
      <c r="AU630" s="2"/>
      <c r="AV630" s="2"/>
      <c r="AW630" s="2"/>
      <c r="AX630" s="2"/>
      <c r="AY630" s="2"/>
      <c r="AZ630" s="2"/>
      <c r="BA630" s="2"/>
      <c r="BB630" s="2"/>
      <c r="BC630" s="2"/>
      <c r="BD630" s="2"/>
      <c r="BE630" s="2"/>
      <c r="BF630" s="2"/>
      <c r="BG630" s="2"/>
      <c r="BH630" s="2"/>
      <c r="BI630" s="2"/>
      <c r="BJ630" s="2"/>
    </row>
    <row r="631" spans="1:62" x14ac:dyDescent="0.3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  <c r="AA631" s="2"/>
      <c r="AB631" s="2"/>
      <c r="AC631" s="2"/>
      <c r="AD631" s="2"/>
      <c r="AE631" s="2"/>
      <c r="AF631" s="2"/>
      <c r="AG631" s="2"/>
      <c r="AH631" s="2"/>
      <c r="AI631" s="2"/>
      <c r="AJ631" s="2"/>
      <c r="AK631" s="2"/>
      <c r="AL631" s="2"/>
      <c r="AM631" s="2"/>
      <c r="AN631" s="2"/>
      <c r="AO631" s="2"/>
      <c r="AP631" s="2"/>
      <c r="AQ631" s="2"/>
      <c r="AR631" s="2"/>
      <c r="AS631" s="2"/>
      <c r="AT631" s="2"/>
      <c r="AU631" s="2"/>
      <c r="AV631" s="2"/>
      <c r="AW631" s="2"/>
      <c r="AX631" s="2"/>
      <c r="AY631" s="2"/>
      <c r="AZ631" s="2"/>
      <c r="BA631" s="2"/>
      <c r="BB631" s="2"/>
      <c r="BC631" s="2"/>
      <c r="BD631" s="2"/>
      <c r="BE631" s="2"/>
      <c r="BF631" s="2"/>
      <c r="BG631" s="2"/>
      <c r="BH631" s="2"/>
      <c r="BI631" s="2"/>
      <c r="BJ631" s="2"/>
    </row>
    <row r="632" spans="1:62" x14ac:dyDescent="0.3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  <c r="AA632" s="2"/>
      <c r="AB632" s="2"/>
      <c r="AC632" s="2"/>
      <c r="AD632" s="2"/>
      <c r="AE632" s="2"/>
      <c r="AF632" s="2"/>
      <c r="AG632" s="2"/>
      <c r="AH632" s="2"/>
      <c r="AI632" s="2"/>
      <c r="AJ632" s="2"/>
      <c r="AK632" s="2"/>
      <c r="AL632" s="2"/>
      <c r="AM632" s="2"/>
      <c r="AN632" s="2"/>
      <c r="AO632" s="2"/>
      <c r="AP632" s="2"/>
      <c r="AQ632" s="2"/>
      <c r="AR632" s="2"/>
      <c r="AS632" s="2"/>
      <c r="AT632" s="2"/>
      <c r="AU632" s="2"/>
      <c r="AV632" s="2"/>
      <c r="AW632" s="2"/>
      <c r="AX632" s="2"/>
      <c r="AY632" s="2"/>
      <c r="AZ632" s="2"/>
      <c r="BA632" s="2"/>
      <c r="BB632" s="2"/>
      <c r="BC632" s="2"/>
      <c r="BD632" s="2"/>
      <c r="BE632" s="2"/>
      <c r="BF632" s="2"/>
      <c r="BG632" s="2"/>
      <c r="BH632" s="2"/>
      <c r="BI632" s="2"/>
      <c r="BJ632" s="2"/>
    </row>
    <row r="633" spans="1:62" x14ac:dyDescent="0.3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  <c r="AA633" s="2"/>
      <c r="AB633" s="2"/>
      <c r="AC633" s="2"/>
      <c r="AD633" s="2"/>
      <c r="AE633" s="2"/>
      <c r="AF633" s="2"/>
      <c r="AG633" s="2"/>
      <c r="AH633" s="2"/>
      <c r="AI633" s="2"/>
      <c r="AJ633" s="2"/>
      <c r="AK633" s="2"/>
      <c r="AL633" s="2"/>
      <c r="AM633" s="2"/>
      <c r="AN633" s="2"/>
      <c r="AO633" s="2"/>
      <c r="AP633" s="2"/>
      <c r="AQ633" s="2"/>
      <c r="AR633" s="2"/>
      <c r="AS633" s="2"/>
      <c r="AT633" s="2"/>
      <c r="AU633" s="2"/>
      <c r="AV633" s="2"/>
      <c r="AW633" s="2"/>
      <c r="AX633" s="2"/>
      <c r="AY633" s="2"/>
      <c r="AZ633" s="2"/>
      <c r="BA633" s="2"/>
      <c r="BB633" s="2"/>
      <c r="BC633" s="2"/>
      <c r="BD633" s="2"/>
      <c r="BE633" s="2"/>
      <c r="BF633" s="2"/>
      <c r="BG633" s="2"/>
      <c r="BH633" s="2"/>
      <c r="BI633" s="2"/>
      <c r="BJ633" s="2"/>
    </row>
    <row r="634" spans="1:62" x14ac:dyDescent="0.3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  <c r="AA634" s="2"/>
      <c r="AB634" s="2"/>
      <c r="AC634" s="2"/>
      <c r="AD634" s="2"/>
      <c r="AE634" s="2"/>
      <c r="AF634" s="2"/>
      <c r="AG634" s="2"/>
      <c r="AH634" s="2"/>
      <c r="AI634" s="2"/>
      <c r="AJ634" s="2"/>
      <c r="AK634" s="2"/>
      <c r="AL634" s="2"/>
      <c r="AM634" s="2"/>
      <c r="AN634" s="2"/>
      <c r="AO634" s="2"/>
      <c r="AP634" s="2"/>
      <c r="AQ634" s="2"/>
      <c r="AR634" s="2"/>
      <c r="AS634" s="2"/>
      <c r="AT634" s="2"/>
      <c r="AU634" s="2"/>
      <c r="AV634" s="2"/>
      <c r="AW634" s="2"/>
      <c r="AX634" s="2"/>
      <c r="AY634" s="2"/>
      <c r="AZ634" s="2"/>
      <c r="BA634" s="2"/>
      <c r="BB634" s="2"/>
      <c r="BC634" s="2"/>
      <c r="BD634" s="2"/>
      <c r="BE634" s="2"/>
      <c r="BF634" s="2"/>
      <c r="BG634" s="2"/>
      <c r="BH634" s="2"/>
      <c r="BI634" s="2"/>
      <c r="BJ634" s="2"/>
    </row>
    <row r="635" spans="1:62" x14ac:dyDescent="0.3">
      <c r="A635" s="2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  <c r="AA635" s="2"/>
      <c r="AB635" s="2"/>
      <c r="AC635" s="2"/>
      <c r="AD635" s="2"/>
      <c r="AE635" s="2"/>
      <c r="AF635" s="2"/>
      <c r="AG635" s="2"/>
      <c r="AH635" s="2"/>
      <c r="AI635" s="2"/>
      <c r="AJ635" s="2"/>
      <c r="AK635" s="2"/>
      <c r="AL635" s="2"/>
      <c r="AM635" s="2"/>
      <c r="AN635" s="2"/>
      <c r="AO635" s="2"/>
      <c r="AP635" s="2"/>
      <c r="AQ635" s="2"/>
      <c r="AR635" s="2"/>
      <c r="AS635" s="2"/>
      <c r="AT635" s="2"/>
      <c r="AU635" s="2"/>
      <c r="AV635" s="2"/>
      <c r="AW635" s="2"/>
      <c r="AX635" s="2"/>
      <c r="AY635" s="2"/>
      <c r="AZ635" s="2"/>
      <c r="BA635" s="2"/>
      <c r="BB635" s="2"/>
      <c r="BC635" s="2"/>
      <c r="BD635" s="2"/>
      <c r="BE635" s="2"/>
      <c r="BF635" s="2"/>
      <c r="BG635" s="2"/>
      <c r="BH635" s="2"/>
      <c r="BI635" s="2"/>
      <c r="BJ635" s="2"/>
    </row>
    <row r="636" spans="1:62" x14ac:dyDescent="0.3">
      <c r="A636" s="2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  <c r="AA636" s="2"/>
      <c r="AB636" s="2"/>
      <c r="AC636" s="2"/>
      <c r="AD636" s="2"/>
      <c r="AE636" s="2"/>
      <c r="AF636" s="2"/>
      <c r="AG636" s="2"/>
      <c r="AH636" s="2"/>
      <c r="AI636" s="2"/>
      <c r="AJ636" s="2"/>
      <c r="AK636" s="2"/>
      <c r="AL636" s="2"/>
      <c r="AM636" s="2"/>
      <c r="AN636" s="2"/>
      <c r="AO636" s="2"/>
      <c r="AP636" s="2"/>
      <c r="AQ636" s="2"/>
      <c r="AR636" s="2"/>
      <c r="AS636" s="2"/>
      <c r="AT636" s="2"/>
      <c r="AU636" s="2"/>
      <c r="AV636" s="2"/>
      <c r="AW636" s="2"/>
      <c r="AX636" s="2"/>
      <c r="AY636" s="2"/>
      <c r="AZ636" s="2"/>
      <c r="BA636" s="2"/>
      <c r="BB636" s="2"/>
      <c r="BC636" s="2"/>
      <c r="BD636" s="2"/>
      <c r="BE636" s="2"/>
      <c r="BF636" s="2"/>
      <c r="BG636" s="2"/>
      <c r="BH636" s="2"/>
      <c r="BI636" s="2"/>
      <c r="BJ636" s="2"/>
    </row>
    <row r="637" spans="1:62" x14ac:dyDescent="0.3">
      <c r="A637" s="2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  <c r="AA637" s="2"/>
      <c r="AB637" s="2"/>
      <c r="AC637" s="2"/>
      <c r="AD637" s="2"/>
      <c r="AE637" s="2"/>
      <c r="AF637" s="2"/>
      <c r="AG637" s="2"/>
      <c r="AH637" s="2"/>
      <c r="AI637" s="2"/>
      <c r="AJ637" s="2"/>
      <c r="AK637" s="2"/>
      <c r="AL637" s="2"/>
      <c r="AM637" s="2"/>
      <c r="AN637" s="2"/>
      <c r="AO637" s="2"/>
      <c r="AP637" s="2"/>
      <c r="AQ637" s="2"/>
      <c r="AR637" s="2"/>
      <c r="AS637" s="2"/>
      <c r="AT637" s="2"/>
      <c r="AU637" s="2"/>
      <c r="AV637" s="2"/>
      <c r="AW637" s="2"/>
      <c r="AX637" s="2"/>
      <c r="AY637" s="2"/>
      <c r="AZ637" s="2"/>
      <c r="BA637" s="2"/>
      <c r="BB637" s="2"/>
      <c r="BC637" s="2"/>
      <c r="BD637" s="2"/>
      <c r="BE637" s="2"/>
      <c r="BF637" s="2"/>
      <c r="BG637" s="2"/>
      <c r="BH637" s="2"/>
      <c r="BI637" s="2"/>
      <c r="BJ637" s="2"/>
    </row>
    <row r="638" spans="1:62" x14ac:dyDescent="0.3">
      <c r="A638" s="2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  <c r="AA638" s="2"/>
      <c r="AB638" s="2"/>
      <c r="AC638" s="2"/>
      <c r="AD638" s="2"/>
      <c r="AE638" s="2"/>
      <c r="AF638" s="2"/>
      <c r="AG638" s="2"/>
      <c r="AH638" s="2"/>
      <c r="AI638" s="2"/>
      <c r="AJ638" s="2"/>
      <c r="AK638" s="2"/>
      <c r="AL638" s="2"/>
      <c r="AM638" s="2"/>
      <c r="AN638" s="2"/>
      <c r="AO638" s="2"/>
      <c r="AP638" s="2"/>
      <c r="AQ638" s="2"/>
      <c r="AR638" s="2"/>
      <c r="AS638" s="2"/>
      <c r="AT638" s="2"/>
      <c r="AU638" s="2"/>
      <c r="AV638" s="2"/>
      <c r="AW638" s="2"/>
      <c r="AX638" s="2"/>
      <c r="AY638" s="2"/>
      <c r="AZ638" s="2"/>
      <c r="BA638" s="2"/>
      <c r="BB638" s="2"/>
      <c r="BC638" s="2"/>
      <c r="BD638" s="2"/>
      <c r="BE638" s="2"/>
      <c r="BF638" s="2"/>
      <c r="BG638" s="2"/>
      <c r="BH638" s="2"/>
      <c r="BI638" s="2"/>
      <c r="BJ638" s="2"/>
    </row>
    <row r="639" spans="1:62" x14ac:dyDescent="0.3">
      <c r="A639" s="2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  <c r="AA639" s="2"/>
      <c r="AB639" s="2"/>
      <c r="AC639" s="2"/>
      <c r="AD639" s="2"/>
      <c r="AE639" s="2"/>
      <c r="AF639" s="2"/>
      <c r="AG639" s="2"/>
      <c r="AH639" s="2"/>
      <c r="AI639" s="2"/>
      <c r="AJ639" s="2"/>
      <c r="AK639" s="2"/>
      <c r="AL639" s="2"/>
      <c r="AM639" s="2"/>
      <c r="AN639" s="2"/>
      <c r="AO639" s="2"/>
      <c r="AP639" s="2"/>
      <c r="AQ639" s="2"/>
      <c r="AR639" s="2"/>
      <c r="AS639" s="2"/>
      <c r="AT639" s="2"/>
      <c r="AU639" s="2"/>
      <c r="AV639" s="2"/>
      <c r="AW639" s="2"/>
      <c r="AX639" s="2"/>
      <c r="AY639" s="2"/>
      <c r="AZ639" s="2"/>
      <c r="BA639" s="2"/>
      <c r="BB639" s="2"/>
      <c r="BC639" s="2"/>
      <c r="BD639" s="2"/>
      <c r="BE639" s="2"/>
      <c r="BF639" s="2"/>
      <c r="BG639" s="2"/>
      <c r="BH639" s="2"/>
      <c r="BI639" s="2"/>
      <c r="BJ639" s="2"/>
    </row>
    <row r="640" spans="1:62" x14ac:dyDescent="0.3">
      <c r="A640" s="2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  <c r="AA640" s="2"/>
      <c r="AB640" s="2"/>
      <c r="AC640" s="2"/>
      <c r="AD640" s="2"/>
      <c r="AE640" s="2"/>
      <c r="AF640" s="2"/>
      <c r="AG640" s="2"/>
      <c r="AH640" s="2"/>
      <c r="AI640" s="2"/>
      <c r="AJ640" s="2"/>
      <c r="AK640" s="2"/>
      <c r="AL640" s="2"/>
      <c r="AM640" s="2"/>
      <c r="AN640" s="2"/>
      <c r="AO640" s="2"/>
      <c r="AP640" s="2"/>
      <c r="AQ640" s="2"/>
      <c r="AR640" s="2"/>
      <c r="AS640" s="2"/>
      <c r="AT640" s="2"/>
      <c r="AU640" s="2"/>
      <c r="AV640" s="2"/>
      <c r="AW640" s="2"/>
      <c r="AX640" s="2"/>
      <c r="AY640" s="2"/>
      <c r="AZ640" s="2"/>
      <c r="BA640" s="2"/>
      <c r="BB640" s="2"/>
      <c r="BC640" s="2"/>
      <c r="BD640" s="2"/>
      <c r="BE640" s="2"/>
      <c r="BF640" s="2"/>
      <c r="BG640" s="2"/>
      <c r="BH640" s="2"/>
      <c r="BI640" s="2"/>
      <c r="BJ640" s="2"/>
    </row>
    <row r="641" spans="1:62" x14ac:dyDescent="0.3">
      <c r="A641" s="2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  <c r="AA641" s="2"/>
      <c r="AB641" s="2"/>
      <c r="AC641" s="2"/>
      <c r="AD641" s="2"/>
      <c r="AE641" s="2"/>
      <c r="AF641" s="2"/>
      <c r="AG641" s="2"/>
      <c r="AH641" s="2"/>
      <c r="AI641" s="2"/>
      <c r="AJ641" s="2"/>
      <c r="AK641" s="2"/>
      <c r="AL641" s="2"/>
      <c r="AM641" s="2"/>
      <c r="AN641" s="2"/>
      <c r="AO641" s="2"/>
      <c r="AP641" s="2"/>
      <c r="AQ641" s="2"/>
      <c r="AR641" s="2"/>
      <c r="AS641" s="2"/>
      <c r="AT641" s="2"/>
      <c r="AU641" s="2"/>
      <c r="AV641" s="2"/>
      <c r="AW641" s="2"/>
      <c r="AX641" s="2"/>
      <c r="AY641" s="2"/>
      <c r="AZ641" s="2"/>
      <c r="BA641" s="2"/>
      <c r="BB641" s="2"/>
      <c r="BC641" s="2"/>
      <c r="BD641" s="2"/>
      <c r="BE641" s="2"/>
      <c r="BF641" s="2"/>
      <c r="BG641" s="2"/>
      <c r="BH641" s="2"/>
      <c r="BI641" s="2"/>
      <c r="BJ641" s="2"/>
    </row>
    <row r="642" spans="1:62" x14ac:dyDescent="0.3">
      <c r="A642" s="2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  <c r="AA642" s="2"/>
      <c r="AB642" s="2"/>
      <c r="AC642" s="2"/>
      <c r="AD642" s="2"/>
      <c r="AE642" s="2"/>
      <c r="AF642" s="2"/>
      <c r="AG642" s="2"/>
      <c r="AH642" s="2"/>
      <c r="AI642" s="2"/>
      <c r="AJ642" s="2"/>
      <c r="AK642" s="2"/>
      <c r="AL642" s="2"/>
      <c r="AM642" s="2"/>
      <c r="AN642" s="2"/>
      <c r="AO642" s="2"/>
      <c r="AP642" s="2"/>
      <c r="AQ642" s="2"/>
      <c r="AR642" s="2"/>
      <c r="AS642" s="2"/>
      <c r="AT642" s="2"/>
      <c r="AU642" s="2"/>
      <c r="AV642" s="2"/>
      <c r="AW642" s="2"/>
      <c r="AX642" s="2"/>
      <c r="AY642" s="2"/>
      <c r="AZ642" s="2"/>
      <c r="BA642" s="2"/>
      <c r="BB642" s="2"/>
      <c r="BC642" s="2"/>
      <c r="BD642" s="2"/>
      <c r="BE642" s="2"/>
      <c r="BF642" s="2"/>
      <c r="BG642" s="2"/>
      <c r="BH642" s="2"/>
      <c r="BI642" s="2"/>
      <c r="BJ642" s="2"/>
    </row>
    <row r="643" spans="1:62" x14ac:dyDescent="0.3">
      <c r="A643" s="2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  <c r="AA643" s="2"/>
      <c r="AB643" s="2"/>
      <c r="AC643" s="2"/>
      <c r="AD643" s="2"/>
      <c r="AE643" s="2"/>
      <c r="AF643" s="2"/>
      <c r="AG643" s="2"/>
      <c r="AH643" s="2"/>
      <c r="AI643" s="2"/>
      <c r="AJ643" s="2"/>
      <c r="AK643" s="2"/>
      <c r="AL643" s="2"/>
      <c r="AM643" s="2"/>
      <c r="AN643" s="2"/>
      <c r="AO643" s="2"/>
      <c r="AP643" s="2"/>
      <c r="AQ643" s="2"/>
      <c r="AR643" s="2"/>
      <c r="AS643" s="2"/>
      <c r="AT643" s="2"/>
      <c r="AU643" s="2"/>
      <c r="AV643" s="2"/>
      <c r="AW643" s="2"/>
      <c r="AX643" s="2"/>
      <c r="AY643" s="2"/>
      <c r="AZ643" s="2"/>
      <c r="BA643" s="2"/>
      <c r="BB643" s="2"/>
      <c r="BC643" s="2"/>
      <c r="BD643" s="2"/>
      <c r="BE643" s="2"/>
      <c r="BF643" s="2"/>
      <c r="BG643" s="2"/>
      <c r="BH643" s="2"/>
      <c r="BI643" s="2"/>
      <c r="BJ643" s="2"/>
    </row>
    <row r="644" spans="1:62" x14ac:dyDescent="0.3">
      <c r="A644" s="2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  <c r="AA644" s="2"/>
      <c r="AB644" s="2"/>
      <c r="AC644" s="2"/>
      <c r="AD644" s="2"/>
      <c r="AE644" s="2"/>
      <c r="AF644" s="2"/>
      <c r="AG644" s="2"/>
      <c r="AH644" s="2"/>
      <c r="AI644" s="2"/>
      <c r="AJ644" s="2"/>
      <c r="AK644" s="2"/>
      <c r="AL644" s="2"/>
      <c r="AM644" s="2"/>
      <c r="AN644" s="2"/>
      <c r="AO644" s="2"/>
      <c r="AP644" s="2"/>
      <c r="AQ644" s="2"/>
      <c r="AR644" s="2"/>
      <c r="AS644" s="2"/>
      <c r="AT644" s="2"/>
      <c r="AU644" s="2"/>
      <c r="AV644" s="2"/>
      <c r="AW644" s="2"/>
      <c r="AX644" s="2"/>
      <c r="AY644" s="2"/>
      <c r="AZ644" s="2"/>
      <c r="BA644" s="2"/>
      <c r="BB644" s="2"/>
      <c r="BC644" s="2"/>
      <c r="BD644" s="2"/>
      <c r="BE644" s="2"/>
      <c r="BF644" s="2"/>
      <c r="BG644" s="2"/>
      <c r="BH644" s="2"/>
      <c r="BI644" s="2"/>
      <c r="BJ644" s="2"/>
    </row>
    <row r="645" spans="1:62" x14ac:dyDescent="0.3">
      <c r="A645" s="2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  <c r="AA645" s="2"/>
      <c r="AB645" s="2"/>
      <c r="AC645" s="2"/>
      <c r="AD645" s="2"/>
      <c r="AE645" s="2"/>
      <c r="AF645" s="2"/>
      <c r="AG645" s="2"/>
      <c r="AH645" s="2"/>
      <c r="AI645" s="2"/>
      <c r="AJ645" s="2"/>
      <c r="AK645" s="2"/>
      <c r="AL645" s="2"/>
      <c r="AM645" s="2"/>
      <c r="AN645" s="2"/>
      <c r="AO645" s="2"/>
      <c r="AP645" s="2"/>
      <c r="AQ645" s="2"/>
      <c r="AR645" s="2"/>
      <c r="AS645" s="2"/>
      <c r="AT645" s="2"/>
      <c r="AU645" s="2"/>
      <c r="AV645" s="2"/>
      <c r="AW645" s="2"/>
      <c r="AX645" s="2"/>
      <c r="AY645" s="2"/>
      <c r="AZ645" s="2"/>
      <c r="BA645" s="2"/>
      <c r="BB645" s="2"/>
      <c r="BC645" s="2"/>
      <c r="BD645" s="2"/>
      <c r="BE645" s="2"/>
      <c r="BF645" s="2"/>
      <c r="BG645" s="2"/>
      <c r="BH645" s="2"/>
      <c r="BI645" s="2"/>
      <c r="BJ645" s="2"/>
    </row>
    <row r="646" spans="1:62" x14ac:dyDescent="0.3">
      <c r="A646" s="2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  <c r="AA646" s="2"/>
      <c r="AB646" s="2"/>
      <c r="AC646" s="2"/>
      <c r="AD646" s="2"/>
      <c r="AE646" s="2"/>
      <c r="AF646" s="2"/>
      <c r="AG646" s="2"/>
      <c r="AH646" s="2"/>
      <c r="AI646" s="2"/>
      <c r="AJ646" s="2"/>
      <c r="AK646" s="2"/>
      <c r="AL646" s="2"/>
      <c r="AM646" s="2"/>
      <c r="AN646" s="2"/>
      <c r="AO646" s="2"/>
      <c r="AP646" s="2"/>
      <c r="AQ646" s="2"/>
      <c r="AR646" s="2"/>
      <c r="AS646" s="2"/>
      <c r="AT646" s="2"/>
      <c r="AU646" s="2"/>
      <c r="AV646" s="2"/>
      <c r="AW646" s="2"/>
      <c r="AX646" s="2"/>
      <c r="AY646" s="2"/>
      <c r="AZ646" s="2"/>
      <c r="BA646" s="2"/>
      <c r="BB646" s="2"/>
      <c r="BC646" s="2"/>
      <c r="BD646" s="2"/>
      <c r="BE646" s="2"/>
      <c r="BF646" s="2"/>
      <c r="BG646" s="2"/>
      <c r="BH646" s="2"/>
      <c r="BI646" s="2"/>
      <c r="BJ646" s="2"/>
    </row>
    <row r="647" spans="1:62" x14ac:dyDescent="0.3">
      <c r="A647" s="2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  <c r="AA647" s="2"/>
      <c r="AB647" s="2"/>
      <c r="AC647" s="2"/>
      <c r="AD647" s="2"/>
      <c r="AE647" s="2"/>
      <c r="AF647" s="2"/>
      <c r="AG647" s="2"/>
      <c r="AH647" s="2"/>
      <c r="AI647" s="2"/>
      <c r="AJ647" s="2"/>
      <c r="AK647" s="2"/>
      <c r="AL647" s="2"/>
      <c r="AM647" s="2"/>
      <c r="AN647" s="2"/>
      <c r="AO647" s="2"/>
      <c r="AP647" s="2"/>
      <c r="AQ647" s="2"/>
      <c r="AR647" s="2"/>
      <c r="AS647" s="2"/>
      <c r="AT647" s="2"/>
      <c r="AU647" s="2"/>
      <c r="AV647" s="2"/>
      <c r="AW647" s="2"/>
      <c r="AX647" s="2"/>
      <c r="AY647" s="2"/>
      <c r="AZ647" s="2"/>
      <c r="BA647" s="2"/>
      <c r="BB647" s="2"/>
      <c r="BC647" s="2"/>
      <c r="BD647" s="2"/>
      <c r="BE647" s="2"/>
      <c r="BF647" s="2"/>
      <c r="BG647" s="2"/>
      <c r="BH647" s="2"/>
      <c r="BI647" s="2"/>
      <c r="BJ647" s="2"/>
    </row>
    <row r="648" spans="1:62" x14ac:dyDescent="0.3">
      <c r="A648" s="2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  <c r="AA648" s="2"/>
      <c r="AB648" s="2"/>
      <c r="AC648" s="2"/>
      <c r="AD648" s="2"/>
      <c r="AE648" s="2"/>
      <c r="AF648" s="2"/>
      <c r="AG648" s="2"/>
      <c r="AH648" s="2"/>
      <c r="AI648" s="2"/>
      <c r="AJ648" s="2"/>
      <c r="AK648" s="2"/>
      <c r="AL648" s="2"/>
      <c r="AM648" s="2"/>
      <c r="AN648" s="2"/>
      <c r="AO648" s="2"/>
      <c r="AP648" s="2"/>
      <c r="AQ648" s="2"/>
      <c r="AR648" s="2"/>
      <c r="AS648" s="2"/>
      <c r="AT648" s="2"/>
      <c r="AU648" s="2"/>
      <c r="AV648" s="2"/>
      <c r="AW648" s="2"/>
      <c r="AX648" s="2"/>
      <c r="AY648" s="2"/>
      <c r="AZ648" s="2"/>
      <c r="BA648" s="2"/>
      <c r="BB648" s="2"/>
      <c r="BC648" s="2"/>
      <c r="BD648" s="2"/>
      <c r="BE648" s="2"/>
      <c r="BF648" s="2"/>
      <c r="BG648" s="2"/>
      <c r="BH648" s="2"/>
      <c r="BI648" s="2"/>
      <c r="BJ648" s="2"/>
    </row>
    <row r="649" spans="1:62" x14ac:dyDescent="0.3">
      <c r="A649" s="2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  <c r="AA649" s="2"/>
      <c r="AB649" s="2"/>
      <c r="AC649" s="2"/>
      <c r="AD649" s="2"/>
      <c r="AE649" s="2"/>
      <c r="AF649" s="2"/>
      <c r="AG649" s="2"/>
      <c r="AH649" s="2"/>
      <c r="AI649" s="2"/>
      <c r="AJ649" s="2"/>
      <c r="AK649" s="2"/>
      <c r="AL649" s="2"/>
      <c r="AM649" s="2"/>
      <c r="AN649" s="2"/>
      <c r="AO649" s="2"/>
      <c r="AP649" s="2"/>
      <c r="AQ649" s="2"/>
      <c r="AR649" s="2"/>
      <c r="AS649" s="2"/>
      <c r="AT649" s="2"/>
      <c r="AU649" s="2"/>
      <c r="AV649" s="2"/>
      <c r="AW649" s="2"/>
      <c r="AX649" s="2"/>
      <c r="AY649" s="2"/>
      <c r="AZ649" s="2"/>
      <c r="BA649" s="2"/>
      <c r="BB649" s="2"/>
      <c r="BC649" s="2"/>
      <c r="BD649" s="2"/>
      <c r="BE649" s="2"/>
      <c r="BF649" s="2"/>
      <c r="BG649" s="2"/>
      <c r="BH649" s="2"/>
      <c r="BI649" s="2"/>
      <c r="BJ649" s="2"/>
    </row>
    <row r="650" spans="1:62" x14ac:dyDescent="0.3">
      <c r="A650" s="2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  <c r="AA650" s="2"/>
      <c r="AB650" s="2"/>
      <c r="AC650" s="2"/>
      <c r="AD650" s="2"/>
      <c r="AE650" s="2"/>
      <c r="AF650" s="2"/>
      <c r="AG650" s="2"/>
      <c r="AH650" s="2"/>
      <c r="AI650" s="2"/>
      <c r="AJ650" s="2"/>
      <c r="AK650" s="2"/>
      <c r="AL650" s="2"/>
      <c r="AM650" s="2"/>
      <c r="AN650" s="2"/>
      <c r="AO650" s="2"/>
      <c r="AP650" s="2"/>
      <c r="AQ650" s="2"/>
      <c r="AR650" s="2"/>
      <c r="AS650" s="2"/>
      <c r="AT650" s="2"/>
      <c r="AU650" s="2"/>
      <c r="AV650" s="2"/>
      <c r="AW650" s="2"/>
      <c r="AX650" s="2"/>
      <c r="AY650" s="2"/>
      <c r="AZ650" s="2"/>
      <c r="BA650" s="2"/>
      <c r="BB650" s="2"/>
      <c r="BC650" s="2"/>
      <c r="BD650" s="2"/>
      <c r="BE650" s="2"/>
      <c r="BF650" s="2"/>
      <c r="BG650" s="2"/>
      <c r="BH650" s="2"/>
      <c r="BI650" s="2"/>
      <c r="BJ650" s="2"/>
    </row>
    <row r="651" spans="1:62" x14ac:dyDescent="0.3">
      <c r="A651" s="2"/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  <c r="AA651" s="2"/>
      <c r="AB651" s="2"/>
      <c r="AC651" s="2"/>
      <c r="AD651" s="2"/>
      <c r="AE651" s="2"/>
      <c r="AF651" s="2"/>
      <c r="AG651" s="2"/>
      <c r="AH651" s="2"/>
      <c r="AI651" s="2"/>
      <c r="AJ651" s="2"/>
      <c r="AK651" s="2"/>
      <c r="AL651" s="2"/>
      <c r="AM651" s="2"/>
      <c r="AN651" s="2"/>
      <c r="AO651" s="2"/>
      <c r="AP651" s="2"/>
      <c r="AQ651" s="2"/>
      <c r="AR651" s="2"/>
      <c r="AS651" s="2"/>
      <c r="AT651" s="2"/>
      <c r="AU651" s="2"/>
      <c r="AV651" s="2"/>
      <c r="AW651" s="2"/>
      <c r="AX651" s="2"/>
      <c r="AY651" s="2"/>
      <c r="AZ651" s="2"/>
      <c r="BA651" s="2"/>
      <c r="BB651" s="2"/>
      <c r="BC651" s="2"/>
      <c r="BD651" s="2"/>
      <c r="BE651" s="2"/>
      <c r="BF651" s="2"/>
      <c r="BG651" s="2"/>
      <c r="BH651" s="2"/>
      <c r="BI651" s="2"/>
      <c r="BJ651" s="2"/>
    </row>
    <row r="652" spans="1:62" x14ac:dyDescent="0.3">
      <c r="A652" s="2"/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  <c r="AA652" s="2"/>
      <c r="AB652" s="2"/>
      <c r="AC652" s="2"/>
      <c r="AD652" s="2"/>
      <c r="AE652" s="2"/>
      <c r="AF652" s="2"/>
      <c r="AG652" s="2"/>
      <c r="AH652" s="2"/>
      <c r="AI652" s="2"/>
      <c r="AJ652" s="2"/>
      <c r="AK652" s="2"/>
      <c r="AL652" s="2"/>
      <c r="AM652" s="2"/>
      <c r="AN652" s="2"/>
      <c r="AO652" s="2"/>
      <c r="AP652" s="2"/>
      <c r="AQ652" s="2"/>
      <c r="AR652" s="2"/>
      <c r="AS652" s="2"/>
      <c r="AT652" s="2"/>
      <c r="AU652" s="2"/>
      <c r="AV652" s="2"/>
      <c r="AW652" s="2"/>
      <c r="AX652" s="2"/>
      <c r="AY652" s="2"/>
      <c r="AZ652" s="2"/>
      <c r="BA652" s="2"/>
      <c r="BB652" s="2"/>
      <c r="BC652" s="2"/>
      <c r="BD652" s="2"/>
      <c r="BE652" s="2"/>
      <c r="BF652" s="2"/>
      <c r="BG652" s="2"/>
      <c r="BH652" s="2"/>
      <c r="BI652" s="2"/>
      <c r="BJ652" s="2"/>
    </row>
    <row r="653" spans="1:62" x14ac:dyDescent="0.3">
      <c r="A653" s="2"/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  <c r="AA653" s="2"/>
      <c r="AB653" s="2"/>
      <c r="AC653" s="2"/>
      <c r="AD653" s="2"/>
      <c r="AE653" s="2"/>
      <c r="AF653" s="2"/>
      <c r="AG653" s="2"/>
      <c r="AH653" s="2"/>
      <c r="AI653" s="2"/>
      <c r="AJ653" s="2"/>
      <c r="AK653" s="2"/>
      <c r="AL653" s="2"/>
      <c r="AM653" s="2"/>
      <c r="AN653" s="2"/>
      <c r="AO653" s="2"/>
      <c r="AP653" s="2"/>
      <c r="AQ653" s="2"/>
      <c r="AR653" s="2"/>
      <c r="AS653" s="2"/>
      <c r="AT653" s="2"/>
      <c r="AU653" s="2"/>
      <c r="AV653" s="2"/>
      <c r="AW653" s="2"/>
      <c r="AX653" s="2"/>
      <c r="AY653" s="2"/>
      <c r="AZ653" s="2"/>
      <c r="BA653" s="2"/>
      <c r="BB653" s="2"/>
      <c r="BC653" s="2"/>
      <c r="BD653" s="2"/>
      <c r="BE653" s="2"/>
      <c r="BF653" s="2"/>
      <c r="BG653" s="2"/>
      <c r="BH653" s="2"/>
      <c r="BI653" s="2"/>
      <c r="BJ653" s="2"/>
    </row>
    <row r="654" spans="1:62" x14ac:dyDescent="0.3">
      <c r="A654" s="2"/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  <c r="AA654" s="2"/>
      <c r="AB654" s="2"/>
      <c r="AC654" s="2"/>
      <c r="AD654" s="2"/>
      <c r="AE654" s="2"/>
      <c r="AF654" s="2"/>
      <c r="AG654" s="2"/>
      <c r="AH654" s="2"/>
      <c r="AI654" s="2"/>
      <c r="AJ654" s="2"/>
      <c r="AK654" s="2"/>
      <c r="AL654" s="2"/>
      <c r="AM654" s="2"/>
      <c r="AN654" s="2"/>
      <c r="AO654" s="2"/>
      <c r="AP654" s="2"/>
      <c r="AQ654" s="2"/>
      <c r="AR654" s="2"/>
      <c r="AS654" s="2"/>
      <c r="AT654" s="2"/>
      <c r="AU654" s="2"/>
      <c r="AV654" s="2"/>
      <c r="AW654" s="2"/>
      <c r="AX654" s="2"/>
      <c r="AY654" s="2"/>
      <c r="AZ654" s="2"/>
      <c r="BA654" s="2"/>
      <c r="BB654" s="2"/>
      <c r="BC654" s="2"/>
      <c r="BD654" s="2"/>
      <c r="BE654" s="2"/>
      <c r="BF654" s="2"/>
      <c r="BG654" s="2"/>
      <c r="BH654" s="2"/>
      <c r="BI654" s="2"/>
      <c r="BJ654" s="2"/>
    </row>
    <row r="655" spans="1:62" x14ac:dyDescent="0.3">
      <c r="A655" s="2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  <c r="AA655" s="2"/>
      <c r="AB655" s="2"/>
      <c r="AC655" s="2"/>
      <c r="AD655" s="2"/>
      <c r="AE655" s="2"/>
      <c r="AF655" s="2"/>
      <c r="AG655" s="2"/>
      <c r="AH655" s="2"/>
      <c r="AI655" s="2"/>
      <c r="AJ655" s="2"/>
      <c r="AK655" s="2"/>
      <c r="AL655" s="2"/>
      <c r="AM655" s="2"/>
      <c r="AN655" s="2"/>
      <c r="AO655" s="2"/>
      <c r="AP655" s="2"/>
      <c r="AQ655" s="2"/>
      <c r="AR655" s="2"/>
      <c r="AS655" s="2"/>
      <c r="AT655" s="2"/>
      <c r="AU655" s="2"/>
      <c r="AV655" s="2"/>
      <c r="AW655" s="2"/>
      <c r="AX655" s="2"/>
      <c r="AY655" s="2"/>
      <c r="AZ655" s="2"/>
      <c r="BA655" s="2"/>
      <c r="BB655" s="2"/>
      <c r="BC655" s="2"/>
      <c r="BD655" s="2"/>
      <c r="BE655" s="2"/>
      <c r="BF655" s="2"/>
      <c r="BG655" s="2"/>
      <c r="BH655" s="2"/>
      <c r="BI655" s="2"/>
      <c r="BJ655" s="2"/>
    </row>
    <row r="656" spans="1:62" x14ac:dyDescent="0.3">
      <c r="A656" s="2"/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  <c r="AA656" s="2"/>
      <c r="AB656" s="2"/>
      <c r="AC656" s="2"/>
      <c r="AD656" s="2"/>
      <c r="AE656" s="2"/>
      <c r="AF656" s="2"/>
      <c r="AG656" s="2"/>
      <c r="AH656" s="2"/>
      <c r="AI656" s="2"/>
      <c r="AJ656" s="2"/>
      <c r="AK656" s="2"/>
      <c r="AL656" s="2"/>
      <c r="AM656" s="2"/>
      <c r="AN656" s="2"/>
      <c r="AO656" s="2"/>
      <c r="AP656" s="2"/>
      <c r="AQ656" s="2"/>
      <c r="AR656" s="2"/>
      <c r="AS656" s="2"/>
      <c r="AT656" s="2"/>
      <c r="AU656" s="2"/>
      <c r="AV656" s="2"/>
      <c r="AW656" s="2"/>
      <c r="AX656" s="2"/>
      <c r="AY656" s="2"/>
      <c r="AZ656" s="2"/>
      <c r="BA656" s="2"/>
      <c r="BB656" s="2"/>
      <c r="BC656" s="2"/>
      <c r="BD656" s="2"/>
      <c r="BE656" s="2"/>
      <c r="BF656" s="2"/>
      <c r="BG656" s="2"/>
      <c r="BH656" s="2"/>
      <c r="BI656" s="2"/>
      <c r="BJ656" s="2"/>
    </row>
    <row r="657" spans="1:62" x14ac:dyDescent="0.3">
      <c r="A657" s="2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  <c r="AA657" s="2"/>
      <c r="AB657" s="2"/>
      <c r="AC657" s="2"/>
      <c r="AD657" s="2"/>
      <c r="AE657" s="2"/>
      <c r="AF657" s="2"/>
      <c r="AG657" s="2"/>
      <c r="AH657" s="2"/>
      <c r="AI657" s="2"/>
      <c r="AJ657" s="2"/>
      <c r="AK657" s="2"/>
      <c r="AL657" s="2"/>
      <c r="AM657" s="2"/>
      <c r="AN657" s="2"/>
      <c r="AO657" s="2"/>
      <c r="AP657" s="2"/>
      <c r="AQ657" s="2"/>
      <c r="AR657" s="2"/>
      <c r="AS657" s="2"/>
      <c r="AT657" s="2"/>
      <c r="AU657" s="2"/>
      <c r="AV657" s="2"/>
      <c r="AW657" s="2"/>
      <c r="AX657" s="2"/>
      <c r="AY657" s="2"/>
      <c r="AZ657" s="2"/>
      <c r="BA657" s="2"/>
      <c r="BB657" s="2"/>
      <c r="BC657" s="2"/>
      <c r="BD657" s="2"/>
      <c r="BE657" s="2"/>
      <c r="BF657" s="2"/>
      <c r="BG657" s="2"/>
      <c r="BH657" s="2"/>
      <c r="BI657" s="2"/>
      <c r="BJ657" s="2"/>
    </row>
    <row r="658" spans="1:62" x14ac:dyDescent="0.3">
      <c r="A658" s="2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  <c r="AA658" s="2"/>
      <c r="AB658" s="2"/>
      <c r="AC658" s="2"/>
      <c r="AD658" s="2"/>
      <c r="AE658" s="2"/>
      <c r="AF658" s="2"/>
      <c r="AG658" s="2"/>
      <c r="AH658" s="2"/>
      <c r="AI658" s="2"/>
      <c r="AJ658" s="2"/>
      <c r="AK658" s="2"/>
      <c r="AL658" s="2"/>
      <c r="AM658" s="2"/>
      <c r="AN658" s="2"/>
      <c r="AO658" s="2"/>
      <c r="AP658" s="2"/>
      <c r="AQ658" s="2"/>
      <c r="AR658" s="2"/>
      <c r="AS658" s="2"/>
      <c r="AT658" s="2"/>
      <c r="AU658" s="2"/>
      <c r="AV658" s="2"/>
      <c r="AW658" s="2"/>
      <c r="AX658" s="2"/>
      <c r="AY658" s="2"/>
      <c r="AZ658" s="2"/>
      <c r="BA658" s="2"/>
      <c r="BB658" s="2"/>
      <c r="BC658" s="2"/>
      <c r="BD658" s="2"/>
      <c r="BE658" s="2"/>
      <c r="BF658" s="2"/>
      <c r="BG658" s="2"/>
      <c r="BH658" s="2"/>
      <c r="BI658" s="2"/>
      <c r="BJ658" s="2"/>
    </row>
    <row r="659" spans="1:62" x14ac:dyDescent="0.3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  <c r="AA659" s="2"/>
      <c r="AB659" s="2"/>
      <c r="AC659" s="2"/>
      <c r="AD659" s="2"/>
      <c r="AE659" s="2"/>
      <c r="AF659" s="2"/>
      <c r="AG659" s="2"/>
      <c r="AH659" s="2"/>
      <c r="AI659" s="2"/>
      <c r="AJ659" s="2"/>
      <c r="AK659" s="2"/>
      <c r="AL659" s="2"/>
      <c r="AM659" s="2"/>
      <c r="AN659" s="2"/>
      <c r="AO659" s="2"/>
      <c r="AP659" s="2"/>
      <c r="AQ659" s="2"/>
      <c r="AR659" s="2"/>
      <c r="AS659" s="2"/>
      <c r="AT659" s="2"/>
      <c r="AU659" s="2"/>
      <c r="AV659" s="2"/>
      <c r="AW659" s="2"/>
      <c r="AX659" s="2"/>
      <c r="AY659" s="2"/>
      <c r="AZ659" s="2"/>
      <c r="BA659" s="2"/>
      <c r="BB659" s="2"/>
      <c r="BC659" s="2"/>
      <c r="BD659" s="2"/>
      <c r="BE659" s="2"/>
      <c r="BF659" s="2"/>
      <c r="BG659" s="2"/>
      <c r="BH659" s="2"/>
      <c r="BI659" s="2"/>
      <c r="BJ659" s="2"/>
    </row>
    <row r="660" spans="1:62" x14ac:dyDescent="0.3">
      <c r="A660" s="2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  <c r="AA660" s="2"/>
      <c r="AB660" s="2"/>
      <c r="AC660" s="2"/>
      <c r="AD660" s="2"/>
      <c r="AE660" s="2"/>
      <c r="AF660" s="2"/>
      <c r="AG660" s="2"/>
      <c r="AH660" s="2"/>
      <c r="AI660" s="2"/>
      <c r="AJ660" s="2"/>
      <c r="AK660" s="2"/>
      <c r="AL660" s="2"/>
      <c r="AM660" s="2"/>
      <c r="AN660" s="2"/>
      <c r="AO660" s="2"/>
      <c r="AP660" s="2"/>
      <c r="AQ660" s="2"/>
      <c r="AR660" s="2"/>
      <c r="AS660" s="2"/>
      <c r="AT660" s="2"/>
      <c r="AU660" s="2"/>
      <c r="AV660" s="2"/>
      <c r="AW660" s="2"/>
      <c r="AX660" s="2"/>
      <c r="AY660" s="2"/>
      <c r="AZ660" s="2"/>
      <c r="BA660" s="2"/>
      <c r="BB660" s="2"/>
      <c r="BC660" s="2"/>
      <c r="BD660" s="2"/>
      <c r="BE660" s="2"/>
      <c r="BF660" s="2"/>
      <c r="BG660" s="2"/>
      <c r="BH660" s="2"/>
      <c r="BI660" s="2"/>
      <c r="BJ660" s="2"/>
    </row>
    <row r="661" spans="1:62" x14ac:dyDescent="0.3">
      <c r="A661" s="2"/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  <c r="AA661" s="2"/>
      <c r="AB661" s="2"/>
      <c r="AC661" s="2"/>
      <c r="AD661" s="2"/>
      <c r="AE661" s="2"/>
      <c r="AF661" s="2"/>
      <c r="AG661" s="2"/>
      <c r="AH661" s="2"/>
      <c r="AI661" s="2"/>
      <c r="AJ661" s="2"/>
      <c r="AK661" s="2"/>
      <c r="AL661" s="2"/>
      <c r="AM661" s="2"/>
      <c r="AN661" s="2"/>
      <c r="AO661" s="2"/>
      <c r="AP661" s="2"/>
      <c r="AQ661" s="2"/>
      <c r="AR661" s="2"/>
      <c r="AS661" s="2"/>
      <c r="AT661" s="2"/>
      <c r="AU661" s="2"/>
      <c r="AV661" s="2"/>
      <c r="AW661" s="2"/>
      <c r="AX661" s="2"/>
      <c r="AY661" s="2"/>
      <c r="AZ661" s="2"/>
      <c r="BA661" s="2"/>
      <c r="BB661" s="2"/>
      <c r="BC661" s="2"/>
      <c r="BD661" s="2"/>
      <c r="BE661" s="2"/>
      <c r="BF661" s="2"/>
      <c r="BG661" s="2"/>
      <c r="BH661" s="2"/>
      <c r="BI661" s="2"/>
      <c r="BJ661" s="2"/>
    </row>
    <row r="662" spans="1:62" x14ac:dyDescent="0.3">
      <c r="A662" s="2"/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  <c r="AA662" s="2"/>
      <c r="AB662" s="2"/>
      <c r="AC662" s="2"/>
      <c r="AD662" s="2"/>
      <c r="AE662" s="2"/>
      <c r="AF662" s="2"/>
      <c r="AG662" s="2"/>
      <c r="AH662" s="2"/>
      <c r="AI662" s="2"/>
      <c r="AJ662" s="2"/>
      <c r="AK662" s="2"/>
      <c r="AL662" s="2"/>
      <c r="AM662" s="2"/>
      <c r="AN662" s="2"/>
      <c r="AO662" s="2"/>
      <c r="AP662" s="2"/>
      <c r="AQ662" s="2"/>
      <c r="AR662" s="2"/>
      <c r="AS662" s="2"/>
      <c r="AT662" s="2"/>
      <c r="AU662" s="2"/>
      <c r="AV662" s="2"/>
      <c r="AW662" s="2"/>
      <c r="AX662" s="2"/>
      <c r="AY662" s="2"/>
      <c r="AZ662" s="2"/>
      <c r="BA662" s="2"/>
      <c r="BB662" s="2"/>
      <c r="BC662" s="2"/>
      <c r="BD662" s="2"/>
      <c r="BE662" s="2"/>
      <c r="BF662" s="2"/>
      <c r="BG662" s="2"/>
      <c r="BH662" s="2"/>
      <c r="BI662" s="2"/>
      <c r="BJ662" s="2"/>
    </row>
    <row r="663" spans="1:62" x14ac:dyDescent="0.3">
      <c r="A663" s="2"/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  <c r="AA663" s="2"/>
      <c r="AB663" s="2"/>
      <c r="AC663" s="2"/>
      <c r="AD663" s="2"/>
      <c r="AE663" s="2"/>
      <c r="AF663" s="2"/>
      <c r="AG663" s="2"/>
      <c r="AH663" s="2"/>
      <c r="AI663" s="2"/>
      <c r="AJ663" s="2"/>
      <c r="AK663" s="2"/>
      <c r="AL663" s="2"/>
      <c r="AM663" s="2"/>
      <c r="AN663" s="2"/>
      <c r="AO663" s="2"/>
      <c r="AP663" s="2"/>
      <c r="AQ663" s="2"/>
      <c r="AR663" s="2"/>
      <c r="AS663" s="2"/>
      <c r="AT663" s="2"/>
      <c r="AU663" s="2"/>
      <c r="AV663" s="2"/>
      <c r="AW663" s="2"/>
      <c r="AX663" s="2"/>
      <c r="AY663" s="2"/>
      <c r="AZ663" s="2"/>
      <c r="BA663" s="2"/>
      <c r="BB663" s="2"/>
      <c r="BC663" s="2"/>
      <c r="BD663" s="2"/>
      <c r="BE663" s="2"/>
      <c r="BF663" s="2"/>
      <c r="BG663" s="2"/>
      <c r="BH663" s="2"/>
      <c r="BI663" s="2"/>
      <c r="BJ663" s="2"/>
    </row>
    <row r="664" spans="1:62" x14ac:dyDescent="0.3">
      <c r="A664" s="2"/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  <c r="AA664" s="2"/>
      <c r="AB664" s="2"/>
      <c r="AC664" s="2"/>
      <c r="AD664" s="2"/>
      <c r="AE664" s="2"/>
      <c r="AF664" s="2"/>
      <c r="AG664" s="2"/>
      <c r="AH664" s="2"/>
      <c r="AI664" s="2"/>
      <c r="AJ664" s="2"/>
      <c r="AK664" s="2"/>
      <c r="AL664" s="2"/>
      <c r="AM664" s="2"/>
      <c r="AN664" s="2"/>
      <c r="AO664" s="2"/>
      <c r="AP664" s="2"/>
      <c r="AQ664" s="2"/>
      <c r="AR664" s="2"/>
      <c r="AS664" s="2"/>
      <c r="AT664" s="2"/>
      <c r="AU664" s="2"/>
      <c r="AV664" s="2"/>
      <c r="AW664" s="2"/>
      <c r="AX664" s="2"/>
      <c r="AY664" s="2"/>
      <c r="AZ664" s="2"/>
      <c r="BA664" s="2"/>
      <c r="BB664" s="2"/>
      <c r="BC664" s="2"/>
      <c r="BD664" s="2"/>
      <c r="BE664" s="2"/>
      <c r="BF664" s="2"/>
      <c r="BG664" s="2"/>
      <c r="BH664" s="2"/>
      <c r="BI664" s="2"/>
      <c r="BJ664" s="2"/>
    </row>
    <row r="665" spans="1:62" x14ac:dyDescent="0.3">
      <c r="A665" s="2"/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  <c r="AA665" s="2"/>
      <c r="AB665" s="2"/>
      <c r="AC665" s="2"/>
      <c r="AD665" s="2"/>
      <c r="AE665" s="2"/>
      <c r="AF665" s="2"/>
      <c r="AG665" s="2"/>
      <c r="AH665" s="2"/>
      <c r="AI665" s="2"/>
      <c r="AJ665" s="2"/>
      <c r="AK665" s="2"/>
      <c r="AL665" s="2"/>
      <c r="AM665" s="2"/>
      <c r="AN665" s="2"/>
      <c r="AO665" s="2"/>
      <c r="AP665" s="2"/>
      <c r="AQ665" s="2"/>
      <c r="AR665" s="2"/>
      <c r="AS665" s="2"/>
      <c r="AT665" s="2"/>
      <c r="AU665" s="2"/>
      <c r="AV665" s="2"/>
      <c r="AW665" s="2"/>
      <c r="AX665" s="2"/>
      <c r="AY665" s="2"/>
      <c r="AZ665" s="2"/>
      <c r="BA665" s="2"/>
      <c r="BB665" s="2"/>
      <c r="BC665" s="2"/>
      <c r="BD665" s="2"/>
      <c r="BE665" s="2"/>
      <c r="BF665" s="2"/>
      <c r="BG665" s="2"/>
      <c r="BH665" s="2"/>
      <c r="BI665" s="2"/>
      <c r="BJ665" s="2"/>
    </row>
    <row r="666" spans="1:62" x14ac:dyDescent="0.3">
      <c r="A666" s="2"/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  <c r="AA666" s="2"/>
      <c r="AB666" s="2"/>
      <c r="AC666" s="2"/>
      <c r="AD666" s="2"/>
      <c r="AE666" s="2"/>
      <c r="AF666" s="2"/>
      <c r="AG666" s="2"/>
      <c r="AH666" s="2"/>
      <c r="AI666" s="2"/>
      <c r="AJ666" s="2"/>
      <c r="AK666" s="2"/>
      <c r="AL666" s="2"/>
      <c r="AM666" s="2"/>
      <c r="AN666" s="2"/>
      <c r="AO666" s="2"/>
      <c r="AP666" s="2"/>
      <c r="AQ666" s="2"/>
      <c r="AR666" s="2"/>
      <c r="AS666" s="2"/>
      <c r="AT666" s="2"/>
      <c r="AU666" s="2"/>
      <c r="AV666" s="2"/>
      <c r="AW666" s="2"/>
      <c r="AX666" s="2"/>
      <c r="AY666" s="2"/>
      <c r="AZ666" s="2"/>
      <c r="BA666" s="2"/>
      <c r="BB666" s="2"/>
      <c r="BC666" s="2"/>
      <c r="BD666" s="2"/>
      <c r="BE666" s="2"/>
      <c r="BF666" s="2"/>
      <c r="BG666" s="2"/>
      <c r="BH666" s="2"/>
      <c r="BI666" s="2"/>
      <c r="BJ666" s="2"/>
    </row>
    <row r="667" spans="1:62" x14ac:dyDescent="0.3">
      <c r="A667" s="2"/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  <c r="AA667" s="2"/>
      <c r="AB667" s="2"/>
      <c r="AC667" s="2"/>
      <c r="AD667" s="2"/>
      <c r="AE667" s="2"/>
      <c r="AF667" s="2"/>
      <c r="AG667" s="2"/>
      <c r="AH667" s="2"/>
      <c r="AI667" s="2"/>
      <c r="AJ667" s="2"/>
      <c r="AK667" s="2"/>
      <c r="AL667" s="2"/>
      <c r="AM667" s="2"/>
      <c r="AN667" s="2"/>
      <c r="AO667" s="2"/>
      <c r="AP667" s="2"/>
      <c r="AQ667" s="2"/>
      <c r="AR667" s="2"/>
      <c r="AS667" s="2"/>
      <c r="AT667" s="2"/>
      <c r="AU667" s="2"/>
      <c r="AV667" s="2"/>
      <c r="AW667" s="2"/>
      <c r="AX667" s="2"/>
      <c r="AY667" s="2"/>
      <c r="AZ667" s="2"/>
      <c r="BA667" s="2"/>
      <c r="BB667" s="2"/>
      <c r="BC667" s="2"/>
      <c r="BD667" s="2"/>
      <c r="BE667" s="2"/>
      <c r="BF667" s="2"/>
      <c r="BG667" s="2"/>
      <c r="BH667" s="2"/>
      <c r="BI667" s="2"/>
      <c r="BJ667" s="2"/>
    </row>
    <row r="668" spans="1:62" x14ac:dyDescent="0.3">
      <c r="A668" s="2"/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  <c r="AA668" s="2"/>
      <c r="AB668" s="2"/>
      <c r="AC668" s="2"/>
      <c r="AD668" s="2"/>
      <c r="AE668" s="2"/>
      <c r="AF668" s="2"/>
      <c r="AG668" s="2"/>
      <c r="AH668" s="2"/>
      <c r="AI668" s="2"/>
      <c r="AJ668" s="2"/>
      <c r="AK668" s="2"/>
      <c r="AL668" s="2"/>
      <c r="AM668" s="2"/>
      <c r="AN668" s="2"/>
      <c r="AO668" s="2"/>
      <c r="AP668" s="2"/>
      <c r="AQ668" s="2"/>
      <c r="AR668" s="2"/>
      <c r="AS668" s="2"/>
      <c r="AT668" s="2"/>
      <c r="AU668" s="2"/>
      <c r="AV668" s="2"/>
      <c r="AW668" s="2"/>
      <c r="AX668" s="2"/>
      <c r="AY668" s="2"/>
      <c r="AZ668" s="2"/>
      <c r="BA668" s="2"/>
      <c r="BB668" s="2"/>
      <c r="BC668" s="2"/>
      <c r="BD668" s="2"/>
      <c r="BE668" s="2"/>
      <c r="BF668" s="2"/>
      <c r="BG668" s="2"/>
      <c r="BH668" s="2"/>
      <c r="BI668" s="2"/>
      <c r="BJ668" s="2"/>
    </row>
    <row r="669" spans="1:62" x14ac:dyDescent="0.3">
      <c r="A669" s="2"/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  <c r="AA669" s="2"/>
      <c r="AB669" s="2"/>
      <c r="AC669" s="2"/>
      <c r="AD669" s="2"/>
      <c r="AE669" s="2"/>
      <c r="AF669" s="2"/>
      <c r="AG669" s="2"/>
      <c r="AH669" s="2"/>
      <c r="AI669" s="2"/>
      <c r="AJ669" s="2"/>
      <c r="AK669" s="2"/>
      <c r="AL669" s="2"/>
      <c r="AM669" s="2"/>
      <c r="AN669" s="2"/>
      <c r="AO669" s="2"/>
      <c r="AP669" s="2"/>
      <c r="AQ669" s="2"/>
      <c r="AR669" s="2"/>
      <c r="AS669" s="2"/>
      <c r="AT669" s="2"/>
      <c r="AU669" s="2"/>
      <c r="AV669" s="2"/>
      <c r="AW669" s="2"/>
      <c r="AX669" s="2"/>
      <c r="AY669" s="2"/>
      <c r="AZ669" s="2"/>
      <c r="BA669" s="2"/>
      <c r="BB669" s="2"/>
      <c r="BC669" s="2"/>
      <c r="BD669" s="2"/>
      <c r="BE669" s="2"/>
      <c r="BF669" s="2"/>
      <c r="BG669" s="2"/>
      <c r="BH669" s="2"/>
      <c r="BI669" s="2"/>
      <c r="BJ669" s="2"/>
    </row>
    <row r="670" spans="1:62" x14ac:dyDescent="0.3">
      <c r="A670" s="2"/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  <c r="AA670" s="2"/>
      <c r="AB670" s="2"/>
      <c r="AC670" s="2"/>
      <c r="AD670" s="2"/>
      <c r="AE670" s="2"/>
      <c r="AF670" s="2"/>
      <c r="AG670" s="2"/>
      <c r="AH670" s="2"/>
      <c r="AI670" s="2"/>
      <c r="AJ670" s="2"/>
      <c r="AK670" s="2"/>
      <c r="AL670" s="2"/>
      <c r="AM670" s="2"/>
      <c r="AN670" s="2"/>
      <c r="AO670" s="2"/>
      <c r="AP670" s="2"/>
      <c r="AQ670" s="2"/>
      <c r="AR670" s="2"/>
      <c r="AS670" s="2"/>
      <c r="AT670" s="2"/>
      <c r="AU670" s="2"/>
      <c r="AV670" s="2"/>
      <c r="AW670" s="2"/>
      <c r="AX670" s="2"/>
      <c r="AY670" s="2"/>
      <c r="AZ670" s="2"/>
      <c r="BA670" s="2"/>
      <c r="BB670" s="2"/>
      <c r="BC670" s="2"/>
      <c r="BD670" s="2"/>
      <c r="BE670" s="2"/>
      <c r="BF670" s="2"/>
      <c r="BG670" s="2"/>
      <c r="BH670" s="2"/>
      <c r="BI670" s="2"/>
      <c r="BJ670" s="2"/>
    </row>
    <row r="671" spans="1:62" x14ac:dyDescent="0.3">
      <c r="A671" s="2"/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  <c r="AA671" s="2"/>
      <c r="AB671" s="2"/>
      <c r="AC671" s="2"/>
      <c r="AD671" s="2"/>
      <c r="AE671" s="2"/>
      <c r="AF671" s="2"/>
      <c r="AG671" s="2"/>
      <c r="AH671" s="2"/>
      <c r="AI671" s="2"/>
      <c r="AJ671" s="2"/>
      <c r="AK671" s="2"/>
      <c r="AL671" s="2"/>
      <c r="AM671" s="2"/>
      <c r="AN671" s="2"/>
      <c r="AO671" s="2"/>
      <c r="AP671" s="2"/>
      <c r="AQ671" s="2"/>
      <c r="AR671" s="2"/>
      <c r="AS671" s="2"/>
      <c r="AT671" s="2"/>
      <c r="AU671" s="2"/>
      <c r="AV671" s="2"/>
      <c r="AW671" s="2"/>
      <c r="AX671" s="2"/>
      <c r="AY671" s="2"/>
      <c r="AZ671" s="2"/>
      <c r="BA671" s="2"/>
      <c r="BB671" s="2"/>
      <c r="BC671" s="2"/>
      <c r="BD671" s="2"/>
      <c r="BE671" s="2"/>
      <c r="BF671" s="2"/>
      <c r="BG671" s="2"/>
      <c r="BH671" s="2"/>
      <c r="BI671" s="2"/>
      <c r="BJ671" s="2"/>
    </row>
    <row r="672" spans="1:62" x14ac:dyDescent="0.3">
      <c r="A672" s="2"/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  <c r="AA672" s="2"/>
      <c r="AB672" s="2"/>
      <c r="AC672" s="2"/>
      <c r="AD672" s="2"/>
      <c r="AE672" s="2"/>
      <c r="AF672" s="2"/>
      <c r="AG672" s="2"/>
      <c r="AH672" s="2"/>
      <c r="AI672" s="2"/>
      <c r="AJ672" s="2"/>
      <c r="AK672" s="2"/>
      <c r="AL672" s="2"/>
      <c r="AM672" s="2"/>
      <c r="AN672" s="2"/>
      <c r="AO672" s="2"/>
      <c r="AP672" s="2"/>
      <c r="AQ672" s="2"/>
      <c r="AR672" s="2"/>
      <c r="AS672" s="2"/>
      <c r="AT672" s="2"/>
      <c r="AU672" s="2"/>
      <c r="AV672" s="2"/>
      <c r="AW672" s="2"/>
      <c r="AX672" s="2"/>
      <c r="AY672" s="2"/>
      <c r="AZ672" s="2"/>
      <c r="BA672" s="2"/>
      <c r="BB672" s="2"/>
      <c r="BC672" s="2"/>
      <c r="BD672" s="2"/>
      <c r="BE672" s="2"/>
      <c r="BF672" s="2"/>
      <c r="BG672" s="2"/>
      <c r="BH672" s="2"/>
      <c r="BI672" s="2"/>
      <c r="BJ672" s="2"/>
    </row>
    <row r="673" spans="1:62" x14ac:dyDescent="0.3">
      <c r="A673" s="2"/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  <c r="AA673" s="2"/>
      <c r="AB673" s="2"/>
      <c r="AC673" s="2"/>
      <c r="AD673" s="2"/>
      <c r="AE673" s="2"/>
      <c r="AF673" s="2"/>
      <c r="AG673" s="2"/>
      <c r="AH673" s="2"/>
      <c r="AI673" s="2"/>
      <c r="AJ673" s="2"/>
      <c r="AK673" s="2"/>
      <c r="AL673" s="2"/>
      <c r="AM673" s="2"/>
      <c r="AN673" s="2"/>
      <c r="AO673" s="2"/>
      <c r="AP673" s="2"/>
      <c r="AQ673" s="2"/>
      <c r="AR673" s="2"/>
      <c r="AS673" s="2"/>
      <c r="AT673" s="2"/>
      <c r="AU673" s="2"/>
      <c r="AV673" s="2"/>
      <c r="AW673" s="2"/>
      <c r="AX673" s="2"/>
      <c r="AY673" s="2"/>
      <c r="AZ673" s="2"/>
      <c r="BA673" s="2"/>
      <c r="BB673" s="2"/>
      <c r="BC673" s="2"/>
      <c r="BD673" s="2"/>
      <c r="BE673" s="2"/>
      <c r="BF673" s="2"/>
      <c r="BG673" s="2"/>
      <c r="BH673" s="2"/>
      <c r="BI673" s="2"/>
      <c r="BJ673" s="2"/>
    </row>
    <row r="674" spans="1:62" x14ac:dyDescent="0.3">
      <c r="A674" s="2"/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  <c r="AA674" s="2"/>
      <c r="AB674" s="2"/>
      <c r="AC674" s="2"/>
      <c r="AD674" s="2"/>
      <c r="AE674" s="2"/>
      <c r="AF674" s="2"/>
      <c r="AG674" s="2"/>
      <c r="AH674" s="2"/>
      <c r="AI674" s="2"/>
      <c r="AJ674" s="2"/>
      <c r="AK674" s="2"/>
      <c r="AL674" s="2"/>
      <c r="AM674" s="2"/>
      <c r="AN674" s="2"/>
      <c r="AO674" s="2"/>
      <c r="AP674" s="2"/>
      <c r="AQ674" s="2"/>
      <c r="AR674" s="2"/>
      <c r="AS674" s="2"/>
      <c r="AT674" s="2"/>
      <c r="AU674" s="2"/>
      <c r="AV674" s="2"/>
      <c r="AW674" s="2"/>
      <c r="AX674" s="2"/>
      <c r="AY674" s="2"/>
      <c r="AZ674" s="2"/>
      <c r="BA674" s="2"/>
      <c r="BB674" s="2"/>
      <c r="BC674" s="2"/>
      <c r="BD674" s="2"/>
      <c r="BE674" s="2"/>
      <c r="BF674" s="2"/>
      <c r="BG674" s="2"/>
      <c r="BH674" s="2"/>
      <c r="BI674" s="2"/>
      <c r="BJ674" s="2"/>
    </row>
    <row r="675" spans="1:62" x14ac:dyDescent="0.3">
      <c r="A675" s="2"/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  <c r="AA675" s="2"/>
      <c r="AB675" s="2"/>
      <c r="AC675" s="2"/>
      <c r="AD675" s="2"/>
      <c r="AE675" s="2"/>
      <c r="AF675" s="2"/>
      <c r="AG675" s="2"/>
      <c r="AH675" s="2"/>
      <c r="AI675" s="2"/>
      <c r="AJ675" s="2"/>
      <c r="AK675" s="2"/>
      <c r="AL675" s="2"/>
      <c r="AM675" s="2"/>
      <c r="AN675" s="2"/>
      <c r="AO675" s="2"/>
      <c r="AP675" s="2"/>
      <c r="AQ675" s="2"/>
      <c r="AR675" s="2"/>
      <c r="AS675" s="2"/>
      <c r="AT675" s="2"/>
      <c r="AU675" s="2"/>
      <c r="AV675" s="2"/>
      <c r="AW675" s="2"/>
      <c r="AX675" s="2"/>
      <c r="AY675" s="2"/>
      <c r="AZ675" s="2"/>
      <c r="BA675" s="2"/>
      <c r="BB675" s="2"/>
      <c r="BC675" s="2"/>
      <c r="BD675" s="2"/>
      <c r="BE675" s="2"/>
      <c r="BF675" s="2"/>
      <c r="BG675" s="2"/>
      <c r="BH675" s="2"/>
      <c r="BI675" s="2"/>
      <c r="BJ675" s="2"/>
    </row>
    <row r="676" spans="1:62" x14ac:dyDescent="0.3">
      <c r="A676" s="2"/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  <c r="AA676" s="2"/>
      <c r="AB676" s="2"/>
      <c r="AC676" s="2"/>
      <c r="AD676" s="2"/>
      <c r="AE676" s="2"/>
      <c r="AF676" s="2"/>
      <c r="AG676" s="2"/>
      <c r="AH676" s="2"/>
      <c r="AI676" s="2"/>
      <c r="AJ676" s="2"/>
      <c r="AK676" s="2"/>
      <c r="AL676" s="2"/>
      <c r="AM676" s="2"/>
      <c r="AN676" s="2"/>
      <c r="AO676" s="2"/>
      <c r="AP676" s="2"/>
      <c r="AQ676" s="2"/>
      <c r="AR676" s="2"/>
      <c r="AS676" s="2"/>
      <c r="AT676" s="2"/>
      <c r="AU676" s="2"/>
      <c r="AV676" s="2"/>
      <c r="AW676" s="2"/>
      <c r="AX676" s="2"/>
      <c r="AY676" s="2"/>
      <c r="AZ676" s="2"/>
      <c r="BA676" s="2"/>
      <c r="BB676" s="2"/>
      <c r="BC676" s="2"/>
      <c r="BD676" s="2"/>
      <c r="BE676" s="2"/>
      <c r="BF676" s="2"/>
      <c r="BG676" s="2"/>
      <c r="BH676" s="2"/>
      <c r="BI676" s="2"/>
      <c r="BJ676" s="2"/>
    </row>
    <row r="677" spans="1:62" x14ac:dyDescent="0.3">
      <c r="A677" s="2"/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  <c r="AA677" s="2"/>
      <c r="AB677" s="2"/>
      <c r="AC677" s="2"/>
      <c r="AD677" s="2"/>
      <c r="AE677" s="2"/>
      <c r="AF677" s="2"/>
      <c r="AG677" s="2"/>
      <c r="AH677" s="2"/>
      <c r="AI677" s="2"/>
      <c r="AJ677" s="2"/>
      <c r="AK677" s="2"/>
      <c r="AL677" s="2"/>
      <c r="AM677" s="2"/>
      <c r="AN677" s="2"/>
      <c r="AO677" s="2"/>
      <c r="AP677" s="2"/>
      <c r="AQ677" s="2"/>
      <c r="AR677" s="2"/>
      <c r="AS677" s="2"/>
      <c r="AT677" s="2"/>
      <c r="AU677" s="2"/>
      <c r="AV677" s="2"/>
      <c r="AW677" s="2"/>
      <c r="AX677" s="2"/>
      <c r="AY677" s="2"/>
      <c r="AZ677" s="2"/>
      <c r="BA677" s="2"/>
      <c r="BB677" s="2"/>
      <c r="BC677" s="2"/>
      <c r="BD677" s="2"/>
      <c r="BE677" s="2"/>
      <c r="BF677" s="2"/>
      <c r="BG677" s="2"/>
      <c r="BH677" s="2"/>
      <c r="BI677" s="2"/>
      <c r="BJ677" s="2"/>
    </row>
    <row r="678" spans="1:62" x14ac:dyDescent="0.3">
      <c r="A678" s="2"/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  <c r="AA678" s="2"/>
      <c r="AB678" s="2"/>
      <c r="AC678" s="2"/>
      <c r="AD678" s="2"/>
      <c r="AE678" s="2"/>
      <c r="AF678" s="2"/>
      <c r="AG678" s="2"/>
      <c r="AH678" s="2"/>
      <c r="AI678" s="2"/>
      <c r="AJ678" s="2"/>
      <c r="AK678" s="2"/>
      <c r="AL678" s="2"/>
      <c r="AM678" s="2"/>
      <c r="AN678" s="2"/>
      <c r="AO678" s="2"/>
      <c r="AP678" s="2"/>
      <c r="AQ678" s="2"/>
      <c r="AR678" s="2"/>
      <c r="AS678" s="2"/>
      <c r="AT678" s="2"/>
      <c r="AU678" s="2"/>
      <c r="AV678" s="2"/>
      <c r="AW678" s="2"/>
      <c r="AX678" s="2"/>
      <c r="AY678" s="2"/>
      <c r="AZ678" s="2"/>
      <c r="BA678" s="2"/>
      <c r="BB678" s="2"/>
      <c r="BC678" s="2"/>
      <c r="BD678" s="2"/>
      <c r="BE678" s="2"/>
      <c r="BF678" s="2"/>
      <c r="BG678" s="2"/>
      <c r="BH678" s="2"/>
      <c r="BI678" s="2"/>
      <c r="BJ678" s="2"/>
    </row>
    <row r="679" spans="1:62" x14ac:dyDescent="0.3">
      <c r="A679" s="2"/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  <c r="AA679" s="2"/>
      <c r="AB679" s="2"/>
      <c r="AC679" s="2"/>
      <c r="AD679" s="2"/>
      <c r="AE679" s="2"/>
      <c r="AF679" s="2"/>
      <c r="AG679" s="2"/>
      <c r="AH679" s="2"/>
      <c r="AI679" s="2"/>
      <c r="AJ679" s="2"/>
      <c r="AK679" s="2"/>
      <c r="AL679" s="2"/>
      <c r="AM679" s="2"/>
      <c r="AN679" s="2"/>
      <c r="AO679" s="2"/>
      <c r="AP679" s="2"/>
      <c r="AQ679" s="2"/>
      <c r="AR679" s="2"/>
      <c r="AS679" s="2"/>
      <c r="AT679" s="2"/>
      <c r="AU679" s="2"/>
      <c r="AV679" s="2"/>
      <c r="AW679" s="2"/>
      <c r="AX679" s="2"/>
      <c r="AY679" s="2"/>
      <c r="AZ679" s="2"/>
      <c r="BA679" s="2"/>
      <c r="BB679" s="2"/>
      <c r="BC679" s="2"/>
      <c r="BD679" s="2"/>
      <c r="BE679" s="2"/>
      <c r="BF679" s="2"/>
      <c r="BG679" s="2"/>
      <c r="BH679" s="2"/>
      <c r="BI679" s="2"/>
      <c r="BJ679" s="2"/>
    </row>
    <row r="680" spans="1:62" x14ac:dyDescent="0.3">
      <c r="A680" s="2"/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  <c r="AA680" s="2"/>
      <c r="AB680" s="2"/>
      <c r="AC680" s="2"/>
      <c r="AD680" s="2"/>
      <c r="AE680" s="2"/>
      <c r="AF680" s="2"/>
      <c r="AG680" s="2"/>
      <c r="AH680" s="2"/>
      <c r="AI680" s="2"/>
      <c r="AJ680" s="2"/>
      <c r="AK680" s="2"/>
      <c r="AL680" s="2"/>
      <c r="AM680" s="2"/>
      <c r="AN680" s="2"/>
      <c r="AO680" s="2"/>
      <c r="AP680" s="2"/>
      <c r="AQ680" s="2"/>
      <c r="AR680" s="2"/>
      <c r="AS680" s="2"/>
      <c r="AT680" s="2"/>
      <c r="AU680" s="2"/>
      <c r="AV680" s="2"/>
      <c r="AW680" s="2"/>
      <c r="AX680" s="2"/>
      <c r="AY680" s="2"/>
      <c r="AZ680" s="2"/>
      <c r="BA680" s="2"/>
      <c r="BB680" s="2"/>
      <c r="BC680" s="2"/>
      <c r="BD680" s="2"/>
      <c r="BE680" s="2"/>
      <c r="BF680" s="2"/>
      <c r="BG680" s="2"/>
      <c r="BH680" s="2"/>
      <c r="BI680" s="2"/>
      <c r="BJ680" s="2"/>
    </row>
    <row r="681" spans="1:62" x14ac:dyDescent="0.3">
      <c r="A681" s="2"/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  <c r="AA681" s="2"/>
      <c r="AB681" s="2"/>
      <c r="AC681" s="2"/>
      <c r="AD681" s="2"/>
      <c r="AE681" s="2"/>
      <c r="AF681" s="2"/>
      <c r="AG681" s="2"/>
      <c r="AH681" s="2"/>
      <c r="AI681" s="2"/>
      <c r="AJ681" s="2"/>
      <c r="AK681" s="2"/>
      <c r="AL681" s="2"/>
      <c r="AM681" s="2"/>
      <c r="AN681" s="2"/>
      <c r="AO681" s="2"/>
      <c r="AP681" s="2"/>
      <c r="AQ681" s="2"/>
      <c r="AR681" s="2"/>
      <c r="AS681" s="2"/>
      <c r="AT681" s="2"/>
      <c r="AU681" s="2"/>
      <c r="AV681" s="2"/>
      <c r="AW681" s="2"/>
      <c r="AX681" s="2"/>
      <c r="AY681" s="2"/>
      <c r="AZ681" s="2"/>
      <c r="BA681" s="2"/>
      <c r="BB681" s="2"/>
      <c r="BC681" s="2"/>
      <c r="BD681" s="2"/>
      <c r="BE681" s="2"/>
      <c r="BF681" s="2"/>
      <c r="BG681" s="2"/>
      <c r="BH681" s="2"/>
      <c r="BI681" s="2"/>
      <c r="BJ681" s="2"/>
    </row>
    <row r="682" spans="1:62" x14ac:dyDescent="0.3">
      <c r="A682" s="2"/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  <c r="AA682" s="2"/>
      <c r="AB682" s="2"/>
      <c r="AC682" s="2"/>
      <c r="AD682" s="2"/>
      <c r="AE682" s="2"/>
      <c r="AF682" s="2"/>
      <c r="AG682" s="2"/>
      <c r="AH682" s="2"/>
      <c r="AI682" s="2"/>
      <c r="AJ682" s="2"/>
      <c r="AK682" s="2"/>
      <c r="AL682" s="2"/>
      <c r="AM682" s="2"/>
      <c r="AN682" s="2"/>
      <c r="AO682" s="2"/>
      <c r="AP682" s="2"/>
      <c r="AQ682" s="2"/>
      <c r="AR682" s="2"/>
      <c r="AS682" s="2"/>
      <c r="AT682" s="2"/>
      <c r="AU682" s="2"/>
      <c r="AV682" s="2"/>
      <c r="AW682" s="2"/>
      <c r="AX682" s="2"/>
      <c r="AY682" s="2"/>
      <c r="AZ682" s="2"/>
      <c r="BA682" s="2"/>
      <c r="BB682" s="2"/>
      <c r="BC682" s="2"/>
      <c r="BD682" s="2"/>
      <c r="BE682" s="2"/>
      <c r="BF682" s="2"/>
      <c r="BG682" s="2"/>
      <c r="BH682" s="2"/>
      <c r="BI682" s="2"/>
      <c r="BJ682" s="2"/>
    </row>
    <row r="683" spans="1:62" x14ac:dyDescent="0.3">
      <c r="A683" s="2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  <c r="AA683" s="2"/>
      <c r="AB683" s="2"/>
      <c r="AC683" s="2"/>
      <c r="AD683" s="2"/>
      <c r="AE683" s="2"/>
      <c r="AF683" s="2"/>
      <c r="AG683" s="2"/>
      <c r="AH683" s="2"/>
      <c r="AI683" s="2"/>
      <c r="AJ683" s="2"/>
      <c r="AK683" s="2"/>
      <c r="AL683" s="2"/>
      <c r="AM683" s="2"/>
      <c r="AN683" s="2"/>
      <c r="AO683" s="2"/>
      <c r="AP683" s="2"/>
      <c r="AQ683" s="2"/>
      <c r="AR683" s="2"/>
      <c r="AS683" s="2"/>
      <c r="AT683" s="2"/>
      <c r="AU683" s="2"/>
      <c r="AV683" s="2"/>
      <c r="AW683" s="2"/>
      <c r="AX683" s="2"/>
      <c r="AY683" s="2"/>
      <c r="AZ683" s="2"/>
      <c r="BA683" s="2"/>
      <c r="BB683" s="2"/>
      <c r="BC683" s="2"/>
      <c r="BD683" s="2"/>
      <c r="BE683" s="2"/>
      <c r="BF683" s="2"/>
      <c r="BG683" s="2"/>
      <c r="BH683" s="2"/>
      <c r="BI683" s="2"/>
      <c r="BJ683" s="2"/>
    </row>
    <row r="684" spans="1:62" x14ac:dyDescent="0.3">
      <c r="A684" s="2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  <c r="AA684" s="2"/>
      <c r="AB684" s="2"/>
      <c r="AC684" s="2"/>
      <c r="AD684" s="2"/>
      <c r="AE684" s="2"/>
      <c r="AF684" s="2"/>
      <c r="AG684" s="2"/>
      <c r="AH684" s="2"/>
      <c r="AI684" s="2"/>
      <c r="AJ684" s="2"/>
      <c r="AK684" s="2"/>
      <c r="AL684" s="2"/>
      <c r="AM684" s="2"/>
      <c r="AN684" s="2"/>
      <c r="AO684" s="2"/>
      <c r="AP684" s="2"/>
      <c r="AQ684" s="2"/>
      <c r="AR684" s="2"/>
      <c r="AS684" s="2"/>
      <c r="AT684" s="2"/>
      <c r="AU684" s="2"/>
      <c r="AV684" s="2"/>
      <c r="AW684" s="2"/>
      <c r="AX684" s="2"/>
      <c r="AY684" s="2"/>
      <c r="AZ684" s="2"/>
      <c r="BA684" s="2"/>
      <c r="BB684" s="2"/>
      <c r="BC684" s="2"/>
      <c r="BD684" s="2"/>
      <c r="BE684" s="2"/>
      <c r="BF684" s="2"/>
      <c r="BG684" s="2"/>
      <c r="BH684" s="2"/>
      <c r="BI684" s="2"/>
      <c r="BJ684" s="2"/>
    </row>
    <row r="685" spans="1:62" x14ac:dyDescent="0.3">
      <c r="A685" s="2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  <c r="AA685" s="2"/>
      <c r="AB685" s="2"/>
      <c r="AC685" s="2"/>
      <c r="AD685" s="2"/>
      <c r="AE685" s="2"/>
      <c r="AF685" s="2"/>
      <c r="AG685" s="2"/>
      <c r="AH685" s="2"/>
      <c r="AI685" s="2"/>
      <c r="AJ685" s="2"/>
      <c r="AK685" s="2"/>
      <c r="AL685" s="2"/>
      <c r="AM685" s="2"/>
      <c r="AN685" s="2"/>
      <c r="AO685" s="2"/>
      <c r="AP685" s="2"/>
      <c r="AQ685" s="2"/>
      <c r="AR685" s="2"/>
      <c r="AS685" s="2"/>
      <c r="AT685" s="2"/>
      <c r="AU685" s="2"/>
      <c r="AV685" s="2"/>
      <c r="AW685" s="2"/>
      <c r="AX685" s="2"/>
      <c r="AY685" s="2"/>
      <c r="AZ685" s="2"/>
      <c r="BA685" s="2"/>
      <c r="BB685" s="2"/>
      <c r="BC685" s="2"/>
      <c r="BD685" s="2"/>
      <c r="BE685" s="2"/>
      <c r="BF685" s="2"/>
      <c r="BG685" s="2"/>
      <c r="BH685" s="2"/>
      <c r="BI685" s="2"/>
      <c r="BJ685" s="2"/>
    </row>
    <row r="686" spans="1:62" x14ac:dyDescent="0.3">
      <c r="A686" s="2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  <c r="AA686" s="2"/>
      <c r="AB686" s="2"/>
      <c r="AC686" s="2"/>
      <c r="AD686" s="2"/>
      <c r="AE686" s="2"/>
      <c r="AF686" s="2"/>
      <c r="AG686" s="2"/>
      <c r="AH686" s="2"/>
      <c r="AI686" s="2"/>
      <c r="AJ686" s="2"/>
      <c r="AK686" s="2"/>
      <c r="AL686" s="2"/>
      <c r="AM686" s="2"/>
      <c r="AN686" s="2"/>
      <c r="AO686" s="2"/>
      <c r="AP686" s="2"/>
      <c r="AQ686" s="2"/>
      <c r="AR686" s="2"/>
      <c r="AS686" s="2"/>
      <c r="AT686" s="2"/>
      <c r="AU686" s="2"/>
      <c r="AV686" s="2"/>
      <c r="AW686" s="2"/>
      <c r="AX686" s="2"/>
      <c r="AY686" s="2"/>
      <c r="AZ686" s="2"/>
      <c r="BA686" s="2"/>
      <c r="BB686" s="2"/>
      <c r="BC686" s="2"/>
      <c r="BD686" s="2"/>
      <c r="BE686" s="2"/>
      <c r="BF686" s="2"/>
      <c r="BG686" s="2"/>
      <c r="BH686" s="2"/>
      <c r="BI686" s="2"/>
      <c r="BJ686" s="2"/>
    </row>
    <row r="687" spans="1:62" x14ac:dyDescent="0.3">
      <c r="A687" s="2"/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  <c r="AA687" s="2"/>
      <c r="AB687" s="2"/>
      <c r="AC687" s="2"/>
      <c r="AD687" s="2"/>
      <c r="AE687" s="2"/>
      <c r="AF687" s="2"/>
      <c r="AG687" s="2"/>
      <c r="AH687" s="2"/>
      <c r="AI687" s="2"/>
      <c r="AJ687" s="2"/>
      <c r="AK687" s="2"/>
      <c r="AL687" s="2"/>
      <c r="AM687" s="2"/>
      <c r="AN687" s="2"/>
      <c r="AO687" s="2"/>
      <c r="AP687" s="2"/>
      <c r="AQ687" s="2"/>
      <c r="AR687" s="2"/>
      <c r="AS687" s="2"/>
      <c r="AT687" s="2"/>
      <c r="AU687" s="2"/>
      <c r="AV687" s="2"/>
      <c r="AW687" s="2"/>
      <c r="AX687" s="2"/>
      <c r="AY687" s="2"/>
      <c r="AZ687" s="2"/>
      <c r="BA687" s="2"/>
      <c r="BB687" s="2"/>
      <c r="BC687" s="2"/>
      <c r="BD687" s="2"/>
      <c r="BE687" s="2"/>
      <c r="BF687" s="2"/>
      <c r="BG687" s="2"/>
      <c r="BH687" s="2"/>
      <c r="BI687" s="2"/>
      <c r="BJ687" s="2"/>
    </row>
    <row r="688" spans="1:62" x14ac:dyDescent="0.3">
      <c r="A688" s="2"/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  <c r="AA688" s="2"/>
      <c r="AB688" s="2"/>
      <c r="AC688" s="2"/>
      <c r="AD688" s="2"/>
      <c r="AE688" s="2"/>
      <c r="AF688" s="2"/>
      <c r="AG688" s="2"/>
      <c r="AH688" s="2"/>
      <c r="AI688" s="2"/>
      <c r="AJ688" s="2"/>
      <c r="AK688" s="2"/>
      <c r="AL688" s="2"/>
      <c r="AM688" s="2"/>
      <c r="AN688" s="2"/>
      <c r="AO688" s="2"/>
      <c r="AP688" s="2"/>
      <c r="AQ688" s="2"/>
      <c r="AR688" s="2"/>
      <c r="AS688" s="2"/>
      <c r="AT688" s="2"/>
      <c r="AU688" s="2"/>
      <c r="AV688" s="2"/>
      <c r="AW688" s="2"/>
      <c r="AX688" s="2"/>
      <c r="AY688" s="2"/>
      <c r="AZ688" s="2"/>
      <c r="BA688" s="2"/>
      <c r="BB688" s="2"/>
      <c r="BC688" s="2"/>
      <c r="BD688" s="2"/>
      <c r="BE688" s="2"/>
      <c r="BF688" s="2"/>
      <c r="BG688" s="2"/>
      <c r="BH688" s="2"/>
      <c r="BI688" s="2"/>
      <c r="BJ688" s="2"/>
    </row>
    <row r="689" spans="1:62" x14ac:dyDescent="0.3">
      <c r="A689" s="2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  <c r="AA689" s="2"/>
      <c r="AB689" s="2"/>
      <c r="AC689" s="2"/>
      <c r="AD689" s="2"/>
      <c r="AE689" s="2"/>
      <c r="AF689" s="2"/>
      <c r="AG689" s="2"/>
      <c r="AH689" s="2"/>
      <c r="AI689" s="2"/>
      <c r="AJ689" s="2"/>
      <c r="AK689" s="2"/>
      <c r="AL689" s="2"/>
      <c r="AM689" s="2"/>
      <c r="AN689" s="2"/>
      <c r="AO689" s="2"/>
      <c r="AP689" s="2"/>
      <c r="AQ689" s="2"/>
      <c r="AR689" s="2"/>
      <c r="AS689" s="2"/>
      <c r="AT689" s="2"/>
      <c r="AU689" s="2"/>
      <c r="AV689" s="2"/>
      <c r="AW689" s="2"/>
      <c r="AX689" s="2"/>
      <c r="AY689" s="2"/>
      <c r="AZ689" s="2"/>
      <c r="BA689" s="2"/>
      <c r="BB689" s="2"/>
      <c r="BC689" s="2"/>
      <c r="BD689" s="2"/>
      <c r="BE689" s="2"/>
      <c r="BF689" s="2"/>
      <c r="BG689" s="2"/>
      <c r="BH689" s="2"/>
      <c r="BI689" s="2"/>
      <c r="BJ689" s="2"/>
    </row>
    <row r="690" spans="1:62" x14ac:dyDescent="0.3">
      <c r="A690" s="2"/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  <c r="AA690" s="2"/>
      <c r="AB690" s="2"/>
      <c r="AC690" s="2"/>
      <c r="AD690" s="2"/>
      <c r="AE690" s="2"/>
      <c r="AF690" s="2"/>
      <c r="AG690" s="2"/>
      <c r="AH690" s="2"/>
      <c r="AI690" s="2"/>
      <c r="AJ690" s="2"/>
      <c r="AK690" s="2"/>
      <c r="AL690" s="2"/>
      <c r="AM690" s="2"/>
      <c r="AN690" s="2"/>
      <c r="AO690" s="2"/>
      <c r="AP690" s="2"/>
      <c r="AQ690" s="2"/>
      <c r="AR690" s="2"/>
      <c r="AS690" s="2"/>
      <c r="AT690" s="2"/>
      <c r="AU690" s="2"/>
      <c r="AV690" s="2"/>
      <c r="AW690" s="2"/>
      <c r="AX690" s="2"/>
      <c r="AY690" s="2"/>
      <c r="AZ690" s="2"/>
      <c r="BA690" s="2"/>
      <c r="BB690" s="2"/>
      <c r="BC690" s="2"/>
      <c r="BD690" s="2"/>
      <c r="BE690" s="2"/>
      <c r="BF690" s="2"/>
      <c r="BG690" s="2"/>
      <c r="BH690" s="2"/>
      <c r="BI690" s="2"/>
      <c r="BJ690" s="2"/>
    </row>
    <row r="691" spans="1:62" x14ac:dyDescent="0.3">
      <c r="A691" s="2"/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  <c r="AA691" s="2"/>
      <c r="AB691" s="2"/>
      <c r="AC691" s="2"/>
      <c r="AD691" s="2"/>
      <c r="AE691" s="2"/>
      <c r="AF691" s="2"/>
      <c r="AG691" s="2"/>
      <c r="AH691" s="2"/>
      <c r="AI691" s="2"/>
      <c r="AJ691" s="2"/>
      <c r="AK691" s="2"/>
      <c r="AL691" s="2"/>
      <c r="AM691" s="2"/>
      <c r="AN691" s="2"/>
      <c r="AO691" s="2"/>
      <c r="AP691" s="2"/>
      <c r="AQ691" s="2"/>
      <c r="AR691" s="2"/>
      <c r="AS691" s="2"/>
      <c r="AT691" s="2"/>
      <c r="AU691" s="2"/>
      <c r="AV691" s="2"/>
      <c r="AW691" s="2"/>
      <c r="AX691" s="2"/>
      <c r="AY691" s="2"/>
      <c r="AZ691" s="2"/>
      <c r="BA691" s="2"/>
      <c r="BB691" s="2"/>
      <c r="BC691" s="2"/>
      <c r="BD691" s="2"/>
      <c r="BE691" s="2"/>
      <c r="BF691" s="2"/>
      <c r="BG691" s="2"/>
      <c r="BH691" s="2"/>
      <c r="BI691" s="2"/>
      <c r="BJ691" s="2"/>
    </row>
    <row r="692" spans="1:62" x14ac:dyDescent="0.3">
      <c r="A692" s="2"/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  <c r="AA692" s="2"/>
      <c r="AB692" s="2"/>
      <c r="AC692" s="2"/>
      <c r="AD692" s="2"/>
      <c r="AE692" s="2"/>
      <c r="AF692" s="2"/>
      <c r="AG692" s="2"/>
      <c r="AH692" s="2"/>
      <c r="AI692" s="2"/>
      <c r="AJ692" s="2"/>
      <c r="AK692" s="2"/>
      <c r="AL692" s="2"/>
      <c r="AM692" s="2"/>
      <c r="AN692" s="2"/>
      <c r="AO692" s="2"/>
      <c r="AP692" s="2"/>
      <c r="AQ692" s="2"/>
      <c r="AR692" s="2"/>
      <c r="AS692" s="2"/>
      <c r="AT692" s="2"/>
      <c r="AU692" s="2"/>
      <c r="AV692" s="2"/>
      <c r="AW692" s="2"/>
      <c r="AX692" s="2"/>
      <c r="AY692" s="2"/>
      <c r="AZ692" s="2"/>
      <c r="BA692" s="2"/>
      <c r="BB692" s="2"/>
      <c r="BC692" s="2"/>
      <c r="BD692" s="2"/>
      <c r="BE692" s="2"/>
      <c r="BF692" s="2"/>
      <c r="BG692" s="2"/>
      <c r="BH692" s="2"/>
      <c r="BI692" s="2"/>
      <c r="BJ692" s="2"/>
    </row>
    <row r="693" spans="1:62" x14ac:dyDescent="0.3">
      <c r="A693" s="2"/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  <c r="AA693" s="2"/>
      <c r="AB693" s="2"/>
      <c r="AC693" s="2"/>
      <c r="AD693" s="2"/>
      <c r="AE693" s="2"/>
      <c r="AF693" s="2"/>
      <c r="AG693" s="2"/>
      <c r="AH693" s="2"/>
      <c r="AI693" s="2"/>
      <c r="AJ693" s="2"/>
      <c r="AK693" s="2"/>
      <c r="AL693" s="2"/>
      <c r="AM693" s="2"/>
      <c r="AN693" s="2"/>
      <c r="AO693" s="2"/>
      <c r="AP693" s="2"/>
      <c r="AQ693" s="2"/>
      <c r="AR693" s="2"/>
      <c r="AS693" s="2"/>
      <c r="AT693" s="2"/>
      <c r="AU693" s="2"/>
      <c r="AV693" s="2"/>
      <c r="AW693" s="2"/>
      <c r="AX693" s="2"/>
      <c r="AY693" s="2"/>
      <c r="AZ693" s="2"/>
      <c r="BA693" s="2"/>
      <c r="BB693" s="2"/>
      <c r="BC693" s="2"/>
      <c r="BD693" s="2"/>
      <c r="BE693" s="2"/>
      <c r="BF693" s="2"/>
      <c r="BG693" s="2"/>
      <c r="BH693" s="2"/>
      <c r="BI693" s="2"/>
      <c r="BJ693" s="2"/>
    </row>
    <row r="694" spans="1:62" x14ac:dyDescent="0.3">
      <c r="A694" s="2"/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  <c r="AA694" s="2"/>
      <c r="AB694" s="2"/>
      <c r="AC694" s="2"/>
      <c r="AD694" s="2"/>
      <c r="AE694" s="2"/>
      <c r="AF694" s="2"/>
      <c r="AG694" s="2"/>
      <c r="AH694" s="2"/>
      <c r="AI694" s="2"/>
      <c r="AJ694" s="2"/>
      <c r="AK694" s="2"/>
      <c r="AL694" s="2"/>
      <c r="AM694" s="2"/>
      <c r="AN694" s="2"/>
      <c r="AO694" s="2"/>
      <c r="AP694" s="2"/>
      <c r="AQ694" s="2"/>
      <c r="AR694" s="2"/>
      <c r="AS694" s="2"/>
      <c r="AT694" s="2"/>
      <c r="AU694" s="2"/>
      <c r="AV694" s="2"/>
      <c r="AW694" s="2"/>
      <c r="AX694" s="2"/>
      <c r="AY694" s="2"/>
      <c r="AZ694" s="2"/>
      <c r="BA694" s="2"/>
      <c r="BB694" s="2"/>
      <c r="BC694" s="2"/>
      <c r="BD694" s="2"/>
      <c r="BE694" s="2"/>
      <c r="BF694" s="2"/>
      <c r="BG694" s="2"/>
      <c r="BH694" s="2"/>
      <c r="BI694" s="2"/>
      <c r="BJ694" s="2"/>
    </row>
    <row r="695" spans="1:62" x14ac:dyDescent="0.3">
      <c r="A695" s="2"/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  <c r="AA695" s="2"/>
      <c r="AB695" s="2"/>
      <c r="AC695" s="2"/>
      <c r="AD695" s="2"/>
      <c r="AE695" s="2"/>
      <c r="AF695" s="2"/>
      <c r="AG695" s="2"/>
      <c r="AH695" s="2"/>
      <c r="AI695" s="2"/>
      <c r="AJ695" s="2"/>
      <c r="AK695" s="2"/>
      <c r="AL695" s="2"/>
      <c r="AM695" s="2"/>
      <c r="AN695" s="2"/>
      <c r="AO695" s="2"/>
      <c r="AP695" s="2"/>
      <c r="AQ695" s="2"/>
      <c r="AR695" s="2"/>
      <c r="AS695" s="2"/>
      <c r="AT695" s="2"/>
      <c r="AU695" s="2"/>
      <c r="AV695" s="2"/>
      <c r="AW695" s="2"/>
      <c r="AX695" s="2"/>
      <c r="AY695" s="2"/>
      <c r="AZ695" s="2"/>
      <c r="BA695" s="2"/>
      <c r="BB695" s="2"/>
      <c r="BC695" s="2"/>
      <c r="BD695" s="2"/>
      <c r="BE695" s="2"/>
      <c r="BF695" s="2"/>
      <c r="BG695" s="2"/>
      <c r="BH695" s="2"/>
      <c r="BI695" s="2"/>
      <c r="BJ695" s="2"/>
    </row>
    <row r="696" spans="1:62" x14ac:dyDescent="0.3">
      <c r="A696" s="2"/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  <c r="AA696" s="2"/>
      <c r="AB696" s="2"/>
      <c r="AC696" s="2"/>
      <c r="AD696" s="2"/>
      <c r="AE696" s="2"/>
      <c r="AF696" s="2"/>
      <c r="AG696" s="2"/>
      <c r="AH696" s="2"/>
      <c r="AI696" s="2"/>
      <c r="AJ696" s="2"/>
      <c r="AK696" s="2"/>
      <c r="AL696" s="2"/>
      <c r="AM696" s="2"/>
      <c r="AN696" s="2"/>
      <c r="AO696" s="2"/>
      <c r="AP696" s="2"/>
      <c r="AQ696" s="2"/>
      <c r="AR696" s="2"/>
      <c r="AS696" s="2"/>
      <c r="AT696" s="2"/>
      <c r="AU696" s="2"/>
      <c r="AV696" s="2"/>
      <c r="AW696" s="2"/>
      <c r="AX696" s="2"/>
      <c r="AY696" s="2"/>
      <c r="AZ696" s="2"/>
      <c r="BA696" s="2"/>
      <c r="BB696" s="2"/>
      <c r="BC696" s="2"/>
      <c r="BD696" s="2"/>
      <c r="BE696" s="2"/>
      <c r="BF696" s="2"/>
      <c r="BG696" s="2"/>
      <c r="BH696" s="2"/>
      <c r="BI696" s="2"/>
      <c r="BJ696" s="2"/>
    </row>
    <row r="697" spans="1:62" x14ac:dyDescent="0.3">
      <c r="A697" s="2"/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  <c r="AA697" s="2"/>
      <c r="AB697" s="2"/>
      <c r="AC697" s="2"/>
      <c r="AD697" s="2"/>
      <c r="AE697" s="2"/>
      <c r="AF697" s="2"/>
      <c r="AG697" s="2"/>
      <c r="AH697" s="2"/>
      <c r="AI697" s="2"/>
      <c r="AJ697" s="2"/>
      <c r="AK697" s="2"/>
      <c r="AL697" s="2"/>
      <c r="AM697" s="2"/>
      <c r="AN697" s="2"/>
      <c r="AO697" s="2"/>
      <c r="AP697" s="2"/>
      <c r="AQ697" s="2"/>
      <c r="AR697" s="2"/>
      <c r="AS697" s="2"/>
      <c r="AT697" s="2"/>
      <c r="AU697" s="2"/>
      <c r="AV697" s="2"/>
      <c r="AW697" s="2"/>
      <c r="AX697" s="2"/>
      <c r="AY697" s="2"/>
      <c r="AZ697" s="2"/>
      <c r="BA697" s="2"/>
      <c r="BB697" s="2"/>
      <c r="BC697" s="2"/>
      <c r="BD697" s="2"/>
      <c r="BE697" s="2"/>
      <c r="BF697" s="2"/>
      <c r="BG697" s="2"/>
      <c r="BH697" s="2"/>
      <c r="BI697" s="2"/>
      <c r="BJ697" s="2"/>
    </row>
    <row r="698" spans="1:62" x14ac:dyDescent="0.3">
      <c r="A698" s="2"/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  <c r="AA698" s="2"/>
      <c r="AB698" s="2"/>
      <c r="AC698" s="2"/>
      <c r="AD698" s="2"/>
      <c r="AE698" s="2"/>
      <c r="AF698" s="2"/>
      <c r="AG698" s="2"/>
      <c r="AH698" s="2"/>
      <c r="AI698" s="2"/>
      <c r="AJ698" s="2"/>
      <c r="AK698" s="2"/>
      <c r="AL698" s="2"/>
      <c r="AM698" s="2"/>
      <c r="AN698" s="2"/>
      <c r="AO698" s="2"/>
      <c r="AP698" s="2"/>
      <c r="AQ698" s="2"/>
      <c r="AR698" s="2"/>
      <c r="AS698" s="2"/>
      <c r="AT698" s="2"/>
      <c r="AU698" s="2"/>
      <c r="AV698" s="2"/>
      <c r="AW698" s="2"/>
      <c r="AX698" s="2"/>
      <c r="AY698" s="2"/>
      <c r="AZ698" s="2"/>
      <c r="BA698" s="2"/>
      <c r="BB698" s="2"/>
      <c r="BC698" s="2"/>
      <c r="BD698" s="2"/>
      <c r="BE698" s="2"/>
      <c r="BF698" s="2"/>
      <c r="BG698" s="2"/>
      <c r="BH698" s="2"/>
      <c r="BI698" s="2"/>
      <c r="BJ698" s="2"/>
    </row>
    <row r="699" spans="1:62" x14ac:dyDescent="0.3">
      <c r="A699" s="2"/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  <c r="AA699" s="2"/>
      <c r="AB699" s="2"/>
      <c r="AC699" s="2"/>
      <c r="AD699" s="2"/>
      <c r="AE699" s="2"/>
      <c r="AF699" s="2"/>
      <c r="AG699" s="2"/>
      <c r="AH699" s="2"/>
      <c r="AI699" s="2"/>
      <c r="AJ699" s="2"/>
      <c r="AK699" s="2"/>
      <c r="AL699" s="2"/>
      <c r="AM699" s="2"/>
      <c r="AN699" s="2"/>
      <c r="AO699" s="2"/>
      <c r="AP699" s="2"/>
      <c r="AQ699" s="2"/>
      <c r="AR699" s="2"/>
      <c r="AS699" s="2"/>
      <c r="AT699" s="2"/>
      <c r="AU699" s="2"/>
      <c r="AV699" s="2"/>
      <c r="AW699" s="2"/>
      <c r="AX699" s="2"/>
      <c r="AY699" s="2"/>
      <c r="AZ699" s="2"/>
      <c r="BA699" s="2"/>
      <c r="BB699" s="2"/>
      <c r="BC699" s="2"/>
      <c r="BD699" s="2"/>
      <c r="BE699" s="2"/>
      <c r="BF699" s="2"/>
      <c r="BG699" s="2"/>
      <c r="BH699" s="2"/>
      <c r="BI699" s="2"/>
      <c r="BJ699" s="2"/>
    </row>
    <row r="700" spans="1:62" x14ac:dyDescent="0.3">
      <c r="A700" s="2"/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  <c r="AA700" s="2"/>
      <c r="AB700" s="2"/>
      <c r="AC700" s="2"/>
      <c r="AD700" s="2"/>
      <c r="AE700" s="2"/>
      <c r="AF700" s="2"/>
      <c r="AG700" s="2"/>
      <c r="AH700" s="2"/>
      <c r="AI700" s="2"/>
      <c r="AJ700" s="2"/>
      <c r="AK700" s="2"/>
      <c r="AL700" s="2"/>
      <c r="AM700" s="2"/>
      <c r="AN700" s="2"/>
      <c r="AO700" s="2"/>
      <c r="AP700" s="2"/>
      <c r="AQ700" s="2"/>
      <c r="AR700" s="2"/>
      <c r="AS700" s="2"/>
      <c r="AT700" s="2"/>
      <c r="AU700" s="2"/>
      <c r="AV700" s="2"/>
      <c r="AW700" s="2"/>
      <c r="AX700" s="2"/>
      <c r="AY700" s="2"/>
      <c r="AZ700" s="2"/>
      <c r="BA700" s="2"/>
      <c r="BB700" s="2"/>
      <c r="BC700" s="2"/>
      <c r="BD700" s="2"/>
      <c r="BE700" s="2"/>
      <c r="BF700" s="2"/>
      <c r="BG700" s="2"/>
      <c r="BH700" s="2"/>
      <c r="BI700" s="2"/>
      <c r="BJ700" s="2"/>
    </row>
    <row r="701" spans="1:62" x14ac:dyDescent="0.3">
      <c r="A701" s="2"/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  <c r="AA701" s="2"/>
      <c r="AB701" s="2"/>
      <c r="AC701" s="2"/>
      <c r="AD701" s="2"/>
      <c r="AE701" s="2"/>
      <c r="AF701" s="2"/>
      <c r="AG701" s="2"/>
      <c r="AH701" s="2"/>
      <c r="AI701" s="2"/>
      <c r="AJ701" s="2"/>
      <c r="AK701" s="2"/>
      <c r="AL701" s="2"/>
      <c r="AM701" s="2"/>
      <c r="AN701" s="2"/>
      <c r="AO701" s="2"/>
      <c r="AP701" s="2"/>
      <c r="AQ701" s="2"/>
      <c r="AR701" s="2"/>
      <c r="AS701" s="2"/>
      <c r="AT701" s="2"/>
      <c r="AU701" s="2"/>
      <c r="AV701" s="2"/>
      <c r="AW701" s="2"/>
      <c r="AX701" s="2"/>
      <c r="AY701" s="2"/>
      <c r="AZ701" s="2"/>
      <c r="BA701" s="2"/>
      <c r="BB701" s="2"/>
      <c r="BC701" s="2"/>
      <c r="BD701" s="2"/>
      <c r="BE701" s="2"/>
      <c r="BF701" s="2"/>
      <c r="BG701" s="2"/>
      <c r="BH701" s="2"/>
      <c r="BI701" s="2"/>
      <c r="BJ701" s="2"/>
    </row>
    <row r="702" spans="1:62" x14ac:dyDescent="0.3">
      <c r="A702" s="2"/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  <c r="AA702" s="2"/>
      <c r="AB702" s="2"/>
      <c r="AC702" s="2"/>
      <c r="AD702" s="2"/>
      <c r="AE702" s="2"/>
      <c r="AF702" s="2"/>
      <c r="AG702" s="2"/>
      <c r="AH702" s="2"/>
      <c r="AI702" s="2"/>
      <c r="AJ702" s="2"/>
      <c r="AK702" s="2"/>
      <c r="AL702" s="2"/>
      <c r="AM702" s="2"/>
      <c r="AN702" s="2"/>
      <c r="AO702" s="2"/>
      <c r="AP702" s="2"/>
      <c r="AQ702" s="2"/>
      <c r="AR702" s="2"/>
      <c r="AS702" s="2"/>
      <c r="AT702" s="2"/>
      <c r="AU702" s="2"/>
      <c r="AV702" s="2"/>
      <c r="AW702" s="2"/>
      <c r="AX702" s="2"/>
      <c r="AY702" s="2"/>
      <c r="AZ702" s="2"/>
      <c r="BA702" s="2"/>
      <c r="BB702" s="2"/>
      <c r="BC702" s="2"/>
      <c r="BD702" s="2"/>
      <c r="BE702" s="2"/>
      <c r="BF702" s="2"/>
      <c r="BG702" s="2"/>
      <c r="BH702" s="2"/>
      <c r="BI702" s="2"/>
      <c r="BJ702" s="2"/>
    </row>
    <row r="703" spans="1:62" x14ac:dyDescent="0.3">
      <c r="A703" s="2"/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  <c r="AA703" s="2"/>
      <c r="AB703" s="2"/>
      <c r="AC703" s="2"/>
      <c r="AD703" s="2"/>
      <c r="AE703" s="2"/>
      <c r="AF703" s="2"/>
      <c r="AG703" s="2"/>
      <c r="AH703" s="2"/>
      <c r="AI703" s="2"/>
      <c r="AJ703" s="2"/>
      <c r="AK703" s="2"/>
      <c r="AL703" s="2"/>
      <c r="AM703" s="2"/>
      <c r="AN703" s="2"/>
      <c r="AO703" s="2"/>
      <c r="AP703" s="2"/>
      <c r="AQ703" s="2"/>
      <c r="AR703" s="2"/>
      <c r="AS703" s="2"/>
      <c r="AT703" s="2"/>
      <c r="AU703" s="2"/>
      <c r="AV703" s="2"/>
      <c r="AW703" s="2"/>
      <c r="AX703" s="2"/>
      <c r="AY703" s="2"/>
      <c r="AZ703" s="2"/>
      <c r="BA703" s="2"/>
      <c r="BB703" s="2"/>
      <c r="BC703" s="2"/>
      <c r="BD703" s="2"/>
      <c r="BE703" s="2"/>
      <c r="BF703" s="2"/>
      <c r="BG703" s="2"/>
      <c r="BH703" s="2"/>
      <c r="BI703" s="2"/>
      <c r="BJ703" s="2"/>
    </row>
    <row r="704" spans="1:62" x14ac:dyDescent="0.3">
      <c r="A704" s="2"/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  <c r="AA704" s="2"/>
      <c r="AB704" s="2"/>
      <c r="AC704" s="2"/>
      <c r="AD704" s="2"/>
      <c r="AE704" s="2"/>
      <c r="AF704" s="2"/>
      <c r="AG704" s="2"/>
      <c r="AH704" s="2"/>
      <c r="AI704" s="2"/>
      <c r="AJ704" s="2"/>
      <c r="AK704" s="2"/>
      <c r="AL704" s="2"/>
      <c r="AM704" s="2"/>
      <c r="AN704" s="2"/>
      <c r="AO704" s="2"/>
      <c r="AP704" s="2"/>
      <c r="AQ704" s="2"/>
      <c r="AR704" s="2"/>
      <c r="AS704" s="2"/>
      <c r="AT704" s="2"/>
      <c r="AU704" s="2"/>
      <c r="AV704" s="2"/>
      <c r="AW704" s="2"/>
      <c r="AX704" s="2"/>
      <c r="AY704" s="2"/>
      <c r="AZ704" s="2"/>
      <c r="BA704" s="2"/>
      <c r="BB704" s="2"/>
      <c r="BC704" s="2"/>
      <c r="BD704" s="2"/>
      <c r="BE704" s="2"/>
      <c r="BF704" s="2"/>
      <c r="BG704" s="2"/>
      <c r="BH704" s="2"/>
      <c r="BI704" s="2"/>
      <c r="BJ704" s="2"/>
    </row>
    <row r="705" spans="1:62" x14ac:dyDescent="0.3">
      <c r="A705" s="2"/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  <c r="AA705" s="2"/>
      <c r="AB705" s="2"/>
      <c r="AC705" s="2"/>
      <c r="AD705" s="2"/>
      <c r="AE705" s="2"/>
      <c r="AF705" s="2"/>
      <c r="AG705" s="2"/>
      <c r="AH705" s="2"/>
      <c r="AI705" s="2"/>
      <c r="AJ705" s="2"/>
      <c r="AK705" s="2"/>
      <c r="AL705" s="2"/>
      <c r="AM705" s="2"/>
      <c r="AN705" s="2"/>
      <c r="AO705" s="2"/>
      <c r="AP705" s="2"/>
      <c r="AQ705" s="2"/>
      <c r="AR705" s="2"/>
      <c r="AS705" s="2"/>
      <c r="AT705" s="2"/>
      <c r="AU705" s="2"/>
      <c r="AV705" s="2"/>
      <c r="AW705" s="2"/>
      <c r="AX705" s="2"/>
      <c r="AY705" s="2"/>
      <c r="AZ705" s="2"/>
      <c r="BA705" s="2"/>
      <c r="BB705" s="2"/>
      <c r="BC705" s="2"/>
      <c r="BD705" s="2"/>
      <c r="BE705" s="2"/>
      <c r="BF705" s="2"/>
      <c r="BG705" s="2"/>
      <c r="BH705" s="2"/>
      <c r="BI705" s="2"/>
      <c r="BJ705" s="2"/>
    </row>
    <row r="706" spans="1:62" x14ac:dyDescent="0.3">
      <c r="A706" s="2"/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  <c r="AA706" s="2"/>
      <c r="AB706" s="2"/>
      <c r="AC706" s="2"/>
      <c r="AD706" s="2"/>
      <c r="AE706" s="2"/>
      <c r="AF706" s="2"/>
      <c r="AG706" s="2"/>
      <c r="AH706" s="2"/>
      <c r="AI706" s="2"/>
      <c r="AJ706" s="2"/>
      <c r="AK706" s="2"/>
      <c r="AL706" s="2"/>
      <c r="AM706" s="2"/>
      <c r="AN706" s="2"/>
      <c r="AO706" s="2"/>
      <c r="AP706" s="2"/>
      <c r="AQ706" s="2"/>
      <c r="AR706" s="2"/>
      <c r="AS706" s="2"/>
      <c r="AT706" s="2"/>
      <c r="AU706" s="2"/>
      <c r="AV706" s="2"/>
      <c r="AW706" s="2"/>
      <c r="AX706" s="2"/>
      <c r="AY706" s="2"/>
      <c r="AZ706" s="2"/>
      <c r="BA706" s="2"/>
      <c r="BB706" s="2"/>
      <c r="BC706" s="2"/>
      <c r="BD706" s="2"/>
      <c r="BE706" s="2"/>
      <c r="BF706" s="2"/>
      <c r="BG706" s="2"/>
      <c r="BH706" s="2"/>
      <c r="BI706" s="2"/>
      <c r="BJ706" s="2"/>
    </row>
    <row r="707" spans="1:62" x14ac:dyDescent="0.3">
      <c r="A707" s="2"/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  <c r="AA707" s="2"/>
      <c r="AB707" s="2"/>
      <c r="AC707" s="2"/>
      <c r="AD707" s="2"/>
      <c r="AE707" s="2"/>
      <c r="AF707" s="2"/>
      <c r="AG707" s="2"/>
      <c r="AH707" s="2"/>
      <c r="AI707" s="2"/>
      <c r="AJ707" s="2"/>
      <c r="AK707" s="2"/>
      <c r="AL707" s="2"/>
      <c r="AM707" s="2"/>
      <c r="AN707" s="2"/>
      <c r="AO707" s="2"/>
      <c r="AP707" s="2"/>
      <c r="AQ707" s="2"/>
      <c r="AR707" s="2"/>
      <c r="AS707" s="2"/>
      <c r="AT707" s="2"/>
      <c r="AU707" s="2"/>
      <c r="AV707" s="2"/>
      <c r="AW707" s="2"/>
      <c r="AX707" s="2"/>
      <c r="AY707" s="2"/>
      <c r="AZ707" s="2"/>
      <c r="BA707" s="2"/>
      <c r="BB707" s="2"/>
      <c r="BC707" s="2"/>
      <c r="BD707" s="2"/>
      <c r="BE707" s="2"/>
      <c r="BF707" s="2"/>
      <c r="BG707" s="2"/>
      <c r="BH707" s="2"/>
      <c r="BI707" s="2"/>
      <c r="BJ707" s="2"/>
    </row>
    <row r="708" spans="1:62" x14ac:dyDescent="0.3">
      <c r="A708" s="2"/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  <c r="AA708" s="2"/>
      <c r="AB708" s="2"/>
      <c r="AC708" s="2"/>
      <c r="AD708" s="2"/>
      <c r="AE708" s="2"/>
      <c r="AF708" s="2"/>
      <c r="AG708" s="2"/>
      <c r="AH708" s="2"/>
      <c r="AI708" s="2"/>
      <c r="AJ708" s="2"/>
      <c r="AK708" s="2"/>
      <c r="AL708" s="2"/>
      <c r="AM708" s="2"/>
      <c r="AN708" s="2"/>
      <c r="AO708" s="2"/>
      <c r="AP708" s="2"/>
      <c r="AQ708" s="2"/>
      <c r="AR708" s="2"/>
      <c r="AS708" s="2"/>
      <c r="AT708" s="2"/>
      <c r="AU708" s="2"/>
      <c r="AV708" s="2"/>
      <c r="AW708" s="2"/>
      <c r="AX708" s="2"/>
      <c r="AY708" s="2"/>
      <c r="AZ708" s="2"/>
      <c r="BA708" s="2"/>
      <c r="BB708" s="2"/>
      <c r="BC708" s="2"/>
      <c r="BD708" s="2"/>
      <c r="BE708" s="2"/>
      <c r="BF708" s="2"/>
      <c r="BG708" s="2"/>
      <c r="BH708" s="2"/>
      <c r="BI708" s="2"/>
      <c r="BJ708" s="2"/>
    </row>
    <row r="709" spans="1:62" x14ac:dyDescent="0.3">
      <c r="A709" s="2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  <c r="AA709" s="2"/>
      <c r="AB709" s="2"/>
      <c r="AC709" s="2"/>
      <c r="AD709" s="2"/>
      <c r="AE709" s="2"/>
      <c r="AF709" s="2"/>
      <c r="AG709" s="2"/>
      <c r="AH709" s="2"/>
      <c r="AI709" s="2"/>
      <c r="AJ709" s="2"/>
      <c r="AK709" s="2"/>
      <c r="AL709" s="2"/>
      <c r="AM709" s="2"/>
      <c r="AN709" s="2"/>
      <c r="AO709" s="2"/>
      <c r="AP709" s="2"/>
      <c r="AQ709" s="2"/>
      <c r="AR709" s="2"/>
      <c r="AS709" s="2"/>
      <c r="AT709" s="2"/>
      <c r="AU709" s="2"/>
      <c r="AV709" s="2"/>
      <c r="AW709" s="2"/>
      <c r="AX709" s="2"/>
      <c r="AY709" s="2"/>
      <c r="AZ709" s="2"/>
      <c r="BA709" s="2"/>
      <c r="BB709" s="2"/>
      <c r="BC709" s="2"/>
      <c r="BD709" s="2"/>
      <c r="BE709" s="2"/>
      <c r="BF709" s="2"/>
      <c r="BG709" s="2"/>
      <c r="BH709" s="2"/>
      <c r="BI709" s="2"/>
      <c r="BJ709" s="2"/>
    </row>
    <row r="710" spans="1:62" x14ac:dyDescent="0.3">
      <c r="A710" s="2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  <c r="AA710" s="2"/>
      <c r="AB710" s="2"/>
      <c r="AC710" s="2"/>
      <c r="AD710" s="2"/>
      <c r="AE710" s="2"/>
      <c r="AF710" s="2"/>
      <c r="AG710" s="2"/>
      <c r="AH710" s="2"/>
      <c r="AI710" s="2"/>
      <c r="AJ710" s="2"/>
      <c r="AK710" s="2"/>
      <c r="AL710" s="2"/>
      <c r="AM710" s="2"/>
      <c r="AN710" s="2"/>
      <c r="AO710" s="2"/>
      <c r="AP710" s="2"/>
      <c r="AQ710" s="2"/>
      <c r="AR710" s="2"/>
      <c r="AS710" s="2"/>
      <c r="AT710" s="2"/>
      <c r="AU710" s="2"/>
      <c r="AV710" s="2"/>
      <c r="AW710" s="2"/>
      <c r="AX710" s="2"/>
      <c r="AY710" s="2"/>
      <c r="AZ710" s="2"/>
      <c r="BA710" s="2"/>
      <c r="BB710" s="2"/>
      <c r="BC710" s="2"/>
      <c r="BD710" s="2"/>
      <c r="BE710" s="2"/>
      <c r="BF710" s="2"/>
      <c r="BG710" s="2"/>
      <c r="BH710" s="2"/>
      <c r="BI710" s="2"/>
      <c r="BJ710" s="2"/>
    </row>
    <row r="711" spans="1:62" x14ac:dyDescent="0.3">
      <c r="A711" s="2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  <c r="AA711" s="2"/>
      <c r="AB711" s="2"/>
      <c r="AC711" s="2"/>
      <c r="AD711" s="2"/>
      <c r="AE711" s="2"/>
      <c r="AF711" s="2"/>
      <c r="AG711" s="2"/>
      <c r="AH711" s="2"/>
      <c r="AI711" s="2"/>
      <c r="AJ711" s="2"/>
      <c r="AK711" s="2"/>
      <c r="AL711" s="2"/>
      <c r="AM711" s="2"/>
      <c r="AN711" s="2"/>
      <c r="AO711" s="2"/>
      <c r="AP711" s="2"/>
      <c r="AQ711" s="2"/>
      <c r="AR711" s="2"/>
      <c r="AS711" s="2"/>
      <c r="AT711" s="2"/>
      <c r="AU711" s="2"/>
      <c r="AV711" s="2"/>
      <c r="AW711" s="2"/>
      <c r="AX711" s="2"/>
      <c r="AY711" s="2"/>
      <c r="AZ711" s="2"/>
      <c r="BA711" s="2"/>
      <c r="BB711" s="2"/>
      <c r="BC711" s="2"/>
      <c r="BD711" s="2"/>
      <c r="BE711" s="2"/>
      <c r="BF711" s="2"/>
      <c r="BG711" s="2"/>
      <c r="BH711" s="2"/>
      <c r="BI711" s="2"/>
      <c r="BJ711" s="2"/>
    </row>
    <row r="712" spans="1:62" x14ac:dyDescent="0.3">
      <c r="A712" s="2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  <c r="AA712" s="2"/>
      <c r="AB712" s="2"/>
      <c r="AC712" s="2"/>
      <c r="AD712" s="2"/>
      <c r="AE712" s="2"/>
      <c r="AF712" s="2"/>
      <c r="AG712" s="2"/>
      <c r="AH712" s="2"/>
      <c r="AI712" s="2"/>
      <c r="AJ712" s="2"/>
      <c r="AK712" s="2"/>
      <c r="AL712" s="2"/>
      <c r="AM712" s="2"/>
      <c r="AN712" s="2"/>
      <c r="AO712" s="2"/>
      <c r="AP712" s="2"/>
      <c r="AQ712" s="2"/>
      <c r="AR712" s="2"/>
      <c r="AS712" s="2"/>
      <c r="AT712" s="2"/>
      <c r="AU712" s="2"/>
      <c r="AV712" s="2"/>
      <c r="AW712" s="2"/>
      <c r="AX712" s="2"/>
      <c r="AY712" s="2"/>
      <c r="AZ712" s="2"/>
      <c r="BA712" s="2"/>
      <c r="BB712" s="2"/>
      <c r="BC712" s="2"/>
      <c r="BD712" s="2"/>
      <c r="BE712" s="2"/>
      <c r="BF712" s="2"/>
      <c r="BG712" s="2"/>
      <c r="BH712" s="2"/>
      <c r="BI712" s="2"/>
      <c r="BJ712" s="2"/>
    </row>
    <row r="713" spans="1:62" x14ac:dyDescent="0.3">
      <c r="A713" s="2"/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  <c r="AA713" s="2"/>
      <c r="AB713" s="2"/>
      <c r="AC713" s="2"/>
      <c r="AD713" s="2"/>
      <c r="AE713" s="2"/>
      <c r="AF713" s="2"/>
      <c r="AG713" s="2"/>
      <c r="AH713" s="2"/>
      <c r="AI713" s="2"/>
      <c r="AJ713" s="2"/>
      <c r="AK713" s="2"/>
      <c r="AL713" s="2"/>
      <c r="AM713" s="2"/>
      <c r="AN713" s="2"/>
      <c r="AO713" s="2"/>
      <c r="AP713" s="2"/>
      <c r="AQ713" s="2"/>
      <c r="AR713" s="2"/>
      <c r="AS713" s="2"/>
      <c r="AT713" s="2"/>
      <c r="AU713" s="2"/>
      <c r="AV713" s="2"/>
      <c r="AW713" s="2"/>
      <c r="AX713" s="2"/>
      <c r="AY713" s="2"/>
      <c r="AZ713" s="2"/>
      <c r="BA713" s="2"/>
      <c r="BB713" s="2"/>
      <c r="BC713" s="2"/>
      <c r="BD713" s="2"/>
      <c r="BE713" s="2"/>
      <c r="BF713" s="2"/>
      <c r="BG713" s="2"/>
      <c r="BH713" s="2"/>
      <c r="BI713" s="2"/>
      <c r="BJ713" s="2"/>
    </row>
    <row r="714" spans="1:62" x14ac:dyDescent="0.3">
      <c r="A714" s="2"/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  <c r="AA714" s="2"/>
      <c r="AB714" s="2"/>
      <c r="AC714" s="2"/>
      <c r="AD714" s="2"/>
      <c r="AE714" s="2"/>
      <c r="AF714" s="2"/>
      <c r="AG714" s="2"/>
      <c r="AH714" s="2"/>
      <c r="AI714" s="2"/>
      <c r="AJ714" s="2"/>
      <c r="AK714" s="2"/>
      <c r="AL714" s="2"/>
      <c r="AM714" s="2"/>
      <c r="AN714" s="2"/>
      <c r="AO714" s="2"/>
      <c r="AP714" s="2"/>
      <c r="AQ714" s="2"/>
      <c r="AR714" s="2"/>
      <c r="AS714" s="2"/>
      <c r="AT714" s="2"/>
      <c r="AU714" s="2"/>
      <c r="AV714" s="2"/>
      <c r="AW714" s="2"/>
      <c r="AX714" s="2"/>
      <c r="AY714" s="2"/>
      <c r="AZ714" s="2"/>
      <c r="BA714" s="2"/>
      <c r="BB714" s="2"/>
      <c r="BC714" s="2"/>
      <c r="BD714" s="2"/>
      <c r="BE714" s="2"/>
      <c r="BF714" s="2"/>
      <c r="BG714" s="2"/>
      <c r="BH714" s="2"/>
      <c r="BI714" s="2"/>
      <c r="BJ714" s="2"/>
    </row>
    <row r="715" spans="1:62" x14ac:dyDescent="0.3">
      <c r="A715" s="2"/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  <c r="AA715" s="2"/>
      <c r="AB715" s="2"/>
      <c r="AC715" s="2"/>
      <c r="AD715" s="2"/>
      <c r="AE715" s="2"/>
      <c r="AF715" s="2"/>
      <c r="AG715" s="2"/>
      <c r="AH715" s="2"/>
      <c r="AI715" s="2"/>
      <c r="AJ715" s="2"/>
      <c r="AK715" s="2"/>
      <c r="AL715" s="2"/>
      <c r="AM715" s="2"/>
      <c r="AN715" s="2"/>
      <c r="AO715" s="2"/>
      <c r="AP715" s="2"/>
      <c r="AQ715" s="2"/>
      <c r="AR715" s="2"/>
      <c r="AS715" s="2"/>
      <c r="AT715" s="2"/>
      <c r="AU715" s="2"/>
      <c r="AV715" s="2"/>
      <c r="AW715" s="2"/>
      <c r="AX715" s="2"/>
      <c r="AY715" s="2"/>
      <c r="AZ715" s="2"/>
      <c r="BA715" s="2"/>
      <c r="BB715" s="2"/>
      <c r="BC715" s="2"/>
      <c r="BD715" s="2"/>
      <c r="BE715" s="2"/>
      <c r="BF715" s="2"/>
      <c r="BG715" s="2"/>
      <c r="BH715" s="2"/>
      <c r="BI715" s="2"/>
      <c r="BJ715" s="2"/>
    </row>
    <row r="716" spans="1:62" x14ac:dyDescent="0.3">
      <c r="A716" s="2"/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  <c r="AA716" s="2"/>
      <c r="AB716" s="2"/>
      <c r="AC716" s="2"/>
      <c r="AD716" s="2"/>
      <c r="AE716" s="2"/>
      <c r="AF716" s="2"/>
      <c r="AG716" s="2"/>
      <c r="AH716" s="2"/>
      <c r="AI716" s="2"/>
      <c r="AJ716" s="2"/>
      <c r="AK716" s="2"/>
      <c r="AL716" s="2"/>
      <c r="AM716" s="2"/>
      <c r="AN716" s="2"/>
      <c r="AO716" s="2"/>
      <c r="AP716" s="2"/>
      <c r="AQ716" s="2"/>
      <c r="AR716" s="2"/>
      <c r="AS716" s="2"/>
      <c r="AT716" s="2"/>
      <c r="AU716" s="2"/>
      <c r="AV716" s="2"/>
      <c r="AW716" s="2"/>
      <c r="AX716" s="2"/>
      <c r="AY716" s="2"/>
      <c r="AZ716" s="2"/>
      <c r="BA716" s="2"/>
      <c r="BB716" s="2"/>
      <c r="BC716" s="2"/>
      <c r="BD716" s="2"/>
      <c r="BE716" s="2"/>
      <c r="BF716" s="2"/>
      <c r="BG716" s="2"/>
      <c r="BH716" s="2"/>
      <c r="BI716" s="2"/>
      <c r="BJ716" s="2"/>
    </row>
    <row r="717" spans="1:62" x14ac:dyDescent="0.3">
      <c r="A717" s="2"/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  <c r="AA717" s="2"/>
      <c r="AB717" s="2"/>
      <c r="AC717" s="2"/>
      <c r="AD717" s="2"/>
      <c r="AE717" s="2"/>
      <c r="AF717" s="2"/>
      <c r="AG717" s="2"/>
      <c r="AH717" s="2"/>
      <c r="AI717" s="2"/>
      <c r="AJ717" s="2"/>
      <c r="AK717" s="2"/>
      <c r="AL717" s="2"/>
      <c r="AM717" s="2"/>
      <c r="AN717" s="2"/>
      <c r="AO717" s="2"/>
      <c r="AP717" s="2"/>
      <c r="AQ717" s="2"/>
      <c r="AR717" s="2"/>
      <c r="AS717" s="2"/>
      <c r="AT717" s="2"/>
      <c r="AU717" s="2"/>
      <c r="AV717" s="2"/>
      <c r="AW717" s="2"/>
      <c r="AX717" s="2"/>
      <c r="AY717" s="2"/>
      <c r="AZ717" s="2"/>
      <c r="BA717" s="2"/>
      <c r="BB717" s="2"/>
      <c r="BC717" s="2"/>
      <c r="BD717" s="2"/>
      <c r="BE717" s="2"/>
      <c r="BF717" s="2"/>
      <c r="BG717" s="2"/>
      <c r="BH717" s="2"/>
      <c r="BI717" s="2"/>
      <c r="BJ717" s="2"/>
    </row>
    <row r="718" spans="1:62" x14ac:dyDescent="0.3">
      <c r="A718" s="2"/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  <c r="AA718" s="2"/>
      <c r="AB718" s="2"/>
      <c r="AC718" s="2"/>
      <c r="AD718" s="2"/>
      <c r="AE718" s="2"/>
      <c r="AF718" s="2"/>
      <c r="AG718" s="2"/>
      <c r="AH718" s="2"/>
      <c r="AI718" s="2"/>
      <c r="AJ718" s="2"/>
      <c r="AK718" s="2"/>
      <c r="AL718" s="2"/>
      <c r="AM718" s="2"/>
      <c r="AN718" s="2"/>
      <c r="AO718" s="2"/>
      <c r="AP718" s="2"/>
      <c r="AQ718" s="2"/>
      <c r="AR718" s="2"/>
      <c r="AS718" s="2"/>
      <c r="AT718" s="2"/>
      <c r="AU718" s="2"/>
      <c r="AV718" s="2"/>
      <c r="AW718" s="2"/>
      <c r="AX718" s="2"/>
      <c r="AY718" s="2"/>
      <c r="AZ718" s="2"/>
      <c r="BA718" s="2"/>
      <c r="BB718" s="2"/>
      <c r="BC718" s="2"/>
      <c r="BD718" s="2"/>
      <c r="BE718" s="2"/>
      <c r="BF718" s="2"/>
      <c r="BG718" s="2"/>
      <c r="BH718" s="2"/>
      <c r="BI718" s="2"/>
      <c r="BJ718" s="2"/>
    </row>
    <row r="719" spans="1:62" x14ac:dyDescent="0.3">
      <c r="A719" s="2"/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  <c r="AA719" s="2"/>
      <c r="AB719" s="2"/>
      <c r="AC719" s="2"/>
      <c r="AD719" s="2"/>
      <c r="AE719" s="2"/>
      <c r="AF719" s="2"/>
      <c r="AG719" s="2"/>
      <c r="AH719" s="2"/>
      <c r="AI719" s="2"/>
      <c r="AJ719" s="2"/>
      <c r="AK719" s="2"/>
      <c r="AL719" s="2"/>
      <c r="AM719" s="2"/>
      <c r="AN719" s="2"/>
      <c r="AO719" s="2"/>
      <c r="AP719" s="2"/>
      <c r="AQ719" s="2"/>
      <c r="AR719" s="2"/>
      <c r="AS719" s="2"/>
      <c r="AT719" s="2"/>
      <c r="AU719" s="2"/>
      <c r="AV719" s="2"/>
      <c r="AW719" s="2"/>
      <c r="AX719" s="2"/>
      <c r="AY719" s="2"/>
      <c r="AZ719" s="2"/>
      <c r="BA719" s="2"/>
      <c r="BB719" s="2"/>
      <c r="BC719" s="2"/>
      <c r="BD719" s="2"/>
      <c r="BE719" s="2"/>
      <c r="BF719" s="2"/>
      <c r="BG719" s="2"/>
      <c r="BH719" s="2"/>
      <c r="BI719" s="2"/>
      <c r="BJ719" s="2"/>
    </row>
    <row r="720" spans="1:62" x14ac:dyDescent="0.3">
      <c r="A720" s="2"/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  <c r="AA720" s="2"/>
      <c r="AB720" s="2"/>
      <c r="AC720" s="2"/>
      <c r="AD720" s="2"/>
      <c r="AE720" s="2"/>
      <c r="AF720" s="2"/>
      <c r="AG720" s="2"/>
      <c r="AH720" s="2"/>
      <c r="AI720" s="2"/>
      <c r="AJ720" s="2"/>
      <c r="AK720" s="2"/>
      <c r="AL720" s="2"/>
      <c r="AM720" s="2"/>
      <c r="AN720" s="2"/>
      <c r="AO720" s="2"/>
      <c r="AP720" s="2"/>
      <c r="AQ720" s="2"/>
      <c r="AR720" s="2"/>
      <c r="AS720" s="2"/>
      <c r="AT720" s="2"/>
      <c r="AU720" s="2"/>
      <c r="AV720" s="2"/>
      <c r="AW720" s="2"/>
      <c r="AX720" s="2"/>
      <c r="AY720" s="2"/>
      <c r="AZ720" s="2"/>
      <c r="BA720" s="2"/>
      <c r="BB720" s="2"/>
      <c r="BC720" s="2"/>
      <c r="BD720" s="2"/>
      <c r="BE720" s="2"/>
      <c r="BF720" s="2"/>
      <c r="BG720" s="2"/>
      <c r="BH720" s="2"/>
      <c r="BI720" s="2"/>
      <c r="BJ720" s="2"/>
    </row>
    <row r="721" spans="1:62" x14ac:dyDescent="0.3">
      <c r="A721" s="2"/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  <c r="AA721" s="2"/>
      <c r="AB721" s="2"/>
      <c r="AC721" s="2"/>
      <c r="AD721" s="2"/>
      <c r="AE721" s="2"/>
      <c r="AF721" s="2"/>
      <c r="AG721" s="2"/>
      <c r="AH721" s="2"/>
      <c r="AI721" s="2"/>
      <c r="AJ721" s="2"/>
      <c r="AK721" s="2"/>
      <c r="AL721" s="2"/>
      <c r="AM721" s="2"/>
      <c r="AN721" s="2"/>
      <c r="AO721" s="2"/>
      <c r="AP721" s="2"/>
      <c r="AQ721" s="2"/>
      <c r="AR721" s="2"/>
      <c r="AS721" s="2"/>
      <c r="AT721" s="2"/>
      <c r="AU721" s="2"/>
      <c r="AV721" s="2"/>
      <c r="AW721" s="2"/>
      <c r="AX721" s="2"/>
      <c r="AY721" s="2"/>
      <c r="AZ721" s="2"/>
      <c r="BA721" s="2"/>
      <c r="BB721" s="2"/>
      <c r="BC721" s="2"/>
      <c r="BD721" s="2"/>
      <c r="BE721" s="2"/>
      <c r="BF721" s="2"/>
      <c r="BG721" s="2"/>
      <c r="BH721" s="2"/>
      <c r="BI721" s="2"/>
      <c r="BJ721" s="2"/>
    </row>
    <row r="722" spans="1:62" x14ac:dyDescent="0.3">
      <c r="A722" s="2"/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  <c r="AA722" s="2"/>
      <c r="AB722" s="2"/>
      <c r="AC722" s="2"/>
      <c r="AD722" s="2"/>
      <c r="AE722" s="2"/>
      <c r="AF722" s="2"/>
      <c r="AG722" s="2"/>
      <c r="AH722" s="2"/>
      <c r="AI722" s="2"/>
      <c r="AJ722" s="2"/>
      <c r="AK722" s="2"/>
      <c r="AL722" s="2"/>
      <c r="AM722" s="2"/>
      <c r="AN722" s="2"/>
      <c r="AO722" s="2"/>
      <c r="AP722" s="2"/>
      <c r="AQ722" s="2"/>
      <c r="AR722" s="2"/>
      <c r="AS722" s="2"/>
      <c r="AT722" s="2"/>
      <c r="AU722" s="2"/>
      <c r="AV722" s="2"/>
      <c r="AW722" s="2"/>
      <c r="AX722" s="2"/>
      <c r="AY722" s="2"/>
      <c r="AZ722" s="2"/>
      <c r="BA722" s="2"/>
      <c r="BB722" s="2"/>
      <c r="BC722" s="2"/>
      <c r="BD722" s="2"/>
      <c r="BE722" s="2"/>
      <c r="BF722" s="2"/>
      <c r="BG722" s="2"/>
      <c r="BH722" s="2"/>
      <c r="BI722" s="2"/>
      <c r="BJ722" s="2"/>
    </row>
    <row r="723" spans="1:62" x14ac:dyDescent="0.3">
      <c r="A723" s="2"/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  <c r="AA723" s="2"/>
      <c r="AB723" s="2"/>
      <c r="AC723" s="2"/>
      <c r="AD723" s="2"/>
      <c r="AE723" s="2"/>
      <c r="AF723" s="2"/>
      <c r="AG723" s="2"/>
      <c r="AH723" s="2"/>
      <c r="AI723" s="2"/>
      <c r="AJ723" s="2"/>
      <c r="AK723" s="2"/>
      <c r="AL723" s="2"/>
      <c r="AM723" s="2"/>
      <c r="AN723" s="2"/>
      <c r="AO723" s="2"/>
      <c r="AP723" s="2"/>
      <c r="AQ723" s="2"/>
      <c r="AR723" s="2"/>
      <c r="AS723" s="2"/>
      <c r="AT723" s="2"/>
      <c r="AU723" s="2"/>
      <c r="AV723" s="2"/>
      <c r="AW723" s="2"/>
      <c r="AX723" s="2"/>
      <c r="AY723" s="2"/>
      <c r="AZ723" s="2"/>
      <c r="BA723" s="2"/>
      <c r="BB723" s="2"/>
      <c r="BC723" s="2"/>
      <c r="BD723" s="2"/>
      <c r="BE723" s="2"/>
      <c r="BF723" s="2"/>
      <c r="BG723" s="2"/>
      <c r="BH723" s="2"/>
      <c r="BI723" s="2"/>
      <c r="BJ723" s="2"/>
    </row>
    <row r="724" spans="1:62" x14ac:dyDescent="0.3">
      <c r="A724" s="2"/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  <c r="AA724" s="2"/>
      <c r="AB724" s="2"/>
      <c r="AC724" s="2"/>
      <c r="AD724" s="2"/>
      <c r="AE724" s="2"/>
      <c r="AF724" s="2"/>
      <c r="AG724" s="2"/>
      <c r="AH724" s="2"/>
      <c r="AI724" s="2"/>
      <c r="AJ724" s="2"/>
      <c r="AK724" s="2"/>
      <c r="AL724" s="2"/>
      <c r="AM724" s="2"/>
      <c r="AN724" s="2"/>
      <c r="AO724" s="2"/>
      <c r="AP724" s="2"/>
      <c r="AQ724" s="2"/>
      <c r="AR724" s="2"/>
      <c r="AS724" s="2"/>
      <c r="AT724" s="2"/>
      <c r="AU724" s="2"/>
      <c r="AV724" s="2"/>
      <c r="AW724" s="2"/>
      <c r="AX724" s="2"/>
      <c r="AY724" s="2"/>
      <c r="AZ724" s="2"/>
      <c r="BA724" s="2"/>
      <c r="BB724" s="2"/>
      <c r="BC724" s="2"/>
      <c r="BD724" s="2"/>
      <c r="BE724" s="2"/>
      <c r="BF724" s="2"/>
      <c r="BG724" s="2"/>
      <c r="BH724" s="2"/>
      <c r="BI724" s="2"/>
      <c r="BJ724" s="2"/>
    </row>
    <row r="725" spans="1:62" x14ac:dyDescent="0.3">
      <c r="A725" s="2"/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  <c r="AA725" s="2"/>
      <c r="AB725" s="2"/>
      <c r="AC725" s="2"/>
      <c r="AD725" s="2"/>
      <c r="AE725" s="2"/>
      <c r="AF725" s="2"/>
      <c r="AG725" s="2"/>
      <c r="AH725" s="2"/>
      <c r="AI725" s="2"/>
      <c r="AJ725" s="2"/>
      <c r="AK725" s="2"/>
      <c r="AL725" s="2"/>
      <c r="AM725" s="2"/>
      <c r="AN725" s="2"/>
      <c r="AO725" s="2"/>
      <c r="AP725" s="2"/>
      <c r="AQ725" s="2"/>
      <c r="AR725" s="2"/>
      <c r="AS725" s="2"/>
      <c r="AT725" s="2"/>
      <c r="AU725" s="2"/>
      <c r="AV725" s="2"/>
      <c r="AW725" s="2"/>
      <c r="AX725" s="2"/>
      <c r="AY725" s="2"/>
      <c r="AZ725" s="2"/>
      <c r="BA725" s="2"/>
      <c r="BB725" s="2"/>
      <c r="BC725" s="2"/>
      <c r="BD725" s="2"/>
      <c r="BE725" s="2"/>
      <c r="BF725" s="2"/>
      <c r="BG725" s="2"/>
      <c r="BH725" s="2"/>
      <c r="BI725" s="2"/>
      <c r="BJ725" s="2"/>
    </row>
    <row r="726" spans="1:62" x14ac:dyDescent="0.3">
      <c r="A726" s="2"/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  <c r="AA726" s="2"/>
      <c r="AB726" s="2"/>
      <c r="AC726" s="2"/>
      <c r="AD726" s="2"/>
      <c r="AE726" s="2"/>
      <c r="AF726" s="2"/>
      <c r="AG726" s="2"/>
      <c r="AH726" s="2"/>
      <c r="AI726" s="2"/>
      <c r="AJ726" s="2"/>
      <c r="AK726" s="2"/>
      <c r="AL726" s="2"/>
      <c r="AM726" s="2"/>
      <c r="AN726" s="2"/>
      <c r="AO726" s="2"/>
      <c r="AP726" s="2"/>
      <c r="AQ726" s="2"/>
      <c r="AR726" s="2"/>
      <c r="AS726" s="2"/>
      <c r="AT726" s="2"/>
      <c r="AU726" s="2"/>
      <c r="AV726" s="2"/>
      <c r="AW726" s="2"/>
      <c r="AX726" s="2"/>
      <c r="AY726" s="2"/>
      <c r="AZ726" s="2"/>
      <c r="BA726" s="2"/>
      <c r="BB726" s="2"/>
      <c r="BC726" s="2"/>
      <c r="BD726" s="2"/>
      <c r="BE726" s="2"/>
      <c r="BF726" s="2"/>
      <c r="BG726" s="2"/>
      <c r="BH726" s="2"/>
      <c r="BI726" s="2"/>
      <c r="BJ726" s="2"/>
    </row>
    <row r="727" spans="1:62" x14ac:dyDescent="0.3">
      <c r="A727" s="2"/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  <c r="AA727" s="2"/>
      <c r="AB727" s="2"/>
      <c r="AC727" s="2"/>
      <c r="AD727" s="2"/>
      <c r="AE727" s="2"/>
      <c r="AF727" s="2"/>
      <c r="AG727" s="2"/>
      <c r="AH727" s="2"/>
      <c r="AI727" s="2"/>
      <c r="AJ727" s="2"/>
      <c r="AK727" s="2"/>
      <c r="AL727" s="2"/>
      <c r="AM727" s="2"/>
      <c r="AN727" s="2"/>
      <c r="AO727" s="2"/>
      <c r="AP727" s="2"/>
      <c r="AQ727" s="2"/>
      <c r="AR727" s="2"/>
      <c r="AS727" s="2"/>
      <c r="AT727" s="2"/>
      <c r="AU727" s="2"/>
      <c r="AV727" s="2"/>
      <c r="AW727" s="2"/>
      <c r="AX727" s="2"/>
      <c r="AY727" s="2"/>
      <c r="AZ727" s="2"/>
      <c r="BA727" s="2"/>
      <c r="BB727" s="2"/>
      <c r="BC727" s="2"/>
      <c r="BD727" s="2"/>
      <c r="BE727" s="2"/>
      <c r="BF727" s="2"/>
      <c r="BG727" s="2"/>
      <c r="BH727" s="2"/>
      <c r="BI727" s="2"/>
      <c r="BJ727" s="2"/>
    </row>
    <row r="728" spans="1:62" x14ac:dyDescent="0.3">
      <c r="A728" s="2"/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  <c r="AA728" s="2"/>
      <c r="AB728" s="2"/>
      <c r="AC728" s="2"/>
      <c r="AD728" s="2"/>
      <c r="AE728" s="2"/>
      <c r="AF728" s="2"/>
      <c r="AG728" s="2"/>
      <c r="AH728" s="2"/>
      <c r="AI728" s="2"/>
      <c r="AJ728" s="2"/>
      <c r="AK728" s="2"/>
      <c r="AL728" s="2"/>
      <c r="AM728" s="2"/>
      <c r="AN728" s="2"/>
      <c r="AO728" s="2"/>
      <c r="AP728" s="2"/>
      <c r="AQ728" s="2"/>
      <c r="AR728" s="2"/>
      <c r="AS728" s="2"/>
      <c r="AT728" s="2"/>
      <c r="AU728" s="2"/>
      <c r="AV728" s="2"/>
      <c r="AW728" s="2"/>
      <c r="AX728" s="2"/>
      <c r="AY728" s="2"/>
      <c r="AZ728" s="2"/>
      <c r="BA728" s="2"/>
      <c r="BB728" s="2"/>
      <c r="BC728" s="2"/>
      <c r="BD728" s="2"/>
      <c r="BE728" s="2"/>
      <c r="BF728" s="2"/>
      <c r="BG728" s="2"/>
      <c r="BH728" s="2"/>
      <c r="BI728" s="2"/>
      <c r="BJ728" s="2"/>
    </row>
    <row r="729" spans="1:62" x14ac:dyDescent="0.3">
      <c r="A729" s="2"/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  <c r="AA729" s="2"/>
      <c r="AB729" s="2"/>
      <c r="AC729" s="2"/>
      <c r="AD729" s="2"/>
      <c r="AE729" s="2"/>
      <c r="AF729" s="2"/>
      <c r="AG729" s="2"/>
      <c r="AH729" s="2"/>
      <c r="AI729" s="2"/>
      <c r="AJ729" s="2"/>
      <c r="AK729" s="2"/>
      <c r="AL729" s="2"/>
      <c r="AM729" s="2"/>
      <c r="AN729" s="2"/>
      <c r="AO729" s="2"/>
      <c r="AP729" s="2"/>
      <c r="AQ729" s="2"/>
      <c r="AR729" s="2"/>
      <c r="AS729" s="2"/>
      <c r="AT729" s="2"/>
      <c r="AU729" s="2"/>
      <c r="AV729" s="2"/>
      <c r="AW729" s="2"/>
      <c r="AX729" s="2"/>
      <c r="AY729" s="2"/>
      <c r="AZ729" s="2"/>
      <c r="BA729" s="2"/>
      <c r="BB729" s="2"/>
      <c r="BC729" s="2"/>
      <c r="BD729" s="2"/>
      <c r="BE729" s="2"/>
      <c r="BF729" s="2"/>
      <c r="BG729" s="2"/>
      <c r="BH729" s="2"/>
      <c r="BI729" s="2"/>
      <c r="BJ729" s="2"/>
    </row>
    <row r="730" spans="1:62" x14ac:dyDescent="0.3">
      <c r="A730" s="2"/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  <c r="AA730" s="2"/>
      <c r="AB730" s="2"/>
      <c r="AC730" s="2"/>
      <c r="AD730" s="2"/>
      <c r="AE730" s="2"/>
      <c r="AF730" s="2"/>
      <c r="AG730" s="2"/>
      <c r="AH730" s="2"/>
      <c r="AI730" s="2"/>
      <c r="AJ730" s="2"/>
      <c r="AK730" s="2"/>
      <c r="AL730" s="2"/>
      <c r="AM730" s="2"/>
      <c r="AN730" s="2"/>
      <c r="AO730" s="2"/>
      <c r="AP730" s="2"/>
      <c r="AQ730" s="2"/>
      <c r="AR730" s="2"/>
      <c r="AS730" s="2"/>
      <c r="AT730" s="2"/>
      <c r="AU730" s="2"/>
      <c r="AV730" s="2"/>
      <c r="AW730" s="2"/>
      <c r="AX730" s="2"/>
      <c r="AY730" s="2"/>
      <c r="AZ730" s="2"/>
      <c r="BA730" s="2"/>
      <c r="BB730" s="2"/>
      <c r="BC730" s="2"/>
      <c r="BD730" s="2"/>
      <c r="BE730" s="2"/>
      <c r="BF730" s="2"/>
      <c r="BG730" s="2"/>
      <c r="BH730" s="2"/>
      <c r="BI730" s="2"/>
      <c r="BJ730" s="2"/>
    </row>
    <row r="731" spans="1:62" x14ac:dyDescent="0.3">
      <c r="A731" s="2"/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  <c r="AA731" s="2"/>
      <c r="AB731" s="2"/>
      <c r="AC731" s="2"/>
      <c r="AD731" s="2"/>
      <c r="AE731" s="2"/>
      <c r="AF731" s="2"/>
      <c r="AG731" s="2"/>
      <c r="AH731" s="2"/>
      <c r="AI731" s="2"/>
      <c r="AJ731" s="2"/>
      <c r="AK731" s="2"/>
      <c r="AL731" s="2"/>
      <c r="AM731" s="2"/>
      <c r="AN731" s="2"/>
      <c r="AO731" s="2"/>
      <c r="AP731" s="2"/>
      <c r="AQ731" s="2"/>
      <c r="AR731" s="2"/>
      <c r="AS731" s="2"/>
      <c r="AT731" s="2"/>
      <c r="AU731" s="2"/>
      <c r="AV731" s="2"/>
      <c r="AW731" s="2"/>
      <c r="AX731" s="2"/>
      <c r="AY731" s="2"/>
      <c r="AZ731" s="2"/>
      <c r="BA731" s="2"/>
      <c r="BB731" s="2"/>
      <c r="BC731" s="2"/>
      <c r="BD731" s="2"/>
      <c r="BE731" s="2"/>
      <c r="BF731" s="2"/>
      <c r="BG731" s="2"/>
      <c r="BH731" s="2"/>
      <c r="BI731" s="2"/>
      <c r="BJ731" s="2"/>
    </row>
    <row r="732" spans="1:62" x14ac:dyDescent="0.3">
      <c r="A732" s="2"/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  <c r="AA732" s="2"/>
      <c r="AB732" s="2"/>
      <c r="AC732" s="2"/>
      <c r="AD732" s="2"/>
      <c r="AE732" s="2"/>
      <c r="AF732" s="2"/>
      <c r="AG732" s="2"/>
      <c r="AH732" s="2"/>
      <c r="AI732" s="2"/>
      <c r="AJ732" s="2"/>
      <c r="AK732" s="2"/>
      <c r="AL732" s="2"/>
      <c r="AM732" s="2"/>
      <c r="AN732" s="2"/>
      <c r="AO732" s="2"/>
      <c r="AP732" s="2"/>
      <c r="AQ732" s="2"/>
      <c r="AR732" s="2"/>
      <c r="AS732" s="2"/>
      <c r="AT732" s="2"/>
      <c r="AU732" s="2"/>
      <c r="AV732" s="2"/>
      <c r="AW732" s="2"/>
      <c r="AX732" s="2"/>
      <c r="AY732" s="2"/>
      <c r="AZ732" s="2"/>
      <c r="BA732" s="2"/>
      <c r="BB732" s="2"/>
      <c r="BC732" s="2"/>
      <c r="BD732" s="2"/>
      <c r="BE732" s="2"/>
      <c r="BF732" s="2"/>
      <c r="BG732" s="2"/>
      <c r="BH732" s="2"/>
      <c r="BI732" s="2"/>
      <c r="BJ732" s="2"/>
    </row>
    <row r="733" spans="1:62" x14ac:dyDescent="0.3">
      <c r="A733" s="2"/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  <c r="AA733" s="2"/>
      <c r="AB733" s="2"/>
      <c r="AC733" s="2"/>
      <c r="AD733" s="2"/>
      <c r="AE733" s="2"/>
      <c r="AF733" s="2"/>
      <c r="AG733" s="2"/>
      <c r="AH733" s="2"/>
      <c r="AI733" s="2"/>
      <c r="AJ733" s="2"/>
      <c r="AK733" s="2"/>
      <c r="AL733" s="2"/>
      <c r="AM733" s="2"/>
      <c r="AN733" s="2"/>
      <c r="AO733" s="2"/>
      <c r="AP733" s="2"/>
      <c r="AQ733" s="2"/>
      <c r="AR733" s="2"/>
      <c r="AS733" s="2"/>
      <c r="AT733" s="2"/>
      <c r="AU733" s="2"/>
      <c r="AV733" s="2"/>
      <c r="AW733" s="2"/>
      <c r="AX733" s="2"/>
      <c r="AY733" s="2"/>
      <c r="AZ733" s="2"/>
      <c r="BA733" s="2"/>
      <c r="BB733" s="2"/>
      <c r="BC733" s="2"/>
      <c r="BD733" s="2"/>
      <c r="BE733" s="2"/>
      <c r="BF733" s="2"/>
      <c r="BG733" s="2"/>
      <c r="BH733" s="2"/>
      <c r="BI733" s="2"/>
      <c r="BJ733" s="2"/>
    </row>
    <row r="734" spans="1:62" x14ac:dyDescent="0.3">
      <c r="A734" s="2"/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  <c r="AA734" s="2"/>
      <c r="AB734" s="2"/>
      <c r="AC734" s="2"/>
      <c r="AD734" s="2"/>
      <c r="AE734" s="2"/>
      <c r="AF734" s="2"/>
      <c r="AG734" s="2"/>
      <c r="AH734" s="2"/>
      <c r="AI734" s="2"/>
      <c r="AJ734" s="2"/>
      <c r="AK734" s="2"/>
      <c r="AL734" s="2"/>
      <c r="AM734" s="2"/>
      <c r="AN734" s="2"/>
      <c r="AO734" s="2"/>
      <c r="AP734" s="2"/>
      <c r="AQ734" s="2"/>
      <c r="AR734" s="2"/>
      <c r="AS734" s="2"/>
      <c r="AT734" s="2"/>
      <c r="AU734" s="2"/>
      <c r="AV734" s="2"/>
      <c r="AW734" s="2"/>
      <c r="AX734" s="2"/>
      <c r="AY734" s="2"/>
      <c r="AZ734" s="2"/>
      <c r="BA734" s="2"/>
      <c r="BB734" s="2"/>
      <c r="BC734" s="2"/>
      <c r="BD734" s="2"/>
      <c r="BE734" s="2"/>
      <c r="BF734" s="2"/>
      <c r="BG734" s="2"/>
      <c r="BH734" s="2"/>
      <c r="BI734" s="2"/>
      <c r="BJ734" s="2"/>
    </row>
    <row r="735" spans="1:62" x14ac:dyDescent="0.3">
      <c r="A735" s="2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  <c r="AA735" s="2"/>
      <c r="AB735" s="2"/>
      <c r="AC735" s="2"/>
      <c r="AD735" s="2"/>
      <c r="AE735" s="2"/>
      <c r="AF735" s="2"/>
      <c r="AG735" s="2"/>
      <c r="AH735" s="2"/>
      <c r="AI735" s="2"/>
      <c r="AJ735" s="2"/>
      <c r="AK735" s="2"/>
      <c r="AL735" s="2"/>
      <c r="AM735" s="2"/>
      <c r="AN735" s="2"/>
      <c r="AO735" s="2"/>
      <c r="AP735" s="2"/>
      <c r="AQ735" s="2"/>
      <c r="AR735" s="2"/>
      <c r="AS735" s="2"/>
      <c r="AT735" s="2"/>
      <c r="AU735" s="2"/>
      <c r="AV735" s="2"/>
      <c r="AW735" s="2"/>
      <c r="AX735" s="2"/>
      <c r="AY735" s="2"/>
      <c r="AZ735" s="2"/>
      <c r="BA735" s="2"/>
      <c r="BB735" s="2"/>
      <c r="BC735" s="2"/>
      <c r="BD735" s="2"/>
      <c r="BE735" s="2"/>
      <c r="BF735" s="2"/>
      <c r="BG735" s="2"/>
      <c r="BH735" s="2"/>
      <c r="BI735" s="2"/>
      <c r="BJ735" s="2"/>
    </row>
    <row r="736" spans="1:62" x14ac:dyDescent="0.3">
      <c r="A736" s="2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  <c r="AA736" s="2"/>
      <c r="AB736" s="2"/>
      <c r="AC736" s="2"/>
      <c r="AD736" s="2"/>
      <c r="AE736" s="2"/>
      <c r="AF736" s="2"/>
      <c r="AG736" s="2"/>
      <c r="AH736" s="2"/>
      <c r="AI736" s="2"/>
      <c r="AJ736" s="2"/>
      <c r="AK736" s="2"/>
      <c r="AL736" s="2"/>
      <c r="AM736" s="2"/>
      <c r="AN736" s="2"/>
      <c r="AO736" s="2"/>
      <c r="AP736" s="2"/>
      <c r="AQ736" s="2"/>
      <c r="AR736" s="2"/>
      <c r="AS736" s="2"/>
      <c r="AT736" s="2"/>
      <c r="AU736" s="2"/>
      <c r="AV736" s="2"/>
      <c r="AW736" s="2"/>
      <c r="AX736" s="2"/>
      <c r="AY736" s="2"/>
      <c r="AZ736" s="2"/>
      <c r="BA736" s="2"/>
      <c r="BB736" s="2"/>
      <c r="BC736" s="2"/>
      <c r="BD736" s="2"/>
      <c r="BE736" s="2"/>
      <c r="BF736" s="2"/>
      <c r="BG736" s="2"/>
      <c r="BH736" s="2"/>
      <c r="BI736" s="2"/>
      <c r="BJ736" s="2"/>
    </row>
    <row r="737" spans="1:62" x14ac:dyDescent="0.3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  <c r="AA737" s="2"/>
      <c r="AB737" s="2"/>
      <c r="AC737" s="2"/>
      <c r="AD737" s="2"/>
      <c r="AE737" s="2"/>
      <c r="AF737" s="2"/>
      <c r="AG737" s="2"/>
      <c r="AH737" s="2"/>
      <c r="AI737" s="2"/>
      <c r="AJ737" s="2"/>
      <c r="AK737" s="2"/>
      <c r="AL737" s="2"/>
      <c r="AM737" s="2"/>
      <c r="AN737" s="2"/>
      <c r="AO737" s="2"/>
      <c r="AP737" s="2"/>
      <c r="AQ737" s="2"/>
      <c r="AR737" s="2"/>
      <c r="AS737" s="2"/>
      <c r="AT737" s="2"/>
      <c r="AU737" s="2"/>
      <c r="AV737" s="2"/>
      <c r="AW737" s="2"/>
      <c r="AX737" s="2"/>
      <c r="AY737" s="2"/>
      <c r="AZ737" s="2"/>
      <c r="BA737" s="2"/>
      <c r="BB737" s="2"/>
      <c r="BC737" s="2"/>
      <c r="BD737" s="2"/>
      <c r="BE737" s="2"/>
      <c r="BF737" s="2"/>
      <c r="BG737" s="2"/>
      <c r="BH737" s="2"/>
      <c r="BI737" s="2"/>
      <c r="BJ737" s="2"/>
    </row>
    <row r="738" spans="1:62" x14ac:dyDescent="0.3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  <c r="AA738" s="2"/>
      <c r="AB738" s="2"/>
      <c r="AC738" s="2"/>
      <c r="AD738" s="2"/>
      <c r="AE738" s="2"/>
      <c r="AF738" s="2"/>
      <c r="AG738" s="2"/>
      <c r="AH738" s="2"/>
      <c r="AI738" s="2"/>
      <c r="AJ738" s="2"/>
      <c r="AK738" s="2"/>
      <c r="AL738" s="2"/>
      <c r="AM738" s="2"/>
      <c r="AN738" s="2"/>
      <c r="AO738" s="2"/>
      <c r="AP738" s="2"/>
      <c r="AQ738" s="2"/>
      <c r="AR738" s="2"/>
      <c r="AS738" s="2"/>
      <c r="AT738" s="2"/>
      <c r="AU738" s="2"/>
      <c r="AV738" s="2"/>
      <c r="AW738" s="2"/>
      <c r="AX738" s="2"/>
      <c r="AY738" s="2"/>
      <c r="AZ738" s="2"/>
      <c r="BA738" s="2"/>
      <c r="BB738" s="2"/>
      <c r="BC738" s="2"/>
      <c r="BD738" s="2"/>
      <c r="BE738" s="2"/>
      <c r="BF738" s="2"/>
      <c r="BG738" s="2"/>
      <c r="BH738" s="2"/>
      <c r="BI738" s="2"/>
      <c r="BJ738" s="2"/>
    </row>
    <row r="739" spans="1:62" x14ac:dyDescent="0.3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  <c r="AA739" s="2"/>
      <c r="AB739" s="2"/>
      <c r="AC739" s="2"/>
      <c r="AD739" s="2"/>
      <c r="AE739" s="2"/>
      <c r="AF739" s="2"/>
      <c r="AG739" s="2"/>
      <c r="AH739" s="2"/>
      <c r="AI739" s="2"/>
      <c r="AJ739" s="2"/>
      <c r="AK739" s="2"/>
      <c r="AL739" s="2"/>
      <c r="AM739" s="2"/>
      <c r="AN739" s="2"/>
      <c r="AO739" s="2"/>
      <c r="AP739" s="2"/>
      <c r="AQ739" s="2"/>
      <c r="AR739" s="2"/>
      <c r="AS739" s="2"/>
      <c r="AT739" s="2"/>
      <c r="AU739" s="2"/>
      <c r="AV739" s="2"/>
      <c r="AW739" s="2"/>
      <c r="AX739" s="2"/>
      <c r="AY739" s="2"/>
      <c r="AZ739" s="2"/>
      <c r="BA739" s="2"/>
      <c r="BB739" s="2"/>
      <c r="BC739" s="2"/>
      <c r="BD739" s="2"/>
      <c r="BE739" s="2"/>
      <c r="BF739" s="2"/>
      <c r="BG739" s="2"/>
      <c r="BH739" s="2"/>
      <c r="BI739" s="2"/>
      <c r="BJ739" s="2"/>
    </row>
    <row r="740" spans="1:62" x14ac:dyDescent="0.3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  <c r="AA740" s="2"/>
      <c r="AB740" s="2"/>
      <c r="AC740" s="2"/>
      <c r="AD740" s="2"/>
      <c r="AE740" s="2"/>
      <c r="AF740" s="2"/>
      <c r="AG740" s="2"/>
      <c r="AH740" s="2"/>
      <c r="AI740" s="2"/>
      <c r="AJ740" s="2"/>
      <c r="AK740" s="2"/>
      <c r="AL740" s="2"/>
      <c r="AM740" s="2"/>
      <c r="AN740" s="2"/>
      <c r="AO740" s="2"/>
      <c r="AP740" s="2"/>
      <c r="AQ740" s="2"/>
      <c r="AR740" s="2"/>
      <c r="AS740" s="2"/>
      <c r="AT740" s="2"/>
      <c r="AU740" s="2"/>
      <c r="AV740" s="2"/>
      <c r="AW740" s="2"/>
      <c r="AX740" s="2"/>
      <c r="AY740" s="2"/>
      <c r="AZ740" s="2"/>
      <c r="BA740" s="2"/>
      <c r="BB740" s="2"/>
      <c r="BC740" s="2"/>
      <c r="BD740" s="2"/>
      <c r="BE740" s="2"/>
      <c r="BF740" s="2"/>
      <c r="BG740" s="2"/>
      <c r="BH740" s="2"/>
      <c r="BI740" s="2"/>
      <c r="BJ740" s="2"/>
    </row>
    <row r="741" spans="1:62" x14ac:dyDescent="0.3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  <c r="AA741" s="2"/>
      <c r="AB741" s="2"/>
      <c r="AC741" s="2"/>
      <c r="AD741" s="2"/>
      <c r="AE741" s="2"/>
      <c r="AF741" s="2"/>
      <c r="AG741" s="2"/>
      <c r="AH741" s="2"/>
      <c r="AI741" s="2"/>
      <c r="AJ741" s="2"/>
      <c r="AK741" s="2"/>
      <c r="AL741" s="2"/>
      <c r="AM741" s="2"/>
      <c r="AN741" s="2"/>
      <c r="AO741" s="2"/>
      <c r="AP741" s="2"/>
      <c r="AQ741" s="2"/>
      <c r="AR741" s="2"/>
      <c r="AS741" s="2"/>
      <c r="AT741" s="2"/>
      <c r="AU741" s="2"/>
      <c r="AV741" s="2"/>
      <c r="AW741" s="2"/>
      <c r="AX741" s="2"/>
      <c r="AY741" s="2"/>
      <c r="AZ741" s="2"/>
      <c r="BA741" s="2"/>
      <c r="BB741" s="2"/>
      <c r="BC741" s="2"/>
      <c r="BD741" s="2"/>
      <c r="BE741" s="2"/>
      <c r="BF741" s="2"/>
      <c r="BG741" s="2"/>
      <c r="BH741" s="2"/>
      <c r="BI741" s="2"/>
      <c r="BJ741" s="2"/>
    </row>
    <row r="742" spans="1:62" x14ac:dyDescent="0.3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  <c r="AA742" s="2"/>
      <c r="AB742" s="2"/>
      <c r="AC742" s="2"/>
      <c r="AD742" s="2"/>
      <c r="AE742" s="2"/>
      <c r="AF742" s="2"/>
      <c r="AG742" s="2"/>
      <c r="AH742" s="2"/>
      <c r="AI742" s="2"/>
      <c r="AJ742" s="2"/>
      <c r="AK742" s="2"/>
      <c r="AL742" s="2"/>
      <c r="AM742" s="2"/>
      <c r="AN742" s="2"/>
      <c r="AO742" s="2"/>
      <c r="AP742" s="2"/>
      <c r="AQ742" s="2"/>
      <c r="AR742" s="2"/>
      <c r="AS742" s="2"/>
      <c r="AT742" s="2"/>
      <c r="AU742" s="2"/>
      <c r="AV742" s="2"/>
      <c r="AW742" s="2"/>
      <c r="AX742" s="2"/>
      <c r="AY742" s="2"/>
      <c r="AZ742" s="2"/>
      <c r="BA742" s="2"/>
      <c r="BB742" s="2"/>
      <c r="BC742" s="2"/>
      <c r="BD742" s="2"/>
      <c r="BE742" s="2"/>
      <c r="BF742" s="2"/>
      <c r="BG742" s="2"/>
      <c r="BH742" s="2"/>
      <c r="BI742" s="2"/>
      <c r="BJ742" s="2"/>
    </row>
    <row r="743" spans="1:62" x14ac:dyDescent="0.3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  <c r="AA743" s="2"/>
      <c r="AB743" s="2"/>
      <c r="AC743" s="2"/>
      <c r="AD743" s="2"/>
      <c r="AE743" s="2"/>
      <c r="AF743" s="2"/>
      <c r="AG743" s="2"/>
      <c r="AH743" s="2"/>
      <c r="AI743" s="2"/>
      <c r="AJ743" s="2"/>
      <c r="AK743" s="2"/>
      <c r="AL743" s="2"/>
      <c r="AM743" s="2"/>
      <c r="AN743" s="2"/>
      <c r="AO743" s="2"/>
      <c r="AP743" s="2"/>
      <c r="AQ743" s="2"/>
      <c r="AR743" s="2"/>
      <c r="AS743" s="2"/>
      <c r="AT743" s="2"/>
      <c r="AU743" s="2"/>
      <c r="AV743" s="2"/>
      <c r="AW743" s="2"/>
      <c r="AX743" s="2"/>
      <c r="AY743" s="2"/>
      <c r="AZ743" s="2"/>
      <c r="BA743" s="2"/>
      <c r="BB743" s="2"/>
      <c r="BC743" s="2"/>
      <c r="BD743" s="2"/>
      <c r="BE743" s="2"/>
      <c r="BF743" s="2"/>
      <c r="BG743" s="2"/>
      <c r="BH743" s="2"/>
      <c r="BI743" s="2"/>
      <c r="BJ743" s="2"/>
    </row>
    <row r="744" spans="1:62" x14ac:dyDescent="0.3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  <c r="AA744" s="2"/>
      <c r="AB744" s="2"/>
      <c r="AC744" s="2"/>
      <c r="AD744" s="2"/>
      <c r="AE744" s="2"/>
      <c r="AF744" s="2"/>
      <c r="AG744" s="2"/>
      <c r="AH744" s="2"/>
      <c r="AI744" s="2"/>
      <c r="AJ744" s="2"/>
      <c r="AK744" s="2"/>
      <c r="AL744" s="2"/>
      <c r="AM744" s="2"/>
      <c r="AN744" s="2"/>
      <c r="AO744" s="2"/>
      <c r="AP744" s="2"/>
      <c r="AQ744" s="2"/>
      <c r="AR744" s="2"/>
      <c r="AS744" s="2"/>
      <c r="AT744" s="2"/>
      <c r="AU744" s="2"/>
      <c r="AV744" s="2"/>
      <c r="AW744" s="2"/>
      <c r="AX744" s="2"/>
      <c r="AY744" s="2"/>
      <c r="AZ744" s="2"/>
      <c r="BA744" s="2"/>
      <c r="BB744" s="2"/>
      <c r="BC744" s="2"/>
      <c r="BD744" s="2"/>
      <c r="BE744" s="2"/>
      <c r="BF744" s="2"/>
      <c r="BG744" s="2"/>
      <c r="BH744" s="2"/>
      <c r="BI744" s="2"/>
      <c r="BJ744" s="2"/>
    </row>
    <row r="745" spans="1:62" x14ac:dyDescent="0.3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  <c r="AA745" s="2"/>
      <c r="AB745" s="2"/>
      <c r="AC745" s="2"/>
      <c r="AD745" s="2"/>
      <c r="AE745" s="2"/>
      <c r="AF745" s="2"/>
      <c r="AG745" s="2"/>
      <c r="AH745" s="2"/>
      <c r="AI745" s="2"/>
      <c r="AJ745" s="2"/>
      <c r="AK745" s="2"/>
      <c r="AL745" s="2"/>
      <c r="AM745" s="2"/>
      <c r="AN745" s="2"/>
      <c r="AO745" s="2"/>
      <c r="AP745" s="2"/>
      <c r="AQ745" s="2"/>
      <c r="AR745" s="2"/>
      <c r="AS745" s="2"/>
      <c r="AT745" s="2"/>
      <c r="AU745" s="2"/>
      <c r="AV745" s="2"/>
      <c r="AW745" s="2"/>
      <c r="AX745" s="2"/>
      <c r="AY745" s="2"/>
      <c r="AZ745" s="2"/>
      <c r="BA745" s="2"/>
      <c r="BB745" s="2"/>
      <c r="BC745" s="2"/>
      <c r="BD745" s="2"/>
      <c r="BE745" s="2"/>
      <c r="BF745" s="2"/>
      <c r="BG745" s="2"/>
      <c r="BH745" s="2"/>
      <c r="BI745" s="2"/>
      <c r="BJ745" s="2"/>
    </row>
    <row r="746" spans="1:62" x14ac:dyDescent="0.3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  <c r="AA746" s="2"/>
      <c r="AB746" s="2"/>
      <c r="AC746" s="2"/>
      <c r="AD746" s="2"/>
      <c r="AE746" s="2"/>
      <c r="AF746" s="2"/>
      <c r="AG746" s="2"/>
      <c r="AH746" s="2"/>
      <c r="AI746" s="2"/>
      <c r="AJ746" s="2"/>
      <c r="AK746" s="2"/>
      <c r="AL746" s="2"/>
      <c r="AM746" s="2"/>
      <c r="AN746" s="2"/>
      <c r="AO746" s="2"/>
      <c r="AP746" s="2"/>
      <c r="AQ746" s="2"/>
      <c r="AR746" s="2"/>
      <c r="AS746" s="2"/>
      <c r="AT746" s="2"/>
      <c r="AU746" s="2"/>
      <c r="AV746" s="2"/>
      <c r="AW746" s="2"/>
      <c r="AX746" s="2"/>
      <c r="AY746" s="2"/>
      <c r="AZ746" s="2"/>
      <c r="BA746" s="2"/>
      <c r="BB746" s="2"/>
      <c r="BC746" s="2"/>
      <c r="BD746" s="2"/>
      <c r="BE746" s="2"/>
      <c r="BF746" s="2"/>
      <c r="BG746" s="2"/>
      <c r="BH746" s="2"/>
      <c r="BI746" s="2"/>
      <c r="BJ746" s="2"/>
    </row>
    <row r="747" spans="1:62" x14ac:dyDescent="0.3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  <c r="AA747" s="2"/>
      <c r="AB747" s="2"/>
      <c r="AC747" s="2"/>
      <c r="AD747" s="2"/>
      <c r="AE747" s="2"/>
      <c r="AF747" s="2"/>
      <c r="AG747" s="2"/>
      <c r="AH747" s="2"/>
      <c r="AI747" s="2"/>
      <c r="AJ747" s="2"/>
      <c r="AK747" s="2"/>
      <c r="AL747" s="2"/>
      <c r="AM747" s="2"/>
      <c r="AN747" s="2"/>
      <c r="AO747" s="2"/>
      <c r="AP747" s="2"/>
      <c r="AQ747" s="2"/>
      <c r="AR747" s="2"/>
      <c r="AS747" s="2"/>
      <c r="AT747" s="2"/>
      <c r="AU747" s="2"/>
      <c r="AV747" s="2"/>
      <c r="AW747" s="2"/>
      <c r="AX747" s="2"/>
      <c r="AY747" s="2"/>
      <c r="AZ747" s="2"/>
      <c r="BA747" s="2"/>
      <c r="BB747" s="2"/>
      <c r="BC747" s="2"/>
      <c r="BD747" s="2"/>
      <c r="BE747" s="2"/>
      <c r="BF747" s="2"/>
      <c r="BG747" s="2"/>
      <c r="BH747" s="2"/>
      <c r="BI747" s="2"/>
      <c r="BJ747" s="2"/>
    </row>
    <row r="748" spans="1:62" x14ac:dyDescent="0.3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  <c r="AA748" s="2"/>
      <c r="AB748" s="2"/>
      <c r="AC748" s="2"/>
      <c r="AD748" s="2"/>
      <c r="AE748" s="2"/>
      <c r="AF748" s="2"/>
      <c r="AG748" s="2"/>
      <c r="AH748" s="2"/>
      <c r="AI748" s="2"/>
      <c r="AJ748" s="2"/>
      <c r="AK748" s="2"/>
      <c r="AL748" s="2"/>
      <c r="AM748" s="2"/>
      <c r="AN748" s="2"/>
      <c r="AO748" s="2"/>
      <c r="AP748" s="2"/>
      <c r="AQ748" s="2"/>
      <c r="AR748" s="2"/>
      <c r="AS748" s="2"/>
      <c r="AT748" s="2"/>
      <c r="AU748" s="2"/>
      <c r="AV748" s="2"/>
      <c r="AW748" s="2"/>
      <c r="AX748" s="2"/>
      <c r="AY748" s="2"/>
      <c r="AZ748" s="2"/>
      <c r="BA748" s="2"/>
      <c r="BB748" s="2"/>
      <c r="BC748" s="2"/>
      <c r="BD748" s="2"/>
      <c r="BE748" s="2"/>
      <c r="BF748" s="2"/>
      <c r="BG748" s="2"/>
      <c r="BH748" s="2"/>
      <c r="BI748" s="2"/>
      <c r="BJ748" s="2"/>
    </row>
    <row r="749" spans="1:62" x14ac:dyDescent="0.3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  <c r="AA749" s="2"/>
      <c r="AB749" s="2"/>
      <c r="AC749" s="2"/>
      <c r="AD749" s="2"/>
      <c r="AE749" s="2"/>
      <c r="AF749" s="2"/>
      <c r="AG749" s="2"/>
      <c r="AH749" s="2"/>
      <c r="AI749" s="2"/>
      <c r="AJ749" s="2"/>
      <c r="AK749" s="2"/>
      <c r="AL749" s="2"/>
      <c r="AM749" s="2"/>
      <c r="AN749" s="2"/>
      <c r="AO749" s="2"/>
      <c r="AP749" s="2"/>
      <c r="AQ749" s="2"/>
      <c r="AR749" s="2"/>
      <c r="AS749" s="2"/>
      <c r="AT749" s="2"/>
      <c r="AU749" s="2"/>
      <c r="AV749" s="2"/>
      <c r="AW749" s="2"/>
      <c r="AX749" s="2"/>
      <c r="AY749" s="2"/>
      <c r="AZ749" s="2"/>
      <c r="BA749" s="2"/>
      <c r="BB749" s="2"/>
      <c r="BC749" s="2"/>
      <c r="BD749" s="2"/>
      <c r="BE749" s="2"/>
      <c r="BF749" s="2"/>
      <c r="BG749" s="2"/>
      <c r="BH749" s="2"/>
      <c r="BI749" s="2"/>
      <c r="BJ749" s="2"/>
    </row>
    <row r="750" spans="1:62" x14ac:dyDescent="0.3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  <c r="AA750" s="2"/>
      <c r="AB750" s="2"/>
      <c r="AC750" s="2"/>
      <c r="AD750" s="2"/>
      <c r="AE750" s="2"/>
      <c r="AF750" s="2"/>
      <c r="AG750" s="2"/>
      <c r="AH750" s="2"/>
      <c r="AI750" s="2"/>
      <c r="AJ750" s="2"/>
      <c r="AK750" s="2"/>
      <c r="AL750" s="2"/>
      <c r="AM750" s="2"/>
      <c r="AN750" s="2"/>
      <c r="AO750" s="2"/>
      <c r="AP750" s="2"/>
      <c r="AQ750" s="2"/>
      <c r="AR750" s="2"/>
      <c r="AS750" s="2"/>
      <c r="AT750" s="2"/>
      <c r="AU750" s="2"/>
      <c r="AV750" s="2"/>
      <c r="AW750" s="2"/>
      <c r="AX750" s="2"/>
      <c r="AY750" s="2"/>
      <c r="AZ750" s="2"/>
      <c r="BA750" s="2"/>
      <c r="BB750" s="2"/>
      <c r="BC750" s="2"/>
      <c r="BD750" s="2"/>
      <c r="BE750" s="2"/>
      <c r="BF750" s="2"/>
      <c r="BG750" s="2"/>
      <c r="BH750" s="2"/>
      <c r="BI750" s="2"/>
      <c r="BJ750" s="2"/>
    </row>
    <row r="751" spans="1:62" x14ac:dyDescent="0.3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  <c r="AA751" s="2"/>
      <c r="AB751" s="2"/>
      <c r="AC751" s="2"/>
      <c r="AD751" s="2"/>
      <c r="AE751" s="2"/>
      <c r="AF751" s="2"/>
      <c r="AG751" s="2"/>
      <c r="AH751" s="2"/>
      <c r="AI751" s="2"/>
      <c r="AJ751" s="2"/>
      <c r="AK751" s="2"/>
      <c r="AL751" s="2"/>
      <c r="AM751" s="2"/>
      <c r="AN751" s="2"/>
      <c r="AO751" s="2"/>
      <c r="AP751" s="2"/>
      <c r="AQ751" s="2"/>
      <c r="AR751" s="2"/>
      <c r="AS751" s="2"/>
      <c r="AT751" s="2"/>
      <c r="AU751" s="2"/>
      <c r="AV751" s="2"/>
      <c r="AW751" s="2"/>
      <c r="AX751" s="2"/>
      <c r="AY751" s="2"/>
      <c r="AZ751" s="2"/>
      <c r="BA751" s="2"/>
      <c r="BB751" s="2"/>
      <c r="BC751" s="2"/>
      <c r="BD751" s="2"/>
      <c r="BE751" s="2"/>
      <c r="BF751" s="2"/>
      <c r="BG751" s="2"/>
      <c r="BH751" s="2"/>
      <c r="BI751" s="2"/>
      <c r="BJ751" s="2"/>
    </row>
    <row r="752" spans="1:62" x14ac:dyDescent="0.3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  <c r="AA752" s="2"/>
      <c r="AB752" s="2"/>
      <c r="AC752" s="2"/>
      <c r="AD752" s="2"/>
      <c r="AE752" s="2"/>
      <c r="AF752" s="2"/>
      <c r="AG752" s="2"/>
      <c r="AH752" s="2"/>
      <c r="AI752" s="2"/>
      <c r="AJ752" s="2"/>
      <c r="AK752" s="2"/>
      <c r="AL752" s="2"/>
      <c r="AM752" s="2"/>
      <c r="AN752" s="2"/>
      <c r="AO752" s="2"/>
      <c r="AP752" s="2"/>
      <c r="AQ752" s="2"/>
      <c r="AR752" s="2"/>
      <c r="AS752" s="2"/>
      <c r="AT752" s="2"/>
      <c r="AU752" s="2"/>
      <c r="AV752" s="2"/>
      <c r="AW752" s="2"/>
      <c r="AX752" s="2"/>
      <c r="AY752" s="2"/>
      <c r="AZ752" s="2"/>
      <c r="BA752" s="2"/>
      <c r="BB752" s="2"/>
      <c r="BC752" s="2"/>
      <c r="BD752" s="2"/>
      <c r="BE752" s="2"/>
      <c r="BF752" s="2"/>
      <c r="BG752" s="2"/>
      <c r="BH752" s="2"/>
      <c r="BI752" s="2"/>
      <c r="BJ752" s="2"/>
    </row>
    <row r="753" spans="1:62" x14ac:dyDescent="0.3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  <c r="AA753" s="2"/>
      <c r="AB753" s="2"/>
      <c r="AC753" s="2"/>
      <c r="AD753" s="2"/>
      <c r="AE753" s="2"/>
      <c r="AF753" s="2"/>
      <c r="AG753" s="2"/>
      <c r="AH753" s="2"/>
      <c r="AI753" s="2"/>
      <c r="AJ753" s="2"/>
      <c r="AK753" s="2"/>
      <c r="AL753" s="2"/>
      <c r="AM753" s="2"/>
      <c r="AN753" s="2"/>
      <c r="AO753" s="2"/>
      <c r="AP753" s="2"/>
      <c r="AQ753" s="2"/>
      <c r="AR753" s="2"/>
      <c r="AS753" s="2"/>
      <c r="AT753" s="2"/>
      <c r="AU753" s="2"/>
      <c r="AV753" s="2"/>
      <c r="AW753" s="2"/>
      <c r="AX753" s="2"/>
      <c r="AY753" s="2"/>
      <c r="AZ753" s="2"/>
      <c r="BA753" s="2"/>
      <c r="BB753" s="2"/>
      <c r="BC753" s="2"/>
      <c r="BD753" s="2"/>
      <c r="BE753" s="2"/>
      <c r="BF753" s="2"/>
      <c r="BG753" s="2"/>
      <c r="BH753" s="2"/>
      <c r="BI753" s="2"/>
      <c r="BJ753" s="2"/>
    </row>
    <row r="754" spans="1:62" x14ac:dyDescent="0.3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  <c r="AA754" s="2"/>
      <c r="AB754" s="2"/>
      <c r="AC754" s="2"/>
      <c r="AD754" s="2"/>
      <c r="AE754" s="2"/>
      <c r="AF754" s="2"/>
      <c r="AG754" s="2"/>
      <c r="AH754" s="2"/>
      <c r="AI754" s="2"/>
      <c r="AJ754" s="2"/>
      <c r="AK754" s="2"/>
      <c r="AL754" s="2"/>
      <c r="AM754" s="2"/>
      <c r="AN754" s="2"/>
      <c r="AO754" s="2"/>
      <c r="AP754" s="2"/>
      <c r="AQ754" s="2"/>
      <c r="AR754" s="2"/>
      <c r="AS754" s="2"/>
      <c r="AT754" s="2"/>
      <c r="AU754" s="2"/>
      <c r="AV754" s="2"/>
      <c r="AW754" s="2"/>
      <c r="AX754" s="2"/>
      <c r="AY754" s="2"/>
      <c r="AZ754" s="2"/>
      <c r="BA754" s="2"/>
      <c r="BB754" s="2"/>
      <c r="BC754" s="2"/>
      <c r="BD754" s="2"/>
      <c r="BE754" s="2"/>
      <c r="BF754" s="2"/>
      <c r="BG754" s="2"/>
      <c r="BH754" s="2"/>
      <c r="BI754" s="2"/>
      <c r="BJ754" s="2"/>
    </row>
    <row r="755" spans="1:62" x14ac:dyDescent="0.3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  <c r="AA755" s="2"/>
      <c r="AB755" s="2"/>
      <c r="AC755" s="2"/>
      <c r="AD755" s="2"/>
      <c r="AE755" s="2"/>
      <c r="AF755" s="2"/>
      <c r="AG755" s="2"/>
      <c r="AH755" s="2"/>
      <c r="AI755" s="2"/>
      <c r="AJ755" s="2"/>
      <c r="AK755" s="2"/>
      <c r="AL755" s="2"/>
      <c r="AM755" s="2"/>
      <c r="AN755" s="2"/>
      <c r="AO755" s="2"/>
      <c r="AP755" s="2"/>
      <c r="AQ755" s="2"/>
      <c r="AR755" s="2"/>
      <c r="AS755" s="2"/>
      <c r="AT755" s="2"/>
      <c r="AU755" s="2"/>
      <c r="AV755" s="2"/>
      <c r="AW755" s="2"/>
      <c r="AX755" s="2"/>
      <c r="AY755" s="2"/>
      <c r="AZ755" s="2"/>
      <c r="BA755" s="2"/>
      <c r="BB755" s="2"/>
      <c r="BC755" s="2"/>
      <c r="BD755" s="2"/>
      <c r="BE755" s="2"/>
      <c r="BF755" s="2"/>
      <c r="BG755" s="2"/>
      <c r="BH755" s="2"/>
      <c r="BI755" s="2"/>
      <c r="BJ755" s="2"/>
    </row>
    <row r="756" spans="1:62" x14ac:dyDescent="0.3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  <c r="AA756" s="2"/>
      <c r="AB756" s="2"/>
      <c r="AC756" s="2"/>
      <c r="AD756" s="2"/>
      <c r="AE756" s="2"/>
      <c r="AF756" s="2"/>
      <c r="AG756" s="2"/>
      <c r="AH756" s="2"/>
      <c r="AI756" s="2"/>
      <c r="AJ756" s="2"/>
      <c r="AK756" s="2"/>
      <c r="AL756" s="2"/>
      <c r="AM756" s="2"/>
      <c r="AN756" s="2"/>
      <c r="AO756" s="2"/>
      <c r="AP756" s="2"/>
      <c r="AQ756" s="2"/>
      <c r="AR756" s="2"/>
      <c r="AS756" s="2"/>
      <c r="AT756" s="2"/>
      <c r="AU756" s="2"/>
      <c r="AV756" s="2"/>
      <c r="AW756" s="2"/>
      <c r="AX756" s="2"/>
      <c r="AY756" s="2"/>
      <c r="AZ756" s="2"/>
      <c r="BA756" s="2"/>
      <c r="BB756" s="2"/>
      <c r="BC756" s="2"/>
      <c r="BD756" s="2"/>
      <c r="BE756" s="2"/>
      <c r="BF756" s="2"/>
      <c r="BG756" s="2"/>
      <c r="BH756" s="2"/>
      <c r="BI756" s="2"/>
      <c r="BJ756" s="2"/>
    </row>
    <row r="757" spans="1:62" x14ac:dyDescent="0.3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  <c r="AA757" s="2"/>
      <c r="AB757" s="2"/>
      <c r="AC757" s="2"/>
      <c r="AD757" s="2"/>
      <c r="AE757" s="2"/>
      <c r="AF757" s="2"/>
      <c r="AG757" s="2"/>
      <c r="AH757" s="2"/>
      <c r="AI757" s="2"/>
      <c r="AJ757" s="2"/>
      <c r="AK757" s="2"/>
      <c r="AL757" s="2"/>
      <c r="AM757" s="2"/>
      <c r="AN757" s="2"/>
      <c r="AO757" s="2"/>
      <c r="AP757" s="2"/>
      <c r="AQ757" s="2"/>
      <c r="AR757" s="2"/>
      <c r="AS757" s="2"/>
      <c r="AT757" s="2"/>
      <c r="AU757" s="2"/>
      <c r="AV757" s="2"/>
      <c r="AW757" s="2"/>
      <c r="AX757" s="2"/>
      <c r="AY757" s="2"/>
      <c r="AZ757" s="2"/>
      <c r="BA757" s="2"/>
      <c r="BB757" s="2"/>
      <c r="BC757" s="2"/>
      <c r="BD757" s="2"/>
      <c r="BE757" s="2"/>
      <c r="BF757" s="2"/>
      <c r="BG757" s="2"/>
      <c r="BH757" s="2"/>
      <c r="BI757" s="2"/>
      <c r="BJ757" s="2"/>
    </row>
    <row r="758" spans="1:62" x14ac:dyDescent="0.3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  <c r="AA758" s="2"/>
      <c r="AB758" s="2"/>
      <c r="AC758" s="2"/>
      <c r="AD758" s="2"/>
      <c r="AE758" s="2"/>
      <c r="AF758" s="2"/>
      <c r="AG758" s="2"/>
      <c r="AH758" s="2"/>
      <c r="AI758" s="2"/>
      <c r="AJ758" s="2"/>
      <c r="AK758" s="2"/>
      <c r="AL758" s="2"/>
      <c r="AM758" s="2"/>
      <c r="AN758" s="2"/>
      <c r="AO758" s="2"/>
      <c r="AP758" s="2"/>
      <c r="AQ758" s="2"/>
      <c r="AR758" s="2"/>
      <c r="AS758" s="2"/>
      <c r="AT758" s="2"/>
      <c r="AU758" s="2"/>
      <c r="AV758" s="2"/>
      <c r="AW758" s="2"/>
      <c r="AX758" s="2"/>
      <c r="AY758" s="2"/>
      <c r="AZ758" s="2"/>
      <c r="BA758" s="2"/>
      <c r="BB758" s="2"/>
      <c r="BC758" s="2"/>
      <c r="BD758" s="2"/>
      <c r="BE758" s="2"/>
      <c r="BF758" s="2"/>
      <c r="BG758" s="2"/>
      <c r="BH758" s="2"/>
      <c r="BI758" s="2"/>
      <c r="BJ758" s="2"/>
    </row>
    <row r="759" spans="1:62" x14ac:dyDescent="0.3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  <c r="AA759" s="2"/>
      <c r="AB759" s="2"/>
      <c r="AC759" s="2"/>
      <c r="AD759" s="2"/>
      <c r="AE759" s="2"/>
      <c r="AF759" s="2"/>
      <c r="AG759" s="2"/>
      <c r="AH759" s="2"/>
      <c r="AI759" s="2"/>
      <c r="AJ759" s="2"/>
      <c r="AK759" s="2"/>
      <c r="AL759" s="2"/>
      <c r="AM759" s="2"/>
      <c r="AN759" s="2"/>
      <c r="AO759" s="2"/>
      <c r="AP759" s="2"/>
      <c r="AQ759" s="2"/>
      <c r="AR759" s="2"/>
      <c r="AS759" s="2"/>
      <c r="AT759" s="2"/>
      <c r="AU759" s="2"/>
      <c r="AV759" s="2"/>
      <c r="AW759" s="2"/>
      <c r="AX759" s="2"/>
      <c r="AY759" s="2"/>
      <c r="AZ759" s="2"/>
      <c r="BA759" s="2"/>
      <c r="BB759" s="2"/>
      <c r="BC759" s="2"/>
      <c r="BD759" s="2"/>
      <c r="BE759" s="2"/>
      <c r="BF759" s="2"/>
      <c r="BG759" s="2"/>
      <c r="BH759" s="2"/>
      <c r="BI759" s="2"/>
      <c r="BJ759" s="2"/>
    </row>
    <row r="760" spans="1:62" x14ac:dyDescent="0.3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  <c r="AA760" s="2"/>
      <c r="AB760" s="2"/>
      <c r="AC760" s="2"/>
      <c r="AD760" s="2"/>
      <c r="AE760" s="2"/>
      <c r="AF760" s="2"/>
      <c r="AG760" s="2"/>
      <c r="AH760" s="2"/>
      <c r="AI760" s="2"/>
      <c r="AJ760" s="2"/>
      <c r="AK760" s="2"/>
      <c r="AL760" s="2"/>
      <c r="AM760" s="2"/>
      <c r="AN760" s="2"/>
      <c r="AO760" s="2"/>
      <c r="AP760" s="2"/>
      <c r="AQ760" s="2"/>
      <c r="AR760" s="2"/>
      <c r="AS760" s="2"/>
      <c r="AT760" s="2"/>
      <c r="AU760" s="2"/>
      <c r="AV760" s="2"/>
      <c r="AW760" s="2"/>
      <c r="AX760" s="2"/>
      <c r="AY760" s="2"/>
      <c r="AZ760" s="2"/>
      <c r="BA760" s="2"/>
      <c r="BB760" s="2"/>
      <c r="BC760" s="2"/>
      <c r="BD760" s="2"/>
      <c r="BE760" s="2"/>
      <c r="BF760" s="2"/>
      <c r="BG760" s="2"/>
      <c r="BH760" s="2"/>
      <c r="BI760" s="2"/>
      <c r="BJ760" s="2"/>
    </row>
    <row r="761" spans="1:62" x14ac:dyDescent="0.3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  <c r="AA761" s="2"/>
      <c r="AB761" s="2"/>
      <c r="AC761" s="2"/>
      <c r="AD761" s="2"/>
      <c r="AE761" s="2"/>
      <c r="AF761" s="2"/>
      <c r="AG761" s="2"/>
      <c r="AH761" s="2"/>
      <c r="AI761" s="2"/>
      <c r="AJ761" s="2"/>
      <c r="AK761" s="2"/>
      <c r="AL761" s="2"/>
      <c r="AM761" s="2"/>
      <c r="AN761" s="2"/>
      <c r="AO761" s="2"/>
      <c r="AP761" s="2"/>
      <c r="AQ761" s="2"/>
      <c r="AR761" s="2"/>
      <c r="AS761" s="2"/>
      <c r="AT761" s="2"/>
      <c r="AU761" s="2"/>
      <c r="AV761" s="2"/>
      <c r="AW761" s="2"/>
      <c r="AX761" s="2"/>
      <c r="AY761" s="2"/>
      <c r="AZ761" s="2"/>
      <c r="BA761" s="2"/>
      <c r="BB761" s="2"/>
      <c r="BC761" s="2"/>
      <c r="BD761" s="2"/>
      <c r="BE761" s="2"/>
      <c r="BF761" s="2"/>
      <c r="BG761" s="2"/>
      <c r="BH761" s="2"/>
      <c r="BI761" s="2"/>
      <c r="BJ761" s="2"/>
    </row>
    <row r="762" spans="1:62" x14ac:dyDescent="0.3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  <c r="AA762" s="2"/>
      <c r="AB762" s="2"/>
      <c r="AC762" s="2"/>
      <c r="AD762" s="2"/>
      <c r="AE762" s="2"/>
      <c r="AF762" s="2"/>
      <c r="AG762" s="2"/>
      <c r="AH762" s="2"/>
      <c r="AI762" s="2"/>
      <c r="AJ762" s="2"/>
      <c r="AK762" s="2"/>
      <c r="AL762" s="2"/>
      <c r="AM762" s="2"/>
      <c r="AN762" s="2"/>
      <c r="AO762" s="2"/>
      <c r="AP762" s="2"/>
      <c r="AQ762" s="2"/>
      <c r="AR762" s="2"/>
      <c r="AS762" s="2"/>
      <c r="AT762" s="2"/>
      <c r="AU762" s="2"/>
      <c r="AV762" s="2"/>
      <c r="AW762" s="2"/>
      <c r="AX762" s="2"/>
      <c r="AY762" s="2"/>
      <c r="AZ762" s="2"/>
      <c r="BA762" s="2"/>
      <c r="BB762" s="2"/>
      <c r="BC762" s="2"/>
      <c r="BD762" s="2"/>
      <c r="BE762" s="2"/>
      <c r="BF762" s="2"/>
      <c r="BG762" s="2"/>
      <c r="BH762" s="2"/>
      <c r="BI762" s="2"/>
      <c r="BJ762" s="2"/>
    </row>
    <row r="763" spans="1:62" x14ac:dyDescent="0.3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  <c r="AA763" s="2"/>
      <c r="AB763" s="2"/>
      <c r="AC763" s="2"/>
      <c r="AD763" s="2"/>
      <c r="AE763" s="2"/>
      <c r="AF763" s="2"/>
      <c r="AG763" s="2"/>
      <c r="AH763" s="2"/>
      <c r="AI763" s="2"/>
      <c r="AJ763" s="2"/>
      <c r="AK763" s="2"/>
      <c r="AL763" s="2"/>
      <c r="AM763" s="2"/>
      <c r="AN763" s="2"/>
      <c r="AO763" s="2"/>
      <c r="AP763" s="2"/>
      <c r="AQ763" s="2"/>
      <c r="AR763" s="2"/>
      <c r="AS763" s="2"/>
      <c r="AT763" s="2"/>
      <c r="AU763" s="2"/>
      <c r="AV763" s="2"/>
      <c r="AW763" s="2"/>
      <c r="AX763" s="2"/>
      <c r="AY763" s="2"/>
      <c r="AZ763" s="2"/>
      <c r="BA763" s="2"/>
      <c r="BB763" s="2"/>
      <c r="BC763" s="2"/>
      <c r="BD763" s="2"/>
      <c r="BE763" s="2"/>
      <c r="BF763" s="2"/>
      <c r="BG763" s="2"/>
      <c r="BH763" s="2"/>
      <c r="BI763" s="2"/>
      <c r="BJ763" s="2"/>
    </row>
    <row r="764" spans="1:62" x14ac:dyDescent="0.3">
      <c r="A764" s="2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  <c r="AA764" s="2"/>
      <c r="AB764" s="2"/>
      <c r="AC764" s="2"/>
      <c r="AD764" s="2"/>
      <c r="AE764" s="2"/>
      <c r="AF764" s="2"/>
      <c r="AG764" s="2"/>
      <c r="AH764" s="2"/>
      <c r="AI764" s="2"/>
      <c r="AJ764" s="2"/>
      <c r="AK764" s="2"/>
      <c r="AL764" s="2"/>
      <c r="AM764" s="2"/>
      <c r="AN764" s="2"/>
      <c r="AO764" s="2"/>
      <c r="AP764" s="2"/>
      <c r="AQ764" s="2"/>
      <c r="AR764" s="2"/>
      <c r="AS764" s="2"/>
      <c r="AT764" s="2"/>
      <c r="AU764" s="2"/>
      <c r="AV764" s="2"/>
      <c r="AW764" s="2"/>
      <c r="AX764" s="2"/>
      <c r="AY764" s="2"/>
      <c r="AZ764" s="2"/>
      <c r="BA764" s="2"/>
      <c r="BB764" s="2"/>
      <c r="BC764" s="2"/>
      <c r="BD764" s="2"/>
      <c r="BE764" s="2"/>
      <c r="BF764" s="2"/>
      <c r="BG764" s="2"/>
      <c r="BH764" s="2"/>
      <c r="BI764" s="2"/>
      <c r="BJ764" s="2"/>
    </row>
    <row r="765" spans="1:62" x14ac:dyDescent="0.3">
      <c r="A765" s="2"/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  <c r="AA765" s="2"/>
      <c r="AB765" s="2"/>
      <c r="AC765" s="2"/>
      <c r="AD765" s="2"/>
      <c r="AE765" s="2"/>
      <c r="AF765" s="2"/>
      <c r="AG765" s="2"/>
      <c r="AH765" s="2"/>
      <c r="AI765" s="2"/>
      <c r="AJ765" s="2"/>
      <c r="AK765" s="2"/>
      <c r="AL765" s="2"/>
      <c r="AM765" s="2"/>
      <c r="AN765" s="2"/>
      <c r="AO765" s="2"/>
      <c r="AP765" s="2"/>
      <c r="AQ765" s="2"/>
      <c r="AR765" s="2"/>
      <c r="AS765" s="2"/>
      <c r="AT765" s="2"/>
      <c r="AU765" s="2"/>
      <c r="AV765" s="2"/>
      <c r="AW765" s="2"/>
      <c r="AX765" s="2"/>
      <c r="AY765" s="2"/>
      <c r="AZ765" s="2"/>
      <c r="BA765" s="2"/>
      <c r="BB765" s="2"/>
      <c r="BC765" s="2"/>
      <c r="BD765" s="2"/>
      <c r="BE765" s="2"/>
      <c r="BF765" s="2"/>
      <c r="BG765" s="2"/>
      <c r="BH765" s="2"/>
      <c r="BI765" s="2"/>
      <c r="BJ765" s="2"/>
    </row>
    <row r="766" spans="1:62" x14ac:dyDescent="0.3">
      <c r="A766" s="2"/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  <c r="AA766" s="2"/>
      <c r="AB766" s="2"/>
      <c r="AC766" s="2"/>
      <c r="AD766" s="2"/>
      <c r="AE766" s="2"/>
      <c r="AF766" s="2"/>
      <c r="AG766" s="2"/>
      <c r="AH766" s="2"/>
      <c r="AI766" s="2"/>
      <c r="AJ766" s="2"/>
      <c r="AK766" s="2"/>
      <c r="AL766" s="2"/>
      <c r="AM766" s="2"/>
      <c r="AN766" s="2"/>
      <c r="AO766" s="2"/>
      <c r="AP766" s="2"/>
      <c r="AQ766" s="2"/>
      <c r="AR766" s="2"/>
      <c r="AS766" s="2"/>
      <c r="AT766" s="2"/>
      <c r="AU766" s="2"/>
      <c r="AV766" s="2"/>
      <c r="AW766" s="2"/>
      <c r="AX766" s="2"/>
      <c r="AY766" s="2"/>
      <c r="AZ766" s="2"/>
      <c r="BA766" s="2"/>
      <c r="BB766" s="2"/>
      <c r="BC766" s="2"/>
      <c r="BD766" s="2"/>
      <c r="BE766" s="2"/>
      <c r="BF766" s="2"/>
      <c r="BG766" s="2"/>
      <c r="BH766" s="2"/>
      <c r="BI766" s="2"/>
      <c r="BJ766" s="2"/>
    </row>
    <row r="767" spans="1:62" x14ac:dyDescent="0.3">
      <c r="A767" s="2"/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  <c r="AA767" s="2"/>
      <c r="AB767" s="2"/>
      <c r="AC767" s="2"/>
      <c r="AD767" s="2"/>
      <c r="AE767" s="2"/>
      <c r="AF767" s="2"/>
      <c r="AG767" s="2"/>
      <c r="AH767" s="2"/>
      <c r="AI767" s="2"/>
      <c r="AJ767" s="2"/>
      <c r="AK767" s="2"/>
      <c r="AL767" s="2"/>
      <c r="AM767" s="2"/>
      <c r="AN767" s="2"/>
      <c r="AO767" s="2"/>
      <c r="AP767" s="2"/>
      <c r="AQ767" s="2"/>
      <c r="AR767" s="2"/>
      <c r="AS767" s="2"/>
      <c r="AT767" s="2"/>
      <c r="AU767" s="2"/>
      <c r="AV767" s="2"/>
      <c r="AW767" s="2"/>
      <c r="AX767" s="2"/>
      <c r="AY767" s="2"/>
      <c r="AZ767" s="2"/>
      <c r="BA767" s="2"/>
      <c r="BB767" s="2"/>
      <c r="BC767" s="2"/>
      <c r="BD767" s="2"/>
      <c r="BE767" s="2"/>
      <c r="BF767" s="2"/>
      <c r="BG767" s="2"/>
      <c r="BH767" s="2"/>
      <c r="BI767" s="2"/>
      <c r="BJ767" s="2"/>
    </row>
    <row r="768" spans="1:62" x14ac:dyDescent="0.3">
      <c r="A768" s="2"/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  <c r="AA768" s="2"/>
      <c r="AB768" s="2"/>
      <c r="AC768" s="2"/>
      <c r="AD768" s="2"/>
      <c r="AE768" s="2"/>
      <c r="AF768" s="2"/>
      <c r="AG768" s="2"/>
      <c r="AH768" s="2"/>
      <c r="AI768" s="2"/>
      <c r="AJ768" s="2"/>
      <c r="AK768" s="2"/>
      <c r="AL768" s="2"/>
      <c r="AM768" s="2"/>
      <c r="AN768" s="2"/>
      <c r="AO768" s="2"/>
      <c r="AP768" s="2"/>
      <c r="AQ768" s="2"/>
      <c r="AR768" s="2"/>
      <c r="AS768" s="2"/>
      <c r="AT768" s="2"/>
      <c r="AU768" s="2"/>
      <c r="AV768" s="2"/>
      <c r="AW768" s="2"/>
      <c r="AX768" s="2"/>
      <c r="AY768" s="2"/>
      <c r="AZ768" s="2"/>
      <c r="BA768" s="2"/>
      <c r="BB768" s="2"/>
      <c r="BC768" s="2"/>
      <c r="BD768" s="2"/>
      <c r="BE768" s="2"/>
      <c r="BF768" s="2"/>
      <c r="BG768" s="2"/>
      <c r="BH768" s="2"/>
      <c r="BI768" s="2"/>
      <c r="BJ768" s="2"/>
    </row>
    <row r="769" spans="1:62" x14ac:dyDescent="0.3">
      <c r="A769" s="2"/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  <c r="AA769" s="2"/>
      <c r="AB769" s="2"/>
      <c r="AC769" s="2"/>
      <c r="AD769" s="2"/>
      <c r="AE769" s="2"/>
      <c r="AF769" s="2"/>
      <c r="AG769" s="2"/>
      <c r="AH769" s="2"/>
      <c r="AI769" s="2"/>
      <c r="AJ769" s="2"/>
      <c r="AK769" s="2"/>
      <c r="AL769" s="2"/>
      <c r="AM769" s="2"/>
      <c r="AN769" s="2"/>
      <c r="AO769" s="2"/>
      <c r="AP769" s="2"/>
      <c r="AQ769" s="2"/>
      <c r="AR769" s="2"/>
      <c r="AS769" s="2"/>
      <c r="AT769" s="2"/>
      <c r="AU769" s="2"/>
      <c r="AV769" s="2"/>
      <c r="AW769" s="2"/>
      <c r="AX769" s="2"/>
      <c r="AY769" s="2"/>
      <c r="AZ769" s="2"/>
      <c r="BA769" s="2"/>
      <c r="BB769" s="2"/>
      <c r="BC769" s="2"/>
      <c r="BD769" s="2"/>
      <c r="BE769" s="2"/>
      <c r="BF769" s="2"/>
      <c r="BG769" s="2"/>
      <c r="BH769" s="2"/>
      <c r="BI769" s="2"/>
      <c r="BJ769" s="2"/>
    </row>
    <row r="770" spans="1:62" x14ac:dyDescent="0.3">
      <c r="A770" s="2"/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  <c r="AA770" s="2"/>
      <c r="AB770" s="2"/>
      <c r="AC770" s="2"/>
      <c r="AD770" s="2"/>
      <c r="AE770" s="2"/>
      <c r="AF770" s="2"/>
      <c r="AG770" s="2"/>
      <c r="AH770" s="2"/>
      <c r="AI770" s="2"/>
      <c r="AJ770" s="2"/>
      <c r="AK770" s="2"/>
      <c r="AL770" s="2"/>
      <c r="AM770" s="2"/>
      <c r="AN770" s="2"/>
      <c r="AO770" s="2"/>
      <c r="AP770" s="2"/>
      <c r="AQ770" s="2"/>
      <c r="AR770" s="2"/>
      <c r="AS770" s="2"/>
      <c r="AT770" s="2"/>
      <c r="AU770" s="2"/>
      <c r="AV770" s="2"/>
      <c r="AW770" s="2"/>
      <c r="AX770" s="2"/>
      <c r="AY770" s="2"/>
      <c r="AZ770" s="2"/>
      <c r="BA770" s="2"/>
      <c r="BB770" s="2"/>
      <c r="BC770" s="2"/>
      <c r="BD770" s="2"/>
      <c r="BE770" s="2"/>
      <c r="BF770" s="2"/>
      <c r="BG770" s="2"/>
      <c r="BH770" s="2"/>
      <c r="BI770" s="2"/>
      <c r="BJ770" s="2"/>
    </row>
    <row r="771" spans="1:62" x14ac:dyDescent="0.3">
      <c r="A771" s="2"/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  <c r="AA771" s="2"/>
      <c r="AB771" s="2"/>
      <c r="AC771" s="2"/>
      <c r="AD771" s="2"/>
      <c r="AE771" s="2"/>
      <c r="AF771" s="2"/>
      <c r="AG771" s="2"/>
      <c r="AH771" s="2"/>
      <c r="AI771" s="2"/>
      <c r="AJ771" s="2"/>
      <c r="AK771" s="2"/>
      <c r="AL771" s="2"/>
      <c r="AM771" s="2"/>
      <c r="AN771" s="2"/>
      <c r="AO771" s="2"/>
      <c r="AP771" s="2"/>
      <c r="AQ771" s="2"/>
      <c r="AR771" s="2"/>
      <c r="AS771" s="2"/>
      <c r="AT771" s="2"/>
      <c r="AU771" s="2"/>
      <c r="AV771" s="2"/>
      <c r="AW771" s="2"/>
      <c r="AX771" s="2"/>
      <c r="AY771" s="2"/>
      <c r="AZ771" s="2"/>
      <c r="BA771" s="2"/>
      <c r="BB771" s="2"/>
      <c r="BC771" s="2"/>
      <c r="BD771" s="2"/>
      <c r="BE771" s="2"/>
      <c r="BF771" s="2"/>
      <c r="BG771" s="2"/>
      <c r="BH771" s="2"/>
      <c r="BI771" s="2"/>
      <c r="BJ771" s="2"/>
    </row>
    <row r="772" spans="1:62" x14ac:dyDescent="0.3">
      <c r="A772" s="2"/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  <c r="AA772" s="2"/>
      <c r="AB772" s="2"/>
      <c r="AC772" s="2"/>
      <c r="AD772" s="2"/>
      <c r="AE772" s="2"/>
      <c r="AF772" s="2"/>
      <c r="AG772" s="2"/>
      <c r="AH772" s="2"/>
      <c r="AI772" s="2"/>
      <c r="AJ772" s="2"/>
      <c r="AK772" s="2"/>
      <c r="AL772" s="2"/>
      <c r="AM772" s="2"/>
      <c r="AN772" s="2"/>
      <c r="AO772" s="2"/>
      <c r="AP772" s="2"/>
      <c r="AQ772" s="2"/>
      <c r="AR772" s="2"/>
      <c r="AS772" s="2"/>
      <c r="AT772" s="2"/>
      <c r="AU772" s="2"/>
      <c r="AV772" s="2"/>
      <c r="AW772" s="2"/>
      <c r="AX772" s="2"/>
      <c r="AY772" s="2"/>
      <c r="AZ772" s="2"/>
      <c r="BA772" s="2"/>
      <c r="BB772" s="2"/>
      <c r="BC772" s="2"/>
      <c r="BD772" s="2"/>
      <c r="BE772" s="2"/>
      <c r="BF772" s="2"/>
      <c r="BG772" s="2"/>
      <c r="BH772" s="2"/>
      <c r="BI772" s="2"/>
      <c r="BJ772" s="2"/>
    </row>
    <row r="773" spans="1:62" x14ac:dyDescent="0.3">
      <c r="A773" s="2"/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  <c r="AA773" s="2"/>
      <c r="AB773" s="2"/>
      <c r="AC773" s="2"/>
      <c r="AD773" s="2"/>
      <c r="AE773" s="2"/>
      <c r="AF773" s="2"/>
      <c r="AG773" s="2"/>
      <c r="AH773" s="2"/>
      <c r="AI773" s="2"/>
      <c r="AJ773" s="2"/>
      <c r="AK773" s="2"/>
      <c r="AL773" s="2"/>
      <c r="AM773" s="2"/>
      <c r="AN773" s="2"/>
      <c r="AO773" s="2"/>
      <c r="AP773" s="2"/>
      <c r="AQ773" s="2"/>
      <c r="AR773" s="2"/>
      <c r="AS773" s="2"/>
      <c r="AT773" s="2"/>
      <c r="AU773" s="2"/>
      <c r="AV773" s="2"/>
      <c r="AW773" s="2"/>
      <c r="AX773" s="2"/>
      <c r="AY773" s="2"/>
      <c r="AZ773" s="2"/>
      <c r="BA773" s="2"/>
      <c r="BB773" s="2"/>
      <c r="BC773" s="2"/>
      <c r="BD773" s="2"/>
      <c r="BE773" s="2"/>
      <c r="BF773" s="2"/>
      <c r="BG773" s="2"/>
      <c r="BH773" s="2"/>
      <c r="BI773" s="2"/>
      <c r="BJ773" s="2"/>
    </row>
    <row r="774" spans="1:62" x14ac:dyDescent="0.3">
      <c r="A774" s="2"/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  <c r="AA774" s="2"/>
      <c r="AB774" s="2"/>
      <c r="AC774" s="2"/>
      <c r="AD774" s="2"/>
      <c r="AE774" s="2"/>
      <c r="AF774" s="2"/>
      <c r="AG774" s="2"/>
      <c r="AH774" s="2"/>
      <c r="AI774" s="2"/>
      <c r="AJ774" s="2"/>
      <c r="AK774" s="2"/>
      <c r="AL774" s="2"/>
      <c r="AM774" s="2"/>
      <c r="AN774" s="2"/>
      <c r="AO774" s="2"/>
      <c r="AP774" s="2"/>
      <c r="AQ774" s="2"/>
      <c r="AR774" s="2"/>
      <c r="AS774" s="2"/>
      <c r="AT774" s="2"/>
      <c r="AU774" s="2"/>
      <c r="AV774" s="2"/>
      <c r="AW774" s="2"/>
      <c r="AX774" s="2"/>
      <c r="AY774" s="2"/>
      <c r="AZ774" s="2"/>
      <c r="BA774" s="2"/>
      <c r="BB774" s="2"/>
      <c r="BC774" s="2"/>
      <c r="BD774" s="2"/>
      <c r="BE774" s="2"/>
      <c r="BF774" s="2"/>
      <c r="BG774" s="2"/>
      <c r="BH774" s="2"/>
      <c r="BI774" s="2"/>
      <c r="BJ774" s="2"/>
    </row>
    <row r="775" spans="1:62" x14ac:dyDescent="0.3">
      <c r="A775" s="2"/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  <c r="AA775" s="2"/>
      <c r="AB775" s="2"/>
      <c r="AC775" s="2"/>
      <c r="AD775" s="2"/>
      <c r="AE775" s="2"/>
      <c r="AF775" s="2"/>
      <c r="AG775" s="2"/>
      <c r="AH775" s="2"/>
      <c r="AI775" s="2"/>
      <c r="AJ775" s="2"/>
      <c r="AK775" s="2"/>
      <c r="AL775" s="2"/>
      <c r="AM775" s="2"/>
      <c r="AN775" s="2"/>
      <c r="AO775" s="2"/>
      <c r="AP775" s="2"/>
      <c r="AQ775" s="2"/>
      <c r="AR775" s="2"/>
      <c r="AS775" s="2"/>
      <c r="AT775" s="2"/>
      <c r="AU775" s="2"/>
      <c r="AV775" s="2"/>
      <c r="AW775" s="2"/>
      <c r="AX775" s="2"/>
      <c r="AY775" s="2"/>
      <c r="AZ775" s="2"/>
      <c r="BA775" s="2"/>
      <c r="BB775" s="2"/>
      <c r="BC775" s="2"/>
      <c r="BD775" s="2"/>
      <c r="BE775" s="2"/>
      <c r="BF775" s="2"/>
      <c r="BG775" s="2"/>
      <c r="BH775" s="2"/>
      <c r="BI775" s="2"/>
      <c r="BJ775" s="2"/>
    </row>
    <row r="776" spans="1:62" x14ac:dyDescent="0.3">
      <c r="A776" s="2"/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  <c r="AA776" s="2"/>
      <c r="AB776" s="2"/>
      <c r="AC776" s="2"/>
      <c r="AD776" s="2"/>
      <c r="AE776" s="2"/>
      <c r="AF776" s="2"/>
      <c r="AG776" s="2"/>
      <c r="AH776" s="2"/>
      <c r="AI776" s="2"/>
      <c r="AJ776" s="2"/>
      <c r="AK776" s="2"/>
      <c r="AL776" s="2"/>
      <c r="AM776" s="2"/>
      <c r="AN776" s="2"/>
      <c r="AO776" s="2"/>
      <c r="AP776" s="2"/>
      <c r="AQ776" s="2"/>
      <c r="AR776" s="2"/>
      <c r="AS776" s="2"/>
      <c r="AT776" s="2"/>
      <c r="AU776" s="2"/>
      <c r="AV776" s="2"/>
      <c r="AW776" s="2"/>
      <c r="AX776" s="2"/>
      <c r="AY776" s="2"/>
      <c r="AZ776" s="2"/>
      <c r="BA776" s="2"/>
      <c r="BB776" s="2"/>
      <c r="BC776" s="2"/>
      <c r="BD776" s="2"/>
      <c r="BE776" s="2"/>
      <c r="BF776" s="2"/>
      <c r="BG776" s="2"/>
      <c r="BH776" s="2"/>
      <c r="BI776" s="2"/>
      <c r="BJ776" s="2"/>
    </row>
    <row r="777" spans="1:62" x14ac:dyDescent="0.3">
      <c r="A777" s="2"/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  <c r="AA777" s="2"/>
      <c r="AB777" s="2"/>
      <c r="AC777" s="2"/>
      <c r="AD777" s="2"/>
      <c r="AE777" s="2"/>
      <c r="AF777" s="2"/>
      <c r="AG777" s="2"/>
      <c r="AH777" s="2"/>
      <c r="AI777" s="2"/>
      <c r="AJ777" s="2"/>
      <c r="AK777" s="2"/>
      <c r="AL777" s="2"/>
      <c r="AM777" s="2"/>
      <c r="AN777" s="2"/>
      <c r="AO777" s="2"/>
      <c r="AP777" s="2"/>
      <c r="AQ777" s="2"/>
      <c r="AR777" s="2"/>
      <c r="AS777" s="2"/>
      <c r="AT777" s="2"/>
      <c r="AU777" s="2"/>
      <c r="AV777" s="2"/>
      <c r="AW777" s="2"/>
      <c r="AX777" s="2"/>
      <c r="AY777" s="2"/>
      <c r="AZ777" s="2"/>
      <c r="BA777" s="2"/>
      <c r="BB777" s="2"/>
      <c r="BC777" s="2"/>
      <c r="BD777" s="2"/>
      <c r="BE777" s="2"/>
      <c r="BF777" s="2"/>
      <c r="BG777" s="2"/>
      <c r="BH777" s="2"/>
      <c r="BI777" s="2"/>
      <c r="BJ777" s="2"/>
    </row>
    <row r="778" spans="1:62" x14ac:dyDescent="0.3">
      <c r="A778" s="2"/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  <c r="AA778" s="2"/>
      <c r="AB778" s="2"/>
      <c r="AC778" s="2"/>
      <c r="AD778" s="2"/>
      <c r="AE778" s="2"/>
      <c r="AF778" s="2"/>
      <c r="AG778" s="2"/>
      <c r="AH778" s="2"/>
      <c r="AI778" s="2"/>
      <c r="AJ778" s="2"/>
      <c r="AK778" s="2"/>
      <c r="AL778" s="2"/>
      <c r="AM778" s="2"/>
      <c r="AN778" s="2"/>
      <c r="AO778" s="2"/>
      <c r="AP778" s="2"/>
      <c r="AQ778" s="2"/>
      <c r="AR778" s="2"/>
      <c r="AS778" s="2"/>
      <c r="AT778" s="2"/>
      <c r="AU778" s="2"/>
      <c r="AV778" s="2"/>
      <c r="AW778" s="2"/>
      <c r="AX778" s="2"/>
      <c r="AY778" s="2"/>
      <c r="AZ778" s="2"/>
      <c r="BA778" s="2"/>
      <c r="BB778" s="2"/>
      <c r="BC778" s="2"/>
      <c r="BD778" s="2"/>
      <c r="BE778" s="2"/>
      <c r="BF778" s="2"/>
      <c r="BG778" s="2"/>
      <c r="BH778" s="2"/>
      <c r="BI778" s="2"/>
      <c r="BJ778" s="2"/>
    </row>
    <row r="779" spans="1:62" x14ac:dyDescent="0.3">
      <c r="A779" s="2"/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  <c r="AA779" s="2"/>
      <c r="AB779" s="2"/>
      <c r="AC779" s="2"/>
      <c r="AD779" s="2"/>
      <c r="AE779" s="2"/>
      <c r="AF779" s="2"/>
      <c r="AG779" s="2"/>
      <c r="AH779" s="2"/>
      <c r="AI779" s="2"/>
      <c r="AJ779" s="2"/>
      <c r="AK779" s="2"/>
      <c r="AL779" s="2"/>
      <c r="AM779" s="2"/>
      <c r="AN779" s="2"/>
      <c r="AO779" s="2"/>
      <c r="AP779" s="2"/>
      <c r="AQ779" s="2"/>
      <c r="AR779" s="2"/>
      <c r="AS779" s="2"/>
      <c r="AT779" s="2"/>
      <c r="AU779" s="2"/>
      <c r="AV779" s="2"/>
      <c r="AW779" s="2"/>
      <c r="AX779" s="2"/>
      <c r="AY779" s="2"/>
      <c r="AZ779" s="2"/>
      <c r="BA779" s="2"/>
      <c r="BB779" s="2"/>
      <c r="BC779" s="2"/>
      <c r="BD779" s="2"/>
      <c r="BE779" s="2"/>
      <c r="BF779" s="2"/>
      <c r="BG779" s="2"/>
      <c r="BH779" s="2"/>
      <c r="BI779" s="2"/>
      <c r="BJ779" s="2"/>
    </row>
    <row r="780" spans="1:62" x14ac:dyDescent="0.3">
      <c r="A780" s="2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  <c r="AA780" s="2"/>
      <c r="AB780" s="2"/>
      <c r="AC780" s="2"/>
      <c r="AD780" s="2"/>
      <c r="AE780" s="2"/>
      <c r="AF780" s="2"/>
      <c r="AG780" s="2"/>
      <c r="AH780" s="2"/>
      <c r="AI780" s="2"/>
      <c r="AJ780" s="2"/>
      <c r="AK780" s="2"/>
      <c r="AL780" s="2"/>
      <c r="AM780" s="2"/>
      <c r="AN780" s="2"/>
      <c r="AO780" s="2"/>
      <c r="AP780" s="2"/>
      <c r="AQ780" s="2"/>
      <c r="AR780" s="2"/>
      <c r="AS780" s="2"/>
      <c r="AT780" s="2"/>
      <c r="AU780" s="2"/>
      <c r="AV780" s="2"/>
      <c r="AW780" s="2"/>
      <c r="AX780" s="2"/>
      <c r="AY780" s="2"/>
      <c r="AZ780" s="2"/>
      <c r="BA780" s="2"/>
      <c r="BB780" s="2"/>
      <c r="BC780" s="2"/>
      <c r="BD780" s="2"/>
      <c r="BE780" s="2"/>
      <c r="BF780" s="2"/>
      <c r="BG780" s="2"/>
      <c r="BH780" s="2"/>
      <c r="BI780" s="2"/>
      <c r="BJ780" s="2"/>
    </row>
    <row r="781" spans="1:62" x14ac:dyDescent="0.3">
      <c r="A781" s="2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  <c r="AA781" s="2"/>
      <c r="AB781" s="2"/>
      <c r="AC781" s="2"/>
      <c r="AD781" s="2"/>
      <c r="AE781" s="2"/>
      <c r="AF781" s="2"/>
      <c r="AG781" s="2"/>
      <c r="AH781" s="2"/>
      <c r="AI781" s="2"/>
      <c r="AJ781" s="2"/>
      <c r="AK781" s="2"/>
      <c r="AL781" s="2"/>
      <c r="AM781" s="2"/>
      <c r="AN781" s="2"/>
      <c r="AO781" s="2"/>
      <c r="AP781" s="2"/>
      <c r="AQ781" s="2"/>
      <c r="AR781" s="2"/>
      <c r="AS781" s="2"/>
      <c r="AT781" s="2"/>
      <c r="AU781" s="2"/>
      <c r="AV781" s="2"/>
      <c r="AW781" s="2"/>
      <c r="AX781" s="2"/>
      <c r="AY781" s="2"/>
      <c r="AZ781" s="2"/>
      <c r="BA781" s="2"/>
      <c r="BB781" s="2"/>
      <c r="BC781" s="2"/>
      <c r="BD781" s="2"/>
      <c r="BE781" s="2"/>
      <c r="BF781" s="2"/>
      <c r="BG781" s="2"/>
      <c r="BH781" s="2"/>
      <c r="BI781" s="2"/>
      <c r="BJ781" s="2"/>
    </row>
    <row r="782" spans="1:62" x14ac:dyDescent="0.3">
      <c r="A782" s="2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  <c r="AA782" s="2"/>
      <c r="AB782" s="2"/>
      <c r="AC782" s="2"/>
      <c r="AD782" s="2"/>
      <c r="AE782" s="2"/>
      <c r="AF782" s="2"/>
      <c r="AG782" s="2"/>
      <c r="AH782" s="2"/>
      <c r="AI782" s="2"/>
      <c r="AJ782" s="2"/>
      <c r="AK782" s="2"/>
      <c r="AL782" s="2"/>
      <c r="AM782" s="2"/>
      <c r="AN782" s="2"/>
      <c r="AO782" s="2"/>
      <c r="AP782" s="2"/>
      <c r="AQ782" s="2"/>
      <c r="AR782" s="2"/>
      <c r="AS782" s="2"/>
      <c r="AT782" s="2"/>
      <c r="AU782" s="2"/>
      <c r="AV782" s="2"/>
      <c r="AW782" s="2"/>
      <c r="AX782" s="2"/>
      <c r="AY782" s="2"/>
      <c r="AZ782" s="2"/>
      <c r="BA782" s="2"/>
      <c r="BB782" s="2"/>
      <c r="BC782" s="2"/>
      <c r="BD782" s="2"/>
      <c r="BE782" s="2"/>
      <c r="BF782" s="2"/>
      <c r="BG782" s="2"/>
      <c r="BH782" s="2"/>
      <c r="BI782" s="2"/>
      <c r="BJ782" s="2"/>
    </row>
    <row r="783" spans="1:62" x14ac:dyDescent="0.3">
      <c r="A783" s="2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  <c r="AA783" s="2"/>
      <c r="AB783" s="2"/>
      <c r="AC783" s="2"/>
      <c r="AD783" s="2"/>
      <c r="AE783" s="2"/>
      <c r="AF783" s="2"/>
      <c r="AG783" s="2"/>
      <c r="AH783" s="2"/>
      <c r="AI783" s="2"/>
      <c r="AJ783" s="2"/>
      <c r="AK783" s="2"/>
      <c r="AL783" s="2"/>
      <c r="AM783" s="2"/>
      <c r="AN783" s="2"/>
      <c r="AO783" s="2"/>
      <c r="AP783" s="2"/>
      <c r="AQ783" s="2"/>
      <c r="AR783" s="2"/>
      <c r="AS783" s="2"/>
      <c r="AT783" s="2"/>
      <c r="AU783" s="2"/>
      <c r="AV783" s="2"/>
      <c r="AW783" s="2"/>
      <c r="AX783" s="2"/>
      <c r="AY783" s="2"/>
      <c r="AZ783" s="2"/>
      <c r="BA783" s="2"/>
      <c r="BB783" s="2"/>
      <c r="BC783" s="2"/>
      <c r="BD783" s="2"/>
      <c r="BE783" s="2"/>
      <c r="BF783" s="2"/>
      <c r="BG783" s="2"/>
      <c r="BH783" s="2"/>
      <c r="BI783" s="2"/>
      <c r="BJ783" s="2"/>
    </row>
    <row r="784" spans="1:62" x14ac:dyDescent="0.3">
      <c r="A784" s="2"/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  <c r="AA784" s="2"/>
      <c r="AB784" s="2"/>
      <c r="AC784" s="2"/>
      <c r="AD784" s="2"/>
      <c r="AE784" s="2"/>
      <c r="AF784" s="2"/>
      <c r="AG784" s="2"/>
      <c r="AH784" s="2"/>
      <c r="AI784" s="2"/>
      <c r="AJ784" s="2"/>
      <c r="AK784" s="2"/>
      <c r="AL784" s="2"/>
      <c r="AM784" s="2"/>
      <c r="AN784" s="2"/>
      <c r="AO784" s="2"/>
      <c r="AP784" s="2"/>
      <c r="AQ784" s="2"/>
      <c r="AR784" s="2"/>
      <c r="AS784" s="2"/>
      <c r="AT784" s="2"/>
      <c r="AU784" s="2"/>
      <c r="AV784" s="2"/>
      <c r="AW784" s="2"/>
      <c r="AX784" s="2"/>
      <c r="AY784" s="2"/>
      <c r="AZ784" s="2"/>
      <c r="BA784" s="2"/>
      <c r="BB784" s="2"/>
      <c r="BC784" s="2"/>
      <c r="BD784" s="2"/>
      <c r="BE784" s="2"/>
      <c r="BF784" s="2"/>
      <c r="BG784" s="2"/>
      <c r="BH784" s="2"/>
      <c r="BI784" s="2"/>
      <c r="BJ784" s="2"/>
    </row>
    <row r="785" spans="1:62" x14ac:dyDescent="0.3">
      <c r="A785" s="2"/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  <c r="AA785" s="2"/>
      <c r="AB785" s="2"/>
      <c r="AC785" s="2"/>
      <c r="AD785" s="2"/>
      <c r="AE785" s="2"/>
      <c r="AF785" s="2"/>
      <c r="AG785" s="2"/>
      <c r="AH785" s="2"/>
      <c r="AI785" s="2"/>
      <c r="AJ785" s="2"/>
      <c r="AK785" s="2"/>
      <c r="AL785" s="2"/>
      <c r="AM785" s="2"/>
      <c r="AN785" s="2"/>
      <c r="AO785" s="2"/>
      <c r="AP785" s="2"/>
      <c r="AQ785" s="2"/>
      <c r="AR785" s="2"/>
      <c r="AS785" s="2"/>
      <c r="AT785" s="2"/>
      <c r="AU785" s="2"/>
      <c r="AV785" s="2"/>
      <c r="AW785" s="2"/>
      <c r="AX785" s="2"/>
      <c r="AY785" s="2"/>
      <c r="AZ785" s="2"/>
      <c r="BA785" s="2"/>
      <c r="BB785" s="2"/>
      <c r="BC785" s="2"/>
      <c r="BD785" s="2"/>
      <c r="BE785" s="2"/>
      <c r="BF785" s="2"/>
      <c r="BG785" s="2"/>
      <c r="BH785" s="2"/>
      <c r="BI785" s="2"/>
      <c r="BJ785" s="2"/>
    </row>
    <row r="786" spans="1:62" x14ac:dyDescent="0.3">
      <c r="A786" s="2"/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  <c r="AA786" s="2"/>
      <c r="AB786" s="2"/>
      <c r="AC786" s="2"/>
      <c r="AD786" s="2"/>
      <c r="AE786" s="2"/>
      <c r="AF786" s="2"/>
      <c r="AG786" s="2"/>
      <c r="AH786" s="2"/>
      <c r="AI786" s="2"/>
      <c r="AJ786" s="2"/>
      <c r="AK786" s="2"/>
      <c r="AL786" s="2"/>
      <c r="AM786" s="2"/>
      <c r="AN786" s="2"/>
      <c r="AO786" s="2"/>
      <c r="AP786" s="2"/>
      <c r="AQ786" s="2"/>
      <c r="AR786" s="2"/>
      <c r="AS786" s="2"/>
      <c r="AT786" s="2"/>
      <c r="AU786" s="2"/>
      <c r="AV786" s="2"/>
      <c r="AW786" s="2"/>
      <c r="AX786" s="2"/>
      <c r="AY786" s="2"/>
      <c r="AZ786" s="2"/>
      <c r="BA786" s="2"/>
      <c r="BB786" s="2"/>
      <c r="BC786" s="2"/>
      <c r="BD786" s="2"/>
      <c r="BE786" s="2"/>
      <c r="BF786" s="2"/>
      <c r="BG786" s="2"/>
      <c r="BH786" s="2"/>
      <c r="BI786" s="2"/>
      <c r="BJ786" s="2"/>
    </row>
    <row r="787" spans="1:62" x14ac:dyDescent="0.3">
      <c r="A787" s="2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  <c r="AA787" s="2"/>
      <c r="AB787" s="2"/>
      <c r="AC787" s="2"/>
      <c r="AD787" s="2"/>
      <c r="AE787" s="2"/>
      <c r="AF787" s="2"/>
      <c r="AG787" s="2"/>
      <c r="AH787" s="2"/>
      <c r="AI787" s="2"/>
      <c r="AJ787" s="2"/>
      <c r="AK787" s="2"/>
      <c r="AL787" s="2"/>
      <c r="AM787" s="2"/>
      <c r="AN787" s="2"/>
      <c r="AO787" s="2"/>
      <c r="AP787" s="2"/>
      <c r="AQ787" s="2"/>
      <c r="AR787" s="2"/>
      <c r="AS787" s="2"/>
      <c r="AT787" s="2"/>
      <c r="AU787" s="2"/>
      <c r="AV787" s="2"/>
      <c r="AW787" s="2"/>
      <c r="AX787" s="2"/>
      <c r="AY787" s="2"/>
      <c r="AZ787" s="2"/>
      <c r="BA787" s="2"/>
      <c r="BB787" s="2"/>
      <c r="BC787" s="2"/>
      <c r="BD787" s="2"/>
      <c r="BE787" s="2"/>
      <c r="BF787" s="2"/>
      <c r="BG787" s="2"/>
      <c r="BH787" s="2"/>
      <c r="BI787" s="2"/>
      <c r="BJ787" s="2"/>
    </row>
    <row r="788" spans="1:62" x14ac:dyDescent="0.3">
      <c r="A788" s="2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  <c r="AA788" s="2"/>
      <c r="AB788" s="2"/>
      <c r="AC788" s="2"/>
      <c r="AD788" s="2"/>
      <c r="AE788" s="2"/>
      <c r="AF788" s="2"/>
      <c r="AG788" s="2"/>
      <c r="AH788" s="2"/>
      <c r="AI788" s="2"/>
      <c r="AJ788" s="2"/>
      <c r="AK788" s="2"/>
      <c r="AL788" s="2"/>
      <c r="AM788" s="2"/>
      <c r="AN788" s="2"/>
      <c r="AO788" s="2"/>
      <c r="AP788" s="2"/>
      <c r="AQ788" s="2"/>
      <c r="AR788" s="2"/>
      <c r="AS788" s="2"/>
      <c r="AT788" s="2"/>
      <c r="AU788" s="2"/>
      <c r="AV788" s="2"/>
      <c r="AW788" s="2"/>
      <c r="AX788" s="2"/>
      <c r="AY788" s="2"/>
      <c r="AZ788" s="2"/>
      <c r="BA788" s="2"/>
      <c r="BB788" s="2"/>
      <c r="BC788" s="2"/>
      <c r="BD788" s="2"/>
      <c r="BE788" s="2"/>
      <c r="BF788" s="2"/>
      <c r="BG788" s="2"/>
      <c r="BH788" s="2"/>
      <c r="BI788" s="2"/>
      <c r="BJ788" s="2"/>
    </row>
    <row r="789" spans="1:62" x14ac:dyDescent="0.3">
      <c r="A789" s="2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  <c r="AA789" s="2"/>
      <c r="AB789" s="2"/>
      <c r="AC789" s="2"/>
      <c r="AD789" s="2"/>
      <c r="AE789" s="2"/>
      <c r="AF789" s="2"/>
      <c r="AG789" s="2"/>
      <c r="AH789" s="2"/>
      <c r="AI789" s="2"/>
      <c r="AJ789" s="2"/>
      <c r="AK789" s="2"/>
      <c r="AL789" s="2"/>
      <c r="AM789" s="2"/>
      <c r="AN789" s="2"/>
      <c r="AO789" s="2"/>
      <c r="AP789" s="2"/>
      <c r="AQ789" s="2"/>
      <c r="AR789" s="2"/>
      <c r="AS789" s="2"/>
      <c r="AT789" s="2"/>
      <c r="AU789" s="2"/>
      <c r="AV789" s="2"/>
      <c r="AW789" s="2"/>
      <c r="AX789" s="2"/>
      <c r="AY789" s="2"/>
      <c r="AZ789" s="2"/>
      <c r="BA789" s="2"/>
      <c r="BB789" s="2"/>
      <c r="BC789" s="2"/>
      <c r="BD789" s="2"/>
      <c r="BE789" s="2"/>
      <c r="BF789" s="2"/>
      <c r="BG789" s="2"/>
      <c r="BH789" s="2"/>
      <c r="BI789" s="2"/>
      <c r="BJ789" s="2"/>
    </row>
    <row r="790" spans="1:62" x14ac:dyDescent="0.3">
      <c r="A790" s="2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  <c r="AA790" s="2"/>
      <c r="AB790" s="2"/>
      <c r="AC790" s="2"/>
      <c r="AD790" s="2"/>
      <c r="AE790" s="2"/>
      <c r="AF790" s="2"/>
      <c r="AG790" s="2"/>
      <c r="AH790" s="2"/>
      <c r="AI790" s="2"/>
      <c r="AJ790" s="2"/>
      <c r="AK790" s="2"/>
      <c r="AL790" s="2"/>
      <c r="AM790" s="2"/>
      <c r="AN790" s="2"/>
      <c r="AO790" s="2"/>
      <c r="AP790" s="2"/>
      <c r="AQ790" s="2"/>
      <c r="AR790" s="2"/>
      <c r="AS790" s="2"/>
      <c r="AT790" s="2"/>
      <c r="AU790" s="2"/>
      <c r="AV790" s="2"/>
      <c r="AW790" s="2"/>
      <c r="AX790" s="2"/>
      <c r="AY790" s="2"/>
      <c r="AZ790" s="2"/>
      <c r="BA790" s="2"/>
      <c r="BB790" s="2"/>
      <c r="BC790" s="2"/>
      <c r="BD790" s="2"/>
      <c r="BE790" s="2"/>
      <c r="BF790" s="2"/>
      <c r="BG790" s="2"/>
      <c r="BH790" s="2"/>
      <c r="BI790" s="2"/>
      <c r="BJ790" s="2"/>
    </row>
    <row r="791" spans="1:62" x14ac:dyDescent="0.3">
      <c r="A791" s="2"/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  <c r="AA791" s="2"/>
      <c r="AB791" s="2"/>
      <c r="AC791" s="2"/>
      <c r="AD791" s="2"/>
      <c r="AE791" s="2"/>
      <c r="AF791" s="2"/>
      <c r="AG791" s="2"/>
      <c r="AH791" s="2"/>
      <c r="AI791" s="2"/>
      <c r="AJ791" s="2"/>
      <c r="AK791" s="2"/>
      <c r="AL791" s="2"/>
      <c r="AM791" s="2"/>
      <c r="AN791" s="2"/>
      <c r="AO791" s="2"/>
      <c r="AP791" s="2"/>
      <c r="AQ791" s="2"/>
      <c r="AR791" s="2"/>
      <c r="AS791" s="2"/>
      <c r="AT791" s="2"/>
      <c r="AU791" s="2"/>
      <c r="AV791" s="2"/>
      <c r="AW791" s="2"/>
      <c r="AX791" s="2"/>
      <c r="AY791" s="2"/>
      <c r="AZ791" s="2"/>
      <c r="BA791" s="2"/>
      <c r="BB791" s="2"/>
      <c r="BC791" s="2"/>
      <c r="BD791" s="2"/>
      <c r="BE791" s="2"/>
      <c r="BF791" s="2"/>
      <c r="BG791" s="2"/>
      <c r="BH791" s="2"/>
      <c r="BI791" s="2"/>
      <c r="BJ791" s="2"/>
    </row>
    <row r="792" spans="1:62" x14ac:dyDescent="0.3">
      <c r="A792" s="2"/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  <c r="AA792" s="2"/>
      <c r="AB792" s="2"/>
      <c r="AC792" s="2"/>
      <c r="AD792" s="2"/>
      <c r="AE792" s="2"/>
      <c r="AF792" s="2"/>
      <c r="AG792" s="2"/>
      <c r="AH792" s="2"/>
      <c r="AI792" s="2"/>
      <c r="AJ792" s="2"/>
      <c r="AK792" s="2"/>
      <c r="AL792" s="2"/>
      <c r="AM792" s="2"/>
      <c r="AN792" s="2"/>
      <c r="AO792" s="2"/>
      <c r="AP792" s="2"/>
      <c r="AQ792" s="2"/>
      <c r="AR792" s="2"/>
      <c r="AS792" s="2"/>
      <c r="AT792" s="2"/>
      <c r="AU792" s="2"/>
      <c r="AV792" s="2"/>
      <c r="AW792" s="2"/>
      <c r="AX792" s="2"/>
      <c r="AY792" s="2"/>
      <c r="AZ792" s="2"/>
      <c r="BA792" s="2"/>
      <c r="BB792" s="2"/>
      <c r="BC792" s="2"/>
      <c r="BD792" s="2"/>
      <c r="BE792" s="2"/>
      <c r="BF792" s="2"/>
      <c r="BG792" s="2"/>
      <c r="BH792" s="2"/>
      <c r="BI792" s="2"/>
      <c r="BJ792" s="2"/>
    </row>
    <row r="793" spans="1:62" x14ac:dyDescent="0.3">
      <c r="A793" s="2"/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  <c r="AA793" s="2"/>
      <c r="AB793" s="2"/>
      <c r="AC793" s="2"/>
      <c r="AD793" s="2"/>
      <c r="AE793" s="2"/>
      <c r="AF793" s="2"/>
      <c r="AG793" s="2"/>
      <c r="AH793" s="2"/>
      <c r="AI793" s="2"/>
      <c r="AJ793" s="2"/>
      <c r="AK793" s="2"/>
      <c r="AL793" s="2"/>
      <c r="AM793" s="2"/>
      <c r="AN793" s="2"/>
      <c r="AO793" s="2"/>
      <c r="AP793" s="2"/>
      <c r="AQ793" s="2"/>
      <c r="AR793" s="2"/>
      <c r="AS793" s="2"/>
      <c r="AT793" s="2"/>
      <c r="AU793" s="2"/>
      <c r="AV793" s="2"/>
      <c r="AW793" s="2"/>
      <c r="AX793" s="2"/>
      <c r="AY793" s="2"/>
      <c r="AZ793" s="2"/>
      <c r="BA793" s="2"/>
      <c r="BB793" s="2"/>
      <c r="BC793" s="2"/>
      <c r="BD793" s="2"/>
      <c r="BE793" s="2"/>
      <c r="BF793" s="2"/>
      <c r="BG793" s="2"/>
      <c r="BH793" s="2"/>
      <c r="BI793" s="2"/>
      <c r="BJ793" s="2"/>
    </row>
    <row r="794" spans="1:62" x14ac:dyDescent="0.3">
      <c r="A794" s="2"/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  <c r="AA794" s="2"/>
      <c r="AB794" s="2"/>
      <c r="AC794" s="2"/>
      <c r="AD794" s="2"/>
      <c r="AE794" s="2"/>
      <c r="AF794" s="2"/>
      <c r="AG794" s="2"/>
      <c r="AH794" s="2"/>
      <c r="AI794" s="2"/>
      <c r="AJ794" s="2"/>
      <c r="AK794" s="2"/>
      <c r="AL794" s="2"/>
      <c r="AM794" s="2"/>
      <c r="AN794" s="2"/>
      <c r="AO794" s="2"/>
      <c r="AP794" s="2"/>
      <c r="AQ794" s="2"/>
      <c r="AR794" s="2"/>
      <c r="AS794" s="2"/>
      <c r="AT794" s="2"/>
      <c r="AU794" s="2"/>
      <c r="AV794" s="2"/>
      <c r="AW794" s="2"/>
      <c r="AX794" s="2"/>
      <c r="AY794" s="2"/>
      <c r="AZ794" s="2"/>
      <c r="BA794" s="2"/>
      <c r="BB794" s="2"/>
      <c r="BC794" s="2"/>
      <c r="BD794" s="2"/>
      <c r="BE794" s="2"/>
      <c r="BF794" s="2"/>
      <c r="BG794" s="2"/>
      <c r="BH794" s="2"/>
      <c r="BI794" s="2"/>
      <c r="BJ794" s="2"/>
    </row>
    <row r="795" spans="1:62" x14ac:dyDescent="0.3">
      <c r="A795" s="2"/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  <c r="AA795" s="2"/>
      <c r="AB795" s="2"/>
      <c r="AC795" s="2"/>
      <c r="AD795" s="2"/>
      <c r="AE795" s="2"/>
      <c r="AF795" s="2"/>
      <c r="AG795" s="2"/>
      <c r="AH795" s="2"/>
      <c r="AI795" s="2"/>
      <c r="AJ795" s="2"/>
      <c r="AK795" s="2"/>
      <c r="AL795" s="2"/>
      <c r="AM795" s="2"/>
      <c r="AN795" s="2"/>
      <c r="AO795" s="2"/>
      <c r="AP795" s="2"/>
      <c r="AQ795" s="2"/>
      <c r="AR795" s="2"/>
      <c r="AS795" s="2"/>
      <c r="AT795" s="2"/>
      <c r="AU795" s="2"/>
      <c r="AV795" s="2"/>
      <c r="AW795" s="2"/>
      <c r="AX795" s="2"/>
      <c r="AY795" s="2"/>
      <c r="AZ795" s="2"/>
      <c r="BA795" s="2"/>
      <c r="BB795" s="2"/>
      <c r="BC795" s="2"/>
      <c r="BD795" s="2"/>
      <c r="BE795" s="2"/>
      <c r="BF795" s="2"/>
      <c r="BG795" s="2"/>
      <c r="BH795" s="2"/>
      <c r="BI795" s="2"/>
      <c r="BJ795" s="2"/>
    </row>
    <row r="796" spans="1:62" x14ac:dyDescent="0.3">
      <c r="A796" s="2"/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  <c r="AA796" s="2"/>
      <c r="AB796" s="2"/>
      <c r="AC796" s="2"/>
      <c r="AD796" s="2"/>
      <c r="AE796" s="2"/>
      <c r="AF796" s="2"/>
      <c r="AG796" s="2"/>
      <c r="AH796" s="2"/>
      <c r="AI796" s="2"/>
      <c r="AJ796" s="2"/>
      <c r="AK796" s="2"/>
      <c r="AL796" s="2"/>
      <c r="AM796" s="2"/>
      <c r="AN796" s="2"/>
      <c r="AO796" s="2"/>
      <c r="AP796" s="2"/>
      <c r="AQ796" s="2"/>
      <c r="AR796" s="2"/>
      <c r="AS796" s="2"/>
      <c r="AT796" s="2"/>
      <c r="AU796" s="2"/>
      <c r="AV796" s="2"/>
      <c r="AW796" s="2"/>
      <c r="AX796" s="2"/>
      <c r="AY796" s="2"/>
      <c r="AZ796" s="2"/>
      <c r="BA796" s="2"/>
      <c r="BB796" s="2"/>
      <c r="BC796" s="2"/>
      <c r="BD796" s="2"/>
      <c r="BE796" s="2"/>
      <c r="BF796" s="2"/>
      <c r="BG796" s="2"/>
      <c r="BH796" s="2"/>
      <c r="BI796" s="2"/>
      <c r="BJ796" s="2"/>
    </row>
    <row r="797" spans="1:62" x14ac:dyDescent="0.3">
      <c r="A797" s="2"/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  <c r="AA797" s="2"/>
      <c r="AB797" s="2"/>
      <c r="AC797" s="2"/>
      <c r="AD797" s="2"/>
      <c r="AE797" s="2"/>
      <c r="AF797" s="2"/>
      <c r="AG797" s="2"/>
      <c r="AH797" s="2"/>
      <c r="AI797" s="2"/>
      <c r="AJ797" s="2"/>
      <c r="AK797" s="2"/>
      <c r="AL797" s="2"/>
      <c r="AM797" s="2"/>
      <c r="AN797" s="2"/>
      <c r="AO797" s="2"/>
      <c r="AP797" s="2"/>
      <c r="AQ797" s="2"/>
      <c r="AR797" s="2"/>
      <c r="AS797" s="2"/>
      <c r="AT797" s="2"/>
      <c r="AU797" s="2"/>
      <c r="AV797" s="2"/>
      <c r="AW797" s="2"/>
      <c r="AX797" s="2"/>
      <c r="AY797" s="2"/>
      <c r="AZ797" s="2"/>
      <c r="BA797" s="2"/>
      <c r="BB797" s="2"/>
      <c r="BC797" s="2"/>
      <c r="BD797" s="2"/>
      <c r="BE797" s="2"/>
      <c r="BF797" s="2"/>
      <c r="BG797" s="2"/>
      <c r="BH797" s="2"/>
      <c r="BI797" s="2"/>
      <c r="BJ797" s="2"/>
    </row>
    <row r="798" spans="1:62" x14ac:dyDescent="0.3">
      <c r="A798" s="2"/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  <c r="AA798" s="2"/>
      <c r="AB798" s="2"/>
      <c r="AC798" s="2"/>
      <c r="AD798" s="2"/>
      <c r="AE798" s="2"/>
      <c r="AF798" s="2"/>
      <c r="AG798" s="2"/>
      <c r="AH798" s="2"/>
      <c r="AI798" s="2"/>
      <c r="AJ798" s="2"/>
      <c r="AK798" s="2"/>
      <c r="AL798" s="2"/>
      <c r="AM798" s="2"/>
      <c r="AN798" s="2"/>
      <c r="AO798" s="2"/>
      <c r="AP798" s="2"/>
      <c r="AQ798" s="2"/>
      <c r="AR798" s="2"/>
      <c r="AS798" s="2"/>
      <c r="AT798" s="2"/>
      <c r="AU798" s="2"/>
      <c r="AV798" s="2"/>
      <c r="AW798" s="2"/>
      <c r="AX798" s="2"/>
      <c r="AY798" s="2"/>
      <c r="AZ798" s="2"/>
      <c r="BA798" s="2"/>
      <c r="BB798" s="2"/>
      <c r="BC798" s="2"/>
      <c r="BD798" s="2"/>
      <c r="BE798" s="2"/>
      <c r="BF798" s="2"/>
      <c r="BG798" s="2"/>
      <c r="BH798" s="2"/>
      <c r="BI798" s="2"/>
      <c r="BJ798" s="2"/>
    </row>
    <row r="799" spans="1:62" x14ac:dyDescent="0.3">
      <c r="A799" s="2"/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  <c r="AA799" s="2"/>
      <c r="AB799" s="2"/>
      <c r="AC799" s="2"/>
      <c r="AD799" s="2"/>
      <c r="AE799" s="2"/>
      <c r="AF799" s="2"/>
      <c r="AG799" s="2"/>
      <c r="AH799" s="2"/>
      <c r="AI799" s="2"/>
      <c r="AJ799" s="2"/>
      <c r="AK799" s="2"/>
      <c r="AL799" s="2"/>
      <c r="AM799" s="2"/>
      <c r="AN799" s="2"/>
      <c r="AO799" s="2"/>
      <c r="AP799" s="2"/>
      <c r="AQ799" s="2"/>
      <c r="AR799" s="2"/>
      <c r="AS799" s="2"/>
      <c r="AT799" s="2"/>
      <c r="AU799" s="2"/>
      <c r="AV799" s="2"/>
      <c r="AW799" s="2"/>
      <c r="AX799" s="2"/>
      <c r="AY799" s="2"/>
      <c r="AZ799" s="2"/>
      <c r="BA799" s="2"/>
      <c r="BB799" s="2"/>
      <c r="BC799" s="2"/>
      <c r="BD799" s="2"/>
      <c r="BE799" s="2"/>
      <c r="BF799" s="2"/>
      <c r="BG799" s="2"/>
      <c r="BH799" s="2"/>
      <c r="BI799" s="2"/>
      <c r="BJ799" s="2"/>
    </row>
    <row r="800" spans="1:62" x14ac:dyDescent="0.3">
      <c r="A800" s="2"/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  <c r="AA800" s="2"/>
      <c r="AB800" s="2"/>
      <c r="AC800" s="2"/>
      <c r="AD800" s="2"/>
      <c r="AE800" s="2"/>
      <c r="AF800" s="2"/>
      <c r="AG800" s="2"/>
      <c r="AH800" s="2"/>
      <c r="AI800" s="2"/>
      <c r="AJ800" s="2"/>
      <c r="AK800" s="2"/>
      <c r="AL800" s="2"/>
      <c r="AM800" s="2"/>
      <c r="AN800" s="2"/>
      <c r="AO800" s="2"/>
      <c r="AP800" s="2"/>
      <c r="AQ800" s="2"/>
      <c r="AR800" s="2"/>
      <c r="AS800" s="2"/>
      <c r="AT800" s="2"/>
      <c r="AU800" s="2"/>
      <c r="AV800" s="2"/>
      <c r="AW800" s="2"/>
      <c r="AX800" s="2"/>
      <c r="AY800" s="2"/>
      <c r="AZ800" s="2"/>
      <c r="BA800" s="2"/>
      <c r="BB800" s="2"/>
      <c r="BC800" s="2"/>
      <c r="BD800" s="2"/>
      <c r="BE800" s="2"/>
      <c r="BF800" s="2"/>
      <c r="BG800" s="2"/>
      <c r="BH800" s="2"/>
      <c r="BI800" s="2"/>
      <c r="BJ800" s="2"/>
    </row>
    <row r="801" spans="1:62" x14ac:dyDescent="0.3">
      <c r="A801" s="2"/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  <c r="AA801" s="2"/>
      <c r="AB801" s="2"/>
      <c r="AC801" s="2"/>
      <c r="AD801" s="2"/>
      <c r="AE801" s="2"/>
      <c r="AF801" s="2"/>
      <c r="AG801" s="2"/>
      <c r="AH801" s="2"/>
      <c r="AI801" s="2"/>
      <c r="AJ801" s="2"/>
      <c r="AK801" s="2"/>
      <c r="AL801" s="2"/>
      <c r="AM801" s="2"/>
      <c r="AN801" s="2"/>
      <c r="AO801" s="2"/>
      <c r="AP801" s="2"/>
      <c r="AQ801" s="2"/>
      <c r="AR801" s="2"/>
      <c r="AS801" s="2"/>
      <c r="AT801" s="2"/>
      <c r="AU801" s="2"/>
      <c r="AV801" s="2"/>
      <c r="AW801" s="2"/>
      <c r="AX801" s="2"/>
      <c r="AY801" s="2"/>
      <c r="AZ801" s="2"/>
      <c r="BA801" s="2"/>
      <c r="BB801" s="2"/>
      <c r="BC801" s="2"/>
      <c r="BD801" s="2"/>
      <c r="BE801" s="2"/>
      <c r="BF801" s="2"/>
      <c r="BG801" s="2"/>
      <c r="BH801" s="2"/>
      <c r="BI801" s="2"/>
      <c r="BJ801" s="2"/>
    </row>
    <row r="802" spans="1:62" x14ac:dyDescent="0.3">
      <c r="A802" s="2"/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  <c r="AA802" s="2"/>
      <c r="AB802" s="2"/>
      <c r="AC802" s="2"/>
      <c r="AD802" s="2"/>
      <c r="AE802" s="2"/>
      <c r="AF802" s="2"/>
      <c r="AG802" s="2"/>
      <c r="AH802" s="2"/>
      <c r="AI802" s="2"/>
      <c r="AJ802" s="2"/>
      <c r="AK802" s="2"/>
      <c r="AL802" s="2"/>
      <c r="AM802" s="2"/>
      <c r="AN802" s="2"/>
      <c r="AO802" s="2"/>
      <c r="AP802" s="2"/>
      <c r="AQ802" s="2"/>
      <c r="AR802" s="2"/>
      <c r="AS802" s="2"/>
      <c r="AT802" s="2"/>
      <c r="AU802" s="2"/>
      <c r="AV802" s="2"/>
      <c r="AW802" s="2"/>
      <c r="AX802" s="2"/>
      <c r="AY802" s="2"/>
      <c r="AZ802" s="2"/>
      <c r="BA802" s="2"/>
      <c r="BB802" s="2"/>
      <c r="BC802" s="2"/>
      <c r="BD802" s="2"/>
      <c r="BE802" s="2"/>
      <c r="BF802" s="2"/>
      <c r="BG802" s="2"/>
      <c r="BH802" s="2"/>
      <c r="BI802" s="2"/>
      <c r="BJ802" s="2"/>
    </row>
    <row r="803" spans="1:62" x14ac:dyDescent="0.3">
      <c r="A803" s="2"/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  <c r="AA803" s="2"/>
      <c r="AB803" s="2"/>
      <c r="AC803" s="2"/>
      <c r="AD803" s="2"/>
      <c r="AE803" s="2"/>
      <c r="AF803" s="2"/>
      <c r="AG803" s="2"/>
      <c r="AH803" s="2"/>
      <c r="AI803" s="2"/>
      <c r="AJ803" s="2"/>
      <c r="AK803" s="2"/>
      <c r="AL803" s="2"/>
      <c r="AM803" s="2"/>
      <c r="AN803" s="2"/>
      <c r="AO803" s="2"/>
      <c r="AP803" s="2"/>
      <c r="AQ803" s="2"/>
      <c r="AR803" s="2"/>
      <c r="AS803" s="2"/>
      <c r="AT803" s="2"/>
      <c r="AU803" s="2"/>
      <c r="AV803" s="2"/>
      <c r="AW803" s="2"/>
      <c r="AX803" s="2"/>
      <c r="AY803" s="2"/>
      <c r="AZ803" s="2"/>
      <c r="BA803" s="2"/>
      <c r="BB803" s="2"/>
      <c r="BC803" s="2"/>
      <c r="BD803" s="2"/>
      <c r="BE803" s="2"/>
      <c r="BF803" s="2"/>
      <c r="BG803" s="2"/>
      <c r="BH803" s="2"/>
      <c r="BI803" s="2"/>
      <c r="BJ803" s="2"/>
    </row>
    <row r="804" spans="1:62" x14ac:dyDescent="0.3">
      <c r="A804" s="2"/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  <c r="AA804" s="2"/>
      <c r="AB804" s="2"/>
      <c r="AC804" s="2"/>
      <c r="AD804" s="2"/>
      <c r="AE804" s="2"/>
      <c r="AF804" s="2"/>
      <c r="AG804" s="2"/>
      <c r="AH804" s="2"/>
      <c r="AI804" s="2"/>
      <c r="AJ804" s="2"/>
      <c r="AK804" s="2"/>
      <c r="AL804" s="2"/>
      <c r="AM804" s="2"/>
      <c r="AN804" s="2"/>
      <c r="AO804" s="2"/>
      <c r="AP804" s="2"/>
      <c r="AQ804" s="2"/>
      <c r="AR804" s="2"/>
      <c r="AS804" s="2"/>
      <c r="AT804" s="2"/>
      <c r="AU804" s="2"/>
      <c r="AV804" s="2"/>
      <c r="AW804" s="2"/>
      <c r="AX804" s="2"/>
      <c r="AY804" s="2"/>
      <c r="AZ804" s="2"/>
      <c r="BA804" s="2"/>
      <c r="BB804" s="2"/>
      <c r="BC804" s="2"/>
      <c r="BD804" s="2"/>
      <c r="BE804" s="2"/>
      <c r="BF804" s="2"/>
      <c r="BG804" s="2"/>
      <c r="BH804" s="2"/>
      <c r="BI804" s="2"/>
      <c r="BJ804" s="2"/>
    </row>
    <row r="805" spans="1:62" x14ac:dyDescent="0.3">
      <c r="A805" s="2"/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  <c r="AA805" s="2"/>
      <c r="AB805" s="2"/>
      <c r="AC805" s="2"/>
      <c r="AD805" s="2"/>
      <c r="AE805" s="2"/>
      <c r="AF805" s="2"/>
      <c r="AG805" s="2"/>
      <c r="AH805" s="2"/>
      <c r="AI805" s="2"/>
      <c r="AJ805" s="2"/>
      <c r="AK805" s="2"/>
      <c r="AL805" s="2"/>
      <c r="AM805" s="2"/>
      <c r="AN805" s="2"/>
      <c r="AO805" s="2"/>
      <c r="AP805" s="2"/>
      <c r="AQ805" s="2"/>
      <c r="AR805" s="2"/>
      <c r="AS805" s="2"/>
      <c r="AT805" s="2"/>
      <c r="AU805" s="2"/>
      <c r="AV805" s="2"/>
      <c r="AW805" s="2"/>
      <c r="AX805" s="2"/>
      <c r="AY805" s="2"/>
      <c r="AZ805" s="2"/>
      <c r="BA805" s="2"/>
      <c r="BB805" s="2"/>
      <c r="BC805" s="2"/>
      <c r="BD805" s="2"/>
      <c r="BE805" s="2"/>
      <c r="BF805" s="2"/>
      <c r="BG805" s="2"/>
      <c r="BH805" s="2"/>
      <c r="BI805" s="2"/>
      <c r="BJ805" s="2"/>
    </row>
    <row r="806" spans="1:62" x14ac:dyDescent="0.3">
      <c r="A806" s="2"/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  <c r="AA806" s="2"/>
      <c r="AB806" s="2"/>
      <c r="AC806" s="2"/>
      <c r="AD806" s="2"/>
      <c r="AE806" s="2"/>
      <c r="AF806" s="2"/>
      <c r="AG806" s="2"/>
      <c r="AH806" s="2"/>
      <c r="AI806" s="2"/>
      <c r="AJ806" s="2"/>
      <c r="AK806" s="2"/>
      <c r="AL806" s="2"/>
      <c r="AM806" s="2"/>
      <c r="AN806" s="2"/>
      <c r="AO806" s="2"/>
      <c r="AP806" s="2"/>
      <c r="AQ806" s="2"/>
      <c r="AR806" s="2"/>
      <c r="AS806" s="2"/>
      <c r="AT806" s="2"/>
      <c r="AU806" s="2"/>
      <c r="AV806" s="2"/>
      <c r="AW806" s="2"/>
      <c r="AX806" s="2"/>
      <c r="AY806" s="2"/>
      <c r="AZ806" s="2"/>
      <c r="BA806" s="2"/>
      <c r="BB806" s="2"/>
      <c r="BC806" s="2"/>
      <c r="BD806" s="2"/>
      <c r="BE806" s="2"/>
      <c r="BF806" s="2"/>
      <c r="BG806" s="2"/>
      <c r="BH806" s="2"/>
      <c r="BI806" s="2"/>
      <c r="BJ806" s="2"/>
    </row>
    <row r="807" spans="1:62" x14ac:dyDescent="0.3">
      <c r="A807" s="2"/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  <c r="AA807" s="2"/>
      <c r="AB807" s="2"/>
      <c r="AC807" s="2"/>
      <c r="AD807" s="2"/>
      <c r="AE807" s="2"/>
      <c r="AF807" s="2"/>
      <c r="AG807" s="2"/>
      <c r="AH807" s="2"/>
      <c r="AI807" s="2"/>
      <c r="AJ807" s="2"/>
      <c r="AK807" s="2"/>
      <c r="AL807" s="2"/>
      <c r="AM807" s="2"/>
      <c r="AN807" s="2"/>
      <c r="AO807" s="2"/>
      <c r="AP807" s="2"/>
      <c r="AQ807" s="2"/>
      <c r="AR807" s="2"/>
      <c r="AS807" s="2"/>
      <c r="AT807" s="2"/>
      <c r="AU807" s="2"/>
      <c r="AV807" s="2"/>
      <c r="AW807" s="2"/>
      <c r="AX807" s="2"/>
      <c r="AY807" s="2"/>
      <c r="AZ807" s="2"/>
      <c r="BA807" s="2"/>
      <c r="BB807" s="2"/>
      <c r="BC807" s="2"/>
      <c r="BD807" s="2"/>
      <c r="BE807" s="2"/>
      <c r="BF807" s="2"/>
      <c r="BG807" s="2"/>
      <c r="BH807" s="2"/>
      <c r="BI807" s="2"/>
      <c r="BJ807" s="2"/>
    </row>
    <row r="808" spans="1:62" x14ac:dyDescent="0.3">
      <c r="A808" s="2"/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  <c r="AA808" s="2"/>
      <c r="AB808" s="2"/>
      <c r="AC808" s="2"/>
      <c r="AD808" s="2"/>
      <c r="AE808" s="2"/>
      <c r="AF808" s="2"/>
      <c r="AG808" s="2"/>
      <c r="AH808" s="2"/>
      <c r="AI808" s="2"/>
      <c r="AJ808" s="2"/>
      <c r="AK808" s="2"/>
      <c r="AL808" s="2"/>
      <c r="AM808" s="2"/>
      <c r="AN808" s="2"/>
      <c r="AO808" s="2"/>
      <c r="AP808" s="2"/>
      <c r="AQ808" s="2"/>
      <c r="AR808" s="2"/>
      <c r="AS808" s="2"/>
      <c r="AT808" s="2"/>
      <c r="AU808" s="2"/>
      <c r="AV808" s="2"/>
      <c r="AW808" s="2"/>
      <c r="AX808" s="2"/>
      <c r="AY808" s="2"/>
      <c r="AZ808" s="2"/>
      <c r="BA808" s="2"/>
      <c r="BB808" s="2"/>
      <c r="BC808" s="2"/>
      <c r="BD808" s="2"/>
      <c r="BE808" s="2"/>
      <c r="BF808" s="2"/>
      <c r="BG808" s="2"/>
      <c r="BH808" s="2"/>
      <c r="BI808" s="2"/>
      <c r="BJ808" s="2"/>
    </row>
    <row r="809" spans="1:62" x14ac:dyDescent="0.3">
      <c r="A809" s="2"/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  <c r="AA809" s="2"/>
      <c r="AB809" s="2"/>
      <c r="AC809" s="2"/>
      <c r="AD809" s="2"/>
      <c r="AE809" s="2"/>
      <c r="AF809" s="2"/>
      <c r="AG809" s="2"/>
      <c r="AH809" s="2"/>
      <c r="AI809" s="2"/>
      <c r="AJ809" s="2"/>
      <c r="AK809" s="2"/>
      <c r="AL809" s="2"/>
      <c r="AM809" s="2"/>
      <c r="AN809" s="2"/>
      <c r="AO809" s="2"/>
      <c r="AP809" s="2"/>
      <c r="AQ809" s="2"/>
      <c r="AR809" s="2"/>
      <c r="AS809" s="2"/>
      <c r="AT809" s="2"/>
      <c r="AU809" s="2"/>
      <c r="AV809" s="2"/>
      <c r="AW809" s="2"/>
      <c r="AX809" s="2"/>
      <c r="AY809" s="2"/>
      <c r="AZ809" s="2"/>
      <c r="BA809" s="2"/>
      <c r="BB809" s="2"/>
      <c r="BC809" s="2"/>
      <c r="BD809" s="2"/>
      <c r="BE809" s="2"/>
      <c r="BF809" s="2"/>
      <c r="BG809" s="2"/>
      <c r="BH809" s="2"/>
      <c r="BI809" s="2"/>
      <c r="BJ809" s="2"/>
    </row>
    <row r="810" spans="1:62" x14ac:dyDescent="0.3">
      <c r="A810" s="2"/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  <c r="AA810" s="2"/>
      <c r="AB810" s="2"/>
      <c r="AC810" s="2"/>
      <c r="AD810" s="2"/>
      <c r="AE810" s="2"/>
      <c r="AF810" s="2"/>
      <c r="AG810" s="2"/>
      <c r="AH810" s="2"/>
      <c r="AI810" s="2"/>
      <c r="AJ810" s="2"/>
      <c r="AK810" s="2"/>
      <c r="AL810" s="2"/>
      <c r="AM810" s="2"/>
      <c r="AN810" s="2"/>
      <c r="AO810" s="2"/>
      <c r="AP810" s="2"/>
      <c r="AQ810" s="2"/>
      <c r="AR810" s="2"/>
      <c r="AS810" s="2"/>
      <c r="AT810" s="2"/>
      <c r="AU810" s="2"/>
      <c r="AV810" s="2"/>
      <c r="AW810" s="2"/>
      <c r="AX810" s="2"/>
      <c r="AY810" s="2"/>
      <c r="AZ810" s="2"/>
      <c r="BA810" s="2"/>
      <c r="BB810" s="2"/>
      <c r="BC810" s="2"/>
      <c r="BD810" s="2"/>
      <c r="BE810" s="2"/>
      <c r="BF810" s="2"/>
      <c r="BG810" s="2"/>
      <c r="BH810" s="2"/>
      <c r="BI810" s="2"/>
      <c r="BJ810" s="2"/>
    </row>
    <row r="811" spans="1:62" x14ac:dyDescent="0.3">
      <c r="A811" s="2"/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  <c r="AA811" s="2"/>
      <c r="AB811" s="2"/>
      <c r="AC811" s="2"/>
      <c r="AD811" s="2"/>
      <c r="AE811" s="2"/>
      <c r="AF811" s="2"/>
      <c r="AG811" s="2"/>
      <c r="AH811" s="2"/>
      <c r="AI811" s="2"/>
      <c r="AJ811" s="2"/>
      <c r="AK811" s="2"/>
      <c r="AL811" s="2"/>
      <c r="AM811" s="2"/>
      <c r="AN811" s="2"/>
      <c r="AO811" s="2"/>
      <c r="AP811" s="2"/>
      <c r="AQ811" s="2"/>
      <c r="AR811" s="2"/>
      <c r="AS811" s="2"/>
      <c r="AT811" s="2"/>
      <c r="AU811" s="2"/>
      <c r="AV811" s="2"/>
      <c r="AW811" s="2"/>
      <c r="AX811" s="2"/>
      <c r="AY811" s="2"/>
      <c r="AZ811" s="2"/>
      <c r="BA811" s="2"/>
      <c r="BB811" s="2"/>
      <c r="BC811" s="2"/>
      <c r="BD811" s="2"/>
      <c r="BE811" s="2"/>
      <c r="BF811" s="2"/>
      <c r="BG811" s="2"/>
      <c r="BH811" s="2"/>
      <c r="BI811" s="2"/>
      <c r="BJ811" s="2"/>
    </row>
    <row r="812" spans="1:62" x14ac:dyDescent="0.3">
      <c r="A812" s="2"/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  <c r="AA812" s="2"/>
      <c r="AB812" s="2"/>
      <c r="AC812" s="2"/>
      <c r="AD812" s="2"/>
      <c r="AE812" s="2"/>
      <c r="AF812" s="2"/>
      <c r="AG812" s="2"/>
      <c r="AH812" s="2"/>
      <c r="AI812" s="2"/>
      <c r="AJ812" s="2"/>
      <c r="AK812" s="2"/>
      <c r="AL812" s="2"/>
      <c r="AM812" s="2"/>
      <c r="AN812" s="2"/>
      <c r="AO812" s="2"/>
      <c r="AP812" s="2"/>
      <c r="AQ812" s="2"/>
      <c r="AR812" s="2"/>
      <c r="AS812" s="2"/>
      <c r="AT812" s="2"/>
      <c r="AU812" s="2"/>
      <c r="AV812" s="2"/>
      <c r="AW812" s="2"/>
      <c r="AX812" s="2"/>
      <c r="AY812" s="2"/>
      <c r="AZ812" s="2"/>
      <c r="BA812" s="2"/>
      <c r="BB812" s="2"/>
      <c r="BC812" s="2"/>
      <c r="BD812" s="2"/>
      <c r="BE812" s="2"/>
      <c r="BF812" s="2"/>
      <c r="BG812" s="2"/>
      <c r="BH812" s="2"/>
      <c r="BI812" s="2"/>
      <c r="BJ812" s="2"/>
    </row>
    <row r="813" spans="1:62" x14ac:dyDescent="0.3">
      <c r="A813" s="2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  <c r="AA813" s="2"/>
      <c r="AB813" s="2"/>
      <c r="AC813" s="2"/>
      <c r="AD813" s="2"/>
      <c r="AE813" s="2"/>
      <c r="AF813" s="2"/>
      <c r="AG813" s="2"/>
      <c r="AH813" s="2"/>
      <c r="AI813" s="2"/>
      <c r="AJ813" s="2"/>
      <c r="AK813" s="2"/>
      <c r="AL813" s="2"/>
      <c r="AM813" s="2"/>
      <c r="AN813" s="2"/>
      <c r="AO813" s="2"/>
      <c r="AP813" s="2"/>
      <c r="AQ813" s="2"/>
      <c r="AR813" s="2"/>
      <c r="AS813" s="2"/>
      <c r="AT813" s="2"/>
      <c r="AU813" s="2"/>
      <c r="AV813" s="2"/>
      <c r="AW813" s="2"/>
      <c r="AX813" s="2"/>
      <c r="AY813" s="2"/>
      <c r="AZ813" s="2"/>
      <c r="BA813" s="2"/>
      <c r="BB813" s="2"/>
      <c r="BC813" s="2"/>
      <c r="BD813" s="2"/>
      <c r="BE813" s="2"/>
      <c r="BF813" s="2"/>
      <c r="BG813" s="2"/>
      <c r="BH813" s="2"/>
      <c r="BI813" s="2"/>
      <c r="BJ813" s="2"/>
    </row>
    <row r="814" spans="1:62" x14ac:dyDescent="0.3">
      <c r="A814" s="2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  <c r="AA814" s="2"/>
      <c r="AB814" s="2"/>
      <c r="AC814" s="2"/>
      <c r="AD814" s="2"/>
      <c r="AE814" s="2"/>
      <c r="AF814" s="2"/>
      <c r="AG814" s="2"/>
      <c r="AH814" s="2"/>
      <c r="AI814" s="2"/>
      <c r="AJ814" s="2"/>
      <c r="AK814" s="2"/>
      <c r="AL814" s="2"/>
      <c r="AM814" s="2"/>
      <c r="AN814" s="2"/>
      <c r="AO814" s="2"/>
      <c r="AP814" s="2"/>
      <c r="AQ814" s="2"/>
      <c r="AR814" s="2"/>
      <c r="AS814" s="2"/>
      <c r="AT814" s="2"/>
      <c r="AU814" s="2"/>
      <c r="AV814" s="2"/>
      <c r="AW814" s="2"/>
      <c r="AX814" s="2"/>
      <c r="AY814" s="2"/>
      <c r="AZ814" s="2"/>
      <c r="BA814" s="2"/>
      <c r="BB814" s="2"/>
      <c r="BC814" s="2"/>
      <c r="BD814" s="2"/>
      <c r="BE814" s="2"/>
      <c r="BF814" s="2"/>
      <c r="BG814" s="2"/>
      <c r="BH814" s="2"/>
      <c r="BI814" s="2"/>
      <c r="BJ814" s="2"/>
    </row>
    <row r="815" spans="1:62" x14ac:dyDescent="0.3">
      <c r="A815" s="2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  <c r="AA815" s="2"/>
      <c r="AB815" s="2"/>
      <c r="AC815" s="2"/>
      <c r="AD815" s="2"/>
      <c r="AE815" s="2"/>
      <c r="AF815" s="2"/>
      <c r="AG815" s="2"/>
      <c r="AH815" s="2"/>
      <c r="AI815" s="2"/>
      <c r="AJ815" s="2"/>
      <c r="AK815" s="2"/>
      <c r="AL815" s="2"/>
      <c r="AM815" s="2"/>
      <c r="AN815" s="2"/>
      <c r="AO815" s="2"/>
      <c r="AP815" s="2"/>
      <c r="AQ815" s="2"/>
      <c r="AR815" s="2"/>
      <c r="AS815" s="2"/>
      <c r="AT815" s="2"/>
      <c r="AU815" s="2"/>
      <c r="AV815" s="2"/>
      <c r="AW815" s="2"/>
      <c r="AX815" s="2"/>
      <c r="AY815" s="2"/>
      <c r="AZ815" s="2"/>
      <c r="BA815" s="2"/>
      <c r="BB815" s="2"/>
      <c r="BC815" s="2"/>
      <c r="BD815" s="2"/>
      <c r="BE815" s="2"/>
      <c r="BF815" s="2"/>
      <c r="BG815" s="2"/>
      <c r="BH815" s="2"/>
      <c r="BI815" s="2"/>
      <c r="BJ815" s="2"/>
    </row>
    <row r="816" spans="1:62" x14ac:dyDescent="0.3">
      <c r="A816" s="2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  <c r="AA816" s="2"/>
      <c r="AB816" s="2"/>
      <c r="AC816" s="2"/>
      <c r="AD816" s="2"/>
      <c r="AE816" s="2"/>
      <c r="AF816" s="2"/>
      <c r="AG816" s="2"/>
      <c r="AH816" s="2"/>
      <c r="AI816" s="2"/>
      <c r="AJ816" s="2"/>
      <c r="AK816" s="2"/>
      <c r="AL816" s="2"/>
      <c r="AM816" s="2"/>
      <c r="AN816" s="2"/>
      <c r="AO816" s="2"/>
      <c r="AP816" s="2"/>
      <c r="AQ816" s="2"/>
      <c r="AR816" s="2"/>
      <c r="AS816" s="2"/>
      <c r="AT816" s="2"/>
      <c r="AU816" s="2"/>
      <c r="AV816" s="2"/>
      <c r="AW816" s="2"/>
      <c r="AX816" s="2"/>
      <c r="AY816" s="2"/>
      <c r="AZ816" s="2"/>
      <c r="BA816" s="2"/>
      <c r="BB816" s="2"/>
      <c r="BC816" s="2"/>
      <c r="BD816" s="2"/>
      <c r="BE816" s="2"/>
      <c r="BF816" s="2"/>
      <c r="BG816" s="2"/>
      <c r="BH816" s="2"/>
      <c r="BI816" s="2"/>
      <c r="BJ816" s="2"/>
    </row>
    <row r="817" spans="1:62" x14ac:dyDescent="0.3">
      <c r="A817" s="2"/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  <c r="AA817" s="2"/>
      <c r="AB817" s="2"/>
      <c r="AC817" s="2"/>
      <c r="AD817" s="2"/>
      <c r="AE817" s="2"/>
      <c r="AF817" s="2"/>
      <c r="AG817" s="2"/>
      <c r="AH817" s="2"/>
      <c r="AI817" s="2"/>
      <c r="AJ817" s="2"/>
      <c r="AK817" s="2"/>
      <c r="AL817" s="2"/>
      <c r="AM817" s="2"/>
      <c r="AN817" s="2"/>
      <c r="AO817" s="2"/>
      <c r="AP817" s="2"/>
      <c r="AQ817" s="2"/>
      <c r="AR817" s="2"/>
      <c r="AS817" s="2"/>
      <c r="AT817" s="2"/>
      <c r="AU817" s="2"/>
      <c r="AV817" s="2"/>
      <c r="AW817" s="2"/>
      <c r="AX817" s="2"/>
      <c r="AY817" s="2"/>
      <c r="AZ817" s="2"/>
      <c r="BA817" s="2"/>
      <c r="BB817" s="2"/>
      <c r="BC817" s="2"/>
      <c r="BD817" s="2"/>
      <c r="BE817" s="2"/>
      <c r="BF817" s="2"/>
      <c r="BG817" s="2"/>
      <c r="BH817" s="2"/>
      <c r="BI817" s="2"/>
      <c r="BJ817" s="2"/>
    </row>
    <row r="818" spans="1:62" x14ac:dyDescent="0.3">
      <c r="A818" s="2"/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  <c r="AA818" s="2"/>
      <c r="AB818" s="2"/>
      <c r="AC818" s="2"/>
      <c r="AD818" s="2"/>
      <c r="AE818" s="2"/>
      <c r="AF818" s="2"/>
      <c r="AG818" s="2"/>
      <c r="AH818" s="2"/>
      <c r="AI818" s="2"/>
      <c r="AJ818" s="2"/>
      <c r="AK818" s="2"/>
      <c r="AL818" s="2"/>
      <c r="AM818" s="2"/>
      <c r="AN818" s="2"/>
      <c r="AO818" s="2"/>
      <c r="AP818" s="2"/>
      <c r="AQ818" s="2"/>
      <c r="AR818" s="2"/>
      <c r="AS818" s="2"/>
      <c r="AT818" s="2"/>
      <c r="AU818" s="2"/>
      <c r="AV818" s="2"/>
      <c r="AW818" s="2"/>
      <c r="AX818" s="2"/>
      <c r="AY818" s="2"/>
      <c r="AZ818" s="2"/>
      <c r="BA818" s="2"/>
      <c r="BB818" s="2"/>
      <c r="BC818" s="2"/>
      <c r="BD818" s="2"/>
      <c r="BE818" s="2"/>
      <c r="BF818" s="2"/>
      <c r="BG818" s="2"/>
      <c r="BH818" s="2"/>
      <c r="BI818" s="2"/>
      <c r="BJ818" s="2"/>
    </row>
    <row r="819" spans="1:62" x14ac:dyDescent="0.3">
      <c r="A819" s="2"/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  <c r="AA819" s="2"/>
      <c r="AB819" s="2"/>
      <c r="AC819" s="2"/>
      <c r="AD819" s="2"/>
      <c r="AE819" s="2"/>
      <c r="AF819" s="2"/>
      <c r="AG819" s="2"/>
      <c r="AH819" s="2"/>
      <c r="AI819" s="2"/>
      <c r="AJ819" s="2"/>
      <c r="AK819" s="2"/>
      <c r="AL819" s="2"/>
      <c r="AM819" s="2"/>
      <c r="AN819" s="2"/>
      <c r="AO819" s="2"/>
      <c r="AP819" s="2"/>
      <c r="AQ819" s="2"/>
      <c r="AR819" s="2"/>
      <c r="AS819" s="2"/>
      <c r="AT819" s="2"/>
      <c r="AU819" s="2"/>
      <c r="AV819" s="2"/>
      <c r="AW819" s="2"/>
      <c r="AX819" s="2"/>
      <c r="AY819" s="2"/>
      <c r="AZ819" s="2"/>
      <c r="BA819" s="2"/>
      <c r="BB819" s="2"/>
      <c r="BC819" s="2"/>
      <c r="BD819" s="2"/>
      <c r="BE819" s="2"/>
      <c r="BF819" s="2"/>
      <c r="BG819" s="2"/>
      <c r="BH819" s="2"/>
      <c r="BI819" s="2"/>
      <c r="BJ819" s="2"/>
    </row>
    <row r="820" spans="1:62" x14ac:dyDescent="0.3">
      <c r="A820" s="2"/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  <c r="AA820" s="2"/>
      <c r="AB820" s="2"/>
      <c r="AC820" s="2"/>
      <c r="AD820" s="2"/>
      <c r="AE820" s="2"/>
      <c r="AF820" s="2"/>
      <c r="AG820" s="2"/>
      <c r="AH820" s="2"/>
      <c r="AI820" s="2"/>
      <c r="AJ820" s="2"/>
      <c r="AK820" s="2"/>
      <c r="AL820" s="2"/>
      <c r="AM820" s="2"/>
      <c r="AN820" s="2"/>
      <c r="AO820" s="2"/>
      <c r="AP820" s="2"/>
      <c r="AQ820" s="2"/>
      <c r="AR820" s="2"/>
      <c r="AS820" s="2"/>
      <c r="AT820" s="2"/>
      <c r="AU820" s="2"/>
      <c r="AV820" s="2"/>
      <c r="AW820" s="2"/>
      <c r="AX820" s="2"/>
      <c r="AY820" s="2"/>
      <c r="AZ820" s="2"/>
      <c r="BA820" s="2"/>
      <c r="BB820" s="2"/>
      <c r="BC820" s="2"/>
      <c r="BD820" s="2"/>
      <c r="BE820" s="2"/>
      <c r="BF820" s="2"/>
      <c r="BG820" s="2"/>
      <c r="BH820" s="2"/>
      <c r="BI820" s="2"/>
      <c r="BJ820" s="2"/>
    </row>
    <row r="821" spans="1:62" x14ac:dyDescent="0.3">
      <c r="A821" s="2"/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  <c r="AA821" s="2"/>
      <c r="AB821" s="2"/>
      <c r="AC821" s="2"/>
      <c r="AD821" s="2"/>
      <c r="AE821" s="2"/>
      <c r="AF821" s="2"/>
      <c r="AG821" s="2"/>
      <c r="AH821" s="2"/>
      <c r="AI821" s="2"/>
      <c r="AJ821" s="2"/>
      <c r="AK821" s="2"/>
      <c r="AL821" s="2"/>
      <c r="AM821" s="2"/>
      <c r="AN821" s="2"/>
      <c r="AO821" s="2"/>
      <c r="AP821" s="2"/>
      <c r="AQ821" s="2"/>
      <c r="AR821" s="2"/>
      <c r="AS821" s="2"/>
      <c r="AT821" s="2"/>
      <c r="AU821" s="2"/>
      <c r="AV821" s="2"/>
      <c r="AW821" s="2"/>
      <c r="AX821" s="2"/>
      <c r="AY821" s="2"/>
      <c r="AZ821" s="2"/>
      <c r="BA821" s="2"/>
      <c r="BB821" s="2"/>
      <c r="BC821" s="2"/>
      <c r="BD821" s="2"/>
      <c r="BE821" s="2"/>
      <c r="BF821" s="2"/>
      <c r="BG821" s="2"/>
      <c r="BH821" s="2"/>
      <c r="BI821" s="2"/>
      <c r="BJ821" s="2"/>
    </row>
    <row r="822" spans="1:62" x14ac:dyDescent="0.3">
      <c r="A822" s="2"/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  <c r="AA822" s="2"/>
      <c r="AB822" s="2"/>
      <c r="AC822" s="2"/>
      <c r="AD822" s="2"/>
      <c r="AE822" s="2"/>
      <c r="AF822" s="2"/>
      <c r="AG822" s="2"/>
      <c r="AH822" s="2"/>
      <c r="AI822" s="2"/>
      <c r="AJ822" s="2"/>
      <c r="AK822" s="2"/>
      <c r="AL822" s="2"/>
      <c r="AM822" s="2"/>
      <c r="AN822" s="2"/>
      <c r="AO822" s="2"/>
      <c r="AP822" s="2"/>
      <c r="AQ822" s="2"/>
      <c r="AR822" s="2"/>
      <c r="AS822" s="2"/>
      <c r="AT822" s="2"/>
      <c r="AU822" s="2"/>
      <c r="AV822" s="2"/>
      <c r="AW822" s="2"/>
      <c r="AX822" s="2"/>
      <c r="AY822" s="2"/>
      <c r="AZ822" s="2"/>
      <c r="BA822" s="2"/>
      <c r="BB822" s="2"/>
      <c r="BC822" s="2"/>
      <c r="BD822" s="2"/>
      <c r="BE822" s="2"/>
      <c r="BF822" s="2"/>
      <c r="BG822" s="2"/>
      <c r="BH822" s="2"/>
      <c r="BI822" s="2"/>
      <c r="BJ822" s="2"/>
    </row>
    <row r="823" spans="1:62" x14ac:dyDescent="0.3">
      <c r="A823" s="2"/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  <c r="AA823" s="2"/>
      <c r="AB823" s="2"/>
      <c r="AC823" s="2"/>
      <c r="AD823" s="2"/>
      <c r="AE823" s="2"/>
      <c r="AF823" s="2"/>
      <c r="AG823" s="2"/>
      <c r="AH823" s="2"/>
      <c r="AI823" s="2"/>
      <c r="AJ823" s="2"/>
      <c r="AK823" s="2"/>
      <c r="AL823" s="2"/>
      <c r="AM823" s="2"/>
      <c r="AN823" s="2"/>
      <c r="AO823" s="2"/>
      <c r="AP823" s="2"/>
      <c r="AQ823" s="2"/>
      <c r="AR823" s="2"/>
      <c r="AS823" s="2"/>
      <c r="AT823" s="2"/>
      <c r="AU823" s="2"/>
      <c r="AV823" s="2"/>
      <c r="AW823" s="2"/>
      <c r="AX823" s="2"/>
      <c r="AY823" s="2"/>
      <c r="AZ823" s="2"/>
      <c r="BA823" s="2"/>
      <c r="BB823" s="2"/>
      <c r="BC823" s="2"/>
      <c r="BD823" s="2"/>
      <c r="BE823" s="2"/>
      <c r="BF823" s="2"/>
      <c r="BG823" s="2"/>
      <c r="BH823" s="2"/>
      <c r="BI823" s="2"/>
      <c r="BJ823" s="2"/>
    </row>
    <row r="824" spans="1:62" x14ac:dyDescent="0.3">
      <c r="A824" s="2"/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  <c r="AA824" s="2"/>
      <c r="AB824" s="2"/>
      <c r="AC824" s="2"/>
      <c r="AD824" s="2"/>
      <c r="AE824" s="2"/>
      <c r="AF824" s="2"/>
      <c r="AG824" s="2"/>
      <c r="AH824" s="2"/>
      <c r="AI824" s="2"/>
      <c r="AJ824" s="2"/>
      <c r="AK824" s="2"/>
      <c r="AL824" s="2"/>
      <c r="AM824" s="2"/>
      <c r="AN824" s="2"/>
      <c r="AO824" s="2"/>
      <c r="AP824" s="2"/>
      <c r="AQ824" s="2"/>
      <c r="AR824" s="2"/>
      <c r="AS824" s="2"/>
      <c r="AT824" s="2"/>
      <c r="AU824" s="2"/>
      <c r="AV824" s="2"/>
      <c r="AW824" s="2"/>
      <c r="AX824" s="2"/>
      <c r="AY824" s="2"/>
      <c r="AZ824" s="2"/>
      <c r="BA824" s="2"/>
      <c r="BB824" s="2"/>
      <c r="BC824" s="2"/>
      <c r="BD824" s="2"/>
      <c r="BE824" s="2"/>
      <c r="BF824" s="2"/>
      <c r="BG824" s="2"/>
      <c r="BH824" s="2"/>
      <c r="BI824" s="2"/>
      <c r="BJ824" s="2"/>
    </row>
    <row r="825" spans="1:62" x14ac:dyDescent="0.3">
      <c r="A825" s="2"/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  <c r="AA825" s="2"/>
      <c r="AB825" s="2"/>
      <c r="AC825" s="2"/>
      <c r="AD825" s="2"/>
      <c r="AE825" s="2"/>
      <c r="AF825" s="2"/>
      <c r="AG825" s="2"/>
      <c r="AH825" s="2"/>
      <c r="AI825" s="2"/>
      <c r="AJ825" s="2"/>
      <c r="AK825" s="2"/>
      <c r="AL825" s="2"/>
      <c r="AM825" s="2"/>
      <c r="AN825" s="2"/>
      <c r="AO825" s="2"/>
      <c r="AP825" s="2"/>
      <c r="AQ825" s="2"/>
      <c r="AR825" s="2"/>
      <c r="AS825" s="2"/>
      <c r="AT825" s="2"/>
      <c r="AU825" s="2"/>
      <c r="AV825" s="2"/>
      <c r="AW825" s="2"/>
      <c r="AX825" s="2"/>
      <c r="AY825" s="2"/>
      <c r="AZ825" s="2"/>
      <c r="BA825" s="2"/>
      <c r="BB825" s="2"/>
      <c r="BC825" s="2"/>
      <c r="BD825" s="2"/>
      <c r="BE825" s="2"/>
      <c r="BF825" s="2"/>
      <c r="BG825" s="2"/>
      <c r="BH825" s="2"/>
      <c r="BI825" s="2"/>
      <c r="BJ825" s="2"/>
    </row>
    <row r="826" spans="1:62" x14ac:dyDescent="0.3">
      <c r="A826" s="2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  <c r="AA826" s="2"/>
      <c r="AB826" s="2"/>
      <c r="AC826" s="2"/>
      <c r="AD826" s="2"/>
      <c r="AE826" s="2"/>
      <c r="AF826" s="2"/>
      <c r="AG826" s="2"/>
      <c r="AH826" s="2"/>
      <c r="AI826" s="2"/>
      <c r="AJ826" s="2"/>
      <c r="AK826" s="2"/>
      <c r="AL826" s="2"/>
      <c r="AM826" s="2"/>
      <c r="AN826" s="2"/>
      <c r="AO826" s="2"/>
      <c r="AP826" s="2"/>
      <c r="AQ826" s="2"/>
      <c r="AR826" s="2"/>
      <c r="AS826" s="2"/>
      <c r="AT826" s="2"/>
      <c r="AU826" s="2"/>
      <c r="AV826" s="2"/>
      <c r="AW826" s="2"/>
      <c r="AX826" s="2"/>
      <c r="AY826" s="2"/>
      <c r="AZ826" s="2"/>
      <c r="BA826" s="2"/>
      <c r="BB826" s="2"/>
      <c r="BC826" s="2"/>
      <c r="BD826" s="2"/>
      <c r="BE826" s="2"/>
      <c r="BF826" s="2"/>
      <c r="BG826" s="2"/>
      <c r="BH826" s="2"/>
      <c r="BI826" s="2"/>
      <c r="BJ826" s="2"/>
    </row>
    <row r="827" spans="1:62" x14ac:dyDescent="0.3">
      <c r="A827" s="2"/>
      <c r="B827" s="2"/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  <c r="AA827" s="2"/>
      <c r="AB827" s="2"/>
      <c r="AC827" s="2"/>
      <c r="AD827" s="2"/>
      <c r="AE827" s="2"/>
      <c r="AF827" s="2"/>
      <c r="AG827" s="2"/>
      <c r="AH827" s="2"/>
      <c r="AI827" s="2"/>
      <c r="AJ827" s="2"/>
      <c r="AK827" s="2"/>
      <c r="AL827" s="2"/>
      <c r="AM827" s="2"/>
      <c r="AN827" s="2"/>
      <c r="AO827" s="2"/>
      <c r="AP827" s="2"/>
      <c r="AQ827" s="2"/>
      <c r="AR827" s="2"/>
      <c r="AS827" s="2"/>
      <c r="AT827" s="2"/>
      <c r="AU827" s="2"/>
      <c r="AV827" s="2"/>
      <c r="AW827" s="2"/>
      <c r="AX827" s="2"/>
      <c r="AY827" s="2"/>
      <c r="AZ827" s="2"/>
      <c r="BA827" s="2"/>
      <c r="BB827" s="2"/>
      <c r="BC827" s="2"/>
      <c r="BD827" s="2"/>
      <c r="BE827" s="2"/>
      <c r="BF827" s="2"/>
      <c r="BG827" s="2"/>
      <c r="BH827" s="2"/>
      <c r="BI827" s="2"/>
      <c r="BJ827" s="2"/>
    </row>
    <row r="828" spans="1:62" x14ac:dyDescent="0.3">
      <c r="A828" s="2"/>
      <c r="B828" s="2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  <c r="AA828" s="2"/>
      <c r="AB828" s="2"/>
      <c r="AC828" s="2"/>
      <c r="AD828" s="2"/>
      <c r="AE828" s="2"/>
      <c r="AF828" s="2"/>
      <c r="AG828" s="2"/>
      <c r="AH828" s="2"/>
      <c r="AI828" s="2"/>
      <c r="AJ828" s="2"/>
      <c r="AK828" s="2"/>
      <c r="AL828" s="2"/>
      <c r="AM828" s="2"/>
      <c r="AN828" s="2"/>
      <c r="AO828" s="2"/>
      <c r="AP828" s="2"/>
      <c r="AQ828" s="2"/>
      <c r="AR828" s="2"/>
      <c r="AS828" s="2"/>
      <c r="AT828" s="2"/>
      <c r="AU828" s="2"/>
      <c r="AV828" s="2"/>
      <c r="AW828" s="2"/>
      <c r="AX828" s="2"/>
      <c r="AY828" s="2"/>
      <c r="AZ828" s="2"/>
      <c r="BA828" s="2"/>
      <c r="BB828" s="2"/>
      <c r="BC828" s="2"/>
      <c r="BD828" s="2"/>
      <c r="BE828" s="2"/>
      <c r="BF828" s="2"/>
      <c r="BG828" s="2"/>
      <c r="BH828" s="2"/>
      <c r="BI828" s="2"/>
      <c r="BJ828" s="2"/>
    </row>
    <row r="829" spans="1:62" x14ac:dyDescent="0.3">
      <c r="A829" s="2"/>
      <c r="B829" s="2"/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  <c r="AA829" s="2"/>
      <c r="AB829" s="2"/>
      <c r="AC829" s="2"/>
      <c r="AD829" s="2"/>
      <c r="AE829" s="2"/>
      <c r="AF829" s="2"/>
      <c r="AG829" s="2"/>
      <c r="AH829" s="2"/>
      <c r="AI829" s="2"/>
      <c r="AJ829" s="2"/>
      <c r="AK829" s="2"/>
      <c r="AL829" s="2"/>
      <c r="AM829" s="2"/>
      <c r="AN829" s="2"/>
      <c r="AO829" s="2"/>
      <c r="AP829" s="2"/>
      <c r="AQ829" s="2"/>
      <c r="AR829" s="2"/>
      <c r="AS829" s="2"/>
      <c r="AT829" s="2"/>
      <c r="AU829" s="2"/>
      <c r="AV829" s="2"/>
      <c r="AW829" s="2"/>
      <c r="AX829" s="2"/>
      <c r="AY829" s="2"/>
      <c r="AZ829" s="2"/>
      <c r="BA829" s="2"/>
      <c r="BB829" s="2"/>
      <c r="BC829" s="2"/>
      <c r="BD829" s="2"/>
      <c r="BE829" s="2"/>
      <c r="BF829" s="2"/>
      <c r="BG829" s="2"/>
      <c r="BH829" s="2"/>
      <c r="BI829" s="2"/>
      <c r="BJ829" s="2"/>
    </row>
    <row r="830" spans="1:62" x14ac:dyDescent="0.3">
      <c r="A830" s="2"/>
      <c r="B830" s="2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  <c r="AA830" s="2"/>
      <c r="AB830" s="2"/>
      <c r="AC830" s="2"/>
      <c r="AD830" s="2"/>
      <c r="AE830" s="2"/>
      <c r="AF830" s="2"/>
      <c r="AG830" s="2"/>
      <c r="AH830" s="2"/>
      <c r="AI830" s="2"/>
      <c r="AJ830" s="2"/>
      <c r="AK830" s="2"/>
      <c r="AL830" s="2"/>
      <c r="AM830" s="2"/>
      <c r="AN830" s="2"/>
      <c r="AO830" s="2"/>
      <c r="AP830" s="2"/>
      <c r="AQ830" s="2"/>
      <c r="AR830" s="2"/>
      <c r="AS830" s="2"/>
      <c r="AT830" s="2"/>
      <c r="AU830" s="2"/>
      <c r="AV830" s="2"/>
      <c r="AW830" s="2"/>
      <c r="AX830" s="2"/>
      <c r="AY830" s="2"/>
      <c r="AZ830" s="2"/>
      <c r="BA830" s="2"/>
      <c r="BB830" s="2"/>
      <c r="BC830" s="2"/>
      <c r="BD830" s="2"/>
      <c r="BE830" s="2"/>
      <c r="BF830" s="2"/>
      <c r="BG830" s="2"/>
      <c r="BH830" s="2"/>
      <c r="BI830" s="2"/>
      <c r="BJ830" s="2"/>
    </row>
    <row r="831" spans="1:62" x14ac:dyDescent="0.3">
      <c r="A831" s="2"/>
      <c r="B831" s="2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  <c r="AA831" s="2"/>
      <c r="AB831" s="2"/>
      <c r="AC831" s="2"/>
      <c r="AD831" s="2"/>
      <c r="AE831" s="2"/>
      <c r="AF831" s="2"/>
      <c r="AG831" s="2"/>
      <c r="AH831" s="2"/>
      <c r="AI831" s="2"/>
      <c r="AJ831" s="2"/>
      <c r="AK831" s="2"/>
      <c r="AL831" s="2"/>
      <c r="AM831" s="2"/>
      <c r="AN831" s="2"/>
      <c r="AO831" s="2"/>
      <c r="AP831" s="2"/>
      <c r="AQ831" s="2"/>
      <c r="AR831" s="2"/>
      <c r="AS831" s="2"/>
      <c r="AT831" s="2"/>
      <c r="AU831" s="2"/>
      <c r="AV831" s="2"/>
      <c r="AW831" s="2"/>
      <c r="AX831" s="2"/>
      <c r="AY831" s="2"/>
      <c r="AZ831" s="2"/>
      <c r="BA831" s="2"/>
      <c r="BB831" s="2"/>
      <c r="BC831" s="2"/>
      <c r="BD831" s="2"/>
      <c r="BE831" s="2"/>
      <c r="BF831" s="2"/>
      <c r="BG831" s="2"/>
      <c r="BH831" s="2"/>
      <c r="BI831" s="2"/>
      <c r="BJ831" s="2"/>
    </row>
    <row r="832" spans="1:62" x14ac:dyDescent="0.3">
      <c r="A832" s="2"/>
      <c r="B832" s="2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  <c r="AA832" s="2"/>
      <c r="AB832" s="2"/>
      <c r="AC832" s="2"/>
      <c r="AD832" s="2"/>
      <c r="AE832" s="2"/>
      <c r="AF832" s="2"/>
      <c r="AG832" s="2"/>
      <c r="AH832" s="2"/>
      <c r="AI832" s="2"/>
      <c r="AJ832" s="2"/>
      <c r="AK832" s="2"/>
      <c r="AL832" s="2"/>
      <c r="AM832" s="2"/>
      <c r="AN832" s="2"/>
      <c r="AO832" s="2"/>
      <c r="AP832" s="2"/>
      <c r="AQ832" s="2"/>
      <c r="AR832" s="2"/>
      <c r="AS832" s="2"/>
      <c r="AT832" s="2"/>
      <c r="AU832" s="2"/>
      <c r="AV832" s="2"/>
      <c r="AW832" s="2"/>
      <c r="AX832" s="2"/>
      <c r="AY832" s="2"/>
      <c r="AZ832" s="2"/>
      <c r="BA832" s="2"/>
      <c r="BB832" s="2"/>
      <c r="BC832" s="2"/>
      <c r="BD832" s="2"/>
      <c r="BE832" s="2"/>
      <c r="BF832" s="2"/>
      <c r="BG832" s="2"/>
      <c r="BH832" s="2"/>
      <c r="BI832" s="2"/>
      <c r="BJ832" s="2"/>
    </row>
    <row r="833" spans="1:62" x14ac:dyDescent="0.3">
      <c r="A833" s="2"/>
      <c r="B833" s="2"/>
      <c r="C833" s="2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  <c r="AA833" s="2"/>
      <c r="AB833" s="2"/>
      <c r="AC833" s="2"/>
      <c r="AD833" s="2"/>
      <c r="AE833" s="2"/>
      <c r="AF833" s="2"/>
      <c r="AG833" s="2"/>
      <c r="AH833" s="2"/>
      <c r="AI833" s="2"/>
      <c r="AJ833" s="2"/>
      <c r="AK833" s="2"/>
      <c r="AL833" s="2"/>
      <c r="AM833" s="2"/>
      <c r="AN833" s="2"/>
      <c r="AO833" s="2"/>
      <c r="AP833" s="2"/>
      <c r="AQ833" s="2"/>
      <c r="AR833" s="2"/>
      <c r="AS833" s="2"/>
      <c r="AT833" s="2"/>
      <c r="AU833" s="2"/>
      <c r="AV833" s="2"/>
      <c r="AW833" s="2"/>
      <c r="AX833" s="2"/>
      <c r="AY833" s="2"/>
      <c r="AZ833" s="2"/>
      <c r="BA833" s="2"/>
      <c r="BB833" s="2"/>
      <c r="BC833" s="2"/>
      <c r="BD833" s="2"/>
      <c r="BE833" s="2"/>
      <c r="BF833" s="2"/>
      <c r="BG833" s="2"/>
      <c r="BH833" s="2"/>
      <c r="BI833" s="2"/>
      <c r="BJ833" s="2"/>
    </row>
    <row r="834" spans="1:62" x14ac:dyDescent="0.3">
      <c r="A834" s="2"/>
      <c r="B834" s="2"/>
      <c r="C834" s="2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  <c r="AA834" s="2"/>
      <c r="AB834" s="2"/>
      <c r="AC834" s="2"/>
      <c r="AD834" s="2"/>
      <c r="AE834" s="2"/>
      <c r="AF834" s="2"/>
      <c r="AG834" s="2"/>
      <c r="AH834" s="2"/>
      <c r="AI834" s="2"/>
      <c r="AJ834" s="2"/>
      <c r="AK834" s="2"/>
      <c r="AL834" s="2"/>
      <c r="AM834" s="2"/>
      <c r="AN834" s="2"/>
      <c r="AO834" s="2"/>
      <c r="AP834" s="2"/>
      <c r="AQ834" s="2"/>
      <c r="AR834" s="2"/>
      <c r="AS834" s="2"/>
      <c r="AT834" s="2"/>
      <c r="AU834" s="2"/>
      <c r="AV834" s="2"/>
      <c r="AW834" s="2"/>
      <c r="AX834" s="2"/>
      <c r="AY834" s="2"/>
      <c r="AZ834" s="2"/>
      <c r="BA834" s="2"/>
      <c r="BB834" s="2"/>
      <c r="BC834" s="2"/>
      <c r="BD834" s="2"/>
      <c r="BE834" s="2"/>
      <c r="BF834" s="2"/>
      <c r="BG834" s="2"/>
      <c r="BH834" s="2"/>
      <c r="BI834" s="2"/>
      <c r="BJ834" s="2"/>
    </row>
    <row r="835" spans="1:62" x14ac:dyDescent="0.3">
      <c r="A835" s="2"/>
      <c r="B835" s="2"/>
      <c r="C835" s="2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  <c r="AA835" s="2"/>
      <c r="AB835" s="2"/>
      <c r="AC835" s="2"/>
      <c r="AD835" s="2"/>
      <c r="AE835" s="2"/>
      <c r="AF835" s="2"/>
      <c r="AG835" s="2"/>
      <c r="AH835" s="2"/>
      <c r="AI835" s="2"/>
      <c r="AJ835" s="2"/>
      <c r="AK835" s="2"/>
      <c r="AL835" s="2"/>
      <c r="AM835" s="2"/>
      <c r="AN835" s="2"/>
      <c r="AO835" s="2"/>
      <c r="AP835" s="2"/>
      <c r="AQ835" s="2"/>
      <c r="AR835" s="2"/>
      <c r="AS835" s="2"/>
      <c r="AT835" s="2"/>
      <c r="AU835" s="2"/>
      <c r="AV835" s="2"/>
      <c r="AW835" s="2"/>
      <c r="AX835" s="2"/>
      <c r="AY835" s="2"/>
      <c r="AZ835" s="2"/>
      <c r="BA835" s="2"/>
      <c r="BB835" s="2"/>
      <c r="BC835" s="2"/>
      <c r="BD835" s="2"/>
      <c r="BE835" s="2"/>
      <c r="BF835" s="2"/>
      <c r="BG835" s="2"/>
      <c r="BH835" s="2"/>
      <c r="BI835" s="2"/>
      <c r="BJ835" s="2"/>
    </row>
    <row r="836" spans="1:62" x14ac:dyDescent="0.3">
      <c r="A836" s="2"/>
      <c r="B836" s="2"/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  <c r="AA836" s="2"/>
      <c r="AB836" s="2"/>
      <c r="AC836" s="2"/>
      <c r="AD836" s="2"/>
      <c r="AE836" s="2"/>
      <c r="AF836" s="2"/>
      <c r="AG836" s="2"/>
      <c r="AH836" s="2"/>
      <c r="AI836" s="2"/>
      <c r="AJ836" s="2"/>
      <c r="AK836" s="2"/>
      <c r="AL836" s="2"/>
      <c r="AM836" s="2"/>
      <c r="AN836" s="2"/>
      <c r="AO836" s="2"/>
      <c r="AP836" s="2"/>
      <c r="AQ836" s="2"/>
      <c r="AR836" s="2"/>
      <c r="AS836" s="2"/>
      <c r="AT836" s="2"/>
      <c r="AU836" s="2"/>
      <c r="AV836" s="2"/>
      <c r="AW836" s="2"/>
      <c r="AX836" s="2"/>
      <c r="AY836" s="2"/>
      <c r="AZ836" s="2"/>
      <c r="BA836" s="2"/>
      <c r="BB836" s="2"/>
      <c r="BC836" s="2"/>
      <c r="BD836" s="2"/>
      <c r="BE836" s="2"/>
      <c r="BF836" s="2"/>
      <c r="BG836" s="2"/>
      <c r="BH836" s="2"/>
      <c r="BI836" s="2"/>
      <c r="BJ836" s="2"/>
    </row>
    <row r="837" spans="1:62" x14ac:dyDescent="0.3">
      <c r="A837" s="2"/>
      <c r="B837" s="2"/>
      <c r="C837" s="2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  <c r="AA837" s="2"/>
      <c r="AB837" s="2"/>
      <c r="AC837" s="2"/>
      <c r="AD837" s="2"/>
      <c r="AE837" s="2"/>
      <c r="AF837" s="2"/>
      <c r="AG837" s="2"/>
      <c r="AH837" s="2"/>
      <c r="AI837" s="2"/>
      <c r="AJ837" s="2"/>
      <c r="AK837" s="2"/>
      <c r="AL837" s="2"/>
      <c r="AM837" s="2"/>
      <c r="AN837" s="2"/>
      <c r="AO837" s="2"/>
      <c r="AP837" s="2"/>
      <c r="AQ837" s="2"/>
      <c r="AR837" s="2"/>
      <c r="AS837" s="2"/>
      <c r="AT837" s="2"/>
      <c r="AU837" s="2"/>
      <c r="AV837" s="2"/>
      <c r="AW837" s="2"/>
      <c r="AX837" s="2"/>
      <c r="AY837" s="2"/>
      <c r="AZ837" s="2"/>
      <c r="BA837" s="2"/>
      <c r="BB837" s="2"/>
      <c r="BC837" s="2"/>
      <c r="BD837" s="2"/>
      <c r="BE837" s="2"/>
      <c r="BF837" s="2"/>
      <c r="BG837" s="2"/>
      <c r="BH837" s="2"/>
      <c r="BI837" s="2"/>
      <c r="BJ837" s="2"/>
    </row>
    <row r="838" spans="1:62" x14ac:dyDescent="0.3">
      <c r="A838" s="2"/>
      <c r="B838" s="2"/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  <c r="AA838" s="2"/>
      <c r="AB838" s="2"/>
      <c r="AC838" s="2"/>
      <c r="AD838" s="2"/>
      <c r="AE838" s="2"/>
      <c r="AF838" s="2"/>
      <c r="AG838" s="2"/>
      <c r="AH838" s="2"/>
      <c r="AI838" s="2"/>
      <c r="AJ838" s="2"/>
      <c r="AK838" s="2"/>
      <c r="AL838" s="2"/>
      <c r="AM838" s="2"/>
      <c r="AN838" s="2"/>
      <c r="AO838" s="2"/>
      <c r="AP838" s="2"/>
      <c r="AQ838" s="2"/>
      <c r="AR838" s="2"/>
      <c r="AS838" s="2"/>
      <c r="AT838" s="2"/>
      <c r="AU838" s="2"/>
      <c r="AV838" s="2"/>
      <c r="AW838" s="2"/>
      <c r="AX838" s="2"/>
      <c r="AY838" s="2"/>
      <c r="AZ838" s="2"/>
      <c r="BA838" s="2"/>
      <c r="BB838" s="2"/>
      <c r="BC838" s="2"/>
      <c r="BD838" s="2"/>
      <c r="BE838" s="2"/>
      <c r="BF838" s="2"/>
      <c r="BG838" s="2"/>
      <c r="BH838" s="2"/>
      <c r="BI838" s="2"/>
      <c r="BJ838" s="2"/>
    </row>
    <row r="839" spans="1:62" x14ac:dyDescent="0.3">
      <c r="A839" s="2"/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  <c r="AA839" s="2"/>
      <c r="AB839" s="2"/>
      <c r="AC839" s="2"/>
      <c r="AD839" s="2"/>
      <c r="AE839" s="2"/>
      <c r="AF839" s="2"/>
      <c r="AG839" s="2"/>
      <c r="AH839" s="2"/>
      <c r="AI839" s="2"/>
      <c r="AJ839" s="2"/>
      <c r="AK839" s="2"/>
      <c r="AL839" s="2"/>
      <c r="AM839" s="2"/>
      <c r="AN839" s="2"/>
      <c r="AO839" s="2"/>
      <c r="AP839" s="2"/>
      <c r="AQ839" s="2"/>
      <c r="AR839" s="2"/>
      <c r="AS839" s="2"/>
      <c r="AT839" s="2"/>
      <c r="AU839" s="2"/>
      <c r="AV839" s="2"/>
      <c r="AW839" s="2"/>
      <c r="AX839" s="2"/>
      <c r="AY839" s="2"/>
      <c r="AZ839" s="2"/>
      <c r="BA839" s="2"/>
      <c r="BB839" s="2"/>
      <c r="BC839" s="2"/>
      <c r="BD839" s="2"/>
      <c r="BE839" s="2"/>
      <c r="BF839" s="2"/>
      <c r="BG839" s="2"/>
      <c r="BH839" s="2"/>
      <c r="BI839" s="2"/>
      <c r="BJ839" s="2"/>
    </row>
    <row r="840" spans="1:62" x14ac:dyDescent="0.3">
      <c r="A840" s="2"/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  <c r="AA840" s="2"/>
      <c r="AB840" s="2"/>
      <c r="AC840" s="2"/>
      <c r="AD840" s="2"/>
      <c r="AE840" s="2"/>
      <c r="AF840" s="2"/>
      <c r="AG840" s="2"/>
      <c r="AH840" s="2"/>
      <c r="AI840" s="2"/>
      <c r="AJ840" s="2"/>
      <c r="AK840" s="2"/>
      <c r="AL840" s="2"/>
      <c r="AM840" s="2"/>
      <c r="AN840" s="2"/>
      <c r="AO840" s="2"/>
      <c r="AP840" s="2"/>
      <c r="AQ840" s="2"/>
      <c r="AR840" s="2"/>
      <c r="AS840" s="2"/>
      <c r="AT840" s="2"/>
      <c r="AU840" s="2"/>
      <c r="AV840" s="2"/>
      <c r="AW840" s="2"/>
      <c r="AX840" s="2"/>
      <c r="AY840" s="2"/>
      <c r="AZ840" s="2"/>
      <c r="BA840" s="2"/>
      <c r="BB840" s="2"/>
      <c r="BC840" s="2"/>
      <c r="BD840" s="2"/>
      <c r="BE840" s="2"/>
      <c r="BF840" s="2"/>
      <c r="BG840" s="2"/>
      <c r="BH840" s="2"/>
      <c r="BI840" s="2"/>
      <c r="BJ840" s="2"/>
    </row>
    <row r="841" spans="1:62" x14ac:dyDescent="0.3">
      <c r="A841" s="2"/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  <c r="AA841" s="2"/>
      <c r="AB841" s="2"/>
      <c r="AC841" s="2"/>
      <c r="AD841" s="2"/>
      <c r="AE841" s="2"/>
      <c r="AF841" s="2"/>
      <c r="AG841" s="2"/>
      <c r="AH841" s="2"/>
      <c r="AI841" s="2"/>
      <c r="AJ841" s="2"/>
      <c r="AK841" s="2"/>
      <c r="AL841" s="2"/>
      <c r="AM841" s="2"/>
      <c r="AN841" s="2"/>
      <c r="AO841" s="2"/>
      <c r="AP841" s="2"/>
      <c r="AQ841" s="2"/>
      <c r="AR841" s="2"/>
      <c r="AS841" s="2"/>
      <c r="AT841" s="2"/>
      <c r="AU841" s="2"/>
      <c r="AV841" s="2"/>
      <c r="AW841" s="2"/>
      <c r="AX841" s="2"/>
      <c r="AY841" s="2"/>
      <c r="AZ841" s="2"/>
      <c r="BA841" s="2"/>
      <c r="BB841" s="2"/>
      <c r="BC841" s="2"/>
      <c r="BD841" s="2"/>
      <c r="BE841" s="2"/>
      <c r="BF841" s="2"/>
      <c r="BG841" s="2"/>
      <c r="BH841" s="2"/>
      <c r="BI841" s="2"/>
      <c r="BJ841" s="2"/>
    </row>
    <row r="842" spans="1:62" x14ac:dyDescent="0.3">
      <c r="A842" s="2"/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  <c r="AA842" s="2"/>
      <c r="AB842" s="2"/>
      <c r="AC842" s="2"/>
      <c r="AD842" s="2"/>
      <c r="AE842" s="2"/>
      <c r="AF842" s="2"/>
      <c r="AG842" s="2"/>
      <c r="AH842" s="2"/>
      <c r="AI842" s="2"/>
      <c r="AJ842" s="2"/>
      <c r="AK842" s="2"/>
      <c r="AL842" s="2"/>
      <c r="AM842" s="2"/>
      <c r="AN842" s="2"/>
      <c r="AO842" s="2"/>
      <c r="AP842" s="2"/>
      <c r="AQ842" s="2"/>
      <c r="AR842" s="2"/>
      <c r="AS842" s="2"/>
      <c r="AT842" s="2"/>
      <c r="AU842" s="2"/>
      <c r="AV842" s="2"/>
      <c r="AW842" s="2"/>
      <c r="AX842" s="2"/>
      <c r="AY842" s="2"/>
      <c r="AZ842" s="2"/>
      <c r="BA842" s="2"/>
      <c r="BB842" s="2"/>
      <c r="BC842" s="2"/>
      <c r="BD842" s="2"/>
      <c r="BE842" s="2"/>
      <c r="BF842" s="2"/>
      <c r="BG842" s="2"/>
      <c r="BH842" s="2"/>
      <c r="BI842" s="2"/>
      <c r="BJ842" s="2"/>
    </row>
    <row r="843" spans="1:62" x14ac:dyDescent="0.3">
      <c r="A843" s="2"/>
      <c r="B843" s="2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  <c r="AA843" s="2"/>
      <c r="AB843" s="2"/>
      <c r="AC843" s="2"/>
      <c r="AD843" s="2"/>
      <c r="AE843" s="2"/>
      <c r="AF843" s="2"/>
      <c r="AG843" s="2"/>
      <c r="AH843" s="2"/>
      <c r="AI843" s="2"/>
      <c r="AJ843" s="2"/>
      <c r="AK843" s="2"/>
      <c r="AL843" s="2"/>
      <c r="AM843" s="2"/>
      <c r="AN843" s="2"/>
      <c r="AO843" s="2"/>
      <c r="AP843" s="2"/>
      <c r="AQ843" s="2"/>
      <c r="AR843" s="2"/>
      <c r="AS843" s="2"/>
      <c r="AT843" s="2"/>
      <c r="AU843" s="2"/>
      <c r="AV843" s="2"/>
      <c r="AW843" s="2"/>
      <c r="AX843" s="2"/>
      <c r="AY843" s="2"/>
      <c r="AZ843" s="2"/>
      <c r="BA843" s="2"/>
      <c r="BB843" s="2"/>
      <c r="BC843" s="2"/>
      <c r="BD843" s="2"/>
      <c r="BE843" s="2"/>
      <c r="BF843" s="2"/>
      <c r="BG843" s="2"/>
      <c r="BH843" s="2"/>
      <c r="BI843" s="2"/>
      <c r="BJ843" s="2"/>
    </row>
    <row r="844" spans="1:62" x14ac:dyDescent="0.3">
      <c r="A844" s="2"/>
      <c r="B844" s="2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  <c r="AA844" s="2"/>
      <c r="AB844" s="2"/>
      <c r="AC844" s="2"/>
      <c r="AD844" s="2"/>
      <c r="AE844" s="2"/>
      <c r="AF844" s="2"/>
      <c r="AG844" s="2"/>
      <c r="AH844" s="2"/>
      <c r="AI844" s="2"/>
      <c r="AJ844" s="2"/>
      <c r="AK844" s="2"/>
      <c r="AL844" s="2"/>
      <c r="AM844" s="2"/>
      <c r="AN844" s="2"/>
      <c r="AO844" s="2"/>
      <c r="AP844" s="2"/>
      <c r="AQ844" s="2"/>
      <c r="AR844" s="2"/>
      <c r="AS844" s="2"/>
      <c r="AT844" s="2"/>
      <c r="AU844" s="2"/>
      <c r="AV844" s="2"/>
      <c r="AW844" s="2"/>
      <c r="AX844" s="2"/>
      <c r="AY844" s="2"/>
      <c r="AZ844" s="2"/>
      <c r="BA844" s="2"/>
      <c r="BB844" s="2"/>
      <c r="BC844" s="2"/>
      <c r="BD844" s="2"/>
      <c r="BE844" s="2"/>
      <c r="BF844" s="2"/>
      <c r="BG844" s="2"/>
      <c r="BH844" s="2"/>
      <c r="BI844" s="2"/>
      <c r="BJ844" s="2"/>
    </row>
    <row r="845" spans="1:62" x14ac:dyDescent="0.3">
      <c r="A845" s="2"/>
      <c r="B845" s="2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  <c r="AA845" s="2"/>
      <c r="AB845" s="2"/>
      <c r="AC845" s="2"/>
      <c r="AD845" s="2"/>
      <c r="AE845" s="2"/>
      <c r="AF845" s="2"/>
      <c r="AG845" s="2"/>
      <c r="AH845" s="2"/>
      <c r="AI845" s="2"/>
      <c r="AJ845" s="2"/>
      <c r="AK845" s="2"/>
      <c r="AL845" s="2"/>
      <c r="AM845" s="2"/>
      <c r="AN845" s="2"/>
      <c r="AO845" s="2"/>
      <c r="AP845" s="2"/>
      <c r="AQ845" s="2"/>
      <c r="AR845" s="2"/>
      <c r="AS845" s="2"/>
      <c r="AT845" s="2"/>
      <c r="AU845" s="2"/>
      <c r="AV845" s="2"/>
      <c r="AW845" s="2"/>
      <c r="AX845" s="2"/>
      <c r="AY845" s="2"/>
      <c r="AZ845" s="2"/>
      <c r="BA845" s="2"/>
      <c r="BB845" s="2"/>
      <c r="BC845" s="2"/>
      <c r="BD845" s="2"/>
      <c r="BE845" s="2"/>
      <c r="BF845" s="2"/>
      <c r="BG845" s="2"/>
      <c r="BH845" s="2"/>
      <c r="BI845" s="2"/>
      <c r="BJ845" s="2"/>
    </row>
    <row r="846" spans="1:62" x14ac:dyDescent="0.3">
      <c r="A846" s="2"/>
      <c r="B846" s="2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  <c r="AA846" s="2"/>
      <c r="AB846" s="2"/>
      <c r="AC846" s="2"/>
      <c r="AD846" s="2"/>
      <c r="AE846" s="2"/>
      <c r="AF846" s="2"/>
      <c r="AG846" s="2"/>
      <c r="AH846" s="2"/>
      <c r="AI846" s="2"/>
      <c r="AJ846" s="2"/>
      <c r="AK846" s="2"/>
      <c r="AL846" s="2"/>
      <c r="AM846" s="2"/>
      <c r="AN846" s="2"/>
      <c r="AO846" s="2"/>
      <c r="AP846" s="2"/>
      <c r="AQ846" s="2"/>
      <c r="AR846" s="2"/>
      <c r="AS846" s="2"/>
      <c r="AT846" s="2"/>
      <c r="AU846" s="2"/>
      <c r="AV846" s="2"/>
      <c r="AW846" s="2"/>
      <c r="AX846" s="2"/>
      <c r="AY846" s="2"/>
      <c r="AZ846" s="2"/>
      <c r="BA846" s="2"/>
      <c r="BB846" s="2"/>
      <c r="BC846" s="2"/>
      <c r="BD846" s="2"/>
      <c r="BE846" s="2"/>
      <c r="BF846" s="2"/>
      <c r="BG846" s="2"/>
      <c r="BH846" s="2"/>
      <c r="BI846" s="2"/>
      <c r="BJ846" s="2"/>
    </row>
    <row r="847" spans="1:62" x14ac:dyDescent="0.3">
      <c r="A847" s="2"/>
      <c r="B847" s="2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  <c r="AA847" s="2"/>
      <c r="AB847" s="2"/>
      <c r="AC847" s="2"/>
      <c r="AD847" s="2"/>
      <c r="AE847" s="2"/>
      <c r="AF847" s="2"/>
      <c r="AG847" s="2"/>
      <c r="AH847" s="2"/>
      <c r="AI847" s="2"/>
      <c r="AJ847" s="2"/>
      <c r="AK847" s="2"/>
      <c r="AL847" s="2"/>
      <c r="AM847" s="2"/>
      <c r="AN847" s="2"/>
      <c r="AO847" s="2"/>
      <c r="AP847" s="2"/>
      <c r="AQ847" s="2"/>
      <c r="AR847" s="2"/>
      <c r="AS847" s="2"/>
      <c r="AT847" s="2"/>
      <c r="AU847" s="2"/>
      <c r="AV847" s="2"/>
      <c r="AW847" s="2"/>
      <c r="AX847" s="2"/>
      <c r="AY847" s="2"/>
      <c r="AZ847" s="2"/>
      <c r="BA847" s="2"/>
      <c r="BB847" s="2"/>
      <c r="BC847" s="2"/>
      <c r="BD847" s="2"/>
      <c r="BE847" s="2"/>
      <c r="BF847" s="2"/>
      <c r="BG847" s="2"/>
      <c r="BH847" s="2"/>
      <c r="BI847" s="2"/>
      <c r="BJ847" s="2"/>
    </row>
    <row r="848" spans="1:62" x14ac:dyDescent="0.3">
      <c r="A848" s="2"/>
      <c r="B848" s="2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  <c r="AA848" s="2"/>
      <c r="AB848" s="2"/>
      <c r="AC848" s="2"/>
      <c r="AD848" s="2"/>
      <c r="AE848" s="2"/>
      <c r="AF848" s="2"/>
      <c r="AG848" s="2"/>
      <c r="AH848" s="2"/>
      <c r="AI848" s="2"/>
      <c r="AJ848" s="2"/>
      <c r="AK848" s="2"/>
      <c r="AL848" s="2"/>
      <c r="AM848" s="2"/>
      <c r="AN848" s="2"/>
      <c r="AO848" s="2"/>
      <c r="AP848" s="2"/>
      <c r="AQ848" s="2"/>
      <c r="AR848" s="2"/>
      <c r="AS848" s="2"/>
      <c r="AT848" s="2"/>
      <c r="AU848" s="2"/>
      <c r="AV848" s="2"/>
      <c r="AW848" s="2"/>
      <c r="AX848" s="2"/>
      <c r="AY848" s="2"/>
      <c r="AZ848" s="2"/>
      <c r="BA848" s="2"/>
      <c r="BB848" s="2"/>
      <c r="BC848" s="2"/>
      <c r="BD848" s="2"/>
      <c r="BE848" s="2"/>
      <c r="BF848" s="2"/>
      <c r="BG848" s="2"/>
      <c r="BH848" s="2"/>
      <c r="BI848" s="2"/>
      <c r="BJ848" s="2"/>
    </row>
    <row r="849" spans="1:62" x14ac:dyDescent="0.3">
      <c r="A849" s="2"/>
      <c r="B849" s="2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  <c r="AA849" s="2"/>
      <c r="AB849" s="2"/>
      <c r="AC849" s="2"/>
      <c r="AD849" s="2"/>
      <c r="AE849" s="2"/>
      <c r="AF849" s="2"/>
      <c r="AG849" s="2"/>
      <c r="AH849" s="2"/>
      <c r="AI849" s="2"/>
      <c r="AJ849" s="2"/>
      <c r="AK849" s="2"/>
      <c r="AL849" s="2"/>
      <c r="AM849" s="2"/>
      <c r="AN849" s="2"/>
      <c r="AO849" s="2"/>
      <c r="AP849" s="2"/>
      <c r="AQ849" s="2"/>
      <c r="AR849" s="2"/>
      <c r="AS849" s="2"/>
      <c r="AT849" s="2"/>
      <c r="AU849" s="2"/>
      <c r="AV849" s="2"/>
      <c r="AW849" s="2"/>
      <c r="AX849" s="2"/>
      <c r="AY849" s="2"/>
      <c r="AZ849" s="2"/>
      <c r="BA849" s="2"/>
      <c r="BB849" s="2"/>
      <c r="BC849" s="2"/>
      <c r="BD849" s="2"/>
      <c r="BE849" s="2"/>
      <c r="BF849" s="2"/>
      <c r="BG849" s="2"/>
      <c r="BH849" s="2"/>
      <c r="BI849" s="2"/>
      <c r="BJ849" s="2"/>
    </row>
    <row r="850" spans="1:62" x14ac:dyDescent="0.3">
      <c r="A850" s="2"/>
      <c r="B850" s="2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  <c r="AA850" s="2"/>
      <c r="AB850" s="2"/>
      <c r="AC850" s="2"/>
      <c r="AD850" s="2"/>
      <c r="AE850" s="2"/>
      <c r="AF850" s="2"/>
      <c r="AG850" s="2"/>
      <c r="AH850" s="2"/>
      <c r="AI850" s="2"/>
      <c r="AJ850" s="2"/>
      <c r="AK850" s="2"/>
      <c r="AL850" s="2"/>
      <c r="AM850" s="2"/>
      <c r="AN850" s="2"/>
      <c r="AO850" s="2"/>
      <c r="AP850" s="2"/>
      <c r="AQ850" s="2"/>
      <c r="AR850" s="2"/>
      <c r="AS850" s="2"/>
      <c r="AT850" s="2"/>
      <c r="AU850" s="2"/>
      <c r="AV850" s="2"/>
      <c r="AW850" s="2"/>
      <c r="AX850" s="2"/>
      <c r="AY850" s="2"/>
      <c r="AZ850" s="2"/>
      <c r="BA850" s="2"/>
      <c r="BB850" s="2"/>
      <c r="BC850" s="2"/>
      <c r="BD850" s="2"/>
      <c r="BE850" s="2"/>
      <c r="BF850" s="2"/>
      <c r="BG850" s="2"/>
      <c r="BH850" s="2"/>
      <c r="BI850" s="2"/>
      <c r="BJ850" s="2"/>
    </row>
    <row r="851" spans="1:62" x14ac:dyDescent="0.3">
      <c r="A851" s="2"/>
      <c r="B851" s="2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  <c r="AA851" s="2"/>
      <c r="AB851" s="2"/>
      <c r="AC851" s="2"/>
      <c r="AD851" s="2"/>
      <c r="AE851" s="2"/>
      <c r="AF851" s="2"/>
      <c r="AG851" s="2"/>
      <c r="AH851" s="2"/>
      <c r="AI851" s="2"/>
      <c r="AJ851" s="2"/>
      <c r="AK851" s="2"/>
      <c r="AL851" s="2"/>
      <c r="AM851" s="2"/>
      <c r="AN851" s="2"/>
      <c r="AO851" s="2"/>
      <c r="AP851" s="2"/>
      <c r="AQ851" s="2"/>
      <c r="AR851" s="2"/>
      <c r="AS851" s="2"/>
      <c r="AT851" s="2"/>
      <c r="AU851" s="2"/>
      <c r="AV851" s="2"/>
      <c r="AW851" s="2"/>
      <c r="AX851" s="2"/>
      <c r="AY851" s="2"/>
      <c r="AZ851" s="2"/>
      <c r="BA851" s="2"/>
      <c r="BB851" s="2"/>
      <c r="BC851" s="2"/>
      <c r="BD851" s="2"/>
      <c r="BE851" s="2"/>
      <c r="BF851" s="2"/>
      <c r="BG851" s="2"/>
      <c r="BH851" s="2"/>
      <c r="BI851" s="2"/>
      <c r="BJ851" s="2"/>
    </row>
    <row r="852" spans="1:62" x14ac:dyDescent="0.3">
      <c r="A852" s="2"/>
      <c r="B852" s="2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  <c r="AA852" s="2"/>
      <c r="AB852" s="2"/>
      <c r="AC852" s="2"/>
      <c r="AD852" s="2"/>
      <c r="AE852" s="2"/>
      <c r="AF852" s="2"/>
      <c r="AG852" s="2"/>
      <c r="AH852" s="2"/>
      <c r="AI852" s="2"/>
      <c r="AJ852" s="2"/>
      <c r="AK852" s="2"/>
      <c r="AL852" s="2"/>
      <c r="AM852" s="2"/>
      <c r="AN852" s="2"/>
      <c r="AO852" s="2"/>
      <c r="AP852" s="2"/>
      <c r="AQ852" s="2"/>
      <c r="AR852" s="2"/>
      <c r="AS852" s="2"/>
      <c r="AT852" s="2"/>
      <c r="AU852" s="2"/>
      <c r="AV852" s="2"/>
      <c r="AW852" s="2"/>
      <c r="AX852" s="2"/>
      <c r="AY852" s="2"/>
      <c r="AZ852" s="2"/>
      <c r="BA852" s="2"/>
      <c r="BB852" s="2"/>
      <c r="BC852" s="2"/>
      <c r="BD852" s="2"/>
      <c r="BE852" s="2"/>
      <c r="BF852" s="2"/>
      <c r="BG852" s="2"/>
      <c r="BH852" s="2"/>
      <c r="BI852" s="2"/>
      <c r="BJ852" s="2"/>
    </row>
    <row r="853" spans="1:62" x14ac:dyDescent="0.3">
      <c r="A853" s="2"/>
      <c r="B853" s="2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  <c r="AA853" s="2"/>
      <c r="AB853" s="2"/>
      <c r="AC853" s="2"/>
      <c r="AD853" s="2"/>
      <c r="AE853" s="2"/>
      <c r="AF853" s="2"/>
      <c r="AG853" s="2"/>
      <c r="AH853" s="2"/>
      <c r="AI853" s="2"/>
      <c r="AJ853" s="2"/>
      <c r="AK853" s="2"/>
      <c r="AL853" s="2"/>
      <c r="AM853" s="2"/>
      <c r="AN853" s="2"/>
      <c r="AO853" s="2"/>
      <c r="AP853" s="2"/>
      <c r="AQ853" s="2"/>
      <c r="AR853" s="2"/>
      <c r="AS853" s="2"/>
      <c r="AT853" s="2"/>
      <c r="AU853" s="2"/>
      <c r="AV853" s="2"/>
      <c r="AW853" s="2"/>
      <c r="AX853" s="2"/>
      <c r="AY853" s="2"/>
      <c r="AZ853" s="2"/>
      <c r="BA853" s="2"/>
      <c r="BB853" s="2"/>
      <c r="BC853" s="2"/>
      <c r="BD853" s="2"/>
      <c r="BE853" s="2"/>
      <c r="BF853" s="2"/>
      <c r="BG853" s="2"/>
      <c r="BH853" s="2"/>
      <c r="BI853" s="2"/>
      <c r="BJ853" s="2"/>
    </row>
    <row r="854" spans="1:62" x14ac:dyDescent="0.3">
      <c r="A854" s="2"/>
      <c r="B854" s="2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  <c r="AA854" s="2"/>
      <c r="AB854" s="2"/>
      <c r="AC854" s="2"/>
      <c r="AD854" s="2"/>
      <c r="AE854" s="2"/>
      <c r="AF854" s="2"/>
      <c r="AG854" s="2"/>
      <c r="AH854" s="2"/>
      <c r="AI854" s="2"/>
      <c r="AJ854" s="2"/>
      <c r="AK854" s="2"/>
      <c r="AL854" s="2"/>
      <c r="AM854" s="2"/>
      <c r="AN854" s="2"/>
      <c r="AO854" s="2"/>
      <c r="AP854" s="2"/>
      <c r="AQ854" s="2"/>
      <c r="AR854" s="2"/>
      <c r="AS854" s="2"/>
      <c r="AT854" s="2"/>
      <c r="AU854" s="2"/>
      <c r="AV854" s="2"/>
      <c r="AW854" s="2"/>
      <c r="AX854" s="2"/>
      <c r="AY854" s="2"/>
      <c r="AZ854" s="2"/>
      <c r="BA854" s="2"/>
      <c r="BB854" s="2"/>
      <c r="BC854" s="2"/>
      <c r="BD854" s="2"/>
      <c r="BE854" s="2"/>
      <c r="BF854" s="2"/>
      <c r="BG854" s="2"/>
      <c r="BH854" s="2"/>
      <c r="BI854" s="2"/>
      <c r="BJ854" s="2"/>
    </row>
    <row r="855" spans="1:62" x14ac:dyDescent="0.3">
      <c r="A855" s="2"/>
      <c r="B855" s="2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  <c r="AA855" s="2"/>
      <c r="AB855" s="2"/>
      <c r="AC855" s="2"/>
      <c r="AD855" s="2"/>
      <c r="AE855" s="2"/>
      <c r="AF855" s="2"/>
      <c r="AG855" s="2"/>
      <c r="AH855" s="2"/>
      <c r="AI855" s="2"/>
      <c r="AJ855" s="2"/>
      <c r="AK855" s="2"/>
      <c r="AL855" s="2"/>
      <c r="AM855" s="2"/>
      <c r="AN855" s="2"/>
      <c r="AO855" s="2"/>
      <c r="AP855" s="2"/>
      <c r="AQ855" s="2"/>
      <c r="AR855" s="2"/>
      <c r="AS855" s="2"/>
      <c r="AT855" s="2"/>
      <c r="AU855" s="2"/>
      <c r="AV855" s="2"/>
      <c r="AW855" s="2"/>
      <c r="AX855" s="2"/>
      <c r="AY855" s="2"/>
      <c r="AZ855" s="2"/>
      <c r="BA855" s="2"/>
      <c r="BB855" s="2"/>
      <c r="BC855" s="2"/>
      <c r="BD855" s="2"/>
      <c r="BE855" s="2"/>
      <c r="BF855" s="2"/>
      <c r="BG855" s="2"/>
      <c r="BH855" s="2"/>
      <c r="BI855" s="2"/>
      <c r="BJ855" s="2"/>
    </row>
    <row r="856" spans="1:62" x14ac:dyDescent="0.3">
      <c r="A856" s="2"/>
      <c r="B856" s="2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  <c r="AA856" s="2"/>
      <c r="AB856" s="2"/>
      <c r="AC856" s="2"/>
      <c r="AD856" s="2"/>
      <c r="AE856" s="2"/>
      <c r="AF856" s="2"/>
      <c r="AG856" s="2"/>
      <c r="AH856" s="2"/>
      <c r="AI856" s="2"/>
      <c r="AJ856" s="2"/>
      <c r="AK856" s="2"/>
      <c r="AL856" s="2"/>
      <c r="AM856" s="2"/>
      <c r="AN856" s="2"/>
      <c r="AO856" s="2"/>
      <c r="AP856" s="2"/>
      <c r="AQ856" s="2"/>
      <c r="AR856" s="2"/>
      <c r="AS856" s="2"/>
      <c r="AT856" s="2"/>
      <c r="AU856" s="2"/>
      <c r="AV856" s="2"/>
      <c r="AW856" s="2"/>
      <c r="AX856" s="2"/>
      <c r="AY856" s="2"/>
      <c r="AZ856" s="2"/>
      <c r="BA856" s="2"/>
      <c r="BB856" s="2"/>
      <c r="BC856" s="2"/>
      <c r="BD856" s="2"/>
      <c r="BE856" s="2"/>
      <c r="BF856" s="2"/>
      <c r="BG856" s="2"/>
      <c r="BH856" s="2"/>
      <c r="BI856" s="2"/>
      <c r="BJ856" s="2"/>
    </row>
    <row r="857" spans="1:62" x14ac:dyDescent="0.3">
      <c r="A857" s="2"/>
      <c r="B857" s="2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  <c r="AA857" s="2"/>
      <c r="AB857" s="2"/>
      <c r="AC857" s="2"/>
      <c r="AD857" s="2"/>
      <c r="AE857" s="2"/>
      <c r="AF857" s="2"/>
      <c r="AG857" s="2"/>
      <c r="AH857" s="2"/>
      <c r="AI857" s="2"/>
      <c r="AJ857" s="2"/>
      <c r="AK857" s="2"/>
      <c r="AL857" s="2"/>
      <c r="AM857" s="2"/>
      <c r="AN857" s="2"/>
      <c r="AO857" s="2"/>
      <c r="AP857" s="2"/>
      <c r="AQ857" s="2"/>
      <c r="AR857" s="2"/>
      <c r="AS857" s="2"/>
      <c r="AT857" s="2"/>
      <c r="AU857" s="2"/>
      <c r="AV857" s="2"/>
      <c r="AW857" s="2"/>
      <c r="AX857" s="2"/>
      <c r="AY857" s="2"/>
      <c r="AZ857" s="2"/>
      <c r="BA857" s="2"/>
      <c r="BB857" s="2"/>
      <c r="BC857" s="2"/>
      <c r="BD857" s="2"/>
      <c r="BE857" s="2"/>
      <c r="BF857" s="2"/>
      <c r="BG857" s="2"/>
      <c r="BH857" s="2"/>
      <c r="BI857" s="2"/>
      <c r="BJ857" s="2"/>
    </row>
    <row r="858" spans="1:62" x14ac:dyDescent="0.3">
      <c r="A858" s="2"/>
      <c r="B858" s="2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  <c r="AA858" s="2"/>
      <c r="AB858" s="2"/>
      <c r="AC858" s="2"/>
      <c r="AD858" s="2"/>
      <c r="AE858" s="2"/>
      <c r="AF858" s="2"/>
      <c r="AG858" s="2"/>
      <c r="AH858" s="2"/>
      <c r="AI858" s="2"/>
      <c r="AJ858" s="2"/>
      <c r="AK858" s="2"/>
      <c r="AL858" s="2"/>
      <c r="AM858" s="2"/>
      <c r="AN858" s="2"/>
      <c r="AO858" s="2"/>
      <c r="AP858" s="2"/>
      <c r="AQ858" s="2"/>
      <c r="AR858" s="2"/>
      <c r="AS858" s="2"/>
      <c r="AT858" s="2"/>
      <c r="AU858" s="2"/>
      <c r="AV858" s="2"/>
      <c r="AW858" s="2"/>
      <c r="AX858" s="2"/>
      <c r="AY858" s="2"/>
      <c r="AZ858" s="2"/>
      <c r="BA858" s="2"/>
      <c r="BB858" s="2"/>
      <c r="BC858" s="2"/>
      <c r="BD858" s="2"/>
      <c r="BE858" s="2"/>
      <c r="BF858" s="2"/>
      <c r="BG858" s="2"/>
      <c r="BH858" s="2"/>
      <c r="BI858" s="2"/>
      <c r="BJ858" s="2"/>
    </row>
    <row r="859" spans="1:62" x14ac:dyDescent="0.3">
      <c r="A859" s="2"/>
      <c r="B859" s="2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  <c r="AA859" s="2"/>
      <c r="AB859" s="2"/>
      <c r="AC859" s="2"/>
      <c r="AD859" s="2"/>
      <c r="AE859" s="2"/>
      <c r="AF859" s="2"/>
      <c r="AG859" s="2"/>
      <c r="AH859" s="2"/>
      <c r="AI859" s="2"/>
      <c r="AJ859" s="2"/>
      <c r="AK859" s="2"/>
      <c r="AL859" s="2"/>
      <c r="AM859" s="2"/>
      <c r="AN859" s="2"/>
      <c r="AO859" s="2"/>
      <c r="AP859" s="2"/>
      <c r="AQ859" s="2"/>
      <c r="AR859" s="2"/>
      <c r="AS859" s="2"/>
      <c r="AT859" s="2"/>
      <c r="AU859" s="2"/>
      <c r="AV859" s="2"/>
      <c r="AW859" s="2"/>
      <c r="AX859" s="2"/>
      <c r="AY859" s="2"/>
      <c r="AZ859" s="2"/>
      <c r="BA859" s="2"/>
      <c r="BB859" s="2"/>
      <c r="BC859" s="2"/>
      <c r="BD859" s="2"/>
      <c r="BE859" s="2"/>
      <c r="BF859" s="2"/>
      <c r="BG859" s="2"/>
      <c r="BH859" s="2"/>
      <c r="BI859" s="2"/>
      <c r="BJ859" s="2"/>
    </row>
    <row r="860" spans="1:62" x14ac:dyDescent="0.3">
      <c r="A860" s="2"/>
      <c r="B860" s="2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  <c r="AA860" s="2"/>
      <c r="AB860" s="2"/>
      <c r="AC860" s="2"/>
      <c r="AD860" s="2"/>
      <c r="AE860" s="2"/>
      <c r="AF860" s="2"/>
      <c r="AG860" s="2"/>
      <c r="AH860" s="2"/>
      <c r="AI860" s="2"/>
      <c r="AJ860" s="2"/>
      <c r="AK860" s="2"/>
      <c r="AL860" s="2"/>
      <c r="AM860" s="2"/>
      <c r="AN860" s="2"/>
      <c r="AO860" s="2"/>
      <c r="AP860" s="2"/>
      <c r="AQ860" s="2"/>
      <c r="AR860" s="2"/>
      <c r="AS860" s="2"/>
      <c r="AT860" s="2"/>
      <c r="AU860" s="2"/>
      <c r="AV860" s="2"/>
      <c r="AW860" s="2"/>
      <c r="AX860" s="2"/>
      <c r="AY860" s="2"/>
      <c r="AZ860" s="2"/>
      <c r="BA860" s="2"/>
      <c r="BB860" s="2"/>
      <c r="BC860" s="2"/>
      <c r="BD860" s="2"/>
      <c r="BE860" s="2"/>
      <c r="BF860" s="2"/>
      <c r="BG860" s="2"/>
      <c r="BH860" s="2"/>
      <c r="BI860" s="2"/>
      <c r="BJ860" s="2"/>
    </row>
    <row r="861" spans="1:62" x14ac:dyDescent="0.3">
      <c r="A861" s="2"/>
      <c r="B861" s="2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  <c r="AA861" s="2"/>
      <c r="AB861" s="2"/>
      <c r="AC861" s="2"/>
      <c r="AD861" s="2"/>
      <c r="AE861" s="2"/>
      <c r="AF861" s="2"/>
      <c r="AG861" s="2"/>
      <c r="AH861" s="2"/>
      <c r="AI861" s="2"/>
      <c r="AJ861" s="2"/>
      <c r="AK861" s="2"/>
      <c r="AL861" s="2"/>
      <c r="AM861" s="2"/>
      <c r="AN861" s="2"/>
      <c r="AO861" s="2"/>
      <c r="AP861" s="2"/>
      <c r="AQ861" s="2"/>
      <c r="AR861" s="2"/>
      <c r="AS861" s="2"/>
      <c r="AT861" s="2"/>
      <c r="AU861" s="2"/>
      <c r="AV861" s="2"/>
      <c r="AW861" s="2"/>
      <c r="AX861" s="2"/>
      <c r="AY861" s="2"/>
      <c r="AZ861" s="2"/>
      <c r="BA861" s="2"/>
      <c r="BB861" s="2"/>
      <c r="BC861" s="2"/>
      <c r="BD861" s="2"/>
      <c r="BE861" s="2"/>
      <c r="BF861" s="2"/>
      <c r="BG861" s="2"/>
      <c r="BH861" s="2"/>
      <c r="BI861" s="2"/>
      <c r="BJ861" s="2"/>
    </row>
    <row r="862" spans="1:62" x14ac:dyDescent="0.3">
      <c r="A862" s="2"/>
      <c r="B862" s="2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  <c r="AA862" s="2"/>
      <c r="AB862" s="2"/>
      <c r="AC862" s="2"/>
      <c r="AD862" s="2"/>
      <c r="AE862" s="2"/>
      <c r="AF862" s="2"/>
      <c r="AG862" s="2"/>
      <c r="AH862" s="2"/>
      <c r="AI862" s="2"/>
      <c r="AJ862" s="2"/>
      <c r="AK862" s="2"/>
      <c r="AL862" s="2"/>
      <c r="AM862" s="2"/>
      <c r="AN862" s="2"/>
      <c r="AO862" s="2"/>
      <c r="AP862" s="2"/>
      <c r="AQ862" s="2"/>
      <c r="AR862" s="2"/>
      <c r="AS862" s="2"/>
      <c r="AT862" s="2"/>
      <c r="AU862" s="2"/>
      <c r="AV862" s="2"/>
      <c r="AW862" s="2"/>
      <c r="AX862" s="2"/>
      <c r="AY862" s="2"/>
      <c r="AZ862" s="2"/>
      <c r="BA862" s="2"/>
      <c r="BB862" s="2"/>
      <c r="BC862" s="2"/>
      <c r="BD862" s="2"/>
      <c r="BE862" s="2"/>
      <c r="BF862" s="2"/>
      <c r="BG862" s="2"/>
      <c r="BH862" s="2"/>
      <c r="BI862" s="2"/>
      <c r="BJ862" s="2"/>
    </row>
    <row r="863" spans="1:62" x14ac:dyDescent="0.3">
      <c r="A863" s="2"/>
      <c r="B863" s="2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  <c r="AA863" s="2"/>
      <c r="AB863" s="2"/>
      <c r="AC863" s="2"/>
      <c r="AD863" s="2"/>
      <c r="AE863" s="2"/>
      <c r="AF863" s="2"/>
      <c r="AG863" s="2"/>
      <c r="AH863" s="2"/>
      <c r="AI863" s="2"/>
      <c r="AJ863" s="2"/>
      <c r="AK863" s="2"/>
      <c r="AL863" s="2"/>
      <c r="AM863" s="2"/>
      <c r="AN863" s="2"/>
      <c r="AO863" s="2"/>
      <c r="AP863" s="2"/>
      <c r="AQ863" s="2"/>
      <c r="AR863" s="2"/>
      <c r="AS863" s="2"/>
      <c r="AT863" s="2"/>
      <c r="AU863" s="2"/>
      <c r="AV863" s="2"/>
      <c r="AW863" s="2"/>
      <c r="AX863" s="2"/>
      <c r="AY863" s="2"/>
      <c r="AZ863" s="2"/>
      <c r="BA863" s="2"/>
      <c r="BB863" s="2"/>
      <c r="BC863" s="2"/>
      <c r="BD863" s="2"/>
      <c r="BE863" s="2"/>
      <c r="BF863" s="2"/>
      <c r="BG863" s="2"/>
      <c r="BH863" s="2"/>
      <c r="BI863" s="2"/>
      <c r="BJ863" s="2"/>
    </row>
    <row r="864" spans="1:62" x14ac:dyDescent="0.3">
      <c r="A864" s="2"/>
      <c r="B864" s="2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  <c r="AA864" s="2"/>
      <c r="AB864" s="2"/>
      <c r="AC864" s="2"/>
      <c r="AD864" s="2"/>
      <c r="AE864" s="2"/>
      <c r="AF864" s="2"/>
      <c r="AG864" s="2"/>
      <c r="AH864" s="2"/>
      <c r="AI864" s="2"/>
      <c r="AJ864" s="2"/>
      <c r="AK864" s="2"/>
      <c r="AL864" s="2"/>
      <c r="AM864" s="2"/>
      <c r="AN864" s="2"/>
      <c r="AO864" s="2"/>
      <c r="AP864" s="2"/>
      <c r="AQ864" s="2"/>
      <c r="AR864" s="2"/>
      <c r="AS864" s="2"/>
      <c r="AT864" s="2"/>
      <c r="AU864" s="2"/>
      <c r="AV864" s="2"/>
      <c r="AW864" s="2"/>
      <c r="AX864" s="2"/>
      <c r="AY864" s="2"/>
      <c r="AZ864" s="2"/>
      <c r="BA864" s="2"/>
      <c r="BB864" s="2"/>
      <c r="BC864" s="2"/>
      <c r="BD864" s="2"/>
      <c r="BE864" s="2"/>
      <c r="BF864" s="2"/>
      <c r="BG864" s="2"/>
      <c r="BH864" s="2"/>
      <c r="BI864" s="2"/>
      <c r="BJ864" s="2"/>
    </row>
    <row r="865" spans="1:62" x14ac:dyDescent="0.3">
      <c r="A865" s="2"/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  <c r="AA865" s="2"/>
      <c r="AB865" s="2"/>
      <c r="AC865" s="2"/>
      <c r="AD865" s="2"/>
      <c r="AE865" s="2"/>
      <c r="AF865" s="2"/>
      <c r="AG865" s="2"/>
      <c r="AH865" s="2"/>
      <c r="AI865" s="2"/>
      <c r="AJ865" s="2"/>
      <c r="AK865" s="2"/>
      <c r="AL865" s="2"/>
      <c r="AM865" s="2"/>
      <c r="AN865" s="2"/>
      <c r="AO865" s="2"/>
      <c r="AP865" s="2"/>
      <c r="AQ865" s="2"/>
      <c r="AR865" s="2"/>
      <c r="AS865" s="2"/>
      <c r="AT865" s="2"/>
      <c r="AU865" s="2"/>
      <c r="AV865" s="2"/>
      <c r="AW865" s="2"/>
      <c r="AX865" s="2"/>
      <c r="AY865" s="2"/>
      <c r="AZ865" s="2"/>
      <c r="BA865" s="2"/>
      <c r="BB865" s="2"/>
      <c r="BC865" s="2"/>
      <c r="BD865" s="2"/>
      <c r="BE865" s="2"/>
      <c r="BF865" s="2"/>
      <c r="BG865" s="2"/>
      <c r="BH865" s="2"/>
      <c r="BI865" s="2"/>
      <c r="BJ865" s="2"/>
    </row>
    <row r="866" spans="1:62" x14ac:dyDescent="0.3">
      <c r="A866" s="2"/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  <c r="AA866" s="2"/>
      <c r="AB866" s="2"/>
      <c r="AC866" s="2"/>
      <c r="AD866" s="2"/>
      <c r="AE866" s="2"/>
      <c r="AF866" s="2"/>
      <c r="AG866" s="2"/>
      <c r="AH866" s="2"/>
      <c r="AI866" s="2"/>
      <c r="AJ866" s="2"/>
      <c r="AK866" s="2"/>
      <c r="AL866" s="2"/>
      <c r="AM866" s="2"/>
      <c r="AN866" s="2"/>
      <c r="AO866" s="2"/>
      <c r="AP866" s="2"/>
      <c r="AQ866" s="2"/>
      <c r="AR866" s="2"/>
      <c r="AS866" s="2"/>
      <c r="AT866" s="2"/>
      <c r="AU866" s="2"/>
      <c r="AV866" s="2"/>
      <c r="AW866" s="2"/>
      <c r="AX866" s="2"/>
      <c r="AY866" s="2"/>
      <c r="AZ866" s="2"/>
      <c r="BA866" s="2"/>
      <c r="BB866" s="2"/>
      <c r="BC866" s="2"/>
      <c r="BD866" s="2"/>
      <c r="BE866" s="2"/>
      <c r="BF866" s="2"/>
      <c r="BG866" s="2"/>
      <c r="BH866" s="2"/>
      <c r="BI866" s="2"/>
      <c r="BJ866" s="2"/>
    </row>
    <row r="867" spans="1:62" x14ac:dyDescent="0.3">
      <c r="A867" s="2"/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  <c r="AA867" s="2"/>
      <c r="AB867" s="2"/>
      <c r="AC867" s="2"/>
      <c r="AD867" s="2"/>
      <c r="AE867" s="2"/>
      <c r="AF867" s="2"/>
      <c r="AG867" s="2"/>
      <c r="AH867" s="2"/>
      <c r="AI867" s="2"/>
      <c r="AJ867" s="2"/>
      <c r="AK867" s="2"/>
      <c r="AL867" s="2"/>
      <c r="AM867" s="2"/>
      <c r="AN867" s="2"/>
      <c r="AO867" s="2"/>
      <c r="AP867" s="2"/>
      <c r="AQ867" s="2"/>
      <c r="AR867" s="2"/>
      <c r="AS867" s="2"/>
      <c r="AT867" s="2"/>
      <c r="AU867" s="2"/>
      <c r="AV867" s="2"/>
      <c r="AW867" s="2"/>
      <c r="AX867" s="2"/>
      <c r="AY867" s="2"/>
      <c r="AZ867" s="2"/>
      <c r="BA867" s="2"/>
      <c r="BB867" s="2"/>
      <c r="BC867" s="2"/>
      <c r="BD867" s="2"/>
      <c r="BE867" s="2"/>
      <c r="BF867" s="2"/>
      <c r="BG867" s="2"/>
      <c r="BH867" s="2"/>
      <c r="BI867" s="2"/>
      <c r="BJ867" s="2"/>
    </row>
    <row r="868" spans="1:62" x14ac:dyDescent="0.3">
      <c r="A868" s="2"/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  <c r="AA868" s="2"/>
      <c r="AB868" s="2"/>
      <c r="AC868" s="2"/>
      <c r="AD868" s="2"/>
      <c r="AE868" s="2"/>
      <c r="AF868" s="2"/>
      <c r="AG868" s="2"/>
      <c r="AH868" s="2"/>
      <c r="AI868" s="2"/>
      <c r="AJ868" s="2"/>
      <c r="AK868" s="2"/>
      <c r="AL868" s="2"/>
      <c r="AM868" s="2"/>
      <c r="AN868" s="2"/>
      <c r="AO868" s="2"/>
      <c r="AP868" s="2"/>
      <c r="AQ868" s="2"/>
      <c r="AR868" s="2"/>
      <c r="AS868" s="2"/>
      <c r="AT868" s="2"/>
      <c r="AU868" s="2"/>
      <c r="AV868" s="2"/>
      <c r="AW868" s="2"/>
      <c r="AX868" s="2"/>
      <c r="AY868" s="2"/>
      <c r="AZ868" s="2"/>
      <c r="BA868" s="2"/>
      <c r="BB868" s="2"/>
      <c r="BC868" s="2"/>
      <c r="BD868" s="2"/>
      <c r="BE868" s="2"/>
      <c r="BF868" s="2"/>
      <c r="BG868" s="2"/>
      <c r="BH868" s="2"/>
      <c r="BI868" s="2"/>
      <c r="BJ868" s="2"/>
    </row>
    <row r="869" spans="1:62" x14ac:dyDescent="0.3">
      <c r="A869" s="2"/>
      <c r="B869" s="2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  <c r="AA869" s="2"/>
      <c r="AB869" s="2"/>
      <c r="AC869" s="2"/>
      <c r="AD869" s="2"/>
      <c r="AE869" s="2"/>
      <c r="AF869" s="2"/>
      <c r="AG869" s="2"/>
      <c r="AH869" s="2"/>
      <c r="AI869" s="2"/>
      <c r="AJ869" s="2"/>
      <c r="AK869" s="2"/>
      <c r="AL869" s="2"/>
      <c r="AM869" s="2"/>
      <c r="AN869" s="2"/>
      <c r="AO869" s="2"/>
      <c r="AP869" s="2"/>
      <c r="AQ869" s="2"/>
      <c r="AR869" s="2"/>
      <c r="AS869" s="2"/>
      <c r="AT869" s="2"/>
      <c r="AU869" s="2"/>
      <c r="AV869" s="2"/>
      <c r="AW869" s="2"/>
      <c r="AX869" s="2"/>
      <c r="AY869" s="2"/>
      <c r="AZ869" s="2"/>
      <c r="BA869" s="2"/>
      <c r="BB869" s="2"/>
      <c r="BC869" s="2"/>
      <c r="BD869" s="2"/>
      <c r="BE869" s="2"/>
      <c r="BF869" s="2"/>
      <c r="BG869" s="2"/>
      <c r="BH869" s="2"/>
      <c r="BI869" s="2"/>
      <c r="BJ869" s="2"/>
    </row>
    <row r="870" spans="1:62" x14ac:dyDescent="0.3">
      <c r="A870" s="2"/>
      <c r="B870" s="2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  <c r="AA870" s="2"/>
      <c r="AB870" s="2"/>
      <c r="AC870" s="2"/>
      <c r="AD870" s="2"/>
      <c r="AE870" s="2"/>
      <c r="AF870" s="2"/>
      <c r="AG870" s="2"/>
      <c r="AH870" s="2"/>
      <c r="AI870" s="2"/>
      <c r="AJ870" s="2"/>
      <c r="AK870" s="2"/>
      <c r="AL870" s="2"/>
      <c r="AM870" s="2"/>
      <c r="AN870" s="2"/>
      <c r="AO870" s="2"/>
      <c r="AP870" s="2"/>
      <c r="AQ870" s="2"/>
      <c r="AR870" s="2"/>
      <c r="AS870" s="2"/>
      <c r="AT870" s="2"/>
      <c r="AU870" s="2"/>
      <c r="AV870" s="2"/>
      <c r="AW870" s="2"/>
      <c r="AX870" s="2"/>
      <c r="AY870" s="2"/>
      <c r="AZ870" s="2"/>
      <c r="BA870" s="2"/>
      <c r="BB870" s="2"/>
      <c r="BC870" s="2"/>
      <c r="BD870" s="2"/>
      <c r="BE870" s="2"/>
      <c r="BF870" s="2"/>
      <c r="BG870" s="2"/>
      <c r="BH870" s="2"/>
      <c r="BI870" s="2"/>
      <c r="BJ870" s="2"/>
    </row>
    <row r="871" spans="1:62" x14ac:dyDescent="0.3">
      <c r="A871" s="2"/>
      <c r="B871" s="2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  <c r="AA871" s="2"/>
      <c r="AB871" s="2"/>
      <c r="AC871" s="2"/>
      <c r="AD871" s="2"/>
      <c r="AE871" s="2"/>
      <c r="AF871" s="2"/>
      <c r="AG871" s="2"/>
      <c r="AH871" s="2"/>
      <c r="AI871" s="2"/>
      <c r="AJ871" s="2"/>
      <c r="AK871" s="2"/>
      <c r="AL871" s="2"/>
      <c r="AM871" s="2"/>
      <c r="AN871" s="2"/>
      <c r="AO871" s="2"/>
      <c r="AP871" s="2"/>
      <c r="AQ871" s="2"/>
      <c r="AR871" s="2"/>
      <c r="AS871" s="2"/>
      <c r="AT871" s="2"/>
      <c r="AU871" s="2"/>
      <c r="AV871" s="2"/>
      <c r="AW871" s="2"/>
      <c r="AX871" s="2"/>
      <c r="AY871" s="2"/>
      <c r="AZ871" s="2"/>
      <c r="BA871" s="2"/>
      <c r="BB871" s="2"/>
      <c r="BC871" s="2"/>
      <c r="BD871" s="2"/>
      <c r="BE871" s="2"/>
      <c r="BF871" s="2"/>
      <c r="BG871" s="2"/>
      <c r="BH871" s="2"/>
      <c r="BI871" s="2"/>
      <c r="BJ871" s="2"/>
    </row>
    <row r="872" spans="1:62" x14ac:dyDescent="0.3">
      <c r="A872" s="2"/>
      <c r="B872" s="2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  <c r="AA872" s="2"/>
      <c r="AB872" s="2"/>
      <c r="AC872" s="2"/>
      <c r="AD872" s="2"/>
      <c r="AE872" s="2"/>
      <c r="AF872" s="2"/>
      <c r="AG872" s="2"/>
      <c r="AH872" s="2"/>
      <c r="AI872" s="2"/>
      <c r="AJ872" s="2"/>
      <c r="AK872" s="2"/>
      <c r="AL872" s="2"/>
      <c r="AM872" s="2"/>
      <c r="AN872" s="2"/>
      <c r="AO872" s="2"/>
      <c r="AP872" s="2"/>
      <c r="AQ872" s="2"/>
      <c r="AR872" s="2"/>
      <c r="AS872" s="2"/>
      <c r="AT872" s="2"/>
      <c r="AU872" s="2"/>
      <c r="AV872" s="2"/>
      <c r="AW872" s="2"/>
      <c r="AX872" s="2"/>
      <c r="AY872" s="2"/>
      <c r="AZ872" s="2"/>
      <c r="BA872" s="2"/>
      <c r="BB872" s="2"/>
      <c r="BC872" s="2"/>
      <c r="BD872" s="2"/>
      <c r="BE872" s="2"/>
      <c r="BF872" s="2"/>
      <c r="BG872" s="2"/>
      <c r="BH872" s="2"/>
      <c r="BI872" s="2"/>
      <c r="BJ872" s="2"/>
    </row>
    <row r="873" spans="1:62" x14ac:dyDescent="0.3">
      <c r="A873" s="2"/>
      <c r="B873" s="2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  <c r="AA873" s="2"/>
      <c r="AB873" s="2"/>
      <c r="AC873" s="2"/>
      <c r="AD873" s="2"/>
      <c r="AE873" s="2"/>
      <c r="AF873" s="2"/>
      <c r="AG873" s="2"/>
      <c r="AH873" s="2"/>
      <c r="AI873" s="2"/>
      <c r="AJ873" s="2"/>
      <c r="AK873" s="2"/>
      <c r="AL873" s="2"/>
      <c r="AM873" s="2"/>
      <c r="AN873" s="2"/>
      <c r="AO873" s="2"/>
      <c r="AP873" s="2"/>
      <c r="AQ873" s="2"/>
      <c r="AR873" s="2"/>
      <c r="AS873" s="2"/>
      <c r="AT873" s="2"/>
      <c r="AU873" s="2"/>
      <c r="AV873" s="2"/>
      <c r="AW873" s="2"/>
      <c r="AX873" s="2"/>
      <c r="AY873" s="2"/>
      <c r="AZ873" s="2"/>
      <c r="BA873" s="2"/>
      <c r="BB873" s="2"/>
      <c r="BC873" s="2"/>
      <c r="BD873" s="2"/>
      <c r="BE873" s="2"/>
      <c r="BF873" s="2"/>
      <c r="BG873" s="2"/>
      <c r="BH873" s="2"/>
      <c r="BI873" s="2"/>
      <c r="BJ873" s="2"/>
    </row>
    <row r="874" spans="1:62" x14ac:dyDescent="0.3">
      <c r="A874" s="2"/>
      <c r="B874" s="2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  <c r="AA874" s="2"/>
      <c r="AB874" s="2"/>
      <c r="AC874" s="2"/>
      <c r="AD874" s="2"/>
      <c r="AE874" s="2"/>
      <c r="AF874" s="2"/>
      <c r="AG874" s="2"/>
      <c r="AH874" s="2"/>
      <c r="AI874" s="2"/>
      <c r="AJ874" s="2"/>
      <c r="AK874" s="2"/>
      <c r="AL874" s="2"/>
      <c r="AM874" s="2"/>
      <c r="AN874" s="2"/>
      <c r="AO874" s="2"/>
      <c r="AP874" s="2"/>
      <c r="AQ874" s="2"/>
      <c r="AR874" s="2"/>
      <c r="AS874" s="2"/>
      <c r="AT874" s="2"/>
      <c r="AU874" s="2"/>
      <c r="AV874" s="2"/>
      <c r="AW874" s="2"/>
      <c r="AX874" s="2"/>
      <c r="AY874" s="2"/>
      <c r="AZ874" s="2"/>
      <c r="BA874" s="2"/>
      <c r="BB874" s="2"/>
      <c r="BC874" s="2"/>
      <c r="BD874" s="2"/>
      <c r="BE874" s="2"/>
      <c r="BF874" s="2"/>
      <c r="BG874" s="2"/>
      <c r="BH874" s="2"/>
      <c r="BI874" s="2"/>
      <c r="BJ874" s="2"/>
    </row>
    <row r="875" spans="1:62" x14ac:dyDescent="0.3">
      <c r="A875" s="2"/>
      <c r="B875" s="2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  <c r="AA875" s="2"/>
      <c r="AB875" s="2"/>
      <c r="AC875" s="2"/>
      <c r="AD875" s="2"/>
      <c r="AE875" s="2"/>
      <c r="AF875" s="2"/>
      <c r="AG875" s="2"/>
      <c r="AH875" s="2"/>
      <c r="AI875" s="2"/>
      <c r="AJ875" s="2"/>
      <c r="AK875" s="2"/>
      <c r="AL875" s="2"/>
      <c r="AM875" s="2"/>
      <c r="AN875" s="2"/>
      <c r="AO875" s="2"/>
      <c r="AP875" s="2"/>
      <c r="AQ875" s="2"/>
      <c r="AR875" s="2"/>
      <c r="AS875" s="2"/>
      <c r="AT875" s="2"/>
      <c r="AU875" s="2"/>
      <c r="AV875" s="2"/>
      <c r="AW875" s="2"/>
      <c r="AX875" s="2"/>
      <c r="AY875" s="2"/>
      <c r="AZ875" s="2"/>
      <c r="BA875" s="2"/>
      <c r="BB875" s="2"/>
      <c r="BC875" s="2"/>
      <c r="BD875" s="2"/>
      <c r="BE875" s="2"/>
      <c r="BF875" s="2"/>
      <c r="BG875" s="2"/>
      <c r="BH875" s="2"/>
      <c r="BI875" s="2"/>
      <c r="BJ875" s="2"/>
    </row>
    <row r="876" spans="1:62" x14ac:dyDescent="0.3">
      <c r="A876" s="2"/>
      <c r="B876" s="2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  <c r="AA876" s="2"/>
      <c r="AB876" s="2"/>
      <c r="AC876" s="2"/>
      <c r="AD876" s="2"/>
      <c r="AE876" s="2"/>
      <c r="AF876" s="2"/>
      <c r="AG876" s="2"/>
      <c r="AH876" s="2"/>
      <c r="AI876" s="2"/>
      <c r="AJ876" s="2"/>
      <c r="AK876" s="2"/>
      <c r="AL876" s="2"/>
      <c r="AM876" s="2"/>
      <c r="AN876" s="2"/>
      <c r="AO876" s="2"/>
      <c r="AP876" s="2"/>
      <c r="AQ876" s="2"/>
      <c r="AR876" s="2"/>
      <c r="AS876" s="2"/>
      <c r="AT876" s="2"/>
      <c r="AU876" s="2"/>
      <c r="AV876" s="2"/>
      <c r="AW876" s="2"/>
      <c r="AX876" s="2"/>
      <c r="AY876" s="2"/>
      <c r="AZ876" s="2"/>
      <c r="BA876" s="2"/>
      <c r="BB876" s="2"/>
      <c r="BC876" s="2"/>
      <c r="BD876" s="2"/>
      <c r="BE876" s="2"/>
      <c r="BF876" s="2"/>
      <c r="BG876" s="2"/>
      <c r="BH876" s="2"/>
      <c r="BI876" s="2"/>
      <c r="BJ876" s="2"/>
    </row>
    <row r="877" spans="1:62" x14ac:dyDescent="0.3">
      <c r="A877" s="2"/>
      <c r="B877" s="2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  <c r="AA877" s="2"/>
      <c r="AB877" s="2"/>
      <c r="AC877" s="2"/>
      <c r="AD877" s="2"/>
      <c r="AE877" s="2"/>
      <c r="AF877" s="2"/>
      <c r="AG877" s="2"/>
      <c r="AH877" s="2"/>
      <c r="AI877" s="2"/>
      <c r="AJ877" s="2"/>
      <c r="AK877" s="2"/>
      <c r="AL877" s="2"/>
      <c r="AM877" s="2"/>
      <c r="AN877" s="2"/>
      <c r="AO877" s="2"/>
      <c r="AP877" s="2"/>
      <c r="AQ877" s="2"/>
      <c r="AR877" s="2"/>
      <c r="AS877" s="2"/>
      <c r="AT877" s="2"/>
      <c r="AU877" s="2"/>
      <c r="AV877" s="2"/>
      <c r="AW877" s="2"/>
      <c r="AX877" s="2"/>
      <c r="AY877" s="2"/>
      <c r="AZ877" s="2"/>
      <c r="BA877" s="2"/>
      <c r="BB877" s="2"/>
      <c r="BC877" s="2"/>
      <c r="BD877" s="2"/>
      <c r="BE877" s="2"/>
      <c r="BF877" s="2"/>
      <c r="BG877" s="2"/>
      <c r="BH877" s="2"/>
      <c r="BI877" s="2"/>
      <c r="BJ877" s="2"/>
    </row>
    <row r="878" spans="1:62" x14ac:dyDescent="0.3">
      <c r="A878" s="2"/>
      <c r="B878" s="2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  <c r="AA878" s="2"/>
      <c r="AB878" s="2"/>
      <c r="AC878" s="2"/>
      <c r="AD878" s="2"/>
      <c r="AE878" s="2"/>
      <c r="AF878" s="2"/>
      <c r="AG878" s="2"/>
      <c r="AH878" s="2"/>
      <c r="AI878" s="2"/>
      <c r="AJ878" s="2"/>
      <c r="AK878" s="2"/>
      <c r="AL878" s="2"/>
      <c r="AM878" s="2"/>
      <c r="AN878" s="2"/>
      <c r="AO878" s="2"/>
      <c r="AP878" s="2"/>
      <c r="AQ878" s="2"/>
      <c r="AR878" s="2"/>
      <c r="AS878" s="2"/>
      <c r="AT878" s="2"/>
      <c r="AU878" s="2"/>
      <c r="AV878" s="2"/>
      <c r="AW878" s="2"/>
      <c r="AX878" s="2"/>
      <c r="AY878" s="2"/>
      <c r="AZ878" s="2"/>
      <c r="BA878" s="2"/>
      <c r="BB878" s="2"/>
      <c r="BC878" s="2"/>
      <c r="BD878" s="2"/>
      <c r="BE878" s="2"/>
      <c r="BF878" s="2"/>
      <c r="BG878" s="2"/>
      <c r="BH878" s="2"/>
      <c r="BI878" s="2"/>
      <c r="BJ878" s="2"/>
    </row>
    <row r="879" spans="1:62" x14ac:dyDescent="0.3">
      <c r="A879" s="2"/>
      <c r="B879" s="2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  <c r="AA879" s="2"/>
      <c r="AB879" s="2"/>
      <c r="AC879" s="2"/>
      <c r="AD879" s="2"/>
      <c r="AE879" s="2"/>
      <c r="AF879" s="2"/>
      <c r="AG879" s="2"/>
      <c r="AH879" s="2"/>
      <c r="AI879" s="2"/>
      <c r="AJ879" s="2"/>
      <c r="AK879" s="2"/>
      <c r="AL879" s="2"/>
      <c r="AM879" s="2"/>
      <c r="AN879" s="2"/>
      <c r="AO879" s="2"/>
      <c r="AP879" s="2"/>
      <c r="AQ879" s="2"/>
      <c r="AR879" s="2"/>
      <c r="AS879" s="2"/>
      <c r="AT879" s="2"/>
      <c r="AU879" s="2"/>
      <c r="AV879" s="2"/>
      <c r="AW879" s="2"/>
      <c r="AX879" s="2"/>
      <c r="AY879" s="2"/>
      <c r="AZ879" s="2"/>
      <c r="BA879" s="2"/>
      <c r="BB879" s="2"/>
      <c r="BC879" s="2"/>
      <c r="BD879" s="2"/>
      <c r="BE879" s="2"/>
      <c r="BF879" s="2"/>
      <c r="BG879" s="2"/>
      <c r="BH879" s="2"/>
      <c r="BI879" s="2"/>
      <c r="BJ879" s="2"/>
    </row>
    <row r="880" spans="1:62" x14ac:dyDescent="0.3">
      <c r="A880" s="2"/>
      <c r="B880" s="2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  <c r="AA880" s="2"/>
      <c r="AB880" s="2"/>
      <c r="AC880" s="2"/>
      <c r="AD880" s="2"/>
      <c r="AE880" s="2"/>
      <c r="AF880" s="2"/>
      <c r="AG880" s="2"/>
      <c r="AH880" s="2"/>
      <c r="AI880" s="2"/>
      <c r="AJ880" s="2"/>
      <c r="AK880" s="2"/>
      <c r="AL880" s="2"/>
      <c r="AM880" s="2"/>
      <c r="AN880" s="2"/>
      <c r="AO880" s="2"/>
      <c r="AP880" s="2"/>
      <c r="AQ880" s="2"/>
      <c r="AR880" s="2"/>
      <c r="AS880" s="2"/>
      <c r="AT880" s="2"/>
      <c r="AU880" s="2"/>
      <c r="AV880" s="2"/>
      <c r="AW880" s="2"/>
      <c r="AX880" s="2"/>
      <c r="AY880" s="2"/>
      <c r="AZ880" s="2"/>
      <c r="BA880" s="2"/>
      <c r="BB880" s="2"/>
      <c r="BC880" s="2"/>
      <c r="BD880" s="2"/>
      <c r="BE880" s="2"/>
      <c r="BF880" s="2"/>
      <c r="BG880" s="2"/>
      <c r="BH880" s="2"/>
      <c r="BI880" s="2"/>
      <c r="BJ880" s="2"/>
    </row>
    <row r="881" spans="1:62" x14ac:dyDescent="0.3">
      <c r="A881" s="2"/>
      <c r="B881" s="2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  <c r="AA881" s="2"/>
      <c r="AB881" s="2"/>
      <c r="AC881" s="2"/>
      <c r="AD881" s="2"/>
      <c r="AE881" s="2"/>
      <c r="AF881" s="2"/>
      <c r="AG881" s="2"/>
      <c r="AH881" s="2"/>
      <c r="AI881" s="2"/>
      <c r="AJ881" s="2"/>
      <c r="AK881" s="2"/>
      <c r="AL881" s="2"/>
      <c r="AM881" s="2"/>
      <c r="AN881" s="2"/>
      <c r="AO881" s="2"/>
      <c r="AP881" s="2"/>
      <c r="AQ881" s="2"/>
      <c r="AR881" s="2"/>
      <c r="AS881" s="2"/>
      <c r="AT881" s="2"/>
      <c r="AU881" s="2"/>
      <c r="AV881" s="2"/>
      <c r="AW881" s="2"/>
      <c r="AX881" s="2"/>
      <c r="AY881" s="2"/>
      <c r="AZ881" s="2"/>
      <c r="BA881" s="2"/>
      <c r="BB881" s="2"/>
      <c r="BC881" s="2"/>
      <c r="BD881" s="2"/>
      <c r="BE881" s="2"/>
      <c r="BF881" s="2"/>
      <c r="BG881" s="2"/>
      <c r="BH881" s="2"/>
      <c r="BI881" s="2"/>
      <c r="BJ881" s="2"/>
    </row>
    <row r="882" spans="1:62" x14ac:dyDescent="0.3">
      <c r="A882" s="2"/>
      <c r="B882" s="2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  <c r="AA882" s="2"/>
      <c r="AB882" s="2"/>
      <c r="AC882" s="2"/>
      <c r="AD882" s="2"/>
      <c r="AE882" s="2"/>
      <c r="AF882" s="2"/>
      <c r="AG882" s="2"/>
      <c r="AH882" s="2"/>
      <c r="AI882" s="2"/>
      <c r="AJ882" s="2"/>
      <c r="AK882" s="2"/>
      <c r="AL882" s="2"/>
      <c r="AM882" s="2"/>
      <c r="AN882" s="2"/>
      <c r="AO882" s="2"/>
      <c r="AP882" s="2"/>
      <c r="AQ882" s="2"/>
      <c r="AR882" s="2"/>
      <c r="AS882" s="2"/>
      <c r="AT882" s="2"/>
      <c r="AU882" s="2"/>
      <c r="AV882" s="2"/>
      <c r="AW882" s="2"/>
      <c r="AX882" s="2"/>
      <c r="AY882" s="2"/>
      <c r="AZ882" s="2"/>
      <c r="BA882" s="2"/>
      <c r="BB882" s="2"/>
      <c r="BC882" s="2"/>
      <c r="BD882" s="2"/>
      <c r="BE882" s="2"/>
      <c r="BF882" s="2"/>
      <c r="BG882" s="2"/>
      <c r="BH882" s="2"/>
      <c r="BI882" s="2"/>
      <c r="BJ882" s="2"/>
    </row>
    <row r="883" spans="1:62" x14ac:dyDescent="0.3">
      <c r="A883" s="2"/>
      <c r="B883" s="2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  <c r="AA883" s="2"/>
      <c r="AB883" s="2"/>
      <c r="AC883" s="2"/>
      <c r="AD883" s="2"/>
      <c r="AE883" s="2"/>
      <c r="AF883" s="2"/>
      <c r="AG883" s="2"/>
      <c r="AH883" s="2"/>
      <c r="AI883" s="2"/>
      <c r="AJ883" s="2"/>
      <c r="AK883" s="2"/>
      <c r="AL883" s="2"/>
      <c r="AM883" s="2"/>
      <c r="AN883" s="2"/>
      <c r="AO883" s="2"/>
      <c r="AP883" s="2"/>
      <c r="AQ883" s="2"/>
      <c r="AR883" s="2"/>
      <c r="AS883" s="2"/>
      <c r="AT883" s="2"/>
      <c r="AU883" s="2"/>
      <c r="AV883" s="2"/>
      <c r="AW883" s="2"/>
      <c r="AX883" s="2"/>
      <c r="AY883" s="2"/>
      <c r="AZ883" s="2"/>
      <c r="BA883" s="2"/>
      <c r="BB883" s="2"/>
      <c r="BC883" s="2"/>
      <c r="BD883" s="2"/>
      <c r="BE883" s="2"/>
      <c r="BF883" s="2"/>
      <c r="BG883" s="2"/>
      <c r="BH883" s="2"/>
      <c r="BI883" s="2"/>
      <c r="BJ883" s="2"/>
    </row>
    <row r="884" spans="1:62" x14ac:dyDescent="0.3">
      <c r="A884" s="2"/>
      <c r="B884" s="2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  <c r="AA884" s="2"/>
      <c r="AB884" s="2"/>
      <c r="AC884" s="2"/>
      <c r="AD884" s="2"/>
      <c r="AE884" s="2"/>
      <c r="AF884" s="2"/>
      <c r="AG884" s="2"/>
      <c r="AH884" s="2"/>
      <c r="AI884" s="2"/>
      <c r="AJ884" s="2"/>
      <c r="AK884" s="2"/>
      <c r="AL884" s="2"/>
      <c r="AM884" s="2"/>
      <c r="AN884" s="2"/>
      <c r="AO884" s="2"/>
      <c r="AP884" s="2"/>
      <c r="AQ884" s="2"/>
      <c r="AR884" s="2"/>
      <c r="AS884" s="2"/>
      <c r="AT884" s="2"/>
      <c r="AU884" s="2"/>
      <c r="AV884" s="2"/>
      <c r="AW884" s="2"/>
      <c r="AX884" s="2"/>
      <c r="AY884" s="2"/>
      <c r="AZ884" s="2"/>
      <c r="BA884" s="2"/>
      <c r="BB884" s="2"/>
      <c r="BC884" s="2"/>
      <c r="BD884" s="2"/>
      <c r="BE884" s="2"/>
      <c r="BF884" s="2"/>
      <c r="BG884" s="2"/>
      <c r="BH884" s="2"/>
      <c r="BI884" s="2"/>
      <c r="BJ884" s="2"/>
    </row>
    <row r="885" spans="1:62" x14ac:dyDescent="0.3">
      <c r="A885" s="2"/>
      <c r="B885" s="2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  <c r="AA885" s="2"/>
      <c r="AB885" s="2"/>
      <c r="AC885" s="2"/>
      <c r="AD885" s="2"/>
      <c r="AE885" s="2"/>
      <c r="AF885" s="2"/>
      <c r="AG885" s="2"/>
      <c r="AH885" s="2"/>
      <c r="AI885" s="2"/>
      <c r="AJ885" s="2"/>
      <c r="AK885" s="2"/>
      <c r="AL885" s="2"/>
      <c r="AM885" s="2"/>
      <c r="AN885" s="2"/>
      <c r="AO885" s="2"/>
      <c r="AP885" s="2"/>
      <c r="AQ885" s="2"/>
      <c r="AR885" s="2"/>
      <c r="AS885" s="2"/>
      <c r="AT885" s="2"/>
      <c r="AU885" s="2"/>
      <c r="AV885" s="2"/>
      <c r="AW885" s="2"/>
      <c r="AX885" s="2"/>
      <c r="AY885" s="2"/>
      <c r="AZ885" s="2"/>
      <c r="BA885" s="2"/>
      <c r="BB885" s="2"/>
      <c r="BC885" s="2"/>
      <c r="BD885" s="2"/>
      <c r="BE885" s="2"/>
      <c r="BF885" s="2"/>
      <c r="BG885" s="2"/>
      <c r="BH885" s="2"/>
      <c r="BI885" s="2"/>
      <c r="BJ885" s="2"/>
    </row>
    <row r="886" spans="1:62" x14ac:dyDescent="0.3">
      <c r="A886" s="2"/>
      <c r="B886" s="2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  <c r="AA886" s="2"/>
      <c r="AB886" s="2"/>
      <c r="AC886" s="2"/>
      <c r="AD886" s="2"/>
      <c r="AE886" s="2"/>
      <c r="AF886" s="2"/>
      <c r="AG886" s="2"/>
      <c r="AH886" s="2"/>
      <c r="AI886" s="2"/>
      <c r="AJ886" s="2"/>
      <c r="AK886" s="2"/>
      <c r="AL886" s="2"/>
      <c r="AM886" s="2"/>
      <c r="AN886" s="2"/>
      <c r="AO886" s="2"/>
      <c r="AP886" s="2"/>
      <c r="AQ886" s="2"/>
      <c r="AR886" s="2"/>
      <c r="AS886" s="2"/>
      <c r="AT886" s="2"/>
      <c r="AU886" s="2"/>
      <c r="AV886" s="2"/>
      <c r="AW886" s="2"/>
      <c r="AX886" s="2"/>
      <c r="AY886" s="2"/>
      <c r="AZ886" s="2"/>
      <c r="BA886" s="2"/>
      <c r="BB886" s="2"/>
      <c r="BC886" s="2"/>
      <c r="BD886" s="2"/>
      <c r="BE886" s="2"/>
      <c r="BF886" s="2"/>
      <c r="BG886" s="2"/>
      <c r="BH886" s="2"/>
      <c r="BI886" s="2"/>
      <c r="BJ886" s="2"/>
    </row>
    <row r="887" spans="1:62" x14ac:dyDescent="0.3">
      <c r="A887" s="2"/>
      <c r="B887" s="2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  <c r="AA887" s="2"/>
      <c r="AB887" s="2"/>
      <c r="AC887" s="2"/>
      <c r="AD887" s="2"/>
      <c r="AE887" s="2"/>
      <c r="AF887" s="2"/>
      <c r="AG887" s="2"/>
      <c r="AH887" s="2"/>
      <c r="AI887" s="2"/>
      <c r="AJ887" s="2"/>
      <c r="AK887" s="2"/>
      <c r="AL887" s="2"/>
      <c r="AM887" s="2"/>
      <c r="AN887" s="2"/>
      <c r="AO887" s="2"/>
      <c r="AP887" s="2"/>
      <c r="AQ887" s="2"/>
      <c r="AR887" s="2"/>
      <c r="AS887" s="2"/>
      <c r="AT887" s="2"/>
      <c r="AU887" s="2"/>
      <c r="AV887" s="2"/>
      <c r="AW887" s="2"/>
      <c r="AX887" s="2"/>
      <c r="AY887" s="2"/>
      <c r="AZ887" s="2"/>
      <c r="BA887" s="2"/>
      <c r="BB887" s="2"/>
      <c r="BC887" s="2"/>
      <c r="BD887" s="2"/>
      <c r="BE887" s="2"/>
      <c r="BF887" s="2"/>
      <c r="BG887" s="2"/>
      <c r="BH887" s="2"/>
      <c r="BI887" s="2"/>
      <c r="BJ887" s="2"/>
    </row>
    <row r="888" spans="1:62" x14ac:dyDescent="0.3">
      <c r="A888" s="2"/>
      <c r="B888" s="2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  <c r="AA888" s="2"/>
      <c r="AB888" s="2"/>
      <c r="AC888" s="2"/>
      <c r="AD888" s="2"/>
      <c r="AE888" s="2"/>
      <c r="AF888" s="2"/>
      <c r="AG888" s="2"/>
      <c r="AH888" s="2"/>
      <c r="AI888" s="2"/>
      <c r="AJ888" s="2"/>
      <c r="AK888" s="2"/>
      <c r="AL888" s="2"/>
      <c r="AM888" s="2"/>
      <c r="AN888" s="2"/>
      <c r="AO888" s="2"/>
      <c r="AP888" s="2"/>
      <c r="AQ888" s="2"/>
      <c r="AR888" s="2"/>
      <c r="AS888" s="2"/>
      <c r="AT888" s="2"/>
      <c r="AU888" s="2"/>
      <c r="AV888" s="2"/>
      <c r="AW888" s="2"/>
      <c r="AX888" s="2"/>
      <c r="AY888" s="2"/>
      <c r="AZ888" s="2"/>
      <c r="BA888" s="2"/>
      <c r="BB888" s="2"/>
      <c r="BC888" s="2"/>
      <c r="BD888" s="2"/>
      <c r="BE888" s="2"/>
      <c r="BF888" s="2"/>
      <c r="BG888" s="2"/>
      <c r="BH888" s="2"/>
      <c r="BI888" s="2"/>
      <c r="BJ888" s="2"/>
    </row>
    <row r="889" spans="1:62" x14ac:dyDescent="0.3">
      <c r="A889" s="2"/>
      <c r="B889" s="2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  <c r="AA889" s="2"/>
      <c r="AB889" s="2"/>
      <c r="AC889" s="2"/>
      <c r="AD889" s="2"/>
      <c r="AE889" s="2"/>
      <c r="AF889" s="2"/>
      <c r="AG889" s="2"/>
      <c r="AH889" s="2"/>
      <c r="AI889" s="2"/>
      <c r="AJ889" s="2"/>
      <c r="AK889" s="2"/>
      <c r="AL889" s="2"/>
      <c r="AM889" s="2"/>
      <c r="AN889" s="2"/>
      <c r="AO889" s="2"/>
      <c r="AP889" s="2"/>
      <c r="AQ889" s="2"/>
      <c r="AR889" s="2"/>
      <c r="AS889" s="2"/>
      <c r="AT889" s="2"/>
      <c r="AU889" s="2"/>
      <c r="AV889" s="2"/>
      <c r="AW889" s="2"/>
      <c r="AX889" s="2"/>
      <c r="AY889" s="2"/>
      <c r="AZ889" s="2"/>
      <c r="BA889" s="2"/>
      <c r="BB889" s="2"/>
      <c r="BC889" s="2"/>
      <c r="BD889" s="2"/>
      <c r="BE889" s="2"/>
      <c r="BF889" s="2"/>
      <c r="BG889" s="2"/>
      <c r="BH889" s="2"/>
      <c r="BI889" s="2"/>
      <c r="BJ889" s="2"/>
    </row>
    <row r="890" spans="1:62" x14ac:dyDescent="0.3">
      <c r="A890" s="2"/>
      <c r="B890" s="2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  <c r="AA890" s="2"/>
      <c r="AB890" s="2"/>
      <c r="AC890" s="2"/>
      <c r="AD890" s="2"/>
      <c r="AE890" s="2"/>
      <c r="AF890" s="2"/>
      <c r="AG890" s="2"/>
      <c r="AH890" s="2"/>
      <c r="AI890" s="2"/>
      <c r="AJ890" s="2"/>
      <c r="AK890" s="2"/>
      <c r="AL890" s="2"/>
      <c r="AM890" s="2"/>
      <c r="AN890" s="2"/>
      <c r="AO890" s="2"/>
      <c r="AP890" s="2"/>
      <c r="AQ890" s="2"/>
      <c r="AR890" s="2"/>
      <c r="AS890" s="2"/>
      <c r="AT890" s="2"/>
      <c r="AU890" s="2"/>
      <c r="AV890" s="2"/>
      <c r="AW890" s="2"/>
      <c r="AX890" s="2"/>
      <c r="AY890" s="2"/>
      <c r="AZ890" s="2"/>
      <c r="BA890" s="2"/>
      <c r="BB890" s="2"/>
      <c r="BC890" s="2"/>
      <c r="BD890" s="2"/>
      <c r="BE890" s="2"/>
      <c r="BF890" s="2"/>
      <c r="BG890" s="2"/>
      <c r="BH890" s="2"/>
      <c r="BI890" s="2"/>
      <c r="BJ890" s="2"/>
    </row>
    <row r="891" spans="1:62" x14ac:dyDescent="0.3">
      <c r="A891" s="2"/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  <c r="AA891" s="2"/>
      <c r="AB891" s="2"/>
      <c r="AC891" s="2"/>
      <c r="AD891" s="2"/>
      <c r="AE891" s="2"/>
      <c r="AF891" s="2"/>
      <c r="AG891" s="2"/>
      <c r="AH891" s="2"/>
      <c r="AI891" s="2"/>
      <c r="AJ891" s="2"/>
      <c r="AK891" s="2"/>
      <c r="AL891" s="2"/>
      <c r="AM891" s="2"/>
      <c r="AN891" s="2"/>
      <c r="AO891" s="2"/>
      <c r="AP891" s="2"/>
      <c r="AQ891" s="2"/>
      <c r="AR891" s="2"/>
      <c r="AS891" s="2"/>
      <c r="AT891" s="2"/>
      <c r="AU891" s="2"/>
      <c r="AV891" s="2"/>
      <c r="AW891" s="2"/>
      <c r="AX891" s="2"/>
      <c r="AY891" s="2"/>
      <c r="AZ891" s="2"/>
      <c r="BA891" s="2"/>
      <c r="BB891" s="2"/>
      <c r="BC891" s="2"/>
      <c r="BD891" s="2"/>
      <c r="BE891" s="2"/>
      <c r="BF891" s="2"/>
      <c r="BG891" s="2"/>
      <c r="BH891" s="2"/>
      <c r="BI891" s="2"/>
      <c r="BJ891" s="2"/>
    </row>
    <row r="892" spans="1:62" x14ac:dyDescent="0.3">
      <c r="A892" s="2"/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  <c r="AA892" s="2"/>
      <c r="AB892" s="2"/>
      <c r="AC892" s="2"/>
      <c r="AD892" s="2"/>
      <c r="AE892" s="2"/>
      <c r="AF892" s="2"/>
      <c r="AG892" s="2"/>
      <c r="AH892" s="2"/>
      <c r="AI892" s="2"/>
      <c r="AJ892" s="2"/>
      <c r="AK892" s="2"/>
      <c r="AL892" s="2"/>
      <c r="AM892" s="2"/>
      <c r="AN892" s="2"/>
      <c r="AO892" s="2"/>
      <c r="AP892" s="2"/>
      <c r="AQ892" s="2"/>
      <c r="AR892" s="2"/>
      <c r="AS892" s="2"/>
      <c r="AT892" s="2"/>
      <c r="AU892" s="2"/>
      <c r="AV892" s="2"/>
      <c r="AW892" s="2"/>
      <c r="AX892" s="2"/>
      <c r="AY892" s="2"/>
      <c r="AZ892" s="2"/>
      <c r="BA892" s="2"/>
      <c r="BB892" s="2"/>
      <c r="BC892" s="2"/>
      <c r="BD892" s="2"/>
      <c r="BE892" s="2"/>
      <c r="BF892" s="2"/>
      <c r="BG892" s="2"/>
      <c r="BH892" s="2"/>
      <c r="BI892" s="2"/>
      <c r="BJ892" s="2"/>
    </row>
    <row r="893" spans="1:62" x14ac:dyDescent="0.3">
      <c r="A893" s="2"/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  <c r="AA893" s="2"/>
      <c r="AB893" s="2"/>
      <c r="AC893" s="2"/>
      <c r="AD893" s="2"/>
      <c r="AE893" s="2"/>
      <c r="AF893" s="2"/>
      <c r="AG893" s="2"/>
      <c r="AH893" s="2"/>
      <c r="AI893" s="2"/>
      <c r="AJ893" s="2"/>
      <c r="AK893" s="2"/>
      <c r="AL893" s="2"/>
      <c r="AM893" s="2"/>
      <c r="AN893" s="2"/>
      <c r="AO893" s="2"/>
      <c r="AP893" s="2"/>
      <c r="AQ893" s="2"/>
      <c r="AR893" s="2"/>
      <c r="AS893" s="2"/>
      <c r="AT893" s="2"/>
      <c r="AU893" s="2"/>
      <c r="AV893" s="2"/>
      <c r="AW893" s="2"/>
      <c r="AX893" s="2"/>
      <c r="AY893" s="2"/>
      <c r="AZ893" s="2"/>
      <c r="BA893" s="2"/>
      <c r="BB893" s="2"/>
      <c r="BC893" s="2"/>
      <c r="BD893" s="2"/>
      <c r="BE893" s="2"/>
      <c r="BF893" s="2"/>
      <c r="BG893" s="2"/>
      <c r="BH893" s="2"/>
      <c r="BI893" s="2"/>
      <c r="BJ893" s="2"/>
    </row>
    <row r="894" spans="1:62" x14ac:dyDescent="0.3">
      <c r="A894" s="2"/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  <c r="AA894" s="2"/>
      <c r="AB894" s="2"/>
      <c r="AC894" s="2"/>
      <c r="AD894" s="2"/>
      <c r="AE894" s="2"/>
      <c r="AF894" s="2"/>
      <c r="AG894" s="2"/>
      <c r="AH894" s="2"/>
      <c r="AI894" s="2"/>
      <c r="AJ894" s="2"/>
      <c r="AK894" s="2"/>
      <c r="AL894" s="2"/>
      <c r="AM894" s="2"/>
      <c r="AN894" s="2"/>
      <c r="AO894" s="2"/>
      <c r="AP894" s="2"/>
      <c r="AQ894" s="2"/>
      <c r="AR894" s="2"/>
      <c r="AS894" s="2"/>
      <c r="AT894" s="2"/>
      <c r="AU894" s="2"/>
      <c r="AV894" s="2"/>
      <c r="AW894" s="2"/>
      <c r="AX894" s="2"/>
      <c r="AY894" s="2"/>
      <c r="AZ894" s="2"/>
      <c r="BA894" s="2"/>
      <c r="BB894" s="2"/>
      <c r="BC894" s="2"/>
      <c r="BD894" s="2"/>
      <c r="BE894" s="2"/>
      <c r="BF894" s="2"/>
      <c r="BG894" s="2"/>
      <c r="BH894" s="2"/>
      <c r="BI894" s="2"/>
      <c r="BJ894" s="2"/>
    </row>
    <row r="895" spans="1:62" x14ac:dyDescent="0.3">
      <c r="A895" s="2"/>
      <c r="B895" s="2"/>
      <c r="C895" s="2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  <c r="AA895" s="2"/>
      <c r="AB895" s="2"/>
      <c r="AC895" s="2"/>
      <c r="AD895" s="2"/>
      <c r="AE895" s="2"/>
      <c r="AF895" s="2"/>
      <c r="AG895" s="2"/>
      <c r="AH895" s="2"/>
      <c r="AI895" s="2"/>
      <c r="AJ895" s="2"/>
      <c r="AK895" s="2"/>
      <c r="AL895" s="2"/>
      <c r="AM895" s="2"/>
      <c r="AN895" s="2"/>
      <c r="AO895" s="2"/>
      <c r="AP895" s="2"/>
      <c r="AQ895" s="2"/>
      <c r="AR895" s="2"/>
      <c r="AS895" s="2"/>
      <c r="AT895" s="2"/>
      <c r="AU895" s="2"/>
      <c r="AV895" s="2"/>
      <c r="AW895" s="2"/>
      <c r="AX895" s="2"/>
      <c r="AY895" s="2"/>
      <c r="AZ895" s="2"/>
      <c r="BA895" s="2"/>
      <c r="BB895" s="2"/>
      <c r="BC895" s="2"/>
      <c r="BD895" s="2"/>
      <c r="BE895" s="2"/>
      <c r="BF895" s="2"/>
      <c r="BG895" s="2"/>
      <c r="BH895" s="2"/>
      <c r="BI895" s="2"/>
      <c r="BJ895" s="2"/>
    </row>
    <row r="896" spans="1:62" x14ac:dyDescent="0.3">
      <c r="A896" s="2"/>
      <c r="B896" s="2"/>
      <c r="C896" s="2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  <c r="AA896" s="2"/>
      <c r="AB896" s="2"/>
      <c r="AC896" s="2"/>
      <c r="AD896" s="2"/>
      <c r="AE896" s="2"/>
      <c r="AF896" s="2"/>
      <c r="AG896" s="2"/>
      <c r="AH896" s="2"/>
      <c r="AI896" s="2"/>
      <c r="AJ896" s="2"/>
      <c r="AK896" s="2"/>
      <c r="AL896" s="2"/>
      <c r="AM896" s="2"/>
      <c r="AN896" s="2"/>
      <c r="AO896" s="2"/>
      <c r="AP896" s="2"/>
      <c r="AQ896" s="2"/>
      <c r="AR896" s="2"/>
      <c r="AS896" s="2"/>
      <c r="AT896" s="2"/>
      <c r="AU896" s="2"/>
      <c r="AV896" s="2"/>
      <c r="AW896" s="2"/>
      <c r="AX896" s="2"/>
      <c r="AY896" s="2"/>
      <c r="AZ896" s="2"/>
      <c r="BA896" s="2"/>
      <c r="BB896" s="2"/>
      <c r="BC896" s="2"/>
      <c r="BD896" s="2"/>
      <c r="BE896" s="2"/>
      <c r="BF896" s="2"/>
      <c r="BG896" s="2"/>
      <c r="BH896" s="2"/>
      <c r="BI896" s="2"/>
      <c r="BJ896" s="2"/>
    </row>
    <row r="897" spans="1:62" x14ac:dyDescent="0.3">
      <c r="A897" s="2"/>
      <c r="B897" s="2"/>
      <c r="C897" s="2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  <c r="AA897" s="2"/>
      <c r="AB897" s="2"/>
      <c r="AC897" s="2"/>
      <c r="AD897" s="2"/>
      <c r="AE897" s="2"/>
      <c r="AF897" s="2"/>
      <c r="AG897" s="2"/>
      <c r="AH897" s="2"/>
      <c r="AI897" s="2"/>
      <c r="AJ897" s="2"/>
      <c r="AK897" s="2"/>
      <c r="AL897" s="2"/>
      <c r="AM897" s="2"/>
      <c r="AN897" s="2"/>
      <c r="AO897" s="2"/>
      <c r="AP897" s="2"/>
      <c r="AQ897" s="2"/>
      <c r="AR897" s="2"/>
      <c r="AS897" s="2"/>
      <c r="AT897" s="2"/>
      <c r="AU897" s="2"/>
      <c r="AV897" s="2"/>
      <c r="AW897" s="2"/>
      <c r="AX897" s="2"/>
      <c r="AY897" s="2"/>
      <c r="AZ897" s="2"/>
      <c r="BA897" s="2"/>
      <c r="BB897" s="2"/>
      <c r="BC897" s="2"/>
      <c r="BD897" s="2"/>
      <c r="BE897" s="2"/>
      <c r="BF897" s="2"/>
      <c r="BG897" s="2"/>
      <c r="BH897" s="2"/>
      <c r="BI897" s="2"/>
      <c r="BJ897" s="2"/>
    </row>
    <row r="898" spans="1:62" x14ac:dyDescent="0.3">
      <c r="A898" s="2"/>
      <c r="B898" s="2"/>
      <c r="C898" s="2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  <c r="AA898" s="2"/>
      <c r="AB898" s="2"/>
      <c r="AC898" s="2"/>
      <c r="AD898" s="2"/>
      <c r="AE898" s="2"/>
      <c r="AF898" s="2"/>
      <c r="AG898" s="2"/>
      <c r="AH898" s="2"/>
      <c r="AI898" s="2"/>
      <c r="AJ898" s="2"/>
      <c r="AK898" s="2"/>
      <c r="AL898" s="2"/>
      <c r="AM898" s="2"/>
      <c r="AN898" s="2"/>
      <c r="AO898" s="2"/>
      <c r="AP898" s="2"/>
      <c r="AQ898" s="2"/>
      <c r="AR898" s="2"/>
      <c r="AS898" s="2"/>
      <c r="AT898" s="2"/>
      <c r="AU898" s="2"/>
      <c r="AV898" s="2"/>
      <c r="AW898" s="2"/>
      <c r="AX898" s="2"/>
      <c r="AY898" s="2"/>
      <c r="AZ898" s="2"/>
      <c r="BA898" s="2"/>
      <c r="BB898" s="2"/>
      <c r="BC898" s="2"/>
      <c r="BD898" s="2"/>
      <c r="BE898" s="2"/>
      <c r="BF898" s="2"/>
      <c r="BG898" s="2"/>
      <c r="BH898" s="2"/>
      <c r="BI898" s="2"/>
      <c r="BJ898" s="2"/>
    </row>
    <row r="899" spans="1:62" x14ac:dyDescent="0.3">
      <c r="A899" s="2"/>
      <c r="B899" s="2"/>
      <c r="C899" s="2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  <c r="AA899" s="2"/>
      <c r="AB899" s="2"/>
      <c r="AC899" s="2"/>
      <c r="AD899" s="2"/>
      <c r="AE899" s="2"/>
      <c r="AF899" s="2"/>
      <c r="AG899" s="2"/>
      <c r="AH899" s="2"/>
      <c r="AI899" s="2"/>
      <c r="AJ899" s="2"/>
      <c r="AK899" s="2"/>
      <c r="AL899" s="2"/>
      <c r="AM899" s="2"/>
      <c r="AN899" s="2"/>
      <c r="AO899" s="2"/>
      <c r="AP899" s="2"/>
      <c r="AQ899" s="2"/>
      <c r="AR899" s="2"/>
      <c r="AS899" s="2"/>
      <c r="AT899" s="2"/>
      <c r="AU899" s="2"/>
      <c r="AV899" s="2"/>
      <c r="AW899" s="2"/>
      <c r="AX899" s="2"/>
      <c r="AY899" s="2"/>
      <c r="AZ899" s="2"/>
      <c r="BA899" s="2"/>
      <c r="BB899" s="2"/>
      <c r="BC899" s="2"/>
      <c r="BD899" s="2"/>
      <c r="BE899" s="2"/>
      <c r="BF899" s="2"/>
      <c r="BG899" s="2"/>
      <c r="BH899" s="2"/>
      <c r="BI899" s="2"/>
      <c r="BJ899" s="2"/>
    </row>
    <row r="900" spans="1:62" x14ac:dyDescent="0.3">
      <c r="A900" s="2"/>
      <c r="B900" s="2"/>
      <c r="C900" s="2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  <c r="AA900" s="2"/>
      <c r="AB900" s="2"/>
      <c r="AC900" s="2"/>
      <c r="AD900" s="2"/>
      <c r="AE900" s="2"/>
      <c r="AF900" s="2"/>
      <c r="AG900" s="2"/>
      <c r="AH900" s="2"/>
      <c r="AI900" s="2"/>
      <c r="AJ900" s="2"/>
      <c r="AK900" s="2"/>
      <c r="AL900" s="2"/>
      <c r="AM900" s="2"/>
      <c r="AN900" s="2"/>
      <c r="AO900" s="2"/>
      <c r="AP900" s="2"/>
      <c r="AQ900" s="2"/>
      <c r="AR900" s="2"/>
      <c r="AS900" s="2"/>
      <c r="AT900" s="2"/>
      <c r="AU900" s="2"/>
      <c r="AV900" s="2"/>
      <c r="AW900" s="2"/>
      <c r="AX900" s="2"/>
      <c r="AY900" s="2"/>
      <c r="AZ900" s="2"/>
      <c r="BA900" s="2"/>
      <c r="BB900" s="2"/>
      <c r="BC900" s="2"/>
      <c r="BD900" s="2"/>
      <c r="BE900" s="2"/>
      <c r="BF900" s="2"/>
      <c r="BG900" s="2"/>
      <c r="BH900" s="2"/>
      <c r="BI900" s="2"/>
      <c r="BJ900" s="2"/>
    </row>
    <row r="901" spans="1:62" x14ac:dyDescent="0.3">
      <c r="A901" s="2"/>
      <c r="B901" s="2"/>
      <c r="C901" s="2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  <c r="AA901" s="2"/>
      <c r="AB901" s="2"/>
      <c r="AC901" s="2"/>
      <c r="AD901" s="2"/>
      <c r="AE901" s="2"/>
      <c r="AF901" s="2"/>
      <c r="AG901" s="2"/>
      <c r="AH901" s="2"/>
      <c r="AI901" s="2"/>
      <c r="AJ901" s="2"/>
      <c r="AK901" s="2"/>
      <c r="AL901" s="2"/>
      <c r="AM901" s="2"/>
      <c r="AN901" s="2"/>
      <c r="AO901" s="2"/>
      <c r="AP901" s="2"/>
      <c r="AQ901" s="2"/>
      <c r="AR901" s="2"/>
      <c r="AS901" s="2"/>
      <c r="AT901" s="2"/>
      <c r="AU901" s="2"/>
      <c r="AV901" s="2"/>
      <c r="AW901" s="2"/>
      <c r="AX901" s="2"/>
      <c r="AY901" s="2"/>
      <c r="AZ901" s="2"/>
      <c r="BA901" s="2"/>
      <c r="BB901" s="2"/>
      <c r="BC901" s="2"/>
      <c r="BD901" s="2"/>
      <c r="BE901" s="2"/>
      <c r="BF901" s="2"/>
      <c r="BG901" s="2"/>
      <c r="BH901" s="2"/>
      <c r="BI901" s="2"/>
      <c r="BJ901" s="2"/>
    </row>
    <row r="902" spans="1:62" x14ac:dyDescent="0.3">
      <c r="A902" s="2"/>
      <c r="B902" s="2"/>
      <c r="C902" s="2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  <c r="AA902" s="2"/>
      <c r="AB902" s="2"/>
      <c r="AC902" s="2"/>
      <c r="AD902" s="2"/>
      <c r="AE902" s="2"/>
      <c r="AF902" s="2"/>
      <c r="AG902" s="2"/>
      <c r="AH902" s="2"/>
      <c r="AI902" s="2"/>
      <c r="AJ902" s="2"/>
      <c r="AK902" s="2"/>
      <c r="AL902" s="2"/>
      <c r="AM902" s="2"/>
      <c r="AN902" s="2"/>
      <c r="AO902" s="2"/>
      <c r="AP902" s="2"/>
      <c r="AQ902" s="2"/>
      <c r="AR902" s="2"/>
      <c r="AS902" s="2"/>
      <c r="AT902" s="2"/>
      <c r="AU902" s="2"/>
      <c r="AV902" s="2"/>
      <c r="AW902" s="2"/>
      <c r="AX902" s="2"/>
      <c r="AY902" s="2"/>
      <c r="AZ902" s="2"/>
      <c r="BA902" s="2"/>
      <c r="BB902" s="2"/>
      <c r="BC902" s="2"/>
      <c r="BD902" s="2"/>
      <c r="BE902" s="2"/>
      <c r="BF902" s="2"/>
      <c r="BG902" s="2"/>
      <c r="BH902" s="2"/>
      <c r="BI902" s="2"/>
      <c r="BJ902" s="2"/>
    </row>
    <row r="903" spans="1:62" x14ac:dyDescent="0.3">
      <c r="A903" s="2"/>
      <c r="B903" s="2"/>
      <c r="C903" s="2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  <c r="AA903" s="2"/>
      <c r="AB903" s="2"/>
      <c r="AC903" s="2"/>
      <c r="AD903" s="2"/>
      <c r="AE903" s="2"/>
      <c r="AF903" s="2"/>
      <c r="AG903" s="2"/>
      <c r="AH903" s="2"/>
      <c r="AI903" s="2"/>
      <c r="AJ903" s="2"/>
      <c r="AK903" s="2"/>
      <c r="AL903" s="2"/>
      <c r="AM903" s="2"/>
      <c r="AN903" s="2"/>
      <c r="AO903" s="2"/>
      <c r="AP903" s="2"/>
      <c r="AQ903" s="2"/>
      <c r="AR903" s="2"/>
      <c r="AS903" s="2"/>
      <c r="AT903" s="2"/>
      <c r="AU903" s="2"/>
      <c r="AV903" s="2"/>
      <c r="AW903" s="2"/>
      <c r="AX903" s="2"/>
      <c r="AY903" s="2"/>
      <c r="AZ903" s="2"/>
      <c r="BA903" s="2"/>
      <c r="BB903" s="2"/>
      <c r="BC903" s="2"/>
      <c r="BD903" s="2"/>
      <c r="BE903" s="2"/>
      <c r="BF903" s="2"/>
      <c r="BG903" s="2"/>
      <c r="BH903" s="2"/>
      <c r="BI903" s="2"/>
      <c r="BJ903" s="2"/>
    </row>
    <row r="904" spans="1:62" x14ac:dyDescent="0.3">
      <c r="A904" s="2"/>
      <c r="B904" s="2"/>
      <c r="C904" s="2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  <c r="AA904" s="2"/>
      <c r="AB904" s="2"/>
      <c r="AC904" s="2"/>
      <c r="AD904" s="2"/>
      <c r="AE904" s="2"/>
      <c r="AF904" s="2"/>
      <c r="AG904" s="2"/>
      <c r="AH904" s="2"/>
      <c r="AI904" s="2"/>
      <c r="AJ904" s="2"/>
      <c r="AK904" s="2"/>
      <c r="AL904" s="2"/>
      <c r="AM904" s="2"/>
      <c r="AN904" s="2"/>
      <c r="AO904" s="2"/>
      <c r="AP904" s="2"/>
      <c r="AQ904" s="2"/>
      <c r="AR904" s="2"/>
      <c r="AS904" s="2"/>
      <c r="AT904" s="2"/>
      <c r="AU904" s="2"/>
      <c r="AV904" s="2"/>
      <c r="AW904" s="2"/>
      <c r="AX904" s="2"/>
      <c r="AY904" s="2"/>
      <c r="AZ904" s="2"/>
      <c r="BA904" s="2"/>
      <c r="BB904" s="2"/>
      <c r="BC904" s="2"/>
      <c r="BD904" s="2"/>
      <c r="BE904" s="2"/>
      <c r="BF904" s="2"/>
      <c r="BG904" s="2"/>
      <c r="BH904" s="2"/>
      <c r="BI904" s="2"/>
      <c r="BJ904" s="2"/>
    </row>
    <row r="905" spans="1:62" x14ac:dyDescent="0.3">
      <c r="A905" s="2"/>
      <c r="B905" s="2"/>
      <c r="C905" s="2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  <c r="AA905" s="2"/>
      <c r="AB905" s="2"/>
      <c r="AC905" s="2"/>
      <c r="AD905" s="2"/>
      <c r="AE905" s="2"/>
      <c r="AF905" s="2"/>
      <c r="AG905" s="2"/>
      <c r="AH905" s="2"/>
      <c r="AI905" s="2"/>
      <c r="AJ905" s="2"/>
      <c r="AK905" s="2"/>
      <c r="AL905" s="2"/>
      <c r="AM905" s="2"/>
      <c r="AN905" s="2"/>
      <c r="AO905" s="2"/>
      <c r="AP905" s="2"/>
      <c r="AQ905" s="2"/>
      <c r="AR905" s="2"/>
      <c r="AS905" s="2"/>
      <c r="AT905" s="2"/>
      <c r="AU905" s="2"/>
      <c r="AV905" s="2"/>
      <c r="AW905" s="2"/>
      <c r="AX905" s="2"/>
      <c r="AY905" s="2"/>
      <c r="AZ905" s="2"/>
      <c r="BA905" s="2"/>
      <c r="BB905" s="2"/>
      <c r="BC905" s="2"/>
      <c r="BD905" s="2"/>
      <c r="BE905" s="2"/>
      <c r="BF905" s="2"/>
      <c r="BG905" s="2"/>
      <c r="BH905" s="2"/>
      <c r="BI905" s="2"/>
      <c r="BJ905" s="2"/>
    </row>
    <row r="906" spans="1:62" x14ac:dyDescent="0.3">
      <c r="A906" s="2"/>
      <c r="B906" s="2"/>
      <c r="C906" s="2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  <c r="AA906" s="2"/>
      <c r="AB906" s="2"/>
      <c r="AC906" s="2"/>
      <c r="AD906" s="2"/>
      <c r="AE906" s="2"/>
      <c r="AF906" s="2"/>
      <c r="AG906" s="2"/>
      <c r="AH906" s="2"/>
      <c r="AI906" s="2"/>
      <c r="AJ906" s="2"/>
      <c r="AK906" s="2"/>
      <c r="AL906" s="2"/>
      <c r="AM906" s="2"/>
      <c r="AN906" s="2"/>
      <c r="AO906" s="2"/>
      <c r="AP906" s="2"/>
      <c r="AQ906" s="2"/>
      <c r="AR906" s="2"/>
      <c r="AS906" s="2"/>
      <c r="AT906" s="2"/>
      <c r="AU906" s="2"/>
      <c r="AV906" s="2"/>
      <c r="AW906" s="2"/>
      <c r="AX906" s="2"/>
      <c r="AY906" s="2"/>
      <c r="AZ906" s="2"/>
      <c r="BA906" s="2"/>
      <c r="BB906" s="2"/>
      <c r="BC906" s="2"/>
      <c r="BD906" s="2"/>
      <c r="BE906" s="2"/>
      <c r="BF906" s="2"/>
      <c r="BG906" s="2"/>
      <c r="BH906" s="2"/>
      <c r="BI906" s="2"/>
      <c r="BJ906" s="2"/>
    </row>
    <row r="907" spans="1:62" x14ac:dyDescent="0.3">
      <c r="A907" s="2"/>
      <c r="B907" s="2"/>
      <c r="C907" s="2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  <c r="AA907" s="2"/>
      <c r="AB907" s="2"/>
      <c r="AC907" s="2"/>
      <c r="AD907" s="2"/>
      <c r="AE907" s="2"/>
      <c r="AF907" s="2"/>
      <c r="AG907" s="2"/>
      <c r="AH907" s="2"/>
      <c r="AI907" s="2"/>
      <c r="AJ907" s="2"/>
      <c r="AK907" s="2"/>
      <c r="AL907" s="2"/>
      <c r="AM907" s="2"/>
      <c r="AN907" s="2"/>
      <c r="AO907" s="2"/>
      <c r="AP907" s="2"/>
      <c r="AQ907" s="2"/>
      <c r="AR907" s="2"/>
      <c r="AS907" s="2"/>
      <c r="AT907" s="2"/>
      <c r="AU907" s="2"/>
      <c r="AV907" s="2"/>
      <c r="AW907" s="2"/>
      <c r="AX907" s="2"/>
      <c r="AY907" s="2"/>
      <c r="AZ907" s="2"/>
      <c r="BA907" s="2"/>
      <c r="BB907" s="2"/>
      <c r="BC907" s="2"/>
      <c r="BD907" s="2"/>
      <c r="BE907" s="2"/>
      <c r="BF907" s="2"/>
      <c r="BG907" s="2"/>
      <c r="BH907" s="2"/>
      <c r="BI907" s="2"/>
      <c r="BJ907" s="2"/>
    </row>
    <row r="908" spans="1:62" x14ac:dyDescent="0.3">
      <c r="A908" s="2"/>
      <c r="B908" s="2"/>
      <c r="C908" s="2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  <c r="AA908" s="2"/>
      <c r="AB908" s="2"/>
      <c r="AC908" s="2"/>
      <c r="AD908" s="2"/>
      <c r="AE908" s="2"/>
      <c r="AF908" s="2"/>
      <c r="AG908" s="2"/>
      <c r="AH908" s="2"/>
      <c r="AI908" s="2"/>
      <c r="AJ908" s="2"/>
      <c r="AK908" s="2"/>
      <c r="AL908" s="2"/>
      <c r="AM908" s="2"/>
      <c r="AN908" s="2"/>
      <c r="AO908" s="2"/>
      <c r="AP908" s="2"/>
      <c r="AQ908" s="2"/>
      <c r="AR908" s="2"/>
      <c r="AS908" s="2"/>
      <c r="AT908" s="2"/>
      <c r="AU908" s="2"/>
      <c r="AV908" s="2"/>
      <c r="AW908" s="2"/>
      <c r="AX908" s="2"/>
      <c r="AY908" s="2"/>
      <c r="AZ908" s="2"/>
      <c r="BA908" s="2"/>
      <c r="BB908" s="2"/>
      <c r="BC908" s="2"/>
      <c r="BD908" s="2"/>
      <c r="BE908" s="2"/>
      <c r="BF908" s="2"/>
      <c r="BG908" s="2"/>
      <c r="BH908" s="2"/>
      <c r="BI908" s="2"/>
      <c r="BJ908" s="2"/>
    </row>
    <row r="909" spans="1:62" x14ac:dyDescent="0.3">
      <c r="A909" s="2"/>
      <c r="B909" s="2"/>
      <c r="C909" s="2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  <c r="AA909" s="2"/>
      <c r="AB909" s="2"/>
      <c r="AC909" s="2"/>
      <c r="AD909" s="2"/>
      <c r="AE909" s="2"/>
      <c r="AF909" s="2"/>
      <c r="AG909" s="2"/>
      <c r="AH909" s="2"/>
      <c r="AI909" s="2"/>
      <c r="AJ909" s="2"/>
      <c r="AK909" s="2"/>
      <c r="AL909" s="2"/>
      <c r="AM909" s="2"/>
      <c r="AN909" s="2"/>
      <c r="AO909" s="2"/>
      <c r="AP909" s="2"/>
      <c r="AQ909" s="2"/>
      <c r="AR909" s="2"/>
      <c r="AS909" s="2"/>
      <c r="AT909" s="2"/>
      <c r="AU909" s="2"/>
      <c r="AV909" s="2"/>
      <c r="AW909" s="2"/>
      <c r="AX909" s="2"/>
      <c r="AY909" s="2"/>
      <c r="AZ909" s="2"/>
      <c r="BA909" s="2"/>
      <c r="BB909" s="2"/>
      <c r="BC909" s="2"/>
      <c r="BD909" s="2"/>
      <c r="BE909" s="2"/>
      <c r="BF909" s="2"/>
      <c r="BG909" s="2"/>
      <c r="BH909" s="2"/>
      <c r="BI909" s="2"/>
      <c r="BJ909" s="2"/>
    </row>
    <row r="910" spans="1:62" x14ac:dyDescent="0.3">
      <c r="A910" s="2"/>
      <c r="B910" s="2"/>
      <c r="C910" s="2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  <c r="AA910" s="2"/>
      <c r="AB910" s="2"/>
      <c r="AC910" s="2"/>
      <c r="AD910" s="2"/>
      <c r="AE910" s="2"/>
      <c r="AF910" s="2"/>
      <c r="AG910" s="2"/>
      <c r="AH910" s="2"/>
      <c r="AI910" s="2"/>
      <c r="AJ910" s="2"/>
      <c r="AK910" s="2"/>
      <c r="AL910" s="2"/>
      <c r="AM910" s="2"/>
      <c r="AN910" s="2"/>
      <c r="AO910" s="2"/>
      <c r="AP910" s="2"/>
      <c r="AQ910" s="2"/>
      <c r="AR910" s="2"/>
      <c r="AS910" s="2"/>
      <c r="AT910" s="2"/>
      <c r="AU910" s="2"/>
      <c r="AV910" s="2"/>
      <c r="AW910" s="2"/>
      <c r="AX910" s="2"/>
      <c r="AY910" s="2"/>
      <c r="AZ910" s="2"/>
      <c r="BA910" s="2"/>
      <c r="BB910" s="2"/>
      <c r="BC910" s="2"/>
      <c r="BD910" s="2"/>
      <c r="BE910" s="2"/>
      <c r="BF910" s="2"/>
      <c r="BG910" s="2"/>
      <c r="BH910" s="2"/>
      <c r="BI910" s="2"/>
      <c r="BJ910" s="2"/>
    </row>
    <row r="911" spans="1:62" x14ac:dyDescent="0.3">
      <c r="A911" s="2"/>
      <c r="B911" s="2"/>
      <c r="C911" s="2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  <c r="AA911" s="2"/>
      <c r="AB911" s="2"/>
      <c r="AC911" s="2"/>
      <c r="AD911" s="2"/>
      <c r="AE911" s="2"/>
      <c r="AF911" s="2"/>
      <c r="AG911" s="2"/>
      <c r="AH911" s="2"/>
      <c r="AI911" s="2"/>
      <c r="AJ911" s="2"/>
      <c r="AK911" s="2"/>
      <c r="AL911" s="2"/>
      <c r="AM911" s="2"/>
      <c r="AN911" s="2"/>
      <c r="AO911" s="2"/>
      <c r="AP911" s="2"/>
      <c r="AQ911" s="2"/>
      <c r="AR911" s="2"/>
      <c r="AS911" s="2"/>
      <c r="AT911" s="2"/>
      <c r="AU911" s="2"/>
      <c r="AV911" s="2"/>
      <c r="AW911" s="2"/>
      <c r="AX911" s="2"/>
      <c r="AY911" s="2"/>
      <c r="AZ911" s="2"/>
      <c r="BA911" s="2"/>
      <c r="BB911" s="2"/>
      <c r="BC911" s="2"/>
      <c r="BD911" s="2"/>
      <c r="BE911" s="2"/>
      <c r="BF911" s="2"/>
      <c r="BG911" s="2"/>
      <c r="BH911" s="2"/>
      <c r="BI911" s="2"/>
      <c r="BJ911" s="2"/>
    </row>
    <row r="912" spans="1:62" x14ac:dyDescent="0.3">
      <c r="A912" s="2"/>
      <c r="B912" s="2"/>
      <c r="C912" s="2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  <c r="AA912" s="2"/>
      <c r="AB912" s="2"/>
      <c r="AC912" s="2"/>
      <c r="AD912" s="2"/>
      <c r="AE912" s="2"/>
      <c r="AF912" s="2"/>
      <c r="AG912" s="2"/>
      <c r="AH912" s="2"/>
      <c r="AI912" s="2"/>
      <c r="AJ912" s="2"/>
      <c r="AK912" s="2"/>
      <c r="AL912" s="2"/>
      <c r="AM912" s="2"/>
      <c r="AN912" s="2"/>
      <c r="AO912" s="2"/>
      <c r="AP912" s="2"/>
      <c r="AQ912" s="2"/>
      <c r="AR912" s="2"/>
      <c r="AS912" s="2"/>
      <c r="AT912" s="2"/>
      <c r="AU912" s="2"/>
      <c r="AV912" s="2"/>
      <c r="AW912" s="2"/>
      <c r="AX912" s="2"/>
      <c r="AY912" s="2"/>
      <c r="AZ912" s="2"/>
      <c r="BA912" s="2"/>
      <c r="BB912" s="2"/>
      <c r="BC912" s="2"/>
      <c r="BD912" s="2"/>
      <c r="BE912" s="2"/>
      <c r="BF912" s="2"/>
      <c r="BG912" s="2"/>
      <c r="BH912" s="2"/>
      <c r="BI912" s="2"/>
      <c r="BJ912" s="2"/>
    </row>
    <row r="913" spans="1:62" x14ac:dyDescent="0.3">
      <c r="A913" s="2"/>
      <c r="B913" s="2"/>
      <c r="C913" s="2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  <c r="AA913" s="2"/>
      <c r="AB913" s="2"/>
      <c r="AC913" s="2"/>
      <c r="AD913" s="2"/>
      <c r="AE913" s="2"/>
      <c r="AF913" s="2"/>
      <c r="AG913" s="2"/>
      <c r="AH913" s="2"/>
      <c r="AI913" s="2"/>
      <c r="AJ913" s="2"/>
      <c r="AK913" s="2"/>
      <c r="AL913" s="2"/>
      <c r="AM913" s="2"/>
      <c r="AN913" s="2"/>
      <c r="AO913" s="2"/>
      <c r="AP913" s="2"/>
      <c r="AQ913" s="2"/>
      <c r="AR913" s="2"/>
      <c r="AS913" s="2"/>
      <c r="AT913" s="2"/>
      <c r="AU913" s="2"/>
      <c r="AV913" s="2"/>
      <c r="AW913" s="2"/>
      <c r="AX913" s="2"/>
      <c r="AY913" s="2"/>
      <c r="AZ913" s="2"/>
      <c r="BA913" s="2"/>
      <c r="BB913" s="2"/>
      <c r="BC913" s="2"/>
      <c r="BD913" s="2"/>
      <c r="BE913" s="2"/>
      <c r="BF913" s="2"/>
      <c r="BG913" s="2"/>
      <c r="BH913" s="2"/>
      <c r="BI913" s="2"/>
      <c r="BJ913" s="2"/>
    </row>
    <row r="914" spans="1:62" x14ac:dyDescent="0.3">
      <c r="A914" s="2"/>
      <c r="B914" s="2"/>
      <c r="C914" s="2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  <c r="AA914" s="2"/>
      <c r="AB914" s="2"/>
      <c r="AC914" s="2"/>
      <c r="AD914" s="2"/>
      <c r="AE914" s="2"/>
      <c r="AF914" s="2"/>
      <c r="AG914" s="2"/>
      <c r="AH914" s="2"/>
      <c r="AI914" s="2"/>
      <c r="AJ914" s="2"/>
      <c r="AK914" s="2"/>
      <c r="AL914" s="2"/>
      <c r="AM914" s="2"/>
      <c r="AN914" s="2"/>
      <c r="AO914" s="2"/>
      <c r="AP914" s="2"/>
      <c r="AQ914" s="2"/>
      <c r="AR914" s="2"/>
      <c r="AS914" s="2"/>
      <c r="AT914" s="2"/>
      <c r="AU914" s="2"/>
      <c r="AV914" s="2"/>
      <c r="AW914" s="2"/>
      <c r="AX914" s="2"/>
      <c r="AY914" s="2"/>
      <c r="AZ914" s="2"/>
      <c r="BA914" s="2"/>
      <c r="BB914" s="2"/>
      <c r="BC914" s="2"/>
      <c r="BD914" s="2"/>
      <c r="BE914" s="2"/>
      <c r="BF914" s="2"/>
      <c r="BG914" s="2"/>
      <c r="BH914" s="2"/>
      <c r="BI914" s="2"/>
      <c r="BJ914" s="2"/>
    </row>
    <row r="915" spans="1:62" x14ac:dyDescent="0.3">
      <c r="A915" s="2"/>
      <c r="B915" s="2"/>
      <c r="C915" s="2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  <c r="AA915" s="2"/>
      <c r="AB915" s="2"/>
      <c r="AC915" s="2"/>
      <c r="AD915" s="2"/>
      <c r="AE915" s="2"/>
      <c r="AF915" s="2"/>
      <c r="AG915" s="2"/>
      <c r="AH915" s="2"/>
      <c r="AI915" s="2"/>
      <c r="AJ915" s="2"/>
      <c r="AK915" s="2"/>
      <c r="AL915" s="2"/>
      <c r="AM915" s="2"/>
      <c r="AN915" s="2"/>
      <c r="AO915" s="2"/>
      <c r="AP915" s="2"/>
      <c r="AQ915" s="2"/>
      <c r="AR915" s="2"/>
      <c r="AS915" s="2"/>
      <c r="AT915" s="2"/>
      <c r="AU915" s="2"/>
      <c r="AV915" s="2"/>
      <c r="AW915" s="2"/>
      <c r="AX915" s="2"/>
      <c r="AY915" s="2"/>
      <c r="AZ915" s="2"/>
      <c r="BA915" s="2"/>
      <c r="BB915" s="2"/>
      <c r="BC915" s="2"/>
      <c r="BD915" s="2"/>
      <c r="BE915" s="2"/>
      <c r="BF915" s="2"/>
      <c r="BG915" s="2"/>
      <c r="BH915" s="2"/>
      <c r="BI915" s="2"/>
      <c r="BJ915" s="2"/>
    </row>
    <row r="916" spans="1:62" x14ac:dyDescent="0.3">
      <c r="A916" s="2"/>
      <c r="B916" s="2"/>
      <c r="C916" s="2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  <c r="AA916" s="2"/>
      <c r="AB916" s="2"/>
      <c r="AC916" s="2"/>
      <c r="AD916" s="2"/>
      <c r="AE916" s="2"/>
      <c r="AF916" s="2"/>
      <c r="AG916" s="2"/>
      <c r="AH916" s="2"/>
      <c r="AI916" s="2"/>
      <c r="AJ916" s="2"/>
      <c r="AK916" s="2"/>
      <c r="AL916" s="2"/>
      <c r="AM916" s="2"/>
      <c r="AN916" s="2"/>
      <c r="AO916" s="2"/>
      <c r="AP916" s="2"/>
      <c r="AQ916" s="2"/>
      <c r="AR916" s="2"/>
      <c r="AS916" s="2"/>
      <c r="AT916" s="2"/>
      <c r="AU916" s="2"/>
      <c r="AV916" s="2"/>
      <c r="AW916" s="2"/>
      <c r="AX916" s="2"/>
      <c r="AY916" s="2"/>
      <c r="AZ916" s="2"/>
      <c r="BA916" s="2"/>
      <c r="BB916" s="2"/>
      <c r="BC916" s="2"/>
      <c r="BD916" s="2"/>
      <c r="BE916" s="2"/>
      <c r="BF916" s="2"/>
      <c r="BG916" s="2"/>
      <c r="BH916" s="2"/>
      <c r="BI916" s="2"/>
      <c r="BJ916" s="2"/>
    </row>
    <row r="917" spans="1:62" x14ac:dyDescent="0.3">
      <c r="A917" s="2"/>
      <c r="B917" s="2"/>
      <c r="C917" s="2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  <c r="AA917" s="2"/>
      <c r="AB917" s="2"/>
      <c r="AC917" s="2"/>
      <c r="AD917" s="2"/>
      <c r="AE917" s="2"/>
      <c r="AF917" s="2"/>
      <c r="AG917" s="2"/>
      <c r="AH917" s="2"/>
      <c r="AI917" s="2"/>
      <c r="AJ917" s="2"/>
      <c r="AK917" s="2"/>
      <c r="AL917" s="2"/>
      <c r="AM917" s="2"/>
      <c r="AN917" s="2"/>
      <c r="AO917" s="2"/>
      <c r="AP917" s="2"/>
      <c r="AQ917" s="2"/>
      <c r="AR917" s="2"/>
      <c r="AS917" s="2"/>
      <c r="AT917" s="2"/>
      <c r="AU917" s="2"/>
      <c r="AV917" s="2"/>
      <c r="AW917" s="2"/>
      <c r="AX917" s="2"/>
      <c r="AY917" s="2"/>
      <c r="AZ917" s="2"/>
      <c r="BA917" s="2"/>
      <c r="BB917" s="2"/>
      <c r="BC917" s="2"/>
      <c r="BD917" s="2"/>
      <c r="BE917" s="2"/>
      <c r="BF917" s="2"/>
      <c r="BG917" s="2"/>
      <c r="BH917" s="2"/>
      <c r="BI917" s="2"/>
      <c r="BJ917" s="2"/>
    </row>
    <row r="918" spans="1:62" x14ac:dyDescent="0.3">
      <c r="A918" s="2"/>
      <c r="B918" s="2"/>
      <c r="C918" s="2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  <c r="AA918" s="2"/>
      <c r="AB918" s="2"/>
      <c r="AC918" s="2"/>
      <c r="AD918" s="2"/>
      <c r="AE918" s="2"/>
      <c r="AF918" s="2"/>
      <c r="AG918" s="2"/>
      <c r="AH918" s="2"/>
      <c r="AI918" s="2"/>
      <c r="AJ918" s="2"/>
      <c r="AK918" s="2"/>
      <c r="AL918" s="2"/>
      <c r="AM918" s="2"/>
      <c r="AN918" s="2"/>
      <c r="AO918" s="2"/>
      <c r="AP918" s="2"/>
      <c r="AQ918" s="2"/>
      <c r="AR918" s="2"/>
      <c r="AS918" s="2"/>
      <c r="AT918" s="2"/>
      <c r="AU918" s="2"/>
      <c r="AV918" s="2"/>
      <c r="AW918" s="2"/>
      <c r="AX918" s="2"/>
      <c r="AY918" s="2"/>
      <c r="AZ918" s="2"/>
      <c r="BA918" s="2"/>
      <c r="BB918" s="2"/>
      <c r="BC918" s="2"/>
      <c r="BD918" s="2"/>
      <c r="BE918" s="2"/>
      <c r="BF918" s="2"/>
      <c r="BG918" s="2"/>
      <c r="BH918" s="2"/>
      <c r="BI918" s="2"/>
      <c r="BJ918" s="2"/>
    </row>
    <row r="919" spans="1:62" x14ac:dyDescent="0.3">
      <c r="A919" s="2"/>
      <c r="B919" s="2"/>
      <c r="C919" s="2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  <c r="AA919" s="2"/>
      <c r="AB919" s="2"/>
      <c r="AC919" s="2"/>
      <c r="AD919" s="2"/>
      <c r="AE919" s="2"/>
      <c r="AF919" s="2"/>
      <c r="AG919" s="2"/>
      <c r="AH919" s="2"/>
      <c r="AI919" s="2"/>
      <c r="AJ919" s="2"/>
      <c r="AK919" s="2"/>
      <c r="AL919" s="2"/>
      <c r="AM919" s="2"/>
      <c r="AN919" s="2"/>
      <c r="AO919" s="2"/>
      <c r="AP919" s="2"/>
      <c r="AQ919" s="2"/>
      <c r="AR919" s="2"/>
      <c r="AS919" s="2"/>
      <c r="AT919" s="2"/>
      <c r="AU919" s="2"/>
      <c r="AV919" s="2"/>
      <c r="AW919" s="2"/>
      <c r="AX919" s="2"/>
      <c r="AY919" s="2"/>
      <c r="AZ919" s="2"/>
      <c r="BA919" s="2"/>
      <c r="BB919" s="2"/>
      <c r="BC919" s="2"/>
      <c r="BD919" s="2"/>
      <c r="BE919" s="2"/>
      <c r="BF919" s="2"/>
      <c r="BG919" s="2"/>
      <c r="BH919" s="2"/>
      <c r="BI919" s="2"/>
      <c r="BJ919" s="2"/>
    </row>
    <row r="920" spans="1:62" x14ac:dyDescent="0.3">
      <c r="A920" s="2"/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  <c r="AA920" s="2"/>
      <c r="AB920" s="2"/>
      <c r="AC920" s="2"/>
      <c r="AD920" s="2"/>
      <c r="AE920" s="2"/>
      <c r="AF920" s="2"/>
      <c r="AG920" s="2"/>
      <c r="AH920" s="2"/>
      <c r="AI920" s="2"/>
      <c r="AJ920" s="2"/>
      <c r="AK920" s="2"/>
      <c r="AL920" s="2"/>
      <c r="AM920" s="2"/>
      <c r="AN920" s="2"/>
      <c r="AO920" s="2"/>
      <c r="AP920" s="2"/>
      <c r="AQ920" s="2"/>
      <c r="AR920" s="2"/>
      <c r="AS920" s="2"/>
      <c r="AT920" s="2"/>
      <c r="AU920" s="2"/>
      <c r="AV920" s="2"/>
      <c r="AW920" s="2"/>
      <c r="AX920" s="2"/>
      <c r="AY920" s="2"/>
      <c r="AZ920" s="2"/>
      <c r="BA920" s="2"/>
      <c r="BB920" s="2"/>
      <c r="BC920" s="2"/>
      <c r="BD920" s="2"/>
      <c r="BE920" s="2"/>
      <c r="BF920" s="2"/>
      <c r="BG920" s="2"/>
      <c r="BH920" s="2"/>
      <c r="BI920" s="2"/>
      <c r="BJ920" s="2"/>
    </row>
    <row r="921" spans="1:62" x14ac:dyDescent="0.3">
      <c r="A921" s="2"/>
      <c r="B921" s="2"/>
      <c r="C921" s="2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  <c r="AA921" s="2"/>
      <c r="AB921" s="2"/>
      <c r="AC921" s="2"/>
      <c r="AD921" s="2"/>
      <c r="AE921" s="2"/>
      <c r="AF921" s="2"/>
      <c r="AG921" s="2"/>
      <c r="AH921" s="2"/>
      <c r="AI921" s="2"/>
      <c r="AJ921" s="2"/>
      <c r="AK921" s="2"/>
      <c r="AL921" s="2"/>
      <c r="AM921" s="2"/>
      <c r="AN921" s="2"/>
      <c r="AO921" s="2"/>
      <c r="AP921" s="2"/>
      <c r="AQ921" s="2"/>
      <c r="AR921" s="2"/>
      <c r="AS921" s="2"/>
      <c r="AT921" s="2"/>
      <c r="AU921" s="2"/>
      <c r="AV921" s="2"/>
      <c r="AW921" s="2"/>
      <c r="AX921" s="2"/>
      <c r="AY921" s="2"/>
      <c r="AZ921" s="2"/>
      <c r="BA921" s="2"/>
      <c r="BB921" s="2"/>
      <c r="BC921" s="2"/>
      <c r="BD921" s="2"/>
      <c r="BE921" s="2"/>
      <c r="BF921" s="2"/>
      <c r="BG921" s="2"/>
      <c r="BH921" s="2"/>
      <c r="BI921" s="2"/>
      <c r="BJ921" s="2"/>
    </row>
    <row r="922" spans="1:62" x14ac:dyDescent="0.3">
      <c r="A922" s="2"/>
      <c r="B922" s="2"/>
      <c r="C922" s="2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  <c r="AA922" s="2"/>
      <c r="AB922" s="2"/>
      <c r="AC922" s="2"/>
      <c r="AD922" s="2"/>
      <c r="AE922" s="2"/>
      <c r="AF922" s="2"/>
      <c r="AG922" s="2"/>
      <c r="AH922" s="2"/>
      <c r="AI922" s="2"/>
      <c r="AJ922" s="2"/>
      <c r="AK922" s="2"/>
      <c r="AL922" s="2"/>
      <c r="AM922" s="2"/>
      <c r="AN922" s="2"/>
      <c r="AO922" s="2"/>
      <c r="AP922" s="2"/>
      <c r="AQ922" s="2"/>
      <c r="AR922" s="2"/>
      <c r="AS922" s="2"/>
      <c r="AT922" s="2"/>
      <c r="AU922" s="2"/>
      <c r="AV922" s="2"/>
      <c r="AW922" s="2"/>
      <c r="AX922" s="2"/>
      <c r="AY922" s="2"/>
      <c r="AZ922" s="2"/>
      <c r="BA922" s="2"/>
      <c r="BB922" s="2"/>
      <c r="BC922" s="2"/>
      <c r="BD922" s="2"/>
      <c r="BE922" s="2"/>
      <c r="BF922" s="2"/>
      <c r="BG922" s="2"/>
      <c r="BH922" s="2"/>
      <c r="BI922" s="2"/>
      <c r="BJ922" s="2"/>
    </row>
    <row r="923" spans="1:62" x14ac:dyDescent="0.3">
      <c r="A923" s="2"/>
      <c r="B923" s="2"/>
      <c r="C923" s="2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  <c r="AA923" s="2"/>
      <c r="AB923" s="2"/>
      <c r="AC923" s="2"/>
      <c r="AD923" s="2"/>
      <c r="AE923" s="2"/>
      <c r="AF923" s="2"/>
      <c r="AG923" s="2"/>
      <c r="AH923" s="2"/>
      <c r="AI923" s="2"/>
      <c r="AJ923" s="2"/>
      <c r="AK923" s="2"/>
      <c r="AL923" s="2"/>
      <c r="AM923" s="2"/>
      <c r="AN923" s="2"/>
      <c r="AO923" s="2"/>
      <c r="AP923" s="2"/>
      <c r="AQ923" s="2"/>
      <c r="AR923" s="2"/>
      <c r="AS923" s="2"/>
      <c r="AT923" s="2"/>
      <c r="AU923" s="2"/>
      <c r="AV923" s="2"/>
      <c r="AW923" s="2"/>
      <c r="AX923" s="2"/>
      <c r="AY923" s="2"/>
      <c r="AZ923" s="2"/>
      <c r="BA923" s="2"/>
      <c r="BB923" s="2"/>
      <c r="BC923" s="2"/>
      <c r="BD923" s="2"/>
      <c r="BE923" s="2"/>
      <c r="BF923" s="2"/>
      <c r="BG923" s="2"/>
      <c r="BH923" s="2"/>
      <c r="BI923" s="2"/>
      <c r="BJ923" s="2"/>
    </row>
    <row r="924" spans="1:62" x14ac:dyDescent="0.3">
      <c r="A924" s="2"/>
      <c r="B924" s="2"/>
      <c r="C924" s="2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  <c r="AA924" s="2"/>
      <c r="AB924" s="2"/>
      <c r="AC924" s="2"/>
      <c r="AD924" s="2"/>
      <c r="AE924" s="2"/>
      <c r="AF924" s="2"/>
      <c r="AG924" s="2"/>
      <c r="AH924" s="2"/>
      <c r="AI924" s="2"/>
      <c r="AJ924" s="2"/>
      <c r="AK924" s="2"/>
      <c r="AL924" s="2"/>
      <c r="AM924" s="2"/>
      <c r="AN924" s="2"/>
      <c r="AO924" s="2"/>
      <c r="AP924" s="2"/>
      <c r="AQ924" s="2"/>
      <c r="AR924" s="2"/>
      <c r="AS924" s="2"/>
      <c r="AT924" s="2"/>
      <c r="AU924" s="2"/>
      <c r="AV924" s="2"/>
      <c r="AW924" s="2"/>
      <c r="AX924" s="2"/>
      <c r="AY924" s="2"/>
      <c r="AZ924" s="2"/>
      <c r="BA924" s="2"/>
      <c r="BB924" s="2"/>
      <c r="BC924" s="2"/>
      <c r="BD924" s="2"/>
      <c r="BE924" s="2"/>
      <c r="BF924" s="2"/>
      <c r="BG924" s="2"/>
      <c r="BH924" s="2"/>
      <c r="BI924" s="2"/>
      <c r="BJ924" s="2"/>
    </row>
    <row r="925" spans="1:62" x14ac:dyDescent="0.3">
      <c r="A925" s="2"/>
      <c r="B925" s="2"/>
      <c r="C925" s="2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  <c r="AA925" s="2"/>
      <c r="AB925" s="2"/>
      <c r="AC925" s="2"/>
      <c r="AD925" s="2"/>
      <c r="AE925" s="2"/>
      <c r="AF925" s="2"/>
      <c r="AG925" s="2"/>
      <c r="AH925" s="2"/>
      <c r="AI925" s="2"/>
      <c r="AJ925" s="2"/>
      <c r="AK925" s="2"/>
      <c r="AL925" s="2"/>
      <c r="AM925" s="2"/>
      <c r="AN925" s="2"/>
      <c r="AO925" s="2"/>
      <c r="AP925" s="2"/>
      <c r="AQ925" s="2"/>
      <c r="AR925" s="2"/>
      <c r="AS925" s="2"/>
      <c r="AT925" s="2"/>
      <c r="AU925" s="2"/>
      <c r="AV925" s="2"/>
      <c r="AW925" s="2"/>
      <c r="AX925" s="2"/>
      <c r="AY925" s="2"/>
      <c r="AZ925" s="2"/>
      <c r="BA925" s="2"/>
      <c r="BB925" s="2"/>
      <c r="BC925" s="2"/>
      <c r="BD925" s="2"/>
      <c r="BE925" s="2"/>
      <c r="BF925" s="2"/>
      <c r="BG925" s="2"/>
      <c r="BH925" s="2"/>
      <c r="BI925" s="2"/>
      <c r="BJ925" s="2"/>
    </row>
    <row r="926" spans="1:62" x14ac:dyDescent="0.3">
      <c r="A926" s="2"/>
      <c r="B926" s="2"/>
      <c r="C926" s="2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  <c r="AA926" s="2"/>
      <c r="AB926" s="2"/>
      <c r="AC926" s="2"/>
      <c r="AD926" s="2"/>
      <c r="AE926" s="2"/>
      <c r="AF926" s="2"/>
      <c r="AG926" s="2"/>
      <c r="AH926" s="2"/>
      <c r="AI926" s="2"/>
      <c r="AJ926" s="2"/>
      <c r="AK926" s="2"/>
      <c r="AL926" s="2"/>
      <c r="AM926" s="2"/>
      <c r="AN926" s="2"/>
      <c r="AO926" s="2"/>
      <c r="AP926" s="2"/>
      <c r="AQ926" s="2"/>
      <c r="AR926" s="2"/>
      <c r="AS926" s="2"/>
      <c r="AT926" s="2"/>
      <c r="AU926" s="2"/>
      <c r="AV926" s="2"/>
      <c r="AW926" s="2"/>
      <c r="AX926" s="2"/>
      <c r="AY926" s="2"/>
      <c r="AZ926" s="2"/>
      <c r="BA926" s="2"/>
      <c r="BB926" s="2"/>
      <c r="BC926" s="2"/>
      <c r="BD926" s="2"/>
      <c r="BE926" s="2"/>
      <c r="BF926" s="2"/>
      <c r="BG926" s="2"/>
      <c r="BH926" s="2"/>
      <c r="BI926" s="2"/>
      <c r="BJ926" s="2"/>
    </row>
    <row r="927" spans="1:62" x14ac:dyDescent="0.3">
      <c r="A927" s="2"/>
      <c r="B927" s="2"/>
      <c r="C927" s="2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  <c r="AA927" s="2"/>
      <c r="AB927" s="2"/>
      <c r="AC927" s="2"/>
      <c r="AD927" s="2"/>
      <c r="AE927" s="2"/>
      <c r="AF927" s="2"/>
      <c r="AG927" s="2"/>
      <c r="AH927" s="2"/>
      <c r="AI927" s="2"/>
      <c r="AJ927" s="2"/>
      <c r="AK927" s="2"/>
      <c r="AL927" s="2"/>
      <c r="AM927" s="2"/>
      <c r="AN927" s="2"/>
      <c r="AO927" s="2"/>
      <c r="AP927" s="2"/>
      <c r="AQ927" s="2"/>
      <c r="AR927" s="2"/>
      <c r="AS927" s="2"/>
      <c r="AT927" s="2"/>
      <c r="AU927" s="2"/>
      <c r="AV927" s="2"/>
      <c r="AW927" s="2"/>
      <c r="AX927" s="2"/>
      <c r="AY927" s="2"/>
      <c r="AZ927" s="2"/>
      <c r="BA927" s="2"/>
      <c r="BB927" s="2"/>
      <c r="BC927" s="2"/>
      <c r="BD927" s="2"/>
      <c r="BE927" s="2"/>
      <c r="BF927" s="2"/>
      <c r="BG927" s="2"/>
      <c r="BH927" s="2"/>
      <c r="BI927" s="2"/>
      <c r="BJ927" s="2"/>
    </row>
    <row r="928" spans="1:62" x14ac:dyDescent="0.3">
      <c r="A928" s="2"/>
      <c r="B928" s="2"/>
      <c r="C928" s="2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  <c r="AA928" s="2"/>
      <c r="AB928" s="2"/>
      <c r="AC928" s="2"/>
      <c r="AD928" s="2"/>
      <c r="AE928" s="2"/>
      <c r="AF928" s="2"/>
      <c r="AG928" s="2"/>
      <c r="AH928" s="2"/>
      <c r="AI928" s="2"/>
      <c r="AJ928" s="2"/>
      <c r="AK928" s="2"/>
      <c r="AL928" s="2"/>
      <c r="AM928" s="2"/>
      <c r="AN928" s="2"/>
      <c r="AO928" s="2"/>
      <c r="AP928" s="2"/>
      <c r="AQ928" s="2"/>
      <c r="AR928" s="2"/>
      <c r="AS928" s="2"/>
      <c r="AT928" s="2"/>
      <c r="AU928" s="2"/>
      <c r="AV928" s="2"/>
      <c r="AW928" s="2"/>
      <c r="AX928" s="2"/>
      <c r="AY928" s="2"/>
      <c r="AZ928" s="2"/>
      <c r="BA928" s="2"/>
      <c r="BB928" s="2"/>
      <c r="BC928" s="2"/>
      <c r="BD928" s="2"/>
      <c r="BE928" s="2"/>
      <c r="BF928" s="2"/>
      <c r="BG928" s="2"/>
      <c r="BH928" s="2"/>
      <c r="BI928" s="2"/>
      <c r="BJ928" s="2"/>
    </row>
    <row r="929" spans="1:62" x14ac:dyDescent="0.3">
      <c r="A929" s="2"/>
      <c r="B929" s="2"/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  <c r="AA929" s="2"/>
      <c r="AB929" s="2"/>
      <c r="AC929" s="2"/>
      <c r="AD929" s="2"/>
      <c r="AE929" s="2"/>
      <c r="AF929" s="2"/>
      <c r="AG929" s="2"/>
      <c r="AH929" s="2"/>
      <c r="AI929" s="2"/>
      <c r="AJ929" s="2"/>
      <c r="AK929" s="2"/>
      <c r="AL929" s="2"/>
      <c r="AM929" s="2"/>
      <c r="AN929" s="2"/>
      <c r="AO929" s="2"/>
      <c r="AP929" s="2"/>
      <c r="AQ929" s="2"/>
      <c r="AR929" s="2"/>
      <c r="AS929" s="2"/>
      <c r="AT929" s="2"/>
      <c r="AU929" s="2"/>
      <c r="AV929" s="2"/>
      <c r="AW929" s="2"/>
      <c r="AX929" s="2"/>
      <c r="AY929" s="2"/>
      <c r="AZ929" s="2"/>
      <c r="BA929" s="2"/>
      <c r="BB929" s="2"/>
      <c r="BC929" s="2"/>
      <c r="BD929" s="2"/>
      <c r="BE929" s="2"/>
      <c r="BF929" s="2"/>
      <c r="BG929" s="2"/>
      <c r="BH929" s="2"/>
      <c r="BI929" s="2"/>
      <c r="BJ929" s="2"/>
    </row>
    <row r="930" spans="1:62" x14ac:dyDescent="0.3">
      <c r="A930" s="2"/>
      <c r="B930" s="2"/>
      <c r="C930" s="2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  <c r="AA930" s="2"/>
      <c r="AB930" s="2"/>
      <c r="AC930" s="2"/>
      <c r="AD930" s="2"/>
      <c r="AE930" s="2"/>
      <c r="AF930" s="2"/>
      <c r="AG930" s="2"/>
      <c r="AH930" s="2"/>
      <c r="AI930" s="2"/>
      <c r="AJ930" s="2"/>
      <c r="AK930" s="2"/>
      <c r="AL930" s="2"/>
      <c r="AM930" s="2"/>
      <c r="AN930" s="2"/>
      <c r="AO930" s="2"/>
      <c r="AP930" s="2"/>
      <c r="AQ930" s="2"/>
      <c r="AR930" s="2"/>
      <c r="AS930" s="2"/>
      <c r="AT930" s="2"/>
      <c r="AU930" s="2"/>
      <c r="AV930" s="2"/>
      <c r="AW930" s="2"/>
      <c r="AX930" s="2"/>
      <c r="AY930" s="2"/>
      <c r="AZ930" s="2"/>
      <c r="BA930" s="2"/>
      <c r="BB930" s="2"/>
      <c r="BC930" s="2"/>
      <c r="BD930" s="2"/>
      <c r="BE930" s="2"/>
      <c r="BF930" s="2"/>
      <c r="BG930" s="2"/>
      <c r="BH930" s="2"/>
      <c r="BI930" s="2"/>
      <c r="BJ930" s="2"/>
    </row>
    <row r="931" spans="1:62" x14ac:dyDescent="0.3">
      <c r="A931" s="2"/>
      <c r="B931" s="2"/>
      <c r="C931" s="2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  <c r="AA931" s="2"/>
      <c r="AB931" s="2"/>
      <c r="AC931" s="2"/>
      <c r="AD931" s="2"/>
      <c r="AE931" s="2"/>
      <c r="AF931" s="2"/>
      <c r="AG931" s="2"/>
      <c r="AH931" s="2"/>
      <c r="AI931" s="2"/>
      <c r="AJ931" s="2"/>
      <c r="AK931" s="2"/>
      <c r="AL931" s="2"/>
      <c r="AM931" s="2"/>
      <c r="AN931" s="2"/>
      <c r="AO931" s="2"/>
      <c r="AP931" s="2"/>
      <c r="AQ931" s="2"/>
      <c r="AR931" s="2"/>
      <c r="AS931" s="2"/>
      <c r="AT931" s="2"/>
      <c r="AU931" s="2"/>
      <c r="AV931" s="2"/>
      <c r="AW931" s="2"/>
      <c r="AX931" s="2"/>
      <c r="AY931" s="2"/>
      <c r="AZ931" s="2"/>
      <c r="BA931" s="2"/>
      <c r="BB931" s="2"/>
      <c r="BC931" s="2"/>
      <c r="BD931" s="2"/>
      <c r="BE931" s="2"/>
      <c r="BF931" s="2"/>
      <c r="BG931" s="2"/>
      <c r="BH931" s="2"/>
      <c r="BI931" s="2"/>
      <c r="BJ931" s="2"/>
    </row>
    <row r="932" spans="1:62" x14ac:dyDescent="0.3">
      <c r="A932" s="2"/>
      <c r="B932" s="2"/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  <c r="AA932" s="2"/>
      <c r="AB932" s="2"/>
      <c r="AC932" s="2"/>
      <c r="AD932" s="2"/>
      <c r="AE932" s="2"/>
      <c r="AF932" s="2"/>
      <c r="AG932" s="2"/>
      <c r="AH932" s="2"/>
      <c r="AI932" s="2"/>
      <c r="AJ932" s="2"/>
      <c r="AK932" s="2"/>
      <c r="AL932" s="2"/>
      <c r="AM932" s="2"/>
      <c r="AN932" s="2"/>
      <c r="AO932" s="2"/>
      <c r="AP932" s="2"/>
      <c r="AQ932" s="2"/>
      <c r="AR932" s="2"/>
      <c r="AS932" s="2"/>
      <c r="AT932" s="2"/>
      <c r="AU932" s="2"/>
      <c r="AV932" s="2"/>
      <c r="AW932" s="2"/>
      <c r="AX932" s="2"/>
      <c r="AY932" s="2"/>
      <c r="AZ932" s="2"/>
      <c r="BA932" s="2"/>
      <c r="BB932" s="2"/>
      <c r="BC932" s="2"/>
      <c r="BD932" s="2"/>
      <c r="BE932" s="2"/>
      <c r="BF932" s="2"/>
      <c r="BG932" s="2"/>
      <c r="BH932" s="2"/>
      <c r="BI932" s="2"/>
      <c r="BJ932" s="2"/>
    </row>
    <row r="933" spans="1:62" x14ac:dyDescent="0.3">
      <c r="A933" s="2"/>
      <c r="B933" s="2"/>
      <c r="C933" s="2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  <c r="AA933" s="2"/>
      <c r="AB933" s="2"/>
      <c r="AC933" s="2"/>
      <c r="AD933" s="2"/>
      <c r="AE933" s="2"/>
      <c r="AF933" s="2"/>
      <c r="AG933" s="2"/>
      <c r="AH933" s="2"/>
      <c r="AI933" s="2"/>
      <c r="AJ933" s="2"/>
      <c r="AK933" s="2"/>
      <c r="AL933" s="2"/>
      <c r="AM933" s="2"/>
      <c r="AN933" s="2"/>
      <c r="AO933" s="2"/>
      <c r="AP933" s="2"/>
      <c r="AQ933" s="2"/>
      <c r="AR933" s="2"/>
      <c r="AS933" s="2"/>
      <c r="AT933" s="2"/>
      <c r="AU933" s="2"/>
      <c r="AV933" s="2"/>
      <c r="AW933" s="2"/>
      <c r="AX933" s="2"/>
      <c r="AY933" s="2"/>
      <c r="AZ933" s="2"/>
      <c r="BA933" s="2"/>
      <c r="BB933" s="2"/>
      <c r="BC933" s="2"/>
      <c r="BD933" s="2"/>
      <c r="BE933" s="2"/>
      <c r="BF933" s="2"/>
      <c r="BG933" s="2"/>
      <c r="BH933" s="2"/>
      <c r="BI933" s="2"/>
      <c r="BJ933" s="2"/>
    </row>
    <row r="934" spans="1:62" x14ac:dyDescent="0.3">
      <c r="A934" s="2"/>
      <c r="B934" s="2"/>
      <c r="C934" s="2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  <c r="AA934" s="2"/>
      <c r="AB934" s="2"/>
      <c r="AC934" s="2"/>
      <c r="AD934" s="2"/>
      <c r="AE934" s="2"/>
      <c r="AF934" s="2"/>
      <c r="AG934" s="2"/>
      <c r="AH934" s="2"/>
      <c r="AI934" s="2"/>
      <c r="AJ934" s="2"/>
      <c r="AK934" s="2"/>
      <c r="AL934" s="2"/>
      <c r="AM934" s="2"/>
      <c r="AN934" s="2"/>
      <c r="AO934" s="2"/>
      <c r="AP934" s="2"/>
      <c r="AQ934" s="2"/>
      <c r="AR934" s="2"/>
      <c r="AS934" s="2"/>
      <c r="AT934" s="2"/>
      <c r="AU934" s="2"/>
      <c r="AV934" s="2"/>
      <c r="AW934" s="2"/>
      <c r="AX934" s="2"/>
      <c r="AY934" s="2"/>
      <c r="AZ934" s="2"/>
      <c r="BA934" s="2"/>
      <c r="BB934" s="2"/>
      <c r="BC934" s="2"/>
      <c r="BD934" s="2"/>
      <c r="BE934" s="2"/>
      <c r="BF934" s="2"/>
      <c r="BG934" s="2"/>
      <c r="BH934" s="2"/>
      <c r="BI934" s="2"/>
      <c r="BJ934" s="2"/>
    </row>
    <row r="935" spans="1:62" x14ac:dyDescent="0.3">
      <c r="A935" s="2"/>
      <c r="B935" s="2"/>
      <c r="C935" s="2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  <c r="AA935" s="2"/>
      <c r="AB935" s="2"/>
      <c r="AC935" s="2"/>
      <c r="AD935" s="2"/>
      <c r="AE935" s="2"/>
      <c r="AF935" s="2"/>
      <c r="AG935" s="2"/>
      <c r="AH935" s="2"/>
      <c r="AI935" s="2"/>
      <c r="AJ935" s="2"/>
      <c r="AK935" s="2"/>
      <c r="AL935" s="2"/>
      <c r="AM935" s="2"/>
      <c r="AN935" s="2"/>
      <c r="AO935" s="2"/>
      <c r="AP935" s="2"/>
      <c r="AQ935" s="2"/>
      <c r="AR935" s="2"/>
      <c r="AS935" s="2"/>
      <c r="AT935" s="2"/>
      <c r="AU935" s="2"/>
      <c r="AV935" s="2"/>
      <c r="AW935" s="2"/>
      <c r="AX935" s="2"/>
      <c r="AY935" s="2"/>
      <c r="AZ935" s="2"/>
      <c r="BA935" s="2"/>
      <c r="BB935" s="2"/>
      <c r="BC935" s="2"/>
      <c r="BD935" s="2"/>
      <c r="BE935" s="2"/>
      <c r="BF935" s="2"/>
      <c r="BG935" s="2"/>
      <c r="BH935" s="2"/>
      <c r="BI935" s="2"/>
      <c r="BJ935" s="2"/>
    </row>
    <row r="936" spans="1:62" x14ac:dyDescent="0.3">
      <c r="A936" s="2"/>
      <c r="B936" s="2"/>
      <c r="C936" s="2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  <c r="AA936" s="2"/>
      <c r="AB936" s="2"/>
      <c r="AC936" s="2"/>
      <c r="AD936" s="2"/>
      <c r="AE936" s="2"/>
      <c r="AF936" s="2"/>
      <c r="AG936" s="2"/>
      <c r="AH936" s="2"/>
      <c r="AI936" s="2"/>
      <c r="AJ936" s="2"/>
      <c r="AK936" s="2"/>
      <c r="AL936" s="2"/>
      <c r="AM936" s="2"/>
      <c r="AN936" s="2"/>
      <c r="AO936" s="2"/>
      <c r="AP936" s="2"/>
      <c r="AQ936" s="2"/>
      <c r="AR936" s="2"/>
      <c r="AS936" s="2"/>
      <c r="AT936" s="2"/>
      <c r="AU936" s="2"/>
      <c r="AV936" s="2"/>
      <c r="AW936" s="2"/>
      <c r="AX936" s="2"/>
      <c r="AY936" s="2"/>
      <c r="AZ936" s="2"/>
      <c r="BA936" s="2"/>
      <c r="BB936" s="2"/>
      <c r="BC936" s="2"/>
      <c r="BD936" s="2"/>
      <c r="BE936" s="2"/>
      <c r="BF936" s="2"/>
      <c r="BG936" s="2"/>
      <c r="BH936" s="2"/>
      <c r="BI936" s="2"/>
      <c r="BJ936" s="2"/>
    </row>
    <row r="937" spans="1:62" x14ac:dyDescent="0.3">
      <c r="A937" s="2"/>
      <c r="B937" s="2"/>
      <c r="C937" s="2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  <c r="AA937" s="2"/>
      <c r="AB937" s="2"/>
      <c r="AC937" s="2"/>
      <c r="AD937" s="2"/>
      <c r="AE937" s="2"/>
      <c r="AF937" s="2"/>
      <c r="AG937" s="2"/>
      <c r="AH937" s="2"/>
      <c r="AI937" s="2"/>
      <c r="AJ937" s="2"/>
      <c r="AK937" s="2"/>
      <c r="AL937" s="2"/>
      <c r="AM937" s="2"/>
      <c r="AN937" s="2"/>
      <c r="AO937" s="2"/>
      <c r="AP937" s="2"/>
      <c r="AQ937" s="2"/>
      <c r="AR937" s="2"/>
      <c r="AS937" s="2"/>
      <c r="AT937" s="2"/>
      <c r="AU937" s="2"/>
      <c r="AV937" s="2"/>
      <c r="AW937" s="2"/>
      <c r="AX937" s="2"/>
      <c r="AY937" s="2"/>
      <c r="AZ937" s="2"/>
      <c r="BA937" s="2"/>
      <c r="BB937" s="2"/>
      <c r="BC937" s="2"/>
      <c r="BD937" s="2"/>
      <c r="BE937" s="2"/>
      <c r="BF937" s="2"/>
      <c r="BG937" s="2"/>
      <c r="BH937" s="2"/>
      <c r="BI937" s="2"/>
      <c r="BJ937" s="2"/>
    </row>
    <row r="938" spans="1:62" x14ac:dyDescent="0.3">
      <c r="A938" s="2"/>
      <c r="B938" s="2"/>
      <c r="C938" s="2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  <c r="AA938" s="2"/>
      <c r="AB938" s="2"/>
      <c r="AC938" s="2"/>
      <c r="AD938" s="2"/>
      <c r="AE938" s="2"/>
      <c r="AF938" s="2"/>
      <c r="AG938" s="2"/>
      <c r="AH938" s="2"/>
      <c r="AI938" s="2"/>
      <c r="AJ938" s="2"/>
      <c r="AK938" s="2"/>
      <c r="AL938" s="2"/>
      <c r="AM938" s="2"/>
      <c r="AN938" s="2"/>
      <c r="AO938" s="2"/>
      <c r="AP938" s="2"/>
      <c r="AQ938" s="2"/>
      <c r="AR938" s="2"/>
      <c r="AS938" s="2"/>
      <c r="AT938" s="2"/>
      <c r="AU938" s="2"/>
      <c r="AV938" s="2"/>
      <c r="AW938" s="2"/>
      <c r="AX938" s="2"/>
      <c r="AY938" s="2"/>
      <c r="AZ938" s="2"/>
      <c r="BA938" s="2"/>
      <c r="BB938" s="2"/>
      <c r="BC938" s="2"/>
      <c r="BD938" s="2"/>
      <c r="BE938" s="2"/>
      <c r="BF938" s="2"/>
      <c r="BG938" s="2"/>
      <c r="BH938" s="2"/>
      <c r="BI938" s="2"/>
      <c r="BJ938" s="2"/>
    </row>
    <row r="939" spans="1:62" x14ac:dyDescent="0.3">
      <c r="A939" s="2"/>
      <c r="B939" s="2"/>
      <c r="C939" s="2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  <c r="AA939" s="2"/>
      <c r="AB939" s="2"/>
      <c r="AC939" s="2"/>
      <c r="AD939" s="2"/>
      <c r="AE939" s="2"/>
      <c r="AF939" s="2"/>
      <c r="AG939" s="2"/>
      <c r="AH939" s="2"/>
      <c r="AI939" s="2"/>
      <c r="AJ939" s="2"/>
      <c r="AK939" s="2"/>
      <c r="AL939" s="2"/>
      <c r="AM939" s="2"/>
      <c r="AN939" s="2"/>
      <c r="AO939" s="2"/>
      <c r="AP939" s="2"/>
      <c r="AQ939" s="2"/>
      <c r="AR939" s="2"/>
      <c r="AS939" s="2"/>
      <c r="AT939" s="2"/>
      <c r="AU939" s="2"/>
      <c r="AV939" s="2"/>
      <c r="AW939" s="2"/>
      <c r="AX939" s="2"/>
      <c r="AY939" s="2"/>
      <c r="AZ939" s="2"/>
      <c r="BA939" s="2"/>
      <c r="BB939" s="2"/>
      <c r="BC939" s="2"/>
      <c r="BD939" s="2"/>
      <c r="BE939" s="2"/>
      <c r="BF939" s="2"/>
      <c r="BG939" s="2"/>
      <c r="BH939" s="2"/>
      <c r="BI939" s="2"/>
      <c r="BJ939" s="2"/>
    </row>
    <row r="940" spans="1:62" x14ac:dyDescent="0.3">
      <c r="A940" s="2"/>
      <c r="B940" s="2"/>
      <c r="C940" s="2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  <c r="AA940" s="2"/>
      <c r="AB940" s="2"/>
      <c r="AC940" s="2"/>
      <c r="AD940" s="2"/>
      <c r="AE940" s="2"/>
      <c r="AF940" s="2"/>
      <c r="AG940" s="2"/>
      <c r="AH940" s="2"/>
      <c r="AI940" s="2"/>
      <c r="AJ940" s="2"/>
      <c r="AK940" s="2"/>
      <c r="AL940" s="2"/>
      <c r="AM940" s="2"/>
      <c r="AN940" s="2"/>
      <c r="AO940" s="2"/>
      <c r="AP940" s="2"/>
      <c r="AQ940" s="2"/>
      <c r="AR940" s="2"/>
      <c r="AS940" s="2"/>
      <c r="AT940" s="2"/>
      <c r="AU940" s="2"/>
      <c r="AV940" s="2"/>
      <c r="AW940" s="2"/>
      <c r="AX940" s="2"/>
      <c r="AY940" s="2"/>
      <c r="AZ940" s="2"/>
      <c r="BA940" s="2"/>
      <c r="BB940" s="2"/>
      <c r="BC940" s="2"/>
      <c r="BD940" s="2"/>
      <c r="BE940" s="2"/>
      <c r="BF940" s="2"/>
      <c r="BG940" s="2"/>
      <c r="BH940" s="2"/>
      <c r="BI940" s="2"/>
      <c r="BJ940" s="2"/>
    </row>
    <row r="941" spans="1:62" x14ac:dyDescent="0.3">
      <c r="A941" s="2"/>
      <c r="B941" s="2"/>
      <c r="C941" s="2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  <c r="AA941" s="2"/>
      <c r="AB941" s="2"/>
      <c r="AC941" s="2"/>
      <c r="AD941" s="2"/>
      <c r="AE941" s="2"/>
      <c r="AF941" s="2"/>
      <c r="AG941" s="2"/>
      <c r="AH941" s="2"/>
      <c r="AI941" s="2"/>
      <c r="AJ941" s="2"/>
      <c r="AK941" s="2"/>
      <c r="AL941" s="2"/>
      <c r="AM941" s="2"/>
      <c r="AN941" s="2"/>
      <c r="AO941" s="2"/>
      <c r="AP941" s="2"/>
      <c r="AQ941" s="2"/>
      <c r="AR941" s="2"/>
      <c r="AS941" s="2"/>
      <c r="AT941" s="2"/>
      <c r="AU941" s="2"/>
      <c r="AV941" s="2"/>
      <c r="AW941" s="2"/>
      <c r="AX941" s="2"/>
      <c r="AY941" s="2"/>
      <c r="AZ941" s="2"/>
      <c r="BA941" s="2"/>
      <c r="BB941" s="2"/>
      <c r="BC941" s="2"/>
      <c r="BD941" s="2"/>
      <c r="BE941" s="2"/>
      <c r="BF941" s="2"/>
      <c r="BG941" s="2"/>
      <c r="BH941" s="2"/>
      <c r="BI941" s="2"/>
      <c r="BJ941" s="2"/>
    </row>
    <row r="942" spans="1:62" x14ac:dyDescent="0.3">
      <c r="A942" s="2"/>
      <c r="B942" s="2"/>
      <c r="C942" s="2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  <c r="AA942" s="2"/>
      <c r="AB942" s="2"/>
      <c r="AC942" s="2"/>
      <c r="AD942" s="2"/>
      <c r="AE942" s="2"/>
      <c r="AF942" s="2"/>
      <c r="AG942" s="2"/>
      <c r="AH942" s="2"/>
      <c r="AI942" s="2"/>
      <c r="AJ942" s="2"/>
      <c r="AK942" s="2"/>
      <c r="AL942" s="2"/>
      <c r="AM942" s="2"/>
      <c r="AN942" s="2"/>
      <c r="AO942" s="2"/>
      <c r="AP942" s="2"/>
      <c r="AQ942" s="2"/>
      <c r="AR942" s="2"/>
      <c r="AS942" s="2"/>
      <c r="AT942" s="2"/>
      <c r="AU942" s="2"/>
      <c r="AV942" s="2"/>
      <c r="AW942" s="2"/>
      <c r="AX942" s="2"/>
      <c r="AY942" s="2"/>
      <c r="AZ942" s="2"/>
      <c r="BA942" s="2"/>
      <c r="BB942" s="2"/>
      <c r="BC942" s="2"/>
      <c r="BD942" s="2"/>
      <c r="BE942" s="2"/>
      <c r="BF942" s="2"/>
      <c r="BG942" s="2"/>
      <c r="BH942" s="2"/>
      <c r="BI942" s="2"/>
      <c r="BJ942" s="2"/>
    </row>
    <row r="943" spans="1:62" x14ac:dyDescent="0.3">
      <c r="A943" s="2"/>
      <c r="B943" s="2"/>
      <c r="C943" s="2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  <c r="AA943" s="2"/>
      <c r="AB943" s="2"/>
      <c r="AC943" s="2"/>
      <c r="AD943" s="2"/>
      <c r="AE943" s="2"/>
      <c r="AF943" s="2"/>
      <c r="AG943" s="2"/>
      <c r="AH943" s="2"/>
      <c r="AI943" s="2"/>
      <c r="AJ943" s="2"/>
      <c r="AK943" s="2"/>
      <c r="AL943" s="2"/>
      <c r="AM943" s="2"/>
      <c r="AN943" s="2"/>
      <c r="AO943" s="2"/>
      <c r="AP943" s="2"/>
      <c r="AQ943" s="2"/>
      <c r="AR943" s="2"/>
      <c r="AS943" s="2"/>
      <c r="AT943" s="2"/>
      <c r="AU943" s="2"/>
      <c r="AV943" s="2"/>
      <c r="AW943" s="2"/>
      <c r="AX943" s="2"/>
      <c r="AY943" s="2"/>
      <c r="AZ943" s="2"/>
      <c r="BA943" s="2"/>
      <c r="BB943" s="2"/>
      <c r="BC943" s="2"/>
      <c r="BD943" s="2"/>
      <c r="BE943" s="2"/>
      <c r="BF943" s="2"/>
      <c r="BG943" s="2"/>
      <c r="BH943" s="2"/>
      <c r="BI943" s="2"/>
      <c r="BJ943" s="2"/>
    </row>
    <row r="944" spans="1:62" x14ac:dyDescent="0.3">
      <c r="A944" s="2"/>
      <c r="B944" s="2"/>
      <c r="C944" s="2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  <c r="AA944" s="2"/>
      <c r="AB944" s="2"/>
      <c r="AC944" s="2"/>
      <c r="AD944" s="2"/>
      <c r="AE944" s="2"/>
      <c r="AF944" s="2"/>
      <c r="AG944" s="2"/>
      <c r="AH944" s="2"/>
      <c r="AI944" s="2"/>
      <c r="AJ944" s="2"/>
      <c r="AK944" s="2"/>
      <c r="AL944" s="2"/>
      <c r="AM944" s="2"/>
      <c r="AN944" s="2"/>
      <c r="AO944" s="2"/>
      <c r="AP944" s="2"/>
      <c r="AQ944" s="2"/>
      <c r="AR944" s="2"/>
      <c r="AS944" s="2"/>
      <c r="AT944" s="2"/>
      <c r="AU944" s="2"/>
      <c r="AV944" s="2"/>
      <c r="AW944" s="2"/>
      <c r="AX944" s="2"/>
      <c r="AY944" s="2"/>
      <c r="AZ944" s="2"/>
      <c r="BA944" s="2"/>
      <c r="BB944" s="2"/>
      <c r="BC944" s="2"/>
      <c r="BD944" s="2"/>
      <c r="BE944" s="2"/>
      <c r="BF944" s="2"/>
      <c r="BG944" s="2"/>
      <c r="BH944" s="2"/>
      <c r="BI944" s="2"/>
      <c r="BJ944" s="2"/>
    </row>
    <row r="945" spans="1:62" x14ac:dyDescent="0.3">
      <c r="A945" s="2"/>
      <c r="B945" s="2"/>
      <c r="C945" s="2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  <c r="AA945" s="2"/>
      <c r="AB945" s="2"/>
      <c r="AC945" s="2"/>
      <c r="AD945" s="2"/>
      <c r="AE945" s="2"/>
      <c r="AF945" s="2"/>
      <c r="AG945" s="2"/>
      <c r="AH945" s="2"/>
      <c r="AI945" s="2"/>
      <c r="AJ945" s="2"/>
      <c r="AK945" s="2"/>
      <c r="AL945" s="2"/>
      <c r="AM945" s="2"/>
      <c r="AN945" s="2"/>
      <c r="AO945" s="2"/>
      <c r="AP945" s="2"/>
      <c r="AQ945" s="2"/>
      <c r="AR945" s="2"/>
      <c r="AS945" s="2"/>
      <c r="AT945" s="2"/>
      <c r="AU945" s="2"/>
      <c r="AV945" s="2"/>
      <c r="AW945" s="2"/>
      <c r="AX945" s="2"/>
      <c r="AY945" s="2"/>
      <c r="AZ945" s="2"/>
      <c r="BA945" s="2"/>
      <c r="BB945" s="2"/>
      <c r="BC945" s="2"/>
      <c r="BD945" s="2"/>
      <c r="BE945" s="2"/>
      <c r="BF945" s="2"/>
      <c r="BG945" s="2"/>
      <c r="BH945" s="2"/>
      <c r="BI945" s="2"/>
      <c r="BJ945" s="2"/>
    </row>
    <row r="946" spans="1:62" x14ac:dyDescent="0.3">
      <c r="A946" s="2"/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  <c r="AA946" s="2"/>
      <c r="AB946" s="2"/>
      <c r="AC946" s="2"/>
      <c r="AD946" s="2"/>
      <c r="AE946" s="2"/>
      <c r="AF946" s="2"/>
      <c r="AG946" s="2"/>
      <c r="AH946" s="2"/>
      <c r="AI946" s="2"/>
      <c r="AJ946" s="2"/>
      <c r="AK946" s="2"/>
      <c r="AL946" s="2"/>
      <c r="AM946" s="2"/>
      <c r="AN946" s="2"/>
      <c r="AO946" s="2"/>
      <c r="AP946" s="2"/>
      <c r="AQ946" s="2"/>
      <c r="AR946" s="2"/>
      <c r="AS946" s="2"/>
      <c r="AT946" s="2"/>
      <c r="AU946" s="2"/>
      <c r="AV946" s="2"/>
      <c r="AW946" s="2"/>
      <c r="AX946" s="2"/>
      <c r="AY946" s="2"/>
      <c r="AZ946" s="2"/>
      <c r="BA946" s="2"/>
      <c r="BB946" s="2"/>
      <c r="BC946" s="2"/>
      <c r="BD946" s="2"/>
      <c r="BE946" s="2"/>
      <c r="BF946" s="2"/>
      <c r="BG946" s="2"/>
      <c r="BH946" s="2"/>
      <c r="BI946" s="2"/>
      <c r="BJ946" s="2"/>
    </row>
    <row r="947" spans="1:62" x14ac:dyDescent="0.3">
      <c r="A947" s="2"/>
      <c r="B947" s="2"/>
      <c r="C947" s="2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  <c r="AA947" s="2"/>
      <c r="AB947" s="2"/>
      <c r="AC947" s="2"/>
      <c r="AD947" s="2"/>
      <c r="AE947" s="2"/>
      <c r="AF947" s="2"/>
      <c r="AG947" s="2"/>
      <c r="AH947" s="2"/>
      <c r="AI947" s="2"/>
      <c r="AJ947" s="2"/>
      <c r="AK947" s="2"/>
      <c r="AL947" s="2"/>
      <c r="AM947" s="2"/>
      <c r="AN947" s="2"/>
      <c r="AO947" s="2"/>
      <c r="AP947" s="2"/>
      <c r="AQ947" s="2"/>
      <c r="AR947" s="2"/>
      <c r="AS947" s="2"/>
      <c r="AT947" s="2"/>
      <c r="AU947" s="2"/>
      <c r="AV947" s="2"/>
      <c r="AW947" s="2"/>
      <c r="AX947" s="2"/>
      <c r="AY947" s="2"/>
      <c r="AZ947" s="2"/>
      <c r="BA947" s="2"/>
      <c r="BB947" s="2"/>
      <c r="BC947" s="2"/>
      <c r="BD947" s="2"/>
      <c r="BE947" s="2"/>
      <c r="BF947" s="2"/>
      <c r="BG947" s="2"/>
      <c r="BH947" s="2"/>
      <c r="BI947" s="2"/>
      <c r="BJ947" s="2"/>
    </row>
    <row r="948" spans="1:62" x14ac:dyDescent="0.3">
      <c r="A948" s="2"/>
      <c r="B948" s="2"/>
      <c r="C948" s="2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  <c r="AA948" s="2"/>
      <c r="AB948" s="2"/>
      <c r="AC948" s="2"/>
      <c r="AD948" s="2"/>
      <c r="AE948" s="2"/>
      <c r="AF948" s="2"/>
      <c r="AG948" s="2"/>
      <c r="AH948" s="2"/>
      <c r="AI948" s="2"/>
      <c r="AJ948" s="2"/>
      <c r="AK948" s="2"/>
      <c r="AL948" s="2"/>
      <c r="AM948" s="2"/>
      <c r="AN948" s="2"/>
      <c r="AO948" s="2"/>
      <c r="AP948" s="2"/>
      <c r="AQ948" s="2"/>
      <c r="AR948" s="2"/>
      <c r="AS948" s="2"/>
      <c r="AT948" s="2"/>
      <c r="AU948" s="2"/>
      <c r="AV948" s="2"/>
      <c r="AW948" s="2"/>
      <c r="AX948" s="2"/>
      <c r="AY948" s="2"/>
      <c r="AZ948" s="2"/>
      <c r="BA948" s="2"/>
      <c r="BB948" s="2"/>
      <c r="BC948" s="2"/>
      <c r="BD948" s="2"/>
      <c r="BE948" s="2"/>
      <c r="BF948" s="2"/>
      <c r="BG948" s="2"/>
      <c r="BH948" s="2"/>
      <c r="BI948" s="2"/>
      <c r="BJ948" s="2"/>
    </row>
    <row r="949" spans="1:62" x14ac:dyDescent="0.3">
      <c r="A949" s="2"/>
      <c r="B949" s="2"/>
      <c r="C949" s="2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  <c r="AA949" s="2"/>
      <c r="AB949" s="2"/>
      <c r="AC949" s="2"/>
      <c r="AD949" s="2"/>
      <c r="AE949" s="2"/>
      <c r="AF949" s="2"/>
      <c r="AG949" s="2"/>
      <c r="AH949" s="2"/>
      <c r="AI949" s="2"/>
      <c r="AJ949" s="2"/>
      <c r="AK949" s="2"/>
      <c r="AL949" s="2"/>
      <c r="AM949" s="2"/>
      <c r="AN949" s="2"/>
      <c r="AO949" s="2"/>
      <c r="AP949" s="2"/>
      <c r="AQ949" s="2"/>
      <c r="AR949" s="2"/>
      <c r="AS949" s="2"/>
      <c r="AT949" s="2"/>
      <c r="AU949" s="2"/>
      <c r="AV949" s="2"/>
      <c r="AW949" s="2"/>
      <c r="AX949" s="2"/>
      <c r="AY949" s="2"/>
      <c r="AZ949" s="2"/>
      <c r="BA949" s="2"/>
      <c r="BB949" s="2"/>
      <c r="BC949" s="2"/>
      <c r="BD949" s="2"/>
      <c r="BE949" s="2"/>
      <c r="BF949" s="2"/>
      <c r="BG949" s="2"/>
      <c r="BH949" s="2"/>
      <c r="BI949" s="2"/>
      <c r="BJ949" s="2"/>
    </row>
    <row r="950" spans="1:62" x14ac:dyDescent="0.3">
      <c r="A950" s="2"/>
      <c r="B950" s="2"/>
      <c r="C950" s="2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  <c r="AA950" s="2"/>
      <c r="AB950" s="2"/>
      <c r="AC950" s="2"/>
      <c r="AD950" s="2"/>
      <c r="AE950" s="2"/>
      <c r="AF950" s="2"/>
      <c r="AG950" s="2"/>
      <c r="AH950" s="2"/>
      <c r="AI950" s="2"/>
      <c r="AJ950" s="2"/>
      <c r="AK950" s="2"/>
      <c r="AL950" s="2"/>
      <c r="AM950" s="2"/>
      <c r="AN950" s="2"/>
      <c r="AO950" s="2"/>
      <c r="AP950" s="2"/>
      <c r="AQ950" s="2"/>
      <c r="AR950" s="2"/>
      <c r="AS950" s="2"/>
      <c r="AT950" s="2"/>
      <c r="AU950" s="2"/>
      <c r="AV950" s="2"/>
      <c r="AW950" s="2"/>
      <c r="AX950" s="2"/>
      <c r="AY950" s="2"/>
      <c r="AZ950" s="2"/>
      <c r="BA950" s="2"/>
      <c r="BB950" s="2"/>
      <c r="BC950" s="2"/>
      <c r="BD950" s="2"/>
      <c r="BE950" s="2"/>
      <c r="BF950" s="2"/>
      <c r="BG950" s="2"/>
      <c r="BH950" s="2"/>
      <c r="BI950" s="2"/>
      <c r="BJ950" s="2"/>
    </row>
    <row r="951" spans="1:62" x14ac:dyDescent="0.3">
      <c r="A951" s="2"/>
      <c r="B951" s="2"/>
      <c r="C951" s="2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  <c r="AA951" s="2"/>
      <c r="AB951" s="2"/>
      <c r="AC951" s="2"/>
      <c r="AD951" s="2"/>
      <c r="AE951" s="2"/>
      <c r="AF951" s="2"/>
      <c r="AG951" s="2"/>
      <c r="AH951" s="2"/>
      <c r="AI951" s="2"/>
      <c r="AJ951" s="2"/>
      <c r="AK951" s="2"/>
      <c r="AL951" s="2"/>
      <c r="AM951" s="2"/>
      <c r="AN951" s="2"/>
      <c r="AO951" s="2"/>
      <c r="AP951" s="2"/>
      <c r="AQ951" s="2"/>
      <c r="AR951" s="2"/>
      <c r="AS951" s="2"/>
      <c r="AT951" s="2"/>
      <c r="AU951" s="2"/>
      <c r="AV951" s="2"/>
      <c r="AW951" s="2"/>
      <c r="AX951" s="2"/>
      <c r="AY951" s="2"/>
      <c r="AZ951" s="2"/>
      <c r="BA951" s="2"/>
      <c r="BB951" s="2"/>
      <c r="BC951" s="2"/>
      <c r="BD951" s="2"/>
      <c r="BE951" s="2"/>
      <c r="BF951" s="2"/>
      <c r="BG951" s="2"/>
      <c r="BH951" s="2"/>
      <c r="BI951" s="2"/>
      <c r="BJ951" s="2"/>
    </row>
    <row r="952" spans="1:62" x14ac:dyDescent="0.3">
      <c r="A952" s="2"/>
      <c r="B952" s="2"/>
      <c r="C952" s="2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  <c r="AA952" s="2"/>
      <c r="AB952" s="2"/>
      <c r="AC952" s="2"/>
      <c r="AD952" s="2"/>
      <c r="AE952" s="2"/>
      <c r="AF952" s="2"/>
      <c r="AG952" s="2"/>
      <c r="AH952" s="2"/>
      <c r="AI952" s="2"/>
      <c r="AJ952" s="2"/>
      <c r="AK952" s="2"/>
      <c r="AL952" s="2"/>
      <c r="AM952" s="2"/>
      <c r="AN952" s="2"/>
      <c r="AO952" s="2"/>
      <c r="AP952" s="2"/>
      <c r="AQ952" s="2"/>
      <c r="AR952" s="2"/>
      <c r="AS952" s="2"/>
      <c r="AT952" s="2"/>
      <c r="AU952" s="2"/>
      <c r="AV952" s="2"/>
      <c r="AW952" s="2"/>
      <c r="AX952" s="2"/>
      <c r="AY952" s="2"/>
      <c r="AZ952" s="2"/>
      <c r="BA952" s="2"/>
      <c r="BB952" s="2"/>
      <c r="BC952" s="2"/>
      <c r="BD952" s="2"/>
      <c r="BE952" s="2"/>
      <c r="BF952" s="2"/>
      <c r="BG952" s="2"/>
      <c r="BH952" s="2"/>
      <c r="BI952" s="2"/>
      <c r="BJ952" s="2"/>
    </row>
    <row r="953" spans="1:62" x14ac:dyDescent="0.3">
      <c r="A953" s="2"/>
      <c r="B953" s="2"/>
      <c r="C953" s="2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  <c r="AA953" s="2"/>
      <c r="AB953" s="2"/>
      <c r="AC953" s="2"/>
      <c r="AD953" s="2"/>
      <c r="AE953" s="2"/>
      <c r="AF953" s="2"/>
      <c r="AG953" s="2"/>
      <c r="AH953" s="2"/>
      <c r="AI953" s="2"/>
      <c r="AJ953" s="2"/>
      <c r="AK953" s="2"/>
      <c r="AL953" s="2"/>
      <c r="AM953" s="2"/>
      <c r="AN953" s="2"/>
      <c r="AO953" s="2"/>
      <c r="AP953" s="2"/>
      <c r="AQ953" s="2"/>
      <c r="AR953" s="2"/>
      <c r="AS953" s="2"/>
      <c r="AT953" s="2"/>
      <c r="AU953" s="2"/>
      <c r="AV953" s="2"/>
      <c r="AW953" s="2"/>
      <c r="AX953" s="2"/>
      <c r="AY953" s="2"/>
      <c r="AZ953" s="2"/>
      <c r="BA953" s="2"/>
      <c r="BB953" s="2"/>
      <c r="BC953" s="2"/>
      <c r="BD953" s="2"/>
      <c r="BE953" s="2"/>
      <c r="BF953" s="2"/>
      <c r="BG953" s="2"/>
      <c r="BH953" s="2"/>
      <c r="BI953" s="2"/>
      <c r="BJ953" s="2"/>
    </row>
    <row r="954" spans="1:62" x14ac:dyDescent="0.3">
      <c r="A954" s="2"/>
      <c r="B954" s="2"/>
      <c r="C954" s="2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  <c r="AA954" s="2"/>
      <c r="AB954" s="2"/>
      <c r="AC954" s="2"/>
      <c r="AD954" s="2"/>
      <c r="AE954" s="2"/>
      <c r="AF954" s="2"/>
      <c r="AG954" s="2"/>
      <c r="AH954" s="2"/>
      <c r="AI954" s="2"/>
      <c r="AJ954" s="2"/>
      <c r="AK954" s="2"/>
      <c r="AL954" s="2"/>
      <c r="AM954" s="2"/>
      <c r="AN954" s="2"/>
      <c r="AO954" s="2"/>
      <c r="AP954" s="2"/>
      <c r="AQ954" s="2"/>
      <c r="AR954" s="2"/>
      <c r="AS954" s="2"/>
      <c r="AT954" s="2"/>
      <c r="AU954" s="2"/>
      <c r="AV954" s="2"/>
      <c r="AW954" s="2"/>
      <c r="AX954" s="2"/>
      <c r="AY954" s="2"/>
      <c r="AZ954" s="2"/>
      <c r="BA954" s="2"/>
      <c r="BB954" s="2"/>
      <c r="BC954" s="2"/>
      <c r="BD954" s="2"/>
      <c r="BE954" s="2"/>
      <c r="BF954" s="2"/>
      <c r="BG954" s="2"/>
      <c r="BH954" s="2"/>
      <c r="BI954" s="2"/>
      <c r="BJ954" s="2"/>
    </row>
    <row r="955" spans="1:62" x14ac:dyDescent="0.3">
      <c r="A955" s="2"/>
      <c r="B955" s="2"/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  <c r="AA955" s="2"/>
      <c r="AB955" s="2"/>
      <c r="AC955" s="2"/>
      <c r="AD955" s="2"/>
      <c r="AE955" s="2"/>
      <c r="AF955" s="2"/>
      <c r="AG955" s="2"/>
      <c r="AH955" s="2"/>
      <c r="AI955" s="2"/>
      <c r="AJ955" s="2"/>
      <c r="AK955" s="2"/>
      <c r="AL955" s="2"/>
      <c r="AM955" s="2"/>
      <c r="AN955" s="2"/>
      <c r="AO955" s="2"/>
      <c r="AP955" s="2"/>
      <c r="AQ955" s="2"/>
      <c r="AR955" s="2"/>
      <c r="AS955" s="2"/>
      <c r="AT955" s="2"/>
      <c r="AU955" s="2"/>
      <c r="AV955" s="2"/>
      <c r="AW955" s="2"/>
      <c r="AX955" s="2"/>
      <c r="AY955" s="2"/>
      <c r="AZ955" s="2"/>
      <c r="BA955" s="2"/>
      <c r="BB955" s="2"/>
      <c r="BC955" s="2"/>
      <c r="BD955" s="2"/>
      <c r="BE955" s="2"/>
      <c r="BF955" s="2"/>
      <c r="BG955" s="2"/>
      <c r="BH955" s="2"/>
      <c r="BI955" s="2"/>
      <c r="BJ955" s="2"/>
    </row>
    <row r="956" spans="1:62" x14ac:dyDescent="0.3">
      <c r="A956" s="2"/>
      <c r="B956" s="2"/>
      <c r="C956" s="2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  <c r="AA956" s="2"/>
      <c r="AB956" s="2"/>
      <c r="AC956" s="2"/>
      <c r="AD956" s="2"/>
      <c r="AE956" s="2"/>
      <c r="AF956" s="2"/>
      <c r="AG956" s="2"/>
      <c r="AH956" s="2"/>
      <c r="AI956" s="2"/>
      <c r="AJ956" s="2"/>
      <c r="AK956" s="2"/>
      <c r="AL956" s="2"/>
      <c r="AM956" s="2"/>
      <c r="AN956" s="2"/>
      <c r="AO956" s="2"/>
      <c r="AP956" s="2"/>
      <c r="AQ956" s="2"/>
      <c r="AR956" s="2"/>
      <c r="AS956" s="2"/>
      <c r="AT956" s="2"/>
      <c r="AU956" s="2"/>
      <c r="AV956" s="2"/>
      <c r="AW956" s="2"/>
      <c r="AX956" s="2"/>
      <c r="AY956" s="2"/>
      <c r="AZ956" s="2"/>
      <c r="BA956" s="2"/>
      <c r="BB956" s="2"/>
      <c r="BC956" s="2"/>
      <c r="BD956" s="2"/>
      <c r="BE956" s="2"/>
      <c r="BF956" s="2"/>
      <c r="BG956" s="2"/>
      <c r="BH956" s="2"/>
      <c r="BI956" s="2"/>
      <c r="BJ956" s="2"/>
    </row>
    <row r="957" spans="1:62" x14ac:dyDescent="0.3">
      <c r="A957" s="2"/>
      <c r="B957" s="2"/>
      <c r="C957" s="2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  <c r="AA957" s="2"/>
      <c r="AB957" s="2"/>
      <c r="AC957" s="2"/>
      <c r="AD957" s="2"/>
      <c r="AE957" s="2"/>
      <c r="AF957" s="2"/>
      <c r="AG957" s="2"/>
      <c r="AH957" s="2"/>
      <c r="AI957" s="2"/>
      <c r="AJ957" s="2"/>
      <c r="AK957" s="2"/>
      <c r="AL957" s="2"/>
      <c r="AM957" s="2"/>
      <c r="AN957" s="2"/>
      <c r="AO957" s="2"/>
      <c r="AP957" s="2"/>
      <c r="AQ957" s="2"/>
      <c r="AR957" s="2"/>
      <c r="AS957" s="2"/>
      <c r="AT957" s="2"/>
      <c r="AU957" s="2"/>
      <c r="AV957" s="2"/>
      <c r="AW957" s="2"/>
      <c r="AX957" s="2"/>
      <c r="AY957" s="2"/>
      <c r="AZ957" s="2"/>
      <c r="BA957" s="2"/>
      <c r="BB957" s="2"/>
      <c r="BC957" s="2"/>
      <c r="BD957" s="2"/>
      <c r="BE957" s="2"/>
      <c r="BF957" s="2"/>
      <c r="BG957" s="2"/>
      <c r="BH957" s="2"/>
      <c r="BI957" s="2"/>
      <c r="BJ957" s="2"/>
    </row>
    <row r="958" spans="1:62" x14ac:dyDescent="0.3">
      <c r="A958" s="2"/>
      <c r="B958" s="2"/>
      <c r="C958" s="2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  <c r="AA958" s="2"/>
      <c r="AB958" s="2"/>
      <c r="AC958" s="2"/>
      <c r="AD958" s="2"/>
      <c r="AE958" s="2"/>
      <c r="AF958" s="2"/>
      <c r="AG958" s="2"/>
      <c r="AH958" s="2"/>
      <c r="AI958" s="2"/>
      <c r="AJ958" s="2"/>
      <c r="AK958" s="2"/>
      <c r="AL958" s="2"/>
      <c r="AM958" s="2"/>
      <c r="AN958" s="2"/>
      <c r="AO958" s="2"/>
      <c r="AP958" s="2"/>
      <c r="AQ958" s="2"/>
      <c r="AR958" s="2"/>
      <c r="AS958" s="2"/>
      <c r="AT958" s="2"/>
      <c r="AU958" s="2"/>
      <c r="AV958" s="2"/>
      <c r="AW958" s="2"/>
      <c r="AX958" s="2"/>
      <c r="AY958" s="2"/>
      <c r="AZ958" s="2"/>
      <c r="BA958" s="2"/>
      <c r="BB958" s="2"/>
      <c r="BC958" s="2"/>
      <c r="BD958" s="2"/>
      <c r="BE958" s="2"/>
      <c r="BF958" s="2"/>
      <c r="BG958" s="2"/>
      <c r="BH958" s="2"/>
      <c r="BI958" s="2"/>
      <c r="BJ958" s="2"/>
    </row>
    <row r="959" spans="1:62" x14ac:dyDescent="0.3">
      <c r="A959" s="2"/>
      <c r="B959" s="2"/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  <c r="AA959" s="2"/>
      <c r="AB959" s="2"/>
      <c r="AC959" s="2"/>
      <c r="AD959" s="2"/>
      <c r="AE959" s="2"/>
      <c r="AF959" s="2"/>
      <c r="AG959" s="2"/>
      <c r="AH959" s="2"/>
      <c r="AI959" s="2"/>
      <c r="AJ959" s="2"/>
      <c r="AK959" s="2"/>
      <c r="AL959" s="2"/>
      <c r="AM959" s="2"/>
      <c r="AN959" s="2"/>
      <c r="AO959" s="2"/>
      <c r="AP959" s="2"/>
      <c r="AQ959" s="2"/>
      <c r="AR959" s="2"/>
      <c r="AS959" s="2"/>
      <c r="AT959" s="2"/>
      <c r="AU959" s="2"/>
      <c r="AV959" s="2"/>
      <c r="AW959" s="2"/>
      <c r="AX959" s="2"/>
      <c r="AY959" s="2"/>
      <c r="AZ959" s="2"/>
      <c r="BA959" s="2"/>
      <c r="BB959" s="2"/>
      <c r="BC959" s="2"/>
      <c r="BD959" s="2"/>
      <c r="BE959" s="2"/>
      <c r="BF959" s="2"/>
      <c r="BG959" s="2"/>
      <c r="BH959" s="2"/>
      <c r="BI959" s="2"/>
      <c r="BJ959" s="2"/>
    </row>
    <row r="960" spans="1:62" x14ac:dyDescent="0.3">
      <c r="A960" s="2"/>
      <c r="B960" s="2"/>
      <c r="C960" s="2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  <c r="AA960" s="2"/>
      <c r="AB960" s="2"/>
      <c r="AC960" s="2"/>
      <c r="AD960" s="2"/>
      <c r="AE960" s="2"/>
      <c r="AF960" s="2"/>
      <c r="AG960" s="2"/>
      <c r="AH960" s="2"/>
      <c r="AI960" s="2"/>
      <c r="AJ960" s="2"/>
      <c r="AK960" s="2"/>
      <c r="AL960" s="2"/>
      <c r="AM960" s="2"/>
      <c r="AN960" s="2"/>
      <c r="AO960" s="2"/>
      <c r="AP960" s="2"/>
      <c r="AQ960" s="2"/>
      <c r="AR960" s="2"/>
      <c r="AS960" s="2"/>
      <c r="AT960" s="2"/>
      <c r="AU960" s="2"/>
      <c r="AV960" s="2"/>
      <c r="AW960" s="2"/>
      <c r="AX960" s="2"/>
      <c r="AY960" s="2"/>
      <c r="AZ960" s="2"/>
      <c r="BA960" s="2"/>
      <c r="BB960" s="2"/>
      <c r="BC960" s="2"/>
      <c r="BD960" s="2"/>
      <c r="BE960" s="2"/>
      <c r="BF960" s="2"/>
      <c r="BG960" s="2"/>
      <c r="BH960" s="2"/>
      <c r="BI960" s="2"/>
      <c r="BJ960" s="2"/>
    </row>
    <row r="961" spans="1:62" x14ac:dyDescent="0.3">
      <c r="A961" s="2"/>
      <c r="B961" s="2"/>
      <c r="C961" s="2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  <c r="AA961" s="2"/>
      <c r="AB961" s="2"/>
      <c r="AC961" s="2"/>
      <c r="AD961" s="2"/>
      <c r="AE961" s="2"/>
      <c r="AF961" s="2"/>
      <c r="AG961" s="2"/>
      <c r="AH961" s="2"/>
      <c r="AI961" s="2"/>
      <c r="AJ961" s="2"/>
      <c r="AK961" s="2"/>
      <c r="AL961" s="2"/>
      <c r="AM961" s="2"/>
      <c r="AN961" s="2"/>
      <c r="AO961" s="2"/>
      <c r="AP961" s="2"/>
      <c r="AQ961" s="2"/>
      <c r="AR961" s="2"/>
      <c r="AS961" s="2"/>
      <c r="AT961" s="2"/>
      <c r="AU961" s="2"/>
      <c r="AV961" s="2"/>
      <c r="AW961" s="2"/>
      <c r="AX961" s="2"/>
      <c r="AY961" s="2"/>
      <c r="AZ961" s="2"/>
      <c r="BA961" s="2"/>
      <c r="BB961" s="2"/>
      <c r="BC961" s="2"/>
      <c r="BD961" s="2"/>
      <c r="BE961" s="2"/>
      <c r="BF961" s="2"/>
      <c r="BG961" s="2"/>
      <c r="BH961" s="2"/>
      <c r="BI961" s="2"/>
      <c r="BJ961" s="2"/>
    </row>
    <row r="962" spans="1:62" x14ac:dyDescent="0.3">
      <c r="A962" s="2"/>
      <c r="B962" s="2"/>
      <c r="C962" s="2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  <c r="AA962" s="2"/>
      <c r="AB962" s="2"/>
      <c r="AC962" s="2"/>
      <c r="AD962" s="2"/>
      <c r="AE962" s="2"/>
      <c r="AF962" s="2"/>
      <c r="AG962" s="2"/>
      <c r="AH962" s="2"/>
      <c r="AI962" s="2"/>
      <c r="AJ962" s="2"/>
      <c r="AK962" s="2"/>
      <c r="AL962" s="2"/>
      <c r="AM962" s="2"/>
      <c r="AN962" s="2"/>
      <c r="AO962" s="2"/>
      <c r="AP962" s="2"/>
      <c r="AQ962" s="2"/>
      <c r="AR962" s="2"/>
      <c r="AS962" s="2"/>
      <c r="AT962" s="2"/>
      <c r="AU962" s="2"/>
      <c r="AV962" s="2"/>
      <c r="AW962" s="2"/>
      <c r="AX962" s="2"/>
      <c r="AY962" s="2"/>
      <c r="AZ962" s="2"/>
      <c r="BA962" s="2"/>
      <c r="BB962" s="2"/>
      <c r="BC962" s="2"/>
      <c r="BD962" s="2"/>
      <c r="BE962" s="2"/>
      <c r="BF962" s="2"/>
      <c r="BG962" s="2"/>
      <c r="BH962" s="2"/>
      <c r="BI962" s="2"/>
      <c r="BJ962" s="2"/>
    </row>
    <row r="963" spans="1:62" x14ac:dyDescent="0.3">
      <c r="A963" s="2"/>
      <c r="B963" s="2"/>
      <c r="C963" s="2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  <c r="AA963" s="2"/>
      <c r="AB963" s="2"/>
      <c r="AC963" s="2"/>
      <c r="AD963" s="2"/>
      <c r="AE963" s="2"/>
      <c r="AF963" s="2"/>
      <c r="AG963" s="2"/>
      <c r="AH963" s="2"/>
      <c r="AI963" s="2"/>
      <c r="AJ963" s="2"/>
      <c r="AK963" s="2"/>
      <c r="AL963" s="2"/>
      <c r="AM963" s="2"/>
      <c r="AN963" s="2"/>
      <c r="AO963" s="2"/>
      <c r="AP963" s="2"/>
      <c r="AQ963" s="2"/>
      <c r="AR963" s="2"/>
      <c r="AS963" s="2"/>
      <c r="AT963" s="2"/>
      <c r="AU963" s="2"/>
      <c r="AV963" s="2"/>
      <c r="AW963" s="2"/>
      <c r="AX963" s="2"/>
      <c r="AY963" s="2"/>
      <c r="AZ963" s="2"/>
      <c r="BA963" s="2"/>
      <c r="BB963" s="2"/>
      <c r="BC963" s="2"/>
      <c r="BD963" s="2"/>
      <c r="BE963" s="2"/>
      <c r="BF963" s="2"/>
      <c r="BG963" s="2"/>
      <c r="BH963" s="2"/>
      <c r="BI963" s="2"/>
      <c r="BJ963" s="2"/>
    </row>
    <row r="964" spans="1:62" x14ac:dyDescent="0.3">
      <c r="A964" s="2"/>
      <c r="B964" s="2"/>
      <c r="C964" s="2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  <c r="AA964" s="2"/>
      <c r="AB964" s="2"/>
      <c r="AC964" s="2"/>
      <c r="AD964" s="2"/>
      <c r="AE964" s="2"/>
      <c r="AF964" s="2"/>
      <c r="AG964" s="2"/>
      <c r="AH964" s="2"/>
      <c r="AI964" s="2"/>
      <c r="AJ964" s="2"/>
      <c r="AK964" s="2"/>
      <c r="AL964" s="2"/>
      <c r="AM964" s="2"/>
      <c r="AN964" s="2"/>
      <c r="AO964" s="2"/>
      <c r="AP964" s="2"/>
      <c r="AQ964" s="2"/>
      <c r="AR964" s="2"/>
      <c r="AS964" s="2"/>
      <c r="AT964" s="2"/>
      <c r="AU964" s="2"/>
      <c r="AV964" s="2"/>
      <c r="AW964" s="2"/>
      <c r="AX964" s="2"/>
      <c r="AY964" s="2"/>
      <c r="AZ964" s="2"/>
      <c r="BA964" s="2"/>
      <c r="BB964" s="2"/>
      <c r="BC964" s="2"/>
      <c r="BD964" s="2"/>
      <c r="BE964" s="2"/>
      <c r="BF964" s="2"/>
      <c r="BG964" s="2"/>
      <c r="BH964" s="2"/>
      <c r="BI964" s="2"/>
      <c r="BJ964" s="2"/>
    </row>
    <row r="965" spans="1:62" x14ac:dyDescent="0.3">
      <c r="A965" s="2"/>
      <c r="B965" s="2"/>
      <c r="C965" s="2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  <c r="AA965" s="2"/>
      <c r="AB965" s="2"/>
      <c r="AC965" s="2"/>
      <c r="AD965" s="2"/>
      <c r="AE965" s="2"/>
      <c r="AF965" s="2"/>
      <c r="AG965" s="2"/>
      <c r="AH965" s="2"/>
      <c r="AI965" s="2"/>
      <c r="AJ965" s="2"/>
      <c r="AK965" s="2"/>
      <c r="AL965" s="2"/>
      <c r="AM965" s="2"/>
      <c r="AN965" s="2"/>
      <c r="AO965" s="2"/>
      <c r="AP965" s="2"/>
      <c r="AQ965" s="2"/>
      <c r="AR965" s="2"/>
      <c r="AS965" s="2"/>
      <c r="AT965" s="2"/>
      <c r="AU965" s="2"/>
      <c r="AV965" s="2"/>
      <c r="AW965" s="2"/>
      <c r="AX965" s="2"/>
      <c r="AY965" s="2"/>
      <c r="AZ965" s="2"/>
      <c r="BA965" s="2"/>
      <c r="BB965" s="2"/>
      <c r="BC965" s="2"/>
      <c r="BD965" s="2"/>
      <c r="BE965" s="2"/>
      <c r="BF965" s="2"/>
      <c r="BG965" s="2"/>
      <c r="BH965" s="2"/>
      <c r="BI965" s="2"/>
      <c r="BJ965" s="2"/>
    </row>
    <row r="966" spans="1:62" x14ac:dyDescent="0.3">
      <c r="A966" s="2"/>
      <c r="B966" s="2"/>
      <c r="C966" s="2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  <c r="AA966" s="2"/>
      <c r="AB966" s="2"/>
      <c r="AC966" s="2"/>
      <c r="AD966" s="2"/>
      <c r="AE966" s="2"/>
      <c r="AF966" s="2"/>
      <c r="AG966" s="2"/>
      <c r="AH966" s="2"/>
      <c r="AI966" s="2"/>
      <c r="AJ966" s="2"/>
      <c r="AK966" s="2"/>
      <c r="AL966" s="2"/>
      <c r="AM966" s="2"/>
      <c r="AN966" s="2"/>
      <c r="AO966" s="2"/>
      <c r="AP966" s="2"/>
      <c r="AQ966" s="2"/>
      <c r="AR966" s="2"/>
      <c r="AS966" s="2"/>
      <c r="AT966" s="2"/>
      <c r="AU966" s="2"/>
      <c r="AV966" s="2"/>
      <c r="AW966" s="2"/>
      <c r="AX966" s="2"/>
      <c r="AY966" s="2"/>
      <c r="AZ966" s="2"/>
      <c r="BA966" s="2"/>
      <c r="BB966" s="2"/>
      <c r="BC966" s="2"/>
      <c r="BD966" s="2"/>
      <c r="BE966" s="2"/>
      <c r="BF966" s="2"/>
      <c r="BG966" s="2"/>
      <c r="BH966" s="2"/>
      <c r="BI966" s="2"/>
      <c r="BJ966" s="2"/>
    </row>
    <row r="967" spans="1:62" x14ac:dyDescent="0.3">
      <c r="A967" s="2"/>
      <c r="B967" s="2"/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  <c r="AA967" s="2"/>
      <c r="AB967" s="2"/>
      <c r="AC967" s="2"/>
      <c r="AD967" s="2"/>
      <c r="AE967" s="2"/>
      <c r="AF967" s="2"/>
      <c r="AG967" s="2"/>
      <c r="AH967" s="2"/>
      <c r="AI967" s="2"/>
      <c r="AJ967" s="2"/>
      <c r="AK967" s="2"/>
      <c r="AL967" s="2"/>
      <c r="AM967" s="2"/>
      <c r="AN967" s="2"/>
      <c r="AO967" s="2"/>
      <c r="AP967" s="2"/>
      <c r="AQ967" s="2"/>
      <c r="AR967" s="2"/>
      <c r="AS967" s="2"/>
      <c r="AT967" s="2"/>
      <c r="AU967" s="2"/>
      <c r="AV967" s="2"/>
      <c r="AW967" s="2"/>
      <c r="AX967" s="2"/>
      <c r="AY967" s="2"/>
      <c r="AZ967" s="2"/>
      <c r="BA967" s="2"/>
      <c r="BB967" s="2"/>
      <c r="BC967" s="2"/>
      <c r="BD967" s="2"/>
      <c r="BE967" s="2"/>
      <c r="BF967" s="2"/>
      <c r="BG967" s="2"/>
      <c r="BH967" s="2"/>
      <c r="BI967" s="2"/>
      <c r="BJ967" s="2"/>
    </row>
    <row r="968" spans="1:62" x14ac:dyDescent="0.3">
      <c r="A968" s="2"/>
      <c r="B968" s="2"/>
      <c r="C968" s="2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  <c r="AA968" s="2"/>
      <c r="AB968" s="2"/>
      <c r="AC968" s="2"/>
      <c r="AD968" s="2"/>
      <c r="AE968" s="2"/>
      <c r="AF968" s="2"/>
      <c r="AG968" s="2"/>
      <c r="AH968" s="2"/>
      <c r="AI968" s="2"/>
      <c r="AJ968" s="2"/>
      <c r="AK968" s="2"/>
      <c r="AL968" s="2"/>
      <c r="AM968" s="2"/>
      <c r="AN968" s="2"/>
      <c r="AO968" s="2"/>
      <c r="AP968" s="2"/>
      <c r="AQ968" s="2"/>
      <c r="AR968" s="2"/>
      <c r="AS968" s="2"/>
      <c r="AT968" s="2"/>
      <c r="AU968" s="2"/>
      <c r="AV968" s="2"/>
      <c r="AW968" s="2"/>
      <c r="AX968" s="2"/>
      <c r="AY968" s="2"/>
      <c r="AZ968" s="2"/>
      <c r="BA968" s="2"/>
      <c r="BB968" s="2"/>
      <c r="BC968" s="2"/>
      <c r="BD968" s="2"/>
      <c r="BE968" s="2"/>
      <c r="BF968" s="2"/>
      <c r="BG968" s="2"/>
      <c r="BH968" s="2"/>
      <c r="BI968" s="2"/>
      <c r="BJ968" s="2"/>
    </row>
    <row r="969" spans="1:62" x14ac:dyDescent="0.3">
      <c r="A969" s="2"/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  <c r="AA969" s="2"/>
      <c r="AB969" s="2"/>
      <c r="AC969" s="2"/>
      <c r="AD969" s="2"/>
      <c r="AE969" s="2"/>
      <c r="AF969" s="2"/>
      <c r="AG969" s="2"/>
      <c r="AH969" s="2"/>
      <c r="AI969" s="2"/>
      <c r="AJ969" s="2"/>
      <c r="AK969" s="2"/>
      <c r="AL969" s="2"/>
      <c r="AM969" s="2"/>
      <c r="AN969" s="2"/>
      <c r="AO969" s="2"/>
      <c r="AP969" s="2"/>
      <c r="AQ969" s="2"/>
      <c r="AR969" s="2"/>
      <c r="AS969" s="2"/>
      <c r="AT969" s="2"/>
      <c r="AU969" s="2"/>
      <c r="AV969" s="2"/>
      <c r="AW969" s="2"/>
      <c r="AX969" s="2"/>
      <c r="AY969" s="2"/>
      <c r="AZ969" s="2"/>
      <c r="BA969" s="2"/>
      <c r="BB969" s="2"/>
      <c r="BC969" s="2"/>
      <c r="BD969" s="2"/>
      <c r="BE969" s="2"/>
      <c r="BF969" s="2"/>
      <c r="BG969" s="2"/>
      <c r="BH969" s="2"/>
      <c r="BI969" s="2"/>
      <c r="BJ969" s="2"/>
    </row>
    <row r="970" spans="1:62" x14ac:dyDescent="0.3">
      <c r="A970" s="2"/>
      <c r="B970" s="2"/>
      <c r="C970" s="2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  <c r="AA970" s="2"/>
      <c r="AB970" s="2"/>
      <c r="AC970" s="2"/>
      <c r="AD970" s="2"/>
      <c r="AE970" s="2"/>
      <c r="AF970" s="2"/>
      <c r="AG970" s="2"/>
      <c r="AH970" s="2"/>
      <c r="AI970" s="2"/>
      <c r="AJ970" s="2"/>
      <c r="AK970" s="2"/>
      <c r="AL970" s="2"/>
      <c r="AM970" s="2"/>
      <c r="AN970" s="2"/>
      <c r="AO970" s="2"/>
      <c r="AP970" s="2"/>
      <c r="AQ970" s="2"/>
      <c r="AR970" s="2"/>
      <c r="AS970" s="2"/>
      <c r="AT970" s="2"/>
      <c r="AU970" s="2"/>
      <c r="AV970" s="2"/>
      <c r="AW970" s="2"/>
      <c r="AX970" s="2"/>
      <c r="AY970" s="2"/>
      <c r="AZ970" s="2"/>
      <c r="BA970" s="2"/>
      <c r="BB970" s="2"/>
      <c r="BC970" s="2"/>
      <c r="BD970" s="2"/>
      <c r="BE970" s="2"/>
      <c r="BF970" s="2"/>
      <c r="BG970" s="2"/>
      <c r="BH970" s="2"/>
      <c r="BI970" s="2"/>
      <c r="BJ970" s="2"/>
    </row>
    <row r="971" spans="1:62" x14ac:dyDescent="0.3">
      <c r="A971" s="2"/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  <c r="AA971" s="2"/>
      <c r="AB971" s="2"/>
      <c r="AC971" s="2"/>
      <c r="AD971" s="2"/>
      <c r="AE971" s="2"/>
      <c r="AF971" s="2"/>
      <c r="AG971" s="2"/>
      <c r="AH971" s="2"/>
      <c r="AI971" s="2"/>
      <c r="AJ971" s="2"/>
      <c r="AK971" s="2"/>
      <c r="AL971" s="2"/>
      <c r="AM971" s="2"/>
      <c r="AN971" s="2"/>
      <c r="AO971" s="2"/>
      <c r="AP971" s="2"/>
      <c r="AQ971" s="2"/>
      <c r="AR971" s="2"/>
      <c r="AS971" s="2"/>
      <c r="AT971" s="2"/>
      <c r="AU971" s="2"/>
      <c r="AV971" s="2"/>
      <c r="AW971" s="2"/>
      <c r="AX971" s="2"/>
      <c r="AY971" s="2"/>
      <c r="AZ971" s="2"/>
      <c r="BA971" s="2"/>
      <c r="BB971" s="2"/>
      <c r="BC971" s="2"/>
      <c r="BD971" s="2"/>
      <c r="BE971" s="2"/>
      <c r="BF971" s="2"/>
      <c r="BG971" s="2"/>
      <c r="BH971" s="2"/>
      <c r="BI971" s="2"/>
      <c r="BJ971" s="2"/>
    </row>
    <row r="972" spans="1:62" x14ac:dyDescent="0.3">
      <c r="A972" s="2"/>
      <c r="B972" s="2"/>
      <c r="C972" s="2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  <c r="AA972" s="2"/>
      <c r="AB972" s="2"/>
      <c r="AC972" s="2"/>
      <c r="AD972" s="2"/>
      <c r="AE972" s="2"/>
      <c r="AF972" s="2"/>
      <c r="AG972" s="2"/>
      <c r="AH972" s="2"/>
      <c r="AI972" s="2"/>
      <c r="AJ972" s="2"/>
      <c r="AK972" s="2"/>
      <c r="AL972" s="2"/>
      <c r="AM972" s="2"/>
      <c r="AN972" s="2"/>
      <c r="AO972" s="2"/>
      <c r="AP972" s="2"/>
      <c r="AQ972" s="2"/>
      <c r="AR972" s="2"/>
      <c r="AS972" s="2"/>
      <c r="AT972" s="2"/>
      <c r="AU972" s="2"/>
      <c r="AV972" s="2"/>
      <c r="AW972" s="2"/>
      <c r="AX972" s="2"/>
      <c r="AY972" s="2"/>
      <c r="AZ972" s="2"/>
      <c r="BA972" s="2"/>
      <c r="BB972" s="2"/>
      <c r="BC972" s="2"/>
      <c r="BD972" s="2"/>
      <c r="BE972" s="2"/>
      <c r="BF972" s="2"/>
      <c r="BG972" s="2"/>
      <c r="BH972" s="2"/>
      <c r="BI972" s="2"/>
      <c r="BJ972" s="2"/>
    </row>
    <row r="973" spans="1:62" x14ac:dyDescent="0.3">
      <c r="A973" s="2"/>
      <c r="B973" s="2"/>
      <c r="C973" s="2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  <c r="AA973" s="2"/>
      <c r="AB973" s="2"/>
      <c r="AC973" s="2"/>
      <c r="AD973" s="2"/>
      <c r="AE973" s="2"/>
      <c r="AF973" s="2"/>
      <c r="AG973" s="2"/>
      <c r="AH973" s="2"/>
      <c r="AI973" s="2"/>
      <c r="AJ973" s="2"/>
      <c r="AK973" s="2"/>
      <c r="AL973" s="2"/>
      <c r="AM973" s="2"/>
      <c r="AN973" s="2"/>
      <c r="AO973" s="2"/>
      <c r="AP973" s="2"/>
      <c r="AQ973" s="2"/>
      <c r="AR973" s="2"/>
      <c r="AS973" s="2"/>
      <c r="AT973" s="2"/>
      <c r="AU973" s="2"/>
      <c r="AV973" s="2"/>
      <c r="AW973" s="2"/>
      <c r="AX973" s="2"/>
      <c r="AY973" s="2"/>
      <c r="AZ973" s="2"/>
      <c r="BA973" s="2"/>
      <c r="BB973" s="2"/>
      <c r="BC973" s="2"/>
      <c r="BD973" s="2"/>
      <c r="BE973" s="2"/>
      <c r="BF973" s="2"/>
      <c r="BG973" s="2"/>
      <c r="BH973" s="2"/>
      <c r="BI973" s="2"/>
      <c r="BJ973" s="2"/>
    </row>
    <row r="974" spans="1:62" x14ac:dyDescent="0.3">
      <c r="A974" s="2"/>
      <c r="B974" s="2"/>
      <c r="C974" s="2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  <c r="AA974" s="2"/>
      <c r="AB974" s="2"/>
      <c r="AC974" s="2"/>
      <c r="AD974" s="2"/>
      <c r="AE974" s="2"/>
      <c r="AF974" s="2"/>
      <c r="AG974" s="2"/>
      <c r="AH974" s="2"/>
      <c r="AI974" s="2"/>
      <c r="AJ974" s="2"/>
      <c r="AK974" s="2"/>
      <c r="AL974" s="2"/>
      <c r="AM974" s="2"/>
      <c r="AN974" s="2"/>
      <c r="AO974" s="2"/>
      <c r="AP974" s="2"/>
      <c r="AQ974" s="2"/>
      <c r="AR974" s="2"/>
      <c r="AS974" s="2"/>
      <c r="AT974" s="2"/>
      <c r="AU974" s="2"/>
      <c r="AV974" s="2"/>
      <c r="AW974" s="2"/>
      <c r="AX974" s="2"/>
      <c r="AY974" s="2"/>
      <c r="AZ974" s="2"/>
      <c r="BA974" s="2"/>
      <c r="BB974" s="2"/>
      <c r="BC974" s="2"/>
      <c r="BD974" s="2"/>
      <c r="BE974" s="2"/>
      <c r="BF974" s="2"/>
      <c r="BG974" s="2"/>
      <c r="BH974" s="2"/>
      <c r="BI974" s="2"/>
      <c r="BJ974" s="2"/>
    </row>
    <row r="975" spans="1:62" x14ac:dyDescent="0.3">
      <c r="A975" s="2"/>
      <c r="B975" s="2"/>
      <c r="C975" s="2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  <c r="AA975" s="2"/>
      <c r="AB975" s="2"/>
      <c r="AC975" s="2"/>
      <c r="AD975" s="2"/>
      <c r="AE975" s="2"/>
      <c r="AF975" s="2"/>
      <c r="AG975" s="2"/>
      <c r="AH975" s="2"/>
      <c r="AI975" s="2"/>
      <c r="AJ975" s="2"/>
      <c r="AK975" s="2"/>
      <c r="AL975" s="2"/>
      <c r="AM975" s="2"/>
      <c r="AN975" s="2"/>
      <c r="AO975" s="2"/>
      <c r="AP975" s="2"/>
      <c r="AQ975" s="2"/>
      <c r="AR975" s="2"/>
      <c r="AS975" s="2"/>
      <c r="AT975" s="2"/>
      <c r="AU975" s="2"/>
      <c r="AV975" s="2"/>
      <c r="AW975" s="2"/>
      <c r="AX975" s="2"/>
      <c r="AY975" s="2"/>
      <c r="AZ975" s="2"/>
      <c r="BA975" s="2"/>
      <c r="BB975" s="2"/>
      <c r="BC975" s="2"/>
      <c r="BD975" s="2"/>
      <c r="BE975" s="2"/>
      <c r="BF975" s="2"/>
      <c r="BG975" s="2"/>
      <c r="BH975" s="2"/>
      <c r="BI975" s="2"/>
      <c r="BJ975" s="2"/>
    </row>
    <row r="976" spans="1:62" x14ac:dyDescent="0.3">
      <c r="A976" s="2"/>
      <c r="B976" s="2"/>
      <c r="C976" s="2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  <c r="AA976" s="2"/>
      <c r="AB976" s="2"/>
      <c r="AC976" s="2"/>
      <c r="AD976" s="2"/>
      <c r="AE976" s="2"/>
      <c r="AF976" s="2"/>
      <c r="AG976" s="2"/>
      <c r="AH976" s="2"/>
      <c r="AI976" s="2"/>
      <c r="AJ976" s="2"/>
      <c r="AK976" s="2"/>
      <c r="AL976" s="2"/>
      <c r="AM976" s="2"/>
      <c r="AN976" s="2"/>
      <c r="AO976" s="2"/>
      <c r="AP976" s="2"/>
      <c r="AQ976" s="2"/>
      <c r="AR976" s="2"/>
      <c r="AS976" s="2"/>
      <c r="AT976" s="2"/>
      <c r="AU976" s="2"/>
      <c r="AV976" s="2"/>
      <c r="AW976" s="2"/>
      <c r="AX976" s="2"/>
      <c r="AY976" s="2"/>
      <c r="AZ976" s="2"/>
      <c r="BA976" s="2"/>
      <c r="BB976" s="2"/>
      <c r="BC976" s="2"/>
      <c r="BD976" s="2"/>
      <c r="BE976" s="2"/>
      <c r="BF976" s="2"/>
      <c r="BG976" s="2"/>
      <c r="BH976" s="2"/>
      <c r="BI976" s="2"/>
      <c r="BJ976" s="2"/>
    </row>
    <row r="977" spans="1:62" x14ac:dyDescent="0.3">
      <c r="A977" s="2"/>
      <c r="B977" s="2"/>
      <c r="C977" s="2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  <c r="AA977" s="2"/>
      <c r="AB977" s="2"/>
      <c r="AC977" s="2"/>
      <c r="AD977" s="2"/>
      <c r="AE977" s="2"/>
      <c r="AF977" s="2"/>
      <c r="AG977" s="2"/>
      <c r="AH977" s="2"/>
      <c r="AI977" s="2"/>
      <c r="AJ977" s="2"/>
      <c r="AK977" s="2"/>
      <c r="AL977" s="2"/>
      <c r="AM977" s="2"/>
      <c r="AN977" s="2"/>
      <c r="AO977" s="2"/>
      <c r="AP977" s="2"/>
      <c r="AQ977" s="2"/>
      <c r="AR977" s="2"/>
      <c r="AS977" s="2"/>
      <c r="AT977" s="2"/>
      <c r="AU977" s="2"/>
      <c r="AV977" s="2"/>
      <c r="AW977" s="2"/>
      <c r="AX977" s="2"/>
      <c r="AY977" s="2"/>
      <c r="AZ977" s="2"/>
      <c r="BA977" s="2"/>
      <c r="BB977" s="2"/>
      <c r="BC977" s="2"/>
      <c r="BD977" s="2"/>
      <c r="BE977" s="2"/>
      <c r="BF977" s="2"/>
      <c r="BG977" s="2"/>
      <c r="BH977" s="2"/>
      <c r="BI977" s="2"/>
      <c r="BJ977" s="2"/>
    </row>
    <row r="978" spans="1:62" x14ac:dyDescent="0.3">
      <c r="A978" s="2"/>
      <c r="B978" s="2"/>
      <c r="C978" s="2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  <c r="AA978" s="2"/>
      <c r="AB978" s="2"/>
      <c r="AC978" s="2"/>
      <c r="AD978" s="2"/>
      <c r="AE978" s="2"/>
      <c r="AF978" s="2"/>
      <c r="AG978" s="2"/>
      <c r="AH978" s="2"/>
      <c r="AI978" s="2"/>
      <c r="AJ978" s="2"/>
      <c r="AK978" s="2"/>
      <c r="AL978" s="2"/>
      <c r="AM978" s="2"/>
      <c r="AN978" s="2"/>
      <c r="AO978" s="2"/>
      <c r="AP978" s="2"/>
      <c r="AQ978" s="2"/>
      <c r="AR978" s="2"/>
      <c r="AS978" s="2"/>
      <c r="AT978" s="2"/>
      <c r="AU978" s="2"/>
      <c r="AV978" s="2"/>
      <c r="AW978" s="2"/>
      <c r="AX978" s="2"/>
      <c r="AY978" s="2"/>
      <c r="AZ978" s="2"/>
      <c r="BA978" s="2"/>
      <c r="BB978" s="2"/>
      <c r="BC978" s="2"/>
      <c r="BD978" s="2"/>
      <c r="BE978" s="2"/>
      <c r="BF978" s="2"/>
      <c r="BG978" s="2"/>
      <c r="BH978" s="2"/>
      <c r="BI978" s="2"/>
      <c r="BJ978" s="2"/>
    </row>
    <row r="979" spans="1:62" x14ac:dyDescent="0.3">
      <c r="A979" s="2"/>
      <c r="B979" s="2"/>
      <c r="C979" s="2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  <c r="AA979" s="2"/>
      <c r="AB979" s="2"/>
      <c r="AC979" s="2"/>
      <c r="AD979" s="2"/>
      <c r="AE979" s="2"/>
      <c r="AF979" s="2"/>
      <c r="AG979" s="2"/>
      <c r="AH979" s="2"/>
      <c r="AI979" s="2"/>
      <c r="AJ979" s="2"/>
      <c r="AK979" s="2"/>
      <c r="AL979" s="2"/>
      <c r="AM979" s="2"/>
      <c r="AN979" s="2"/>
      <c r="AO979" s="2"/>
      <c r="AP979" s="2"/>
      <c r="AQ979" s="2"/>
      <c r="AR979" s="2"/>
      <c r="AS979" s="2"/>
      <c r="AT979" s="2"/>
      <c r="AU979" s="2"/>
      <c r="AV979" s="2"/>
      <c r="AW979" s="2"/>
      <c r="AX979" s="2"/>
      <c r="AY979" s="2"/>
      <c r="AZ979" s="2"/>
      <c r="BA979" s="2"/>
      <c r="BB979" s="2"/>
      <c r="BC979" s="2"/>
      <c r="BD979" s="2"/>
      <c r="BE979" s="2"/>
      <c r="BF979" s="2"/>
      <c r="BG979" s="2"/>
      <c r="BH979" s="2"/>
      <c r="BI979" s="2"/>
      <c r="BJ979" s="2"/>
    </row>
    <row r="980" spans="1:62" x14ac:dyDescent="0.3">
      <c r="A980" s="2"/>
      <c r="B980" s="2"/>
      <c r="C980" s="2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  <c r="AA980" s="2"/>
      <c r="AB980" s="2"/>
      <c r="AC980" s="2"/>
      <c r="AD980" s="2"/>
      <c r="AE980" s="2"/>
      <c r="AF980" s="2"/>
      <c r="AG980" s="2"/>
      <c r="AH980" s="2"/>
      <c r="AI980" s="2"/>
      <c r="AJ980" s="2"/>
      <c r="AK980" s="2"/>
      <c r="AL980" s="2"/>
      <c r="AM980" s="2"/>
      <c r="AN980" s="2"/>
      <c r="AO980" s="2"/>
      <c r="AP980" s="2"/>
      <c r="AQ980" s="2"/>
      <c r="AR980" s="2"/>
      <c r="AS980" s="2"/>
      <c r="AT980" s="2"/>
      <c r="AU980" s="2"/>
      <c r="AV980" s="2"/>
      <c r="AW980" s="2"/>
      <c r="AX980" s="2"/>
      <c r="AY980" s="2"/>
      <c r="AZ980" s="2"/>
      <c r="BA980" s="2"/>
      <c r="BB980" s="2"/>
      <c r="BC980" s="2"/>
      <c r="BD980" s="2"/>
      <c r="BE980" s="2"/>
      <c r="BF980" s="2"/>
      <c r="BG980" s="2"/>
      <c r="BH980" s="2"/>
      <c r="BI980" s="2"/>
      <c r="BJ980" s="2"/>
    </row>
    <row r="981" spans="1:62" x14ac:dyDescent="0.3">
      <c r="A981" s="2"/>
      <c r="B981" s="2"/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  <c r="AA981" s="2"/>
      <c r="AB981" s="2"/>
      <c r="AC981" s="2"/>
      <c r="AD981" s="2"/>
      <c r="AE981" s="2"/>
      <c r="AF981" s="2"/>
      <c r="AG981" s="2"/>
      <c r="AH981" s="2"/>
      <c r="AI981" s="2"/>
      <c r="AJ981" s="2"/>
      <c r="AK981" s="2"/>
      <c r="AL981" s="2"/>
      <c r="AM981" s="2"/>
      <c r="AN981" s="2"/>
      <c r="AO981" s="2"/>
      <c r="AP981" s="2"/>
      <c r="AQ981" s="2"/>
      <c r="AR981" s="2"/>
      <c r="AS981" s="2"/>
      <c r="AT981" s="2"/>
      <c r="AU981" s="2"/>
      <c r="AV981" s="2"/>
      <c r="AW981" s="2"/>
      <c r="AX981" s="2"/>
      <c r="AY981" s="2"/>
      <c r="AZ981" s="2"/>
      <c r="BA981" s="2"/>
      <c r="BB981" s="2"/>
      <c r="BC981" s="2"/>
      <c r="BD981" s="2"/>
      <c r="BE981" s="2"/>
      <c r="BF981" s="2"/>
      <c r="BG981" s="2"/>
      <c r="BH981" s="2"/>
      <c r="BI981" s="2"/>
      <c r="BJ981" s="2"/>
    </row>
    <row r="982" spans="1:62" x14ac:dyDescent="0.3">
      <c r="A982" s="2"/>
      <c r="B982" s="2"/>
      <c r="C982" s="2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  <c r="AA982" s="2"/>
      <c r="AB982" s="2"/>
      <c r="AC982" s="2"/>
      <c r="AD982" s="2"/>
      <c r="AE982" s="2"/>
      <c r="AF982" s="2"/>
      <c r="AG982" s="2"/>
      <c r="AH982" s="2"/>
      <c r="AI982" s="2"/>
      <c r="AJ982" s="2"/>
      <c r="AK982" s="2"/>
      <c r="AL982" s="2"/>
      <c r="AM982" s="2"/>
      <c r="AN982" s="2"/>
      <c r="AO982" s="2"/>
      <c r="AP982" s="2"/>
      <c r="AQ982" s="2"/>
      <c r="AR982" s="2"/>
      <c r="AS982" s="2"/>
      <c r="AT982" s="2"/>
      <c r="AU982" s="2"/>
      <c r="AV982" s="2"/>
      <c r="AW982" s="2"/>
      <c r="AX982" s="2"/>
      <c r="AY982" s="2"/>
      <c r="AZ982" s="2"/>
      <c r="BA982" s="2"/>
      <c r="BB982" s="2"/>
      <c r="BC982" s="2"/>
      <c r="BD982" s="2"/>
      <c r="BE982" s="2"/>
      <c r="BF982" s="2"/>
      <c r="BG982" s="2"/>
      <c r="BH982" s="2"/>
      <c r="BI982" s="2"/>
      <c r="BJ982" s="2"/>
    </row>
    <row r="983" spans="1:62" x14ac:dyDescent="0.3">
      <c r="A983" s="2"/>
      <c r="B983" s="2"/>
      <c r="C983" s="2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  <c r="AA983" s="2"/>
      <c r="AB983" s="2"/>
      <c r="AC983" s="2"/>
      <c r="AD983" s="2"/>
      <c r="AE983" s="2"/>
      <c r="AF983" s="2"/>
      <c r="AG983" s="2"/>
      <c r="AH983" s="2"/>
      <c r="AI983" s="2"/>
      <c r="AJ983" s="2"/>
      <c r="AK983" s="2"/>
      <c r="AL983" s="2"/>
      <c r="AM983" s="2"/>
      <c r="AN983" s="2"/>
      <c r="AO983" s="2"/>
      <c r="AP983" s="2"/>
      <c r="AQ983" s="2"/>
      <c r="AR983" s="2"/>
      <c r="AS983" s="2"/>
      <c r="AT983" s="2"/>
      <c r="AU983" s="2"/>
      <c r="AV983" s="2"/>
      <c r="AW983" s="2"/>
      <c r="AX983" s="2"/>
      <c r="AY983" s="2"/>
      <c r="AZ983" s="2"/>
      <c r="BA983" s="2"/>
      <c r="BB983" s="2"/>
      <c r="BC983" s="2"/>
      <c r="BD983" s="2"/>
      <c r="BE983" s="2"/>
      <c r="BF983" s="2"/>
      <c r="BG983" s="2"/>
      <c r="BH983" s="2"/>
      <c r="BI983" s="2"/>
      <c r="BJ983" s="2"/>
    </row>
    <row r="984" spans="1:62" x14ac:dyDescent="0.3">
      <c r="A984" s="2"/>
      <c r="B984" s="2"/>
      <c r="C984" s="2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  <c r="AA984" s="2"/>
      <c r="AB984" s="2"/>
      <c r="AC984" s="2"/>
      <c r="AD984" s="2"/>
      <c r="AE984" s="2"/>
      <c r="AF984" s="2"/>
      <c r="AG984" s="2"/>
      <c r="AH984" s="2"/>
      <c r="AI984" s="2"/>
      <c r="AJ984" s="2"/>
      <c r="AK984" s="2"/>
      <c r="AL984" s="2"/>
      <c r="AM984" s="2"/>
      <c r="AN984" s="2"/>
      <c r="AO984" s="2"/>
      <c r="AP984" s="2"/>
      <c r="AQ984" s="2"/>
      <c r="AR984" s="2"/>
      <c r="AS984" s="2"/>
      <c r="AT984" s="2"/>
      <c r="AU984" s="2"/>
      <c r="AV984" s="2"/>
      <c r="AW984" s="2"/>
      <c r="AX984" s="2"/>
      <c r="AY984" s="2"/>
      <c r="AZ984" s="2"/>
      <c r="BA984" s="2"/>
      <c r="BB984" s="2"/>
      <c r="BC984" s="2"/>
      <c r="BD984" s="2"/>
      <c r="BE984" s="2"/>
      <c r="BF984" s="2"/>
      <c r="BG984" s="2"/>
      <c r="BH984" s="2"/>
      <c r="BI984" s="2"/>
      <c r="BJ984" s="2"/>
    </row>
    <row r="985" spans="1:62" x14ac:dyDescent="0.3">
      <c r="A985" s="2"/>
      <c r="B985" s="2"/>
      <c r="C985" s="2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  <c r="AA985" s="2"/>
      <c r="AB985" s="2"/>
      <c r="AC985" s="2"/>
      <c r="AD985" s="2"/>
      <c r="AE985" s="2"/>
      <c r="AF985" s="2"/>
      <c r="AG985" s="2"/>
      <c r="AH985" s="2"/>
      <c r="AI985" s="2"/>
      <c r="AJ985" s="2"/>
      <c r="AK985" s="2"/>
      <c r="AL985" s="2"/>
      <c r="AM985" s="2"/>
      <c r="AN985" s="2"/>
      <c r="AO985" s="2"/>
      <c r="AP985" s="2"/>
      <c r="AQ985" s="2"/>
      <c r="AR985" s="2"/>
      <c r="AS985" s="2"/>
      <c r="AT985" s="2"/>
      <c r="AU985" s="2"/>
      <c r="AV985" s="2"/>
      <c r="AW985" s="2"/>
      <c r="AX985" s="2"/>
      <c r="AY985" s="2"/>
      <c r="AZ985" s="2"/>
      <c r="BA985" s="2"/>
      <c r="BB985" s="2"/>
      <c r="BC985" s="2"/>
      <c r="BD985" s="2"/>
      <c r="BE985" s="2"/>
      <c r="BF985" s="2"/>
      <c r="BG985" s="2"/>
      <c r="BH985" s="2"/>
      <c r="BI985" s="2"/>
      <c r="BJ985" s="2"/>
    </row>
    <row r="986" spans="1:62" x14ac:dyDescent="0.3">
      <c r="A986" s="2"/>
      <c r="B986" s="2"/>
      <c r="C986" s="2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  <c r="AA986" s="2"/>
      <c r="AB986" s="2"/>
      <c r="AC986" s="2"/>
      <c r="AD986" s="2"/>
      <c r="AE986" s="2"/>
      <c r="AF986" s="2"/>
      <c r="AG986" s="2"/>
      <c r="AH986" s="2"/>
      <c r="AI986" s="2"/>
      <c r="AJ986" s="2"/>
      <c r="AK986" s="2"/>
      <c r="AL986" s="2"/>
      <c r="AM986" s="2"/>
      <c r="AN986" s="2"/>
      <c r="AO986" s="2"/>
      <c r="AP986" s="2"/>
      <c r="AQ986" s="2"/>
      <c r="AR986" s="2"/>
      <c r="AS986" s="2"/>
      <c r="AT986" s="2"/>
      <c r="AU986" s="2"/>
      <c r="AV986" s="2"/>
      <c r="AW986" s="2"/>
      <c r="AX986" s="2"/>
      <c r="AY986" s="2"/>
      <c r="AZ986" s="2"/>
      <c r="BA986" s="2"/>
      <c r="BB986" s="2"/>
      <c r="BC986" s="2"/>
      <c r="BD986" s="2"/>
      <c r="BE986" s="2"/>
      <c r="BF986" s="2"/>
      <c r="BG986" s="2"/>
      <c r="BH986" s="2"/>
      <c r="BI986" s="2"/>
      <c r="BJ986" s="2"/>
    </row>
    <row r="987" spans="1:62" x14ac:dyDescent="0.3">
      <c r="A987" s="2"/>
      <c r="B987" s="2"/>
      <c r="C987" s="2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  <c r="AA987" s="2"/>
      <c r="AB987" s="2"/>
      <c r="AC987" s="2"/>
      <c r="AD987" s="2"/>
      <c r="AE987" s="2"/>
      <c r="AF987" s="2"/>
      <c r="AG987" s="2"/>
      <c r="AH987" s="2"/>
      <c r="AI987" s="2"/>
      <c r="AJ987" s="2"/>
      <c r="AK987" s="2"/>
      <c r="AL987" s="2"/>
      <c r="AM987" s="2"/>
      <c r="AN987" s="2"/>
      <c r="AO987" s="2"/>
      <c r="AP987" s="2"/>
      <c r="AQ987" s="2"/>
      <c r="AR987" s="2"/>
      <c r="AS987" s="2"/>
      <c r="AT987" s="2"/>
      <c r="AU987" s="2"/>
      <c r="AV987" s="2"/>
      <c r="AW987" s="2"/>
      <c r="AX987" s="2"/>
      <c r="AY987" s="2"/>
      <c r="AZ987" s="2"/>
      <c r="BA987" s="2"/>
      <c r="BB987" s="2"/>
      <c r="BC987" s="2"/>
      <c r="BD987" s="2"/>
      <c r="BE987" s="2"/>
      <c r="BF987" s="2"/>
      <c r="BG987" s="2"/>
      <c r="BH987" s="2"/>
      <c r="BI987" s="2"/>
      <c r="BJ987" s="2"/>
    </row>
    <row r="988" spans="1:62" x14ac:dyDescent="0.3">
      <c r="A988" s="2"/>
      <c r="B988" s="2"/>
      <c r="C988" s="2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  <c r="AA988" s="2"/>
      <c r="AB988" s="2"/>
      <c r="AC988" s="2"/>
      <c r="AD988" s="2"/>
      <c r="AE988" s="2"/>
      <c r="AF988" s="2"/>
      <c r="AG988" s="2"/>
      <c r="AH988" s="2"/>
      <c r="AI988" s="2"/>
      <c r="AJ988" s="2"/>
      <c r="AK988" s="2"/>
      <c r="AL988" s="2"/>
      <c r="AM988" s="2"/>
      <c r="AN988" s="2"/>
      <c r="AO988" s="2"/>
      <c r="AP988" s="2"/>
      <c r="AQ988" s="2"/>
      <c r="AR988" s="2"/>
      <c r="AS988" s="2"/>
      <c r="AT988" s="2"/>
      <c r="AU988" s="2"/>
      <c r="AV988" s="2"/>
      <c r="AW988" s="2"/>
      <c r="AX988" s="2"/>
      <c r="AY988" s="2"/>
      <c r="AZ988" s="2"/>
      <c r="BA988" s="2"/>
      <c r="BB988" s="2"/>
      <c r="BC988" s="2"/>
      <c r="BD988" s="2"/>
      <c r="BE988" s="2"/>
      <c r="BF988" s="2"/>
      <c r="BG988" s="2"/>
      <c r="BH988" s="2"/>
      <c r="BI988" s="2"/>
      <c r="BJ988" s="2"/>
    </row>
    <row r="989" spans="1:62" x14ac:dyDescent="0.3">
      <c r="A989" s="2"/>
      <c r="B989" s="2"/>
      <c r="C989" s="2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  <c r="AA989" s="2"/>
      <c r="AB989" s="2"/>
      <c r="AC989" s="2"/>
      <c r="AD989" s="2"/>
      <c r="AE989" s="2"/>
      <c r="AF989" s="2"/>
      <c r="AG989" s="2"/>
      <c r="AH989" s="2"/>
      <c r="AI989" s="2"/>
      <c r="AJ989" s="2"/>
      <c r="AK989" s="2"/>
      <c r="AL989" s="2"/>
      <c r="AM989" s="2"/>
      <c r="AN989" s="2"/>
      <c r="AO989" s="2"/>
      <c r="AP989" s="2"/>
      <c r="AQ989" s="2"/>
      <c r="AR989" s="2"/>
      <c r="AS989" s="2"/>
      <c r="AT989" s="2"/>
      <c r="AU989" s="2"/>
      <c r="AV989" s="2"/>
      <c r="AW989" s="2"/>
      <c r="AX989" s="2"/>
      <c r="AY989" s="2"/>
      <c r="AZ989" s="2"/>
      <c r="BA989" s="2"/>
      <c r="BB989" s="2"/>
      <c r="BC989" s="2"/>
      <c r="BD989" s="2"/>
      <c r="BE989" s="2"/>
      <c r="BF989" s="2"/>
      <c r="BG989" s="2"/>
      <c r="BH989" s="2"/>
      <c r="BI989" s="2"/>
      <c r="BJ989" s="2"/>
    </row>
    <row r="990" spans="1:62" x14ac:dyDescent="0.3">
      <c r="A990" s="2"/>
      <c r="B990" s="2"/>
      <c r="C990" s="2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  <c r="AA990" s="2"/>
      <c r="AB990" s="2"/>
      <c r="AC990" s="2"/>
      <c r="AD990" s="2"/>
      <c r="AE990" s="2"/>
      <c r="AF990" s="2"/>
      <c r="AG990" s="2"/>
      <c r="AH990" s="2"/>
      <c r="AI990" s="2"/>
      <c r="AJ990" s="2"/>
      <c r="AK990" s="2"/>
      <c r="AL990" s="2"/>
      <c r="AM990" s="2"/>
      <c r="AN990" s="2"/>
      <c r="AO990" s="2"/>
      <c r="AP990" s="2"/>
      <c r="AQ990" s="2"/>
      <c r="AR990" s="2"/>
      <c r="AS990" s="2"/>
      <c r="AT990" s="2"/>
      <c r="AU990" s="2"/>
      <c r="AV990" s="2"/>
      <c r="AW990" s="2"/>
      <c r="AX990" s="2"/>
      <c r="AY990" s="2"/>
      <c r="AZ990" s="2"/>
      <c r="BA990" s="2"/>
      <c r="BB990" s="2"/>
      <c r="BC990" s="2"/>
      <c r="BD990" s="2"/>
      <c r="BE990" s="2"/>
      <c r="BF990" s="2"/>
      <c r="BG990" s="2"/>
      <c r="BH990" s="2"/>
      <c r="BI990" s="2"/>
      <c r="BJ990" s="2"/>
    </row>
    <row r="991" spans="1:62" x14ac:dyDescent="0.3">
      <c r="A991" s="2"/>
      <c r="B991" s="2"/>
      <c r="C991" s="2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  <c r="AA991" s="2"/>
      <c r="AB991" s="2"/>
      <c r="AC991" s="2"/>
      <c r="AD991" s="2"/>
      <c r="AE991" s="2"/>
      <c r="AF991" s="2"/>
      <c r="AG991" s="2"/>
      <c r="AH991" s="2"/>
      <c r="AI991" s="2"/>
      <c r="AJ991" s="2"/>
      <c r="AK991" s="2"/>
      <c r="AL991" s="2"/>
      <c r="AM991" s="2"/>
      <c r="AN991" s="2"/>
      <c r="AO991" s="2"/>
      <c r="AP991" s="2"/>
      <c r="AQ991" s="2"/>
      <c r="AR991" s="2"/>
      <c r="AS991" s="2"/>
      <c r="AT991" s="2"/>
      <c r="AU991" s="2"/>
      <c r="AV991" s="2"/>
      <c r="AW991" s="2"/>
      <c r="AX991" s="2"/>
      <c r="AY991" s="2"/>
      <c r="AZ991" s="2"/>
      <c r="BA991" s="2"/>
      <c r="BB991" s="2"/>
      <c r="BC991" s="2"/>
      <c r="BD991" s="2"/>
      <c r="BE991" s="2"/>
      <c r="BF991" s="2"/>
      <c r="BG991" s="2"/>
      <c r="BH991" s="2"/>
      <c r="BI991" s="2"/>
      <c r="BJ991" s="2"/>
    </row>
    <row r="992" spans="1:62" x14ac:dyDescent="0.3">
      <c r="A992" s="2"/>
      <c r="B992" s="2"/>
      <c r="C992" s="2"/>
      <c r="D992" s="2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  <c r="AA992" s="2"/>
      <c r="AB992" s="2"/>
      <c r="AC992" s="2"/>
      <c r="AD992" s="2"/>
      <c r="AE992" s="2"/>
      <c r="AF992" s="2"/>
      <c r="AG992" s="2"/>
      <c r="AH992" s="2"/>
      <c r="AI992" s="2"/>
      <c r="AJ992" s="2"/>
      <c r="AK992" s="2"/>
      <c r="AL992" s="2"/>
      <c r="AM992" s="2"/>
      <c r="AN992" s="2"/>
      <c r="AO992" s="2"/>
      <c r="AP992" s="2"/>
      <c r="AQ992" s="2"/>
      <c r="AR992" s="2"/>
      <c r="AS992" s="2"/>
      <c r="AT992" s="2"/>
      <c r="AU992" s="2"/>
      <c r="AV992" s="2"/>
      <c r="AW992" s="2"/>
      <c r="AX992" s="2"/>
      <c r="AY992" s="2"/>
      <c r="AZ992" s="2"/>
      <c r="BA992" s="2"/>
      <c r="BB992" s="2"/>
      <c r="BC992" s="2"/>
      <c r="BD992" s="2"/>
      <c r="BE992" s="2"/>
      <c r="BF992" s="2"/>
      <c r="BG992" s="2"/>
      <c r="BH992" s="2"/>
      <c r="BI992" s="2"/>
      <c r="BJ992" s="2"/>
    </row>
    <row r="993" spans="1:62" x14ac:dyDescent="0.3">
      <c r="A993" s="2"/>
      <c r="B993" s="2"/>
      <c r="C993" s="2"/>
      <c r="D993" s="2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  <c r="AA993" s="2"/>
      <c r="AB993" s="2"/>
      <c r="AC993" s="2"/>
      <c r="AD993" s="2"/>
      <c r="AE993" s="2"/>
      <c r="AF993" s="2"/>
      <c r="AG993" s="2"/>
      <c r="AH993" s="2"/>
      <c r="AI993" s="2"/>
      <c r="AJ993" s="2"/>
      <c r="AK993" s="2"/>
      <c r="AL993" s="2"/>
      <c r="AM993" s="2"/>
      <c r="AN993" s="2"/>
      <c r="AO993" s="2"/>
      <c r="AP993" s="2"/>
      <c r="AQ993" s="2"/>
      <c r="AR993" s="2"/>
      <c r="AS993" s="2"/>
      <c r="AT993" s="2"/>
      <c r="AU993" s="2"/>
      <c r="AV993" s="2"/>
      <c r="AW993" s="2"/>
      <c r="AX993" s="2"/>
      <c r="AY993" s="2"/>
      <c r="AZ993" s="2"/>
      <c r="BA993" s="2"/>
      <c r="BB993" s="2"/>
      <c r="BC993" s="2"/>
      <c r="BD993" s="2"/>
      <c r="BE993" s="2"/>
      <c r="BF993" s="2"/>
      <c r="BG993" s="2"/>
      <c r="BH993" s="2"/>
      <c r="BI993" s="2"/>
      <c r="BJ993" s="2"/>
    </row>
    <row r="994" spans="1:62" x14ac:dyDescent="0.3">
      <c r="A994" s="2"/>
      <c r="B994" s="2"/>
      <c r="C994" s="2"/>
      <c r="D994" s="2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  <c r="AA994" s="2"/>
      <c r="AB994" s="2"/>
      <c r="AC994" s="2"/>
      <c r="AD994" s="2"/>
      <c r="AE994" s="2"/>
      <c r="AF994" s="2"/>
      <c r="AG994" s="2"/>
      <c r="AH994" s="2"/>
      <c r="AI994" s="2"/>
      <c r="AJ994" s="2"/>
      <c r="AK994" s="2"/>
      <c r="AL994" s="2"/>
      <c r="AM994" s="2"/>
      <c r="AN994" s="2"/>
      <c r="AO994" s="2"/>
      <c r="AP994" s="2"/>
      <c r="AQ994" s="2"/>
      <c r="AR994" s="2"/>
      <c r="AS994" s="2"/>
      <c r="AT994" s="2"/>
      <c r="AU994" s="2"/>
      <c r="AV994" s="2"/>
      <c r="AW994" s="2"/>
      <c r="AX994" s="2"/>
      <c r="AY994" s="2"/>
      <c r="AZ994" s="2"/>
      <c r="BA994" s="2"/>
      <c r="BB994" s="2"/>
      <c r="BC994" s="2"/>
      <c r="BD994" s="2"/>
      <c r="BE994" s="2"/>
      <c r="BF994" s="2"/>
      <c r="BG994" s="2"/>
      <c r="BH994" s="2"/>
      <c r="BI994" s="2"/>
      <c r="BJ994" s="2"/>
    </row>
    <row r="995" spans="1:62" x14ac:dyDescent="0.3">
      <c r="A995" s="2"/>
      <c r="B995" s="2"/>
      <c r="C995" s="2"/>
      <c r="D995" s="2"/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  <c r="AA995" s="2"/>
      <c r="AB995" s="2"/>
      <c r="AC995" s="2"/>
      <c r="AD995" s="2"/>
      <c r="AE995" s="2"/>
      <c r="AF995" s="2"/>
      <c r="AG995" s="2"/>
      <c r="AH995" s="2"/>
      <c r="AI995" s="2"/>
      <c r="AJ995" s="2"/>
      <c r="AK995" s="2"/>
      <c r="AL995" s="2"/>
      <c r="AM995" s="2"/>
      <c r="AN995" s="2"/>
      <c r="AO995" s="2"/>
      <c r="AP995" s="2"/>
      <c r="AQ995" s="2"/>
      <c r="AR995" s="2"/>
      <c r="AS995" s="2"/>
      <c r="AT995" s="2"/>
      <c r="AU995" s="2"/>
      <c r="AV995" s="2"/>
      <c r="AW995" s="2"/>
      <c r="AX995" s="2"/>
      <c r="AY995" s="2"/>
      <c r="AZ995" s="2"/>
      <c r="BA995" s="2"/>
      <c r="BB995" s="2"/>
      <c r="BC995" s="2"/>
      <c r="BD995" s="2"/>
      <c r="BE995" s="2"/>
      <c r="BF995" s="2"/>
      <c r="BG995" s="2"/>
      <c r="BH995" s="2"/>
      <c r="BI995" s="2"/>
      <c r="BJ995" s="2"/>
    </row>
    <row r="996" spans="1:62" x14ac:dyDescent="0.3">
      <c r="A996" s="2"/>
      <c r="B996" s="2"/>
      <c r="C996" s="2"/>
      <c r="D996" s="2"/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  <c r="AA996" s="2"/>
      <c r="AB996" s="2"/>
      <c r="AC996" s="2"/>
      <c r="AD996" s="2"/>
      <c r="AE996" s="2"/>
      <c r="AF996" s="2"/>
      <c r="AG996" s="2"/>
      <c r="AH996" s="2"/>
      <c r="AI996" s="2"/>
      <c r="AJ996" s="2"/>
      <c r="AK996" s="2"/>
      <c r="AL996" s="2"/>
      <c r="AM996" s="2"/>
      <c r="AN996" s="2"/>
      <c r="AO996" s="2"/>
      <c r="AP996" s="2"/>
      <c r="AQ996" s="2"/>
      <c r="AR996" s="2"/>
      <c r="AS996" s="2"/>
      <c r="AT996" s="2"/>
      <c r="AU996" s="2"/>
      <c r="AV996" s="2"/>
      <c r="AW996" s="2"/>
      <c r="AX996" s="2"/>
      <c r="AY996" s="2"/>
      <c r="AZ996" s="2"/>
      <c r="BA996" s="2"/>
      <c r="BB996" s="2"/>
      <c r="BC996" s="2"/>
      <c r="BD996" s="2"/>
      <c r="BE996" s="2"/>
      <c r="BF996" s="2"/>
      <c r="BG996" s="2"/>
      <c r="BH996" s="2"/>
      <c r="BI996" s="2"/>
      <c r="BJ996" s="2"/>
    </row>
    <row r="997" spans="1:62" x14ac:dyDescent="0.3">
      <c r="A997" s="2"/>
      <c r="B997" s="2"/>
      <c r="C997" s="2"/>
      <c r="D997" s="2"/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  <c r="AA997" s="2"/>
      <c r="AB997" s="2"/>
      <c r="AC997" s="2"/>
      <c r="AD997" s="2"/>
      <c r="AE997" s="2"/>
      <c r="AF997" s="2"/>
      <c r="AG997" s="2"/>
      <c r="AH997" s="2"/>
      <c r="AI997" s="2"/>
      <c r="AJ997" s="2"/>
      <c r="AK997" s="2"/>
      <c r="AL997" s="2"/>
      <c r="AM997" s="2"/>
      <c r="AN997" s="2"/>
      <c r="AO997" s="2"/>
      <c r="AP997" s="2"/>
      <c r="AQ997" s="2"/>
      <c r="AR997" s="2"/>
      <c r="AS997" s="2"/>
      <c r="AT997" s="2"/>
      <c r="AU997" s="2"/>
      <c r="AV997" s="2"/>
      <c r="AW997" s="2"/>
      <c r="AX997" s="2"/>
      <c r="AY997" s="2"/>
      <c r="AZ997" s="2"/>
      <c r="BA997" s="2"/>
      <c r="BB997" s="2"/>
      <c r="BC997" s="2"/>
      <c r="BD997" s="2"/>
      <c r="BE997" s="2"/>
      <c r="BF997" s="2"/>
      <c r="BG997" s="2"/>
      <c r="BH997" s="2"/>
      <c r="BI997" s="2"/>
      <c r="BJ997" s="2"/>
    </row>
    <row r="998" spans="1:62" x14ac:dyDescent="0.3">
      <c r="A998" s="2"/>
      <c r="B998" s="2"/>
      <c r="C998" s="2"/>
      <c r="D998" s="2"/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  <c r="AA998" s="2"/>
      <c r="AB998" s="2"/>
      <c r="AC998" s="2"/>
      <c r="AD998" s="2"/>
      <c r="AE998" s="2"/>
      <c r="AF998" s="2"/>
      <c r="AG998" s="2"/>
      <c r="AH998" s="2"/>
      <c r="AI998" s="2"/>
      <c r="AJ998" s="2"/>
      <c r="AK998" s="2"/>
      <c r="AL998" s="2"/>
      <c r="AM998" s="2"/>
      <c r="AN998" s="2"/>
      <c r="AO998" s="2"/>
      <c r="AP998" s="2"/>
      <c r="AQ998" s="2"/>
      <c r="AR998" s="2"/>
      <c r="AS998" s="2"/>
      <c r="AT998" s="2"/>
      <c r="AU998" s="2"/>
      <c r="AV998" s="2"/>
      <c r="AW998" s="2"/>
      <c r="AX998" s="2"/>
      <c r="AY998" s="2"/>
      <c r="AZ998" s="2"/>
      <c r="BA998" s="2"/>
      <c r="BB998" s="2"/>
      <c r="BC998" s="2"/>
      <c r="BD998" s="2"/>
      <c r="BE998" s="2"/>
      <c r="BF998" s="2"/>
      <c r="BG998" s="2"/>
      <c r="BH998" s="2"/>
      <c r="BI998" s="2"/>
      <c r="BJ998" s="2"/>
    </row>
    <row r="999" spans="1:62" x14ac:dyDescent="0.3">
      <c r="A999" s="2"/>
      <c r="B999" s="2"/>
      <c r="C999" s="2"/>
      <c r="D999" s="2"/>
      <c r="E999" s="2"/>
      <c r="F999" s="2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  <c r="AA999" s="2"/>
      <c r="AB999" s="2"/>
      <c r="AC999" s="2"/>
      <c r="AD999" s="2"/>
      <c r="AE999" s="2"/>
      <c r="AF999" s="2"/>
      <c r="AG999" s="2"/>
      <c r="AH999" s="2"/>
      <c r="AI999" s="2"/>
      <c r="AJ999" s="2"/>
      <c r="AK999" s="2"/>
      <c r="AL999" s="2"/>
      <c r="AM999" s="2"/>
      <c r="AN999" s="2"/>
      <c r="AO999" s="2"/>
      <c r="AP999" s="2"/>
      <c r="AQ999" s="2"/>
      <c r="AR999" s="2"/>
      <c r="AS999" s="2"/>
      <c r="AT999" s="2"/>
      <c r="AU999" s="2"/>
      <c r="AV999" s="2"/>
      <c r="AW999" s="2"/>
      <c r="AX999" s="2"/>
      <c r="AY999" s="2"/>
      <c r="AZ999" s="2"/>
      <c r="BA999" s="2"/>
      <c r="BB999" s="2"/>
      <c r="BC999" s="2"/>
      <c r="BD999" s="2"/>
      <c r="BE999" s="2"/>
      <c r="BF999" s="2"/>
      <c r="BG999" s="2"/>
      <c r="BH999" s="2"/>
      <c r="BI999" s="2"/>
      <c r="BJ999" s="2"/>
    </row>
    <row r="1000" spans="1:62" x14ac:dyDescent="0.3">
      <c r="A1000" s="2"/>
      <c r="B1000" s="2"/>
      <c r="C1000" s="2"/>
      <c r="D1000" s="2"/>
      <c r="E1000" s="2"/>
      <c r="F1000" s="2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  <c r="AA1000" s="2"/>
      <c r="AB1000" s="2"/>
      <c r="AC1000" s="2"/>
      <c r="AD1000" s="2"/>
      <c r="AE1000" s="2"/>
      <c r="AF1000" s="2"/>
      <c r="AG1000" s="2"/>
      <c r="AH1000" s="2"/>
      <c r="AI1000" s="2"/>
      <c r="AJ1000" s="2"/>
      <c r="AK1000" s="2"/>
      <c r="AL1000" s="2"/>
      <c r="AM1000" s="2"/>
      <c r="AN1000" s="2"/>
      <c r="AO1000" s="2"/>
      <c r="AP1000" s="2"/>
      <c r="AQ1000" s="2"/>
      <c r="AR1000" s="2"/>
      <c r="AS1000" s="2"/>
      <c r="AT1000" s="2"/>
      <c r="AU1000" s="2"/>
      <c r="AV1000" s="2"/>
      <c r="AW1000" s="2"/>
      <c r="AX1000" s="2"/>
      <c r="AY1000" s="2"/>
      <c r="AZ1000" s="2"/>
      <c r="BA1000" s="2"/>
      <c r="BB1000" s="2"/>
      <c r="BC1000" s="2"/>
      <c r="BD1000" s="2"/>
      <c r="BE1000" s="2"/>
      <c r="BF1000" s="2"/>
      <c r="BG1000" s="2"/>
      <c r="BH1000" s="2"/>
      <c r="BI1000" s="2"/>
      <c r="BJ1000" s="2"/>
    </row>
    <row r="1001" spans="1:62" x14ac:dyDescent="0.3">
      <c r="A1001" s="2"/>
      <c r="B1001" s="2"/>
      <c r="C1001" s="2"/>
      <c r="D1001" s="2"/>
      <c r="E1001" s="2"/>
      <c r="F1001" s="2"/>
      <c r="G1001" s="2"/>
      <c r="H1001" s="2"/>
      <c r="I1001" s="2"/>
      <c r="J1001" s="2"/>
      <c r="K1001" s="2"/>
      <c r="L1001" s="2"/>
      <c r="M1001" s="2"/>
      <c r="N1001" s="2"/>
      <c r="O1001" s="2"/>
      <c r="P1001" s="2"/>
      <c r="Q1001" s="2"/>
      <c r="R1001" s="2"/>
      <c r="S1001" s="2"/>
      <c r="T1001" s="2"/>
      <c r="U1001" s="2"/>
      <c r="V1001" s="2"/>
      <c r="W1001" s="2"/>
      <c r="X1001" s="2"/>
      <c r="Y1001" s="2"/>
      <c r="Z1001" s="2"/>
      <c r="AA1001" s="2"/>
      <c r="AB1001" s="2"/>
      <c r="AC1001" s="2"/>
      <c r="AD1001" s="2"/>
      <c r="AE1001" s="2"/>
      <c r="AF1001" s="2"/>
      <c r="AG1001" s="2"/>
      <c r="AH1001" s="2"/>
      <c r="AI1001" s="2"/>
      <c r="AJ1001" s="2"/>
      <c r="AK1001" s="2"/>
      <c r="AL1001" s="2"/>
      <c r="AM1001" s="2"/>
      <c r="AN1001" s="2"/>
      <c r="AO1001" s="2"/>
      <c r="AP1001" s="2"/>
      <c r="AQ1001" s="2"/>
      <c r="AR1001" s="2"/>
      <c r="AS1001" s="2"/>
      <c r="AT1001" s="2"/>
      <c r="AU1001" s="2"/>
      <c r="AV1001" s="2"/>
      <c r="AW1001" s="2"/>
      <c r="AX1001" s="2"/>
      <c r="AY1001" s="2"/>
      <c r="AZ1001" s="2"/>
      <c r="BA1001" s="2"/>
      <c r="BB1001" s="2"/>
      <c r="BC1001" s="2"/>
      <c r="BD1001" s="2"/>
      <c r="BE1001" s="2"/>
      <c r="BF1001" s="2"/>
      <c r="BG1001" s="2"/>
      <c r="BH1001" s="2"/>
      <c r="BI1001" s="2"/>
      <c r="BJ1001" s="2"/>
    </row>
    <row r="1002" spans="1:62" x14ac:dyDescent="0.3">
      <c r="A1002" s="2"/>
      <c r="B1002" s="2"/>
      <c r="C1002" s="2"/>
      <c r="D1002" s="2"/>
      <c r="E1002" s="2"/>
      <c r="F1002" s="2"/>
      <c r="G1002" s="2"/>
      <c r="H1002" s="2"/>
      <c r="I1002" s="2"/>
      <c r="J1002" s="2"/>
      <c r="K1002" s="2"/>
      <c r="L1002" s="2"/>
      <c r="M1002" s="2"/>
      <c r="N1002" s="2"/>
      <c r="O1002" s="2"/>
      <c r="P1002" s="2"/>
      <c r="Q1002" s="2"/>
      <c r="R1002" s="2"/>
      <c r="S1002" s="2"/>
      <c r="T1002" s="2"/>
      <c r="U1002" s="2"/>
      <c r="V1002" s="2"/>
      <c r="W1002" s="2"/>
      <c r="X1002" s="2"/>
      <c r="Y1002" s="2"/>
      <c r="Z1002" s="2"/>
      <c r="AA1002" s="2"/>
      <c r="AB1002" s="2"/>
      <c r="AC1002" s="2"/>
      <c r="AD1002" s="2"/>
      <c r="AE1002" s="2"/>
      <c r="AF1002" s="2"/>
      <c r="AG1002" s="2"/>
      <c r="AH1002" s="2"/>
      <c r="AI1002" s="2"/>
      <c r="AJ1002" s="2"/>
      <c r="AK1002" s="2"/>
      <c r="AL1002" s="2"/>
      <c r="AM1002" s="2"/>
      <c r="AN1002" s="2"/>
      <c r="AO1002" s="2"/>
      <c r="AP1002" s="2"/>
      <c r="AQ1002" s="2"/>
      <c r="AR1002" s="2"/>
      <c r="AS1002" s="2"/>
      <c r="AT1002" s="2"/>
      <c r="AU1002" s="2"/>
      <c r="AV1002" s="2"/>
      <c r="AW1002" s="2"/>
      <c r="AX1002" s="2"/>
      <c r="AY1002" s="2"/>
      <c r="AZ1002" s="2"/>
      <c r="BA1002" s="2"/>
      <c r="BB1002" s="2"/>
      <c r="BC1002" s="2"/>
      <c r="BD1002" s="2"/>
      <c r="BE1002" s="2"/>
      <c r="BF1002" s="2"/>
      <c r="BG1002" s="2"/>
      <c r="BH1002" s="2"/>
      <c r="BI1002" s="2"/>
      <c r="BJ1002" s="2"/>
    </row>
    <row r="1003" spans="1:62" x14ac:dyDescent="0.3">
      <c r="A1003" s="2"/>
      <c r="B1003" s="2"/>
      <c r="C1003" s="2"/>
      <c r="D1003" s="2"/>
      <c r="E1003" s="2"/>
      <c r="F1003" s="2"/>
      <c r="G1003" s="2"/>
      <c r="H1003" s="2"/>
      <c r="I1003" s="2"/>
      <c r="J1003" s="2"/>
      <c r="K1003" s="2"/>
      <c r="L1003" s="2"/>
      <c r="M1003" s="2"/>
      <c r="N1003" s="2"/>
      <c r="O1003" s="2"/>
      <c r="P1003" s="2"/>
      <c r="Q1003" s="2"/>
      <c r="R1003" s="2"/>
      <c r="S1003" s="2"/>
      <c r="T1003" s="2"/>
      <c r="U1003" s="2"/>
      <c r="V1003" s="2"/>
      <c r="W1003" s="2"/>
      <c r="X1003" s="2"/>
      <c r="Y1003" s="2"/>
      <c r="Z1003" s="2"/>
      <c r="AA1003" s="2"/>
      <c r="AB1003" s="2"/>
      <c r="AC1003" s="2"/>
      <c r="AD1003" s="2"/>
      <c r="AE1003" s="2"/>
      <c r="AF1003" s="2"/>
      <c r="AG1003" s="2"/>
      <c r="AH1003" s="2"/>
      <c r="AI1003" s="2"/>
      <c r="AJ1003" s="2"/>
      <c r="AK1003" s="2"/>
      <c r="AL1003" s="2"/>
      <c r="AM1003" s="2"/>
      <c r="AN1003" s="2"/>
      <c r="AO1003" s="2"/>
      <c r="AP1003" s="2"/>
      <c r="AQ1003" s="2"/>
      <c r="AR1003" s="2"/>
      <c r="AS1003" s="2"/>
      <c r="AT1003" s="2"/>
      <c r="AU1003" s="2"/>
      <c r="AV1003" s="2"/>
      <c r="AW1003" s="2"/>
      <c r="AX1003" s="2"/>
      <c r="AY1003" s="2"/>
      <c r="AZ1003" s="2"/>
      <c r="BA1003" s="2"/>
      <c r="BB1003" s="2"/>
      <c r="BC1003" s="2"/>
      <c r="BD1003" s="2"/>
      <c r="BE1003" s="2"/>
      <c r="BF1003" s="2"/>
      <c r="BG1003" s="2"/>
      <c r="BH1003" s="2"/>
      <c r="BI1003" s="2"/>
      <c r="BJ1003" s="2"/>
    </row>
    <row r="1004" spans="1:62" x14ac:dyDescent="0.3">
      <c r="A1004" s="2"/>
      <c r="B1004" s="2"/>
      <c r="C1004" s="2"/>
      <c r="D1004" s="2"/>
      <c r="E1004" s="2"/>
      <c r="F1004" s="2"/>
      <c r="G1004" s="2"/>
      <c r="H1004" s="2"/>
      <c r="I1004" s="2"/>
      <c r="J1004" s="2"/>
      <c r="K1004" s="2"/>
      <c r="L1004" s="2"/>
      <c r="M1004" s="2"/>
      <c r="N1004" s="2"/>
      <c r="O1004" s="2"/>
      <c r="P1004" s="2"/>
      <c r="Q1004" s="2"/>
      <c r="R1004" s="2"/>
      <c r="S1004" s="2"/>
      <c r="T1004" s="2"/>
      <c r="U1004" s="2"/>
      <c r="V1004" s="2"/>
      <c r="W1004" s="2"/>
      <c r="X1004" s="2"/>
      <c r="Y1004" s="2"/>
      <c r="Z1004" s="2"/>
      <c r="AA1004" s="2"/>
      <c r="AB1004" s="2"/>
      <c r="AC1004" s="2"/>
      <c r="AD1004" s="2"/>
      <c r="AE1004" s="2"/>
      <c r="AF1004" s="2"/>
      <c r="AG1004" s="2"/>
      <c r="AH1004" s="2"/>
      <c r="AI1004" s="2"/>
      <c r="AJ1004" s="2"/>
      <c r="AK1004" s="2"/>
      <c r="AL1004" s="2"/>
      <c r="AM1004" s="2"/>
      <c r="AN1004" s="2"/>
      <c r="AO1004" s="2"/>
      <c r="AP1004" s="2"/>
      <c r="AQ1004" s="2"/>
      <c r="AR1004" s="2"/>
      <c r="AS1004" s="2"/>
      <c r="AT1004" s="2"/>
      <c r="AU1004" s="2"/>
      <c r="AV1004" s="2"/>
      <c r="AW1004" s="2"/>
      <c r="AX1004" s="2"/>
      <c r="AY1004" s="2"/>
      <c r="AZ1004" s="2"/>
      <c r="BA1004" s="2"/>
      <c r="BB1004" s="2"/>
      <c r="BC1004" s="2"/>
      <c r="BD1004" s="2"/>
      <c r="BE1004" s="2"/>
      <c r="BF1004" s="2"/>
      <c r="BG1004" s="2"/>
      <c r="BH1004" s="2"/>
      <c r="BI1004" s="2"/>
      <c r="BJ1004" s="2"/>
    </row>
    <row r="1005" spans="1:62" x14ac:dyDescent="0.3">
      <c r="A1005" s="2"/>
      <c r="B1005" s="2"/>
      <c r="C1005" s="2"/>
      <c r="D1005" s="2"/>
      <c r="E1005" s="2"/>
      <c r="F1005" s="2"/>
      <c r="G1005" s="2"/>
      <c r="H1005" s="2"/>
      <c r="I1005" s="2"/>
      <c r="J1005" s="2"/>
      <c r="K1005" s="2"/>
      <c r="L1005" s="2"/>
      <c r="M1005" s="2"/>
      <c r="N1005" s="2"/>
      <c r="O1005" s="2"/>
      <c r="P1005" s="2"/>
      <c r="Q1005" s="2"/>
      <c r="R1005" s="2"/>
      <c r="S1005" s="2"/>
      <c r="T1005" s="2"/>
      <c r="U1005" s="2"/>
      <c r="V1005" s="2"/>
      <c r="W1005" s="2"/>
      <c r="X1005" s="2"/>
      <c r="Y1005" s="2"/>
      <c r="Z1005" s="2"/>
      <c r="AA1005" s="2"/>
      <c r="AB1005" s="2"/>
      <c r="AC1005" s="2"/>
      <c r="AD1005" s="2"/>
      <c r="AE1005" s="2"/>
      <c r="AF1005" s="2"/>
      <c r="AG1005" s="2"/>
      <c r="AH1005" s="2"/>
      <c r="AI1005" s="2"/>
      <c r="AJ1005" s="2"/>
      <c r="AK1005" s="2"/>
      <c r="AL1005" s="2"/>
      <c r="AM1005" s="2"/>
      <c r="AN1005" s="2"/>
      <c r="AO1005" s="2"/>
      <c r="AP1005" s="2"/>
      <c r="AQ1005" s="2"/>
      <c r="AR1005" s="2"/>
      <c r="AS1005" s="2"/>
      <c r="AT1005" s="2"/>
      <c r="AU1005" s="2"/>
      <c r="AV1005" s="2"/>
      <c r="AW1005" s="2"/>
      <c r="AX1005" s="2"/>
      <c r="AY1005" s="2"/>
      <c r="AZ1005" s="2"/>
      <c r="BA1005" s="2"/>
      <c r="BB1005" s="2"/>
      <c r="BC1005" s="2"/>
      <c r="BD1005" s="2"/>
      <c r="BE1005" s="2"/>
      <c r="BF1005" s="2"/>
      <c r="BG1005" s="2"/>
      <c r="BH1005" s="2"/>
      <c r="BI1005" s="2"/>
      <c r="BJ1005" s="2"/>
    </row>
    <row r="1006" spans="1:62" x14ac:dyDescent="0.3">
      <c r="A1006" s="2"/>
      <c r="B1006" s="2"/>
      <c r="C1006" s="2"/>
      <c r="D1006" s="2"/>
      <c r="E1006" s="2"/>
      <c r="F1006" s="2"/>
      <c r="G1006" s="2"/>
      <c r="H1006" s="2"/>
      <c r="I1006" s="2"/>
      <c r="J1006" s="2"/>
      <c r="K1006" s="2"/>
      <c r="L1006" s="2"/>
      <c r="M1006" s="2"/>
      <c r="N1006" s="2"/>
      <c r="O1006" s="2"/>
      <c r="P1006" s="2"/>
      <c r="Q1006" s="2"/>
      <c r="R1006" s="2"/>
      <c r="S1006" s="2"/>
      <c r="T1006" s="2"/>
      <c r="U1006" s="2"/>
      <c r="V1006" s="2"/>
      <c r="W1006" s="2"/>
      <c r="X1006" s="2"/>
      <c r="Y1006" s="2"/>
      <c r="Z1006" s="2"/>
      <c r="AA1006" s="2"/>
      <c r="AB1006" s="2"/>
      <c r="AC1006" s="2"/>
      <c r="AD1006" s="2"/>
      <c r="AE1006" s="2"/>
      <c r="AF1006" s="2"/>
      <c r="AG1006" s="2"/>
      <c r="AH1006" s="2"/>
      <c r="AI1006" s="2"/>
      <c r="AJ1006" s="2"/>
      <c r="AK1006" s="2"/>
      <c r="AL1006" s="2"/>
      <c r="AM1006" s="2"/>
      <c r="AN1006" s="2"/>
      <c r="AO1006" s="2"/>
      <c r="AP1006" s="2"/>
      <c r="AQ1006" s="2"/>
      <c r="AR1006" s="2"/>
      <c r="AS1006" s="2"/>
      <c r="AT1006" s="2"/>
      <c r="AU1006" s="2"/>
      <c r="AV1006" s="2"/>
      <c r="AW1006" s="2"/>
      <c r="AX1006" s="2"/>
      <c r="AY1006" s="2"/>
      <c r="AZ1006" s="2"/>
      <c r="BA1006" s="2"/>
      <c r="BB1006" s="2"/>
      <c r="BC1006" s="2"/>
      <c r="BD1006" s="2"/>
      <c r="BE1006" s="2"/>
      <c r="BF1006" s="2"/>
      <c r="BG1006" s="2"/>
      <c r="BH1006" s="2"/>
      <c r="BI1006" s="2"/>
      <c r="BJ1006" s="2"/>
    </row>
    <row r="1007" spans="1:62" x14ac:dyDescent="0.3">
      <c r="A1007" s="2"/>
      <c r="B1007" s="2"/>
      <c r="C1007" s="2"/>
      <c r="D1007" s="2"/>
      <c r="E1007" s="2"/>
      <c r="F1007" s="2"/>
      <c r="G1007" s="2"/>
      <c r="H1007" s="2"/>
      <c r="I1007" s="2"/>
      <c r="J1007" s="2"/>
      <c r="K1007" s="2"/>
      <c r="L1007" s="2"/>
      <c r="M1007" s="2"/>
      <c r="N1007" s="2"/>
      <c r="O1007" s="2"/>
      <c r="P1007" s="2"/>
      <c r="Q1007" s="2"/>
      <c r="R1007" s="2"/>
      <c r="S1007" s="2"/>
      <c r="T1007" s="2"/>
      <c r="U1007" s="2"/>
      <c r="V1007" s="2"/>
      <c r="W1007" s="2"/>
      <c r="X1007" s="2"/>
      <c r="Y1007" s="2"/>
      <c r="Z1007" s="2"/>
      <c r="AA1007" s="2"/>
      <c r="AB1007" s="2"/>
      <c r="AC1007" s="2"/>
      <c r="AD1007" s="2"/>
      <c r="AE1007" s="2"/>
      <c r="AF1007" s="2"/>
      <c r="AG1007" s="2"/>
      <c r="AH1007" s="2"/>
      <c r="AI1007" s="2"/>
      <c r="AJ1007" s="2"/>
      <c r="AK1007" s="2"/>
      <c r="AL1007" s="2"/>
      <c r="AM1007" s="2"/>
      <c r="AN1007" s="2"/>
      <c r="AO1007" s="2"/>
      <c r="AP1007" s="2"/>
      <c r="AQ1007" s="2"/>
      <c r="AR1007" s="2"/>
      <c r="AS1007" s="2"/>
      <c r="AT1007" s="2"/>
      <c r="AU1007" s="2"/>
      <c r="AV1007" s="2"/>
      <c r="AW1007" s="2"/>
      <c r="AX1007" s="2"/>
      <c r="AY1007" s="2"/>
      <c r="AZ1007" s="2"/>
      <c r="BA1007" s="2"/>
      <c r="BB1007" s="2"/>
      <c r="BC1007" s="2"/>
      <c r="BD1007" s="2"/>
      <c r="BE1007" s="2"/>
      <c r="BF1007" s="2"/>
      <c r="BG1007" s="2"/>
      <c r="BH1007" s="2"/>
      <c r="BI1007" s="2"/>
      <c r="BJ1007" s="2"/>
    </row>
    <row r="1008" spans="1:62" x14ac:dyDescent="0.3">
      <c r="A1008" s="2"/>
      <c r="B1008" s="2"/>
      <c r="C1008" s="2"/>
      <c r="D1008" s="2"/>
      <c r="E1008" s="2"/>
      <c r="F1008" s="2"/>
      <c r="G1008" s="2"/>
      <c r="H1008" s="2"/>
      <c r="I1008" s="2"/>
      <c r="J1008" s="2"/>
      <c r="K1008" s="2"/>
      <c r="L1008" s="2"/>
      <c r="M1008" s="2"/>
      <c r="N1008" s="2"/>
      <c r="O1008" s="2"/>
      <c r="P1008" s="2"/>
      <c r="Q1008" s="2"/>
      <c r="R1008" s="2"/>
      <c r="S1008" s="2"/>
      <c r="T1008" s="2"/>
      <c r="U1008" s="2"/>
      <c r="V1008" s="2"/>
      <c r="W1008" s="2"/>
      <c r="X1008" s="2"/>
      <c r="Y1008" s="2"/>
      <c r="Z1008" s="2"/>
      <c r="AA1008" s="2"/>
      <c r="AB1008" s="2"/>
      <c r="AC1008" s="2"/>
      <c r="AD1008" s="2"/>
      <c r="AE1008" s="2"/>
      <c r="AF1008" s="2"/>
      <c r="AG1008" s="2"/>
      <c r="AH1008" s="2"/>
      <c r="AI1008" s="2"/>
      <c r="AJ1008" s="2"/>
      <c r="AK1008" s="2"/>
      <c r="AL1008" s="2"/>
      <c r="AM1008" s="2"/>
      <c r="AN1008" s="2"/>
      <c r="AO1008" s="2"/>
      <c r="AP1008" s="2"/>
      <c r="AQ1008" s="2"/>
      <c r="AR1008" s="2"/>
      <c r="AS1008" s="2"/>
      <c r="AT1008" s="2"/>
      <c r="AU1008" s="2"/>
      <c r="AV1008" s="2"/>
      <c r="AW1008" s="2"/>
      <c r="AX1008" s="2"/>
      <c r="AY1008" s="2"/>
      <c r="AZ1008" s="2"/>
      <c r="BA1008" s="2"/>
      <c r="BB1008" s="2"/>
      <c r="BC1008" s="2"/>
      <c r="BD1008" s="2"/>
      <c r="BE1008" s="2"/>
      <c r="BF1008" s="2"/>
      <c r="BG1008" s="2"/>
      <c r="BH1008" s="2"/>
      <c r="BI1008" s="2"/>
      <c r="BJ1008" s="2"/>
    </row>
    <row r="1009" spans="1:62" x14ac:dyDescent="0.3">
      <c r="A1009" s="2"/>
      <c r="B1009" s="2"/>
      <c r="C1009" s="2"/>
      <c r="D1009" s="2"/>
      <c r="E1009" s="2"/>
      <c r="F1009" s="2"/>
      <c r="G1009" s="2"/>
      <c r="H1009" s="2"/>
      <c r="I1009" s="2"/>
      <c r="J1009" s="2"/>
      <c r="K1009" s="2"/>
      <c r="L1009" s="2"/>
      <c r="M1009" s="2"/>
      <c r="N1009" s="2"/>
      <c r="O1009" s="2"/>
      <c r="P1009" s="2"/>
      <c r="Q1009" s="2"/>
      <c r="R1009" s="2"/>
      <c r="S1009" s="2"/>
      <c r="T1009" s="2"/>
      <c r="U1009" s="2"/>
      <c r="V1009" s="2"/>
      <c r="W1009" s="2"/>
      <c r="X1009" s="2"/>
      <c r="Y1009" s="2"/>
      <c r="Z1009" s="2"/>
      <c r="AA1009" s="2"/>
      <c r="AB1009" s="2"/>
      <c r="AC1009" s="2"/>
      <c r="AD1009" s="2"/>
      <c r="AE1009" s="2"/>
      <c r="AF1009" s="2"/>
      <c r="AG1009" s="2"/>
      <c r="AH1009" s="2"/>
      <c r="AI1009" s="2"/>
      <c r="AJ1009" s="2"/>
      <c r="AK1009" s="2"/>
      <c r="AL1009" s="2"/>
      <c r="AM1009" s="2"/>
      <c r="AN1009" s="2"/>
      <c r="AO1009" s="2"/>
      <c r="AP1009" s="2"/>
      <c r="AQ1009" s="2"/>
      <c r="AR1009" s="2"/>
      <c r="AS1009" s="2"/>
      <c r="AT1009" s="2"/>
      <c r="AU1009" s="2"/>
      <c r="AV1009" s="2"/>
      <c r="AW1009" s="2"/>
      <c r="AX1009" s="2"/>
      <c r="AY1009" s="2"/>
      <c r="AZ1009" s="2"/>
      <c r="BA1009" s="2"/>
      <c r="BB1009" s="2"/>
      <c r="BC1009" s="2"/>
      <c r="BD1009" s="2"/>
      <c r="BE1009" s="2"/>
      <c r="BF1009" s="2"/>
      <c r="BG1009" s="2"/>
      <c r="BH1009" s="2"/>
      <c r="BI1009" s="2"/>
      <c r="BJ1009" s="2"/>
    </row>
    <row r="1010" spans="1:62" x14ac:dyDescent="0.3">
      <c r="A1010" s="2"/>
      <c r="B1010" s="2"/>
      <c r="C1010" s="2"/>
      <c r="D1010" s="2"/>
      <c r="E1010" s="2"/>
      <c r="F1010" s="2"/>
      <c r="G1010" s="2"/>
      <c r="H1010" s="2"/>
      <c r="I1010" s="2"/>
      <c r="J1010" s="2"/>
      <c r="K1010" s="2"/>
      <c r="L1010" s="2"/>
      <c r="M1010" s="2"/>
      <c r="N1010" s="2"/>
      <c r="O1010" s="2"/>
      <c r="P1010" s="2"/>
      <c r="Q1010" s="2"/>
      <c r="R1010" s="2"/>
      <c r="S1010" s="2"/>
      <c r="T1010" s="2"/>
      <c r="U1010" s="2"/>
      <c r="V1010" s="2"/>
      <c r="W1010" s="2"/>
      <c r="X1010" s="2"/>
      <c r="Y1010" s="2"/>
      <c r="Z1010" s="2"/>
      <c r="AA1010" s="2"/>
      <c r="AB1010" s="2"/>
      <c r="AC1010" s="2"/>
      <c r="AD1010" s="2"/>
      <c r="AE1010" s="2"/>
      <c r="AF1010" s="2"/>
      <c r="AG1010" s="2"/>
      <c r="AH1010" s="2"/>
      <c r="AI1010" s="2"/>
      <c r="AJ1010" s="2"/>
      <c r="AK1010" s="2"/>
      <c r="AL1010" s="2"/>
      <c r="AM1010" s="2"/>
      <c r="AN1010" s="2"/>
      <c r="AO1010" s="2"/>
      <c r="AP1010" s="2"/>
      <c r="AQ1010" s="2"/>
      <c r="AR1010" s="2"/>
      <c r="AS1010" s="2"/>
      <c r="AT1010" s="2"/>
      <c r="AU1010" s="2"/>
      <c r="AV1010" s="2"/>
      <c r="AW1010" s="2"/>
      <c r="AX1010" s="2"/>
      <c r="AY1010" s="2"/>
      <c r="AZ1010" s="2"/>
      <c r="BA1010" s="2"/>
      <c r="BB1010" s="2"/>
      <c r="BC1010" s="2"/>
      <c r="BD1010" s="2"/>
      <c r="BE1010" s="2"/>
      <c r="BF1010" s="2"/>
      <c r="BG1010" s="2"/>
      <c r="BH1010" s="2"/>
      <c r="BI1010" s="2"/>
      <c r="BJ1010" s="2"/>
    </row>
    <row r="1011" spans="1:62" x14ac:dyDescent="0.3">
      <c r="A1011" s="2"/>
      <c r="B1011" s="2"/>
      <c r="C1011" s="2"/>
      <c r="D1011" s="2"/>
      <c r="E1011" s="2"/>
      <c r="F1011" s="2"/>
      <c r="G1011" s="2"/>
      <c r="H1011" s="2"/>
      <c r="I1011" s="2"/>
      <c r="J1011" s="2"/>
      <c r="K1011" s="2"/>
      <c r="L1011" s="2"/>
      <c r="M1011" s="2"/>
      <c r="N1011" s="2"/>
      <c r="O1011" s="2"/>
      <c r="P1011" s="2"/>
      <c r="Q1011" s="2"/>
      <c r="R1011" s="2"/>
      <c r="S1011" s="2"/>
      <c r="T1011" s="2"/>
      <c r="U1011" s="2"/>
      <c r="V1011" s="2"/>
      <c r="W1011" s="2"/>
      <c r="X1011" s="2"/>
      <c r="Y1011" s="2"/>
      <c r="Z1011" s="2"/>
      <c r="AA1011" s="2"/>
      <c r="AB1011" s="2"/>
      <c r="AC1011" s="2"/>
      <c r="AD1011" s="2"/>
      <c r="AE1011" s="2"/>
      <c r="AF1011" s="2"/>
      <c r="AG1011" s="2"/>
      <c r="AH1011" s="2"/>
      <c r="AI1011" s="2"/>
      <c r="AJ1011" s="2"/>
      <c r="AK1011" s="2"/>
      <c r="AL1011" s="2"/>
      <c r="AM1011" s="2"/>
      <c r="AN1011" s="2"/>
      <c r="AO1011" s="2"/>
      <c r="AP1011" s="2"/>
      <c r="AQ1011" s="2"/>
      <c r="AR1011" s="2"/>
      <c r="AS1011" s="2"/>
      <c r="AT1011" s="2"/>
      <c r="AU1011" s="2"/>
      <c r="AV1011" s="2"/>
      <c r="AW1011" s="2"/>
      <c r="AX1011" s="2"/>
      <c r="AY1011" s="2"/>
      <c r="AZ1011" s="2"/>
      <c r="BA1011" s="2"/>
      <c r="BB1011" s="2"/>
      <c r="BC1011" s="2"/>
      <c r="BD1011" s="2"/>
      <c r="BE1011" s="2"/>
      <c r="BF1011" s="2"/>
      <c r="BG1011" s="2"/>
      <c r="BH1011" s="2"/>
      <c r="BI1011" s="2"/>
      <c r="BJ1011" s="2"/>
    </row>
    <row r="1012" spans="1:62" x14ac:dyDescent="0.3">
      <c r="A1012" s="2"/>
      <c r="B1012" s="2"/>
      <c r="C1012" s="2"/>
      <c r="D1012" s="2"/>
      <c r="E1012" s="2"/>
      <c r="F1012" s="2"/>
      <c r="G1012" s="2"/>
      <c r="H1012" s="2"/>
      <c r="I1012" s="2"/>
      <c r="J1012" s="2"/>
      <c r="K1012" s="2"/>
      <c r="L1012" s="2"/>
      <c r="M1012" s="2"/>
      <c r="N1012" s="2"/>
      <c r="O1012" s="2"/>
      <c r="P1012" s="2"/>
      <c r="Q1012" s="2"/>
      <c r="R1012" s="2"/>
      <c r="S1012" s="2"/>
      <c r="T1012" s="2"/>
      <c r="U1012" s="2"/>
      <c r="V1012" s="2"/>
      <c r="W1012" s="2"/>
      <c r="X1012" s="2"/>
      <c r="Y1012" s="2"/>
      <c r="Z1012" s="2"/>
      <c r="AA1012" s="2"/>
      <c r="AB1012" s="2"/>
      <c r="AC1012" s="2"/>
      <c r="AD1012" s="2"/>
      <c r="AE1012" s="2"/>
      <c r="AF1012" s="2"/>
      <c r="AG1012" s="2"/>
      <c r="AH1012" s="2"/>
      <c r="AI1012" s="2"/>
      <c r="AJ1012" s="2"/>
      <c r="AK1012" s="2"/>
      <c r="AL1012" s="2"/>
      <c r="AM1012" s="2"/>
      <c r="AN1012" s="2"/>
      <c r="AO1012" s="2"/>
      <c r="AP1012" s="2"/>
      <c r="AQ1012" s="2"/>
      <c r="AR1012" s="2"/>
      <c r="AS1012" s="2"/>
      <c r="AT1012" s="2"/>
      <c r="AU1012" s="2"/>
      <c r="AV1012" s="2"/>
      <c r="AW1012" s="2"/>
      <c r="AX1012" s="2"/>
      <c r="AY1012" s="2"/>
      <c r="AZ1012" s="2"/>
      <c r="BA1012" s="2"/>
      <c r="BB1012" s="2"/>
      <c r="BC1012" s="2"/>
      <c r="BD1012" s="2"/>
      <c r="BE1012" s="2"/>
      <c r="BF1012" s="2"/>
      <c r="BG1012" s="2"/>
      <c r="BH1012" s="2"/>
      <c r="BI1012" s="2"/>
      <c r="BJ1012" s="2"/>
    </row>
    <row r="1013" spans="1:62" x14ac:dyDescent="0.3">
      <c r="A1013" s="2"/>
      <c r="B1013" s="2"/>
      <c r="C1013" s="2"/>
      <c r="D1013" s="2"/>
      <c r="E1013" s="2"/>
      <c r="F1013" s="2"/>
      <c r="G1013" s="2"/>
      <c r="H1013" s="2"/>
      <c r="I1013" s="2"/>
      <c r="J1013" s="2"/>
      <c r="K1013" s="2"/>
      <c r="L1013" s="2"/>
      <c r="M1013" s="2"/>
      <c r="N1013" s="2"/>
      <c r="O1013" s="2"/>
      <c r="P1013" s="2"/>
      <c r="Q1013" s="2"/>
      <c r="R1013" s="2"/>
      <c r="S1013" s="2"/>
      <c r="T1013" s="2"/>
      <c r="U1013" s="2"/>
      <c r="V1013" s="2"/>
      <c r="W1013" s="2"/>
      <c r="X1013" s="2"/>
      <c r="Y1013" s="2"/>
      <c r="Z1013" s="2"/>
      <c r="AA1013" s="2"/>
      <c r="AB1013" s="2"/>
      <c r="AC1013" s="2"/>
      <c r="AD1013" s="2"/>
      <c r="AE1013" s="2"/>
      <c r="AF1013" s="2"/>
      <c r="AG1013" s="2"/>
      <c r="AH1013" s="2"/>
      <c r="AI1013" s="2"/>
      <c r="AJ1013" s="2"/>
      <c r="AK1013" s="2"/>
      <c r="AL1013" s="2"/>
      <c r="AM1013" s="2"/>
      <c r="AN1013" s="2"/>
      <c r="AO1013" s="2"/>
      <c r="AP1013" s="2"/>
      <c r="AQ1013" s="2"/>
      <c r="AR1013" s="2"/>
      <c r="AS1013" s="2"/>
      <c r="AT1013" s="2"/>
      <c r="AU1013" s="2"/>
      <c r="AV1013" s="2"/>
      <c r="AW1013" s="2"/>
      <c r="AX1013" s="2"/>
      <c r="AY1013" s="2"/>
      <c r="AZ1013" s="2"/>
      <c r="BA1013" s="2"/>
      <c r="BB1013" s="2"/>
      <c r="BC1013" s="2"/>
      <c r="BD1013" s="2"/>
      <c r="BE1013" s="2"/>
      <c r="BF1013" s="2"/>
      <c r="BG1013" s="2"/>
      <c r="BH1013" s="2"/>
      <c r="BI1013" s="2"/>
      <c r="BJ1013" s="2"/>
    </row>
    <row r="1014" spans="1:62" x14ac:dyDescent="0.3">
      <c r="A1014" s="2"/>
      <c r="B1014" s="2"/>
      <c r="C1014" s="2"/>
      <c r="D1014" s="2"/>
      <c r="E1014" s="2"/>
      <c r="F1014" s="2"/>
      <c r="G1014" s="2"/>
      <c r="H1014" s="2"/>
      <c r="I1014" s="2"/>
      <c r="J1014" s="2"/>
      <c r="K1014" s="2"/>
      <c r="L1014" s="2"/>
      <c r="M1014" s="2"/>
      <c r="N1014" s="2"/>
      <c r="O1014" s="2"/>
      <c r="P1014" s="2"/>
      <c r="Q1014" s="2"/>
      <c r="R1014" s="2"/>
      <c r="S1014" s="2"/>
      <c r="T1014" s="2"/>
      <c r="U1014" s="2"/>
      <c r="V1014" s="2"/>
      <c r="W1014" s="2"/>
      <c r="X1014" s="2"/>
      <c r="Y1014" s="2"/>
      <c r="Z1014" s="2"/>
      <c r="AA1014" s="2"/>
      <c r="AB1014" s="2"/>
      <c r="AC1014" s="2"/>
      <c r="AD1014" s="2"/>
      <c r="AE1014" s="2"/>
      <c r="AF1014" s="2"/>
      <c r="AG1014" s="2"/>
      <c r="AH1014" s="2"/>
      <c r="AI1014" s="2"/>
      <c r="AJ1014" s="2"/>
      <c r="AK1014" s="2"/>
      <c r="AL1014" s="2"/>
      <c r="AM1014" s="2"/>
      <c r="AN1014" s="2"/>
      <c r="AO1014" s="2"/>
      <c r="AP1014" s="2"/>
      <c r="AQ1014" s="2"/>
      <c r="AR1014" s="2"/>
      <c r="AS1014" s="2"/>
      <c r="AT1014" s="2"/>
      <c r="AU1014" s="2"/>
      <c r="AV1014" s="2"/>
      <c r="AW1014" s="2"/>
      <c r="AX1014" s="2"/>
      <c r="AY1014" s="2"/>
      <c r="AZ1014" s="2"/>
      <c r="BA1014" s="2"/>
      <c r="BB1014" s="2"/>
      <c r="BC1014" s="2"/>
      <c r="BD1014" s="2"/>
      <c r="BE1014" s="2"/>
      <c r="BF1014" s="2"/>
      <c r="BG1014" s="2"/>
      <c r="BH1014" s="2"/>
      <c r="BI1014" s="2"/>
      <c r="BJ1014" s="2"/>
    </row>
    <row r="1015" spans="1:62" x14ac:dyDescent="0.3">
      <c r="A1015" s="2"/>
      <c r="B1015" s="2"/>
      <c r="C1015" s="2"/>
      <c r="D1015" s="2"/>
      <c r="E1015" s="2"/>
      <c r="F1015" s="2"/>
      <c r="G1015" s="2"/>
      <c r="H1015" s="2"/>
      <c r="I1015" s="2"/>
      <c r="J1015" s="2"/>
      <c r="K1015" s="2"/>
      <c r="L1015" s="2"/>
      <c r="M1015" s="2"/>
      <c r="N1015" s="2"/>
      <c r="O1015" s="2"/>
      <c r="P1015" s="2"/>
      <c r="Q1015" s="2"/>
      <c r="R1015" s="2"/>
      <c r="S1015" s="2"/>
      <c r="T1015" s="2"/>
      <c r="U1015" s="2"/>
      <c r="V1015" s="2"/>
      <c r="W1015" s="2"/>
      <c r="X1015" s="2"/>
      <c r="Y1015" s="2"/>
      <c r="Z1015" s="2"/>
      <c r="AA1015" s="2"/>
      <c r="AB1015" s="2"/>
      <c r="AC1015" s="2"/>
      <c r="AD1015" s="2"/>
      <c r="AE1015" s="2"/>
      <c r="AF1015" s="2"/>
      <c r="AG1015" s="2"/>
      <c r="AH1015" s="2"/>
      <c r="AI1015" s="2"/>
      <c r="AJ1015" s="2"/>
      <c r="AK1015" s="2"/>
      <c r="AL1015" s="2"/>
      <c r="AM1015" s="2"/>
      <c r="AN1015" s="2"/>
      <c r="AO1015" s="2"/>
      <c r="AP1015" s="2"/>
      <c r="AQ1015" s="2"/>
      <c r="AR1015" s="2"/>
      <c r="AS1015" s="2"/>
      <c r="AT1015" s="2"/>
      <c r="AU1015" s="2"/>
      <c r="AV1015" s="2"/>
      <c r="AW1015" s="2"/>
      <c r="AX1015" s="2"/>
      <c r="AY1015" s="2"/>
      <c r="AZ1015" s="2"/>
      <c r="BA1015" s="2"/>
      <c r="BB1015" s="2"/>
      <c r="BC1015" s="2"/>
      <c r="BD1015" s="2"/>
      <c r="BE1015" s="2"/>
      <c r="BF1015" s="2"/>
      <c r="BG1015" s="2"/>
      <c r="BH1015" s="2"/>
      <c r="BI1015" s="2"/>
      <c r="BJ1015" s="2"/>
    </row>
    <row r="1016" spans="1:62" x14ac:dyDescent="0.3">
      <c r="A1016" s="2"/>
      <c r="B1016" s="2"/>
      <c r="C1016" s="2"/>
      <c r="D1016" s="2"/>
      <c r="E1016" s="2"/>
      <c r="F1016" s="2"/>
      <c r="G1016" s="2"/>
      <c r="H1016" s="2"/>
      <c r="I1016" s="2"/>
      <c r="J1016" s="2"/>
      <c r="K1016" s="2"/>
      <c r="L1016" s="2"/>
      <c r="M1016" s="2"/>
      <c r="N1016" s="2"/>
      <c r="O1016" s="2"/>
      <c r="P1016" s="2"/>
      <c r="Q1016" s="2"/>
      <c r="R1016" s="2"/>
      <c r="S1016" s="2"/>
      <c r="T1016" s="2"/>
      <c r="U1016" s="2"/>
      <c r="V1016" s="2"/>
      <c r="W1016" s="2"/>
      <c r="X1016" s="2"/>
      <c r="Y1016" s="2"/>
      <c r="Z1016" s="2"/>
      <c r="AA1016" s="2"/>
      <c r="AB1016" s="2"/>
      <c r="AC1016" s="2"/>
      <c r="AD1016" s="2"/>
      <c r="AE1016" s="2"/>
      <c r="AF1016" s="2"/>
      <c r="AG1016" s="2"/>
      <c r="AH1016" s="2"/>
      <c r="AI1016" s="2"/>
      <c r="AJ1016" s="2"/>
      <c r="AK1016" s="2"/>
      <c r="AL1016" s="2"/>
      <c r="AM1016" s="2"/>
      <c r="AN1016" s="2"/>
      <c r="AO1016" s="2"/>
      <c r="AP1016" s="2"/>
      <c r="AQ1016" s="2"/>
      <c r="AR1016" s="2"/>
      <c r="AS1016" s="2"/>
      <c r="AT1016" s="2"/>
      <c r="AU1016" s="2"/>
      <c r="AV1016" s="2"/>
      <c r="AW1016" s="2"/>
      <c r="AX1016" s="2"/>
      <c r="AY1016" s="2"/>
      <c r="AZ1016" s="2"/>
      <c r="BA1016" s="2"/>
      <c r="BB1016" s="2"/>
      <c r="BC1016" s="2"/>
      <c r="BD1016" s="2"/>
      <c r="BE1016" s="2"/>
      <c r="BF1016" s="2"/>
      <c r="BG1016" s="2"/>
      <c r="BH1016" s="2"/>
      <c r="BI1016" s="2"/>
      <c r="BJ1016" s="2"/>
    </row>
    <row r="1017" spans="1:62" x14ac:dyDescent="0.3">
      <c r="A1017" s="2"/>
      <c r="B1017" s="2"/>
      <c r="C1017" s="2"/>
      <c r="D1017" s="2"/>
      <c r="E1017" s="2"/>
      <c r="F1017" s="2"/>
      <c r="G1017" s="2"/>
      <c r="H1017" s="2"/>
      <c r="I1017" s="2"/>
      <c r="J1017" s="2"/>
      <c r="K1017" s="2"/>
      <c r="L1017" s="2"/>
      <c r="M1017" s="2"/>
      <c r="N1017" s="2"/>
      <c r="O1017" s="2"/>
      <c r="P1017" s="2"/>
      <c r="Q1017" s="2"/>
      <c r="R1017" s="2"/>
      <c r="S1017" s="2"/>
      <c r="T1017" s="2"/>
      <c r="U1017" s="2"/>
      <c r="V1017" s="2"/>
      <c r="W1017" s="2"/>
      <c r="X1017" s="2"/>
      <c r="Y1017" s="2"/>
      <c r="Z1017" s="2"/>
      <c r="AA1017" s="2"/>
      <c r="AB1017" s="2"/>
      <c r="AC1017" s="2"/>
      <c r="AD1017" s="2"/>
      <c r="AE1017" s="2"/>
      <c r="AF1017" s="2"/>
      <c r="AG1017" s="2"/>
      <c r="AH1017" s="2"/>
      <c r="AI1017" s="2"/>
      <c r="AJ1017" s="2"/>
      <c r="AK1017" s="2"/>
      <c r="AL1017" s="2"/>
      <c r="AM1017" s="2"/>
      <c r="AN1017" s="2"/>
      <c r="AO1017" s="2"/>
      <c r="AP1017" s="2"/>
      <c r="AQ1017" s="2"/>
      <c r="AR1017" s="2"/>
      <c r="AS1017" s="2"/>
      <c r="AT1017" s="2"/>
      <c r="AU1017" s="2"/>
      <c r="AV1017" s="2"/>
      <c r="AW1017" s="2"/>
      <c r="AX1017" s="2"/>
      <c r="AY1017" s="2"/>
      <c r="AZ1017" s="2"/>
      <c r="BA1017" s="2"/>
      <c r="BB1017" s="2"/>
      <c r="BC1017" s="2"/>
      <c r="BD1017" s="2"/>
      <c r="BE1017" s="2"/>
      <c r="BF1017" s="2"/>
      <c r="BG1017" s="2"/>
      <c r="BH1017" s="2"/>
      <c r="BI1017" s="2"/>
      <c r="BJ1017" s="2"/>
    </row>
    <row r="1018" spans="1:62" x14ac:dyDescent="0.3">
      <c r="A1018" s="2"/>
      <c r="B1018" s="2"/>
      <c r="C1018" s="2"/>
      <c r="D1018" s="2"/>
      <c r="E1018" s="2"/>
      <c r="F1018" s="2"/>
      <c r="G1018" s="2"/>
      <c r="H1018" s="2"/>
      <c r="I1018" s="2"/>
      <c r="J1018" s="2"/>
      <c r="K1018" s="2"/>
      <c r="L1018" s="2"/>
      <c r="M1018" s="2"/>
      <c r="N1018" s="2"/>
      <c r="O1018" s="2"/>
      <c r="P1018" s="2"/>
      <c r="Q1018" s="2"/>
      <c r="R1018" s="2"/>
      <c r="S1018" s="2"/>
      <c r="T1018" s="2"/>
      <c r="U1018" s="2"/>
      <c r="V1018" s="2"/>
      <c r="W1018" s="2"/>
      <c r="X1018" s="2"/>
      <c r="Y1018" s="2"/>
      <c r="Z1018" s="2"/>
      <c r="AA1018" s="2"/>
      <c r="AB1018" s="2"/>
      <c r="AC1018" s="2"/>
      <c r="AD1018" s="2"/>
      <c r="AE1018" s="2"/>
      <c r="AF1018" s="2"/>
      <c r="AG1018" s="2"/>
      <c r="AH1018" s="2"/>
      <c r="AI1018" s="2"/>
      <c r="AJ1018" s="2"/>
      <c r="AK1018" s="2"/>
      <c r="AL1018" s="2"/>
      <c r="AM1018" s="2"/>
      <c r="AN1018" s="2"/>
      <c r="AO1018" s="2"/>
      <c r="AP1018" s="2"/>
      <c r="AQ1018" s="2"/>
      <c r="AR1018" s="2"/>
      <c r="AS1018" s="2"/>
      <c r="AT1018" s="2"/>
      <c r="AU1018" s="2"/>
      <c r="AV1018" s="2"/>
      <c r="AW1018" s="2"/>
      <c r="AX1018" s="2"/>
      <c r="AY1018" s="2"/>
      <c r="AZ1018" s="2"/>
      <c r="BA1018" s="2"/>
      <c r="BB1018" s="2"/>
      <c r="BC1018" s="2"/>
      <c r="BD1018" s="2"/>
      <c r="BE1018" s="2"/>
      <c r="BF1018" s="2"/>
      <c r="BG1018" s="2"/>
      <c r="BH1018" s="2"/>
      <c r="BI1018" s="2"/>
      <c r="BJ1018" s="2"/>
    </row>
    <row r="1019" spans="1:62" x14ac:dyDescent="0.3">
      <c r="A1019" s="2"/>
      <c r="B1019" s="2"/>
      <c r="C1019" s="2"/>
      <c r="D1019" s="2"/>
      <c r="E1019" s="2"/>
      <c r="F1019" s="2"/>
      <c r="G1019" s="2"/>
      <c r="H1019" s="2"/>
      <c r="I1019" s="2"/>
      <c r="J1019" s="2"/>
      <c r="K1019" s="2"/>
      <c r="L1019" s="2"/>
      <c r="M1019" s="2"/>
      <c r="N1019" s="2"/>
      <c r="O1019" s="2"/>
      <c r="P1019" s="2"/>
      <c r="Q1019" s="2"/>
      <c r="R1019" s="2"/>
      <c r="S1019" s="2"/>
      <c r="T1019" s="2"/>
      <c r="U1019" s="2"/>
      <c r="V1019" s="2"/>
      <c r="W1019" s="2"/>
      <c r="X1019" s="2"/>
      <c r="Y1019" s="2"/>
      <c r="Z1019" s="2"/>
      <c r="AA1019" s="2"/>
      <c r="AB1019" s="2"/>
      <c r="AC1019" s="2"/>
      <c r="AD1019" s="2"/>
      <c r="AE1019" s="2"/>
      <c r="AF1019" s="2"/>
      <c r="AG1019" s="2"/>
      <c r="AH1019" s="2"/>
      <c r="AI1019" s="2"/>
      <c r="AJ1019" s="2"/>
      <c r="AK1019" s="2"/>
      <c r="AL1019" s="2"/>
      <c r="AM1019" s="2"/>
      <c r="AN1019" s="2"/>
      <c r="AO1019" s="2"/>
      <c r="AP1019" s="2"/>
      <c r="AQ1019" s="2"/>
      <c r="AR1019" s="2"/>
      <c r="AS1019" s="2"/>
      <c r="AT1019" s="2"/>
      <c r="AU1019" s="2"/>
      <c r="AV1019" s="2"/>
      <c r="AW1019" s="2"/>
      <c r="AX1019" s="2"/>
      <c r="AY1019" s="2"/>
      <c r="AZ1019" s="2"/>
      <c r="BA1019" s="2"/>
      <c r="BB1019" s="2"/>
      <c r="BC1019" s="2"/>
      <c r="BD1019" s="2"/>
      <c r="BE1019" s="2"/>
      <c r="BF1019" s="2"/>
      <c r="BG1019" s="2"/>
      <c r="BH1019" s="2"/>
      <c r="BI1019" s="2"/>
      <c r="BJ1019" s="2"/>
    </row>
    <row r="1020" spans="1:62" x14ac:dyDescent="0.3">
      <c r="A1020" s="2"/>
      <c r="B1020" s="2"/>
      <c r="C1020" s="2"/>
      <c r="D1020" s="2"/>
      <c r="E1020" s="2"/>
      <c r="F1020" s="2"/>
      <c r="G1020" s="2"/>
      <c r="H1020" s="2"/>
      <c r="I1020" s="2"/>
      <c r="J1020" s="2"/>
      <c r="K1020" s="2"/>
      <c r="L1020" s="2"/>
      <c r="M1020" s="2"/>
      <c r="N1020" s="2"/>
      <c r="O1020" s="2"/>
      <c r="P1020" s="2"/>
      <c r="Q1020" s="2"/>
      <c r="R1020" s="2"/>
      <c r="S1020" s="2"/>
      <c r="T1020" s="2"/>
      <c r="U1020" s="2"/>
      <c r="V1020" s="2"/>
      <c r="W1020" s="2"/>
      <c r="X1020" s="2"/>
      <c r="Y1020" s="2"/>
      <c r="Z1020" s="2"/>
      <c r="AA1020" s="2"/>
      <c r="AB1020" s="2"/>
      <c r="AC1020" s="2"/>
      <c r="AD1020" s="2"/>
      <c r="AE1020" s="2"/>
      <c r="AF1020" s="2"/>
      <c r="AG1020" s="2"/>
      <c r="AH1020" s="2"/>
      <c r="AI1020" s="2"/>
      <c r="AJ1020" s="2"/>
      <c r="AK1020" s="2"/>
      <c r="AL1020" s="2"/>
      <c r="AM1020" s="2"/>
      <c r="AN1020" s="2"/>
      <c r="AO1020" s="2"/>
      <c r="AP1020" s="2"/>
      <c r="AQ1020" s="2"/>
      <c r="AR1020" s="2"/>
      <c r="AS1020" s="2"/>
      <c r="AT1020" s="2"/>
      <c r="AU1020" s="2"/>
      <c r="AV1020" s="2"/>
      <c r="AW1020" s="2"/>
      <c r="AX1020" s="2"/>
      <c r="AY1020" s="2"/>
      <c r="AZ1020" s="2"/>
      <c r="BA1020" s="2"/>
      <c r="BB1020" s="2"/>
      <c r="BC1020" s="2"/>
      <c r="BD1020" s="2"/>
      <c r="BE1020" s="2"/>
      <c r="BF1020" s="2"/>
      <c r="BG1020" s="2"/>
      <c r="BH1020" s="2"/>
      <c r="BI1020" s="2"/>
      <c r="BJ1020" s="2"/>
    </row>
    <row r="1021" spans="1:62" x14ac:dyDescent="0.3">
      <c r="A1021" s="2"/>
      <c r="B1021" s="2"/>
      <c r="C1021" s="2"/>
      <c r="D1021" s="2"/>
      <c r="E1021" s="2"/>
      <c r="F1021" s="2"/>
      <c r="G1021" s="2"/>
      <c r="H1021" s="2"/>
      <c r="I1021" s="2"/>
      <c r="J1021" s="2"/>
      <c r="K1021" s="2"/>
      <c r="L1021" s="2"/>
      <c r="M1021" s="2"/>
      <c r="N1021" s="2"/>
      <c r="O1021" s="2"/>
      <c r="P1021" s="2"/>
      <c r="Q1021" s="2"/>
      <c r="R1021" s="2"/>
      <c r="S1021" s="2"/>
      <c r="T1021" s="2"/>
      <c r="U1021" s="2"/>
      <c r="V1021" s="2"/>
      <c r="W1021" s="2"/>
      <c r="X1021" s="2"/>
      <c r="Y1021" s="2"/>
      <c r="Z1021" s="2"/>
      <c r="AA1021" s="2"/>
      <c r="AB1021" s="2"/>
      <c r="AC1021" s="2"/>
      <c r="AD1021" s="2"/>
      <c r="AE1021" s="2"/>
      <c r="AF1021" s="2"/>
      <c r="AG1021" s="2"/>
      <c r="AH1021" s="2"/>
      <c r="AI1021" s="2"/>
      <c r="AJ1021" s="2"/>
      <c r="AK1021" s="2"/>
      <c r="AL1021" s="2"/>
      <c r="AM1021" s="2"/>
      <c r="AN1021" s="2"/>
      <c r="AO1021" s="2"/>
      <c r="AP1021" s="2"/>
      <c r="AQ1021" s="2"/>
      <c r="AR1021" s="2"/>
      <c r="AS1021" s="2"/>
      <c r="AT1021" s="2"/>
      <c r="AU1021" s="2"/>
      <c r="AV1021" s="2"/>
      <c r="AW1021" s="2"/>
      <c r="AX1021" s="2"/>
      <c r="AY1021" s="2"/>
      <c r="AZ1021" s="2"/>
      <c r="BA1021" s="2"/>
      <c r="BB1021" s="2"/>
      <c r="BC1021" s="2"/>
      <c r="BD1021" s="2"/>
      <c r="BE1021" s="2"/>
      <c r="BF1021" s="2"/>
      <c r="BG1021" s="2"/>
      <c r="BH1021" s="2"/>
      <c r="BI1021" s="2"/>
      <c r="BJ1021" s="2"/>
    </row>
    <row r="1022" spans="1:62" x14ac:dyDescent="0.3">
      <c r="A1022" s="2"/>
      <c r="B1022" s="2"/>
      <c r="C1022" s="2"/>
      <c r="D1022" s="2"/>
      <c r="E1022" s="2"/>
      <c r="F1022" s="2"/>
      <c r="G1022" s="2"/>
      <c r="H1022" s="2"/>
      <c r="I1022" s="2"/>
      <c r="J1022" s="2"/>
      <c r="K1022" s="2"/>
      <c r="L1022" s="2"/>
      <c r="M1022" s="2"/>
      <c r="N1022" s="2"/>
      <c r="O1022" s="2"/>
      <c r="P1022" s="2"/>
      <c r="Q1022" s="2"/>
      <c r="R1022" s="2"/>
      <c r="S1022" s="2"/>
      <c r="T1022" s="2"/>
      <c r="U1022" s="2"/>
      <c r="V1022" s="2"/>
      <c r="W1022" s="2"/>
      <c r="X1022" s="2"/>
      <c r="Y1022" s="2"/>
      <c r="Z1022" s="2"/>
      <c r="AA1022" s="2"/>
      <c r="AB1022" s="2"/>
      <c r="AC1022" s="2"/>
      <c r="AD1022" s="2"/>
      <c r="AE1022" s="2"/>
      <c r="AF1022" s="2"/>
      <c r="AG1022" s="2"/>
      <c r="AH1022" s="2"/>
      <c r="AI1022" s="2"/>
      <c r="AJ1022" s="2"/>
      <c r="AK1022" s="2"/>
      <c r="AL1022" s="2"/>
      <c r="AM1022" s="2"/>
      <c r="AN1022" s="2"/>
      <c r="AO1022" s="2"/>
      <c r="AP1022" s="2"/>
      <c r="AQ1022" s="2"/>
      <c r="AR1022" s="2"/>
      <c r="AS1022" s="2"/>
      <c r="AT1022" s="2"/>
      <c r="AU1022" s="2"/>
      <c r="AV1022" s="2"/>
      <c r="AW1022" s="2"/>
      <c r="AX1022" s="2"/>
      <c r="AY1022" s="2"/>
      <c r="AZ1022" s="2"/>
      <c r="BA1022" s="2"/>
      <c r="BB1022" s="2"/>
      <c r="BC1022" s="2"/>
      <c r="BD1022" s="2"/>
      <c r="BE1022" s="2"/>
      <c r="BF1022" s="2"/>
      <c r="BG1022" s="2"/>
      <c r="BH1022" s="2"/>
      <c r="BI1022" s="2"/>
      <c r="BJ1022" s="2"/>
    </row>
    <row r="1023" spans="1:62" x14ac:dyDescent="0.3">
      <c r="A1023" s="2"/>
      <c r="B1023" s="2"/>
      <c r="C1023" s="2"/>
      <c r="D1023" s="2"/>
      <c r="E1023" s="2"/>
      <c r="F1023" s="2"/>
      <c r="G1023" s="2"/>
      <c r="H1023" s="2"/>
      <c r="I1023" s="2"/>
      <c r="J1023" s="2"/>
      <c r="K1023" s="2"/>
      <c r="L1023" s="2"/>
      <c r="M1023" s="2"/>
      <c r="N1023" s="2"/>
      <c r="O1023" s="2"/>
      <c r="P1023" s="2"/>
      <c r="Q1023" s="2"/>
      <c r="R1023" s="2"/>
      <c r="S1023" s="2"/>
      <c r="T1023" s="2"/>
      <c r="U1023" s="2"/>
      <c r="V1023" s="2"/>
      <c r="W1023" s="2"/>
      <c r="X1023" s="2"/>
      <c r="Y1023" s="2"/>
      <c r="Z1023" s="2"/>
      <c r="AA1023" s="2"/>
      <c r="AB1023" s="2"/>
      <c r="AC1023" s="2"/>
      <c r="AD1023" s="2"/>
      <c r="AE1023" s="2"/>
      <c r="AF1023" s="2"/>
      <c r="AG1023" s="2"/>
      <c r="AH1023" s="2"/>
      <c r="AI1023" s="2"/>
      <c r="AJ1023" s="2"/>
      <c r="AK1023" s="2"/>
      <c r="AL1023" s="2"/>
      <c r="AM1023" s="2"/>
      <c r="AN1023" s="2"/>
      <c r="AO1023" s="2"/>
      <c r="AP1023" s="2"/>
      <c r="AQ1023" s="2"/>
      <c r="AR1023" s="2"/>
      <c r="AS1023" s="2"/>
      <c r="AT1023" s="2"/>
      <c r="AU1023" s="2"/>
      <c r="AV1023" s="2"/>
      <c r="AW1023" s="2"/>
      <c r="AX1023" s="2"/>
      <c r="AY1023" s="2"/>
      <c r="AZ1023" s="2"/>
      <c r="BA1023" s="2"/>
      <c r="BB1023" s="2"/>
      <c r="BC1023" s="2"/>
      <c r="BD1023" s="2"/>
      <c r="BE1023" s="2"/>
      <c r="BF1023" s="2"/>
      <c r="BG1023" s="2"/>
      <c r="BH1023" s="2"/>
      <c r="BI1023" s="2"/>
      <c r="BJ1023" s="2"/>
    </row>
    <row r="1024" spans="1:62" x14ac:dyDescent="0.3">
      <c r="A1024" s="2"/>
      <c r="B1024" s="2"/>
      <c r="C1024" s="2"/>
      <c r="D1024" s="2"/>
      <c r="E1024" s="2"/>
      <c r="F1024" s="2"/>
      <c r="G1024" s="2"/>
      <c r="H1024" s="2"/>
      <c r="I1024" s="2"/>
      <c r="J1024" s="2"/>
      <c r="K1024" s="2"/>
      <c r="L1024" s="2"/>
      <c r="M1024" s="2"/>
      <c r="N1024" s="2"/>
      <c r="O1024" s="2"/>
      <c r="P1024" s="2"/>
      <c r="Q1024" s="2"/>
      <c r="R1024" s="2"/>
      <c r="S1024" s="2"/>
      <c r="T1024" s="2"/>
      <c r="U1024" s="2"/>
      <c r="V1024" s="2"/>
      <c r="W1024" s="2"/>
      <c r="X1024" s="2"/>
      <c r="Y1024" s="2"/>
      <c r="Z1024" s="2"/>
      <c r="AA1024" s="2"/>
      <c r="AB1024" s="2"/>
      <c r="AC1024" s="2"/>
      <c r="AD1024" s="2"/>
      <c r="AE1024" s="2"/>
      <c r="AF1024" s="2"/>
      <c r="AG1024" s="2"/>
      <c r="AH1024" s="2"/>
      <c r="AI1024" s="2"/>
      <c r="AJ1024" s="2"/>
      <c r="AK1024" s="2"/>
      <c r="AL1024" s="2"/>
      <c r="AM1024" s="2"/>
      <c r="AN1024" s="2"/>
      <c r="AO1024" s="2"/>
      <c r="AP1024" s="2"/>
      <c r="AQ1024" s="2"/>
      <c r="AR1024" s="2"/>
      <c r="AS1024" s="2"/>
      <c r="AT1024" s="2"/>
      <c r="AU1024" s="2"/>
      <c r="AV1024" s="2"/>
      <c r="AW1024" s="2"/>
      <c r="AX1024" s="2"/>
      <c r="AY1024" s="2"/>
      <c r="AZ1024" s="2"/>
      <c r="BA1024" s="2"/>
      <c r="BB1024" s="2"/>
      <c r="BC1024" s="2"/>
      <c r="BD1024" s="2"/>
      <c r="BE1024" s="2"/>
      <c r="BF1024" s="2"/>
      <c r="BG1024" s="2"/>
      <c r="BH1024" s="2"/>
      <c r="BI1024" s="2"/>
      <c r="BJ1024" s="2"/>
    </row>
    <row r="1025" spans="1:62" x14ac:dyDescent="0.3">
      <c r="A1025" s="2"/>
      <c r="B1025" s="2"/>
      <c r="C1025" s="2"/>
      <c r="D1025" s="2"/>
      <c r="E1025" s="2"/>
      <c r="F1025" s="2"/>
      <c r="G1025" s="2"/>
      <c r="H1025" s="2"/>
      <c r="I1025" s="2"/>
      <c r="J1025" s="2"/>
      <c r="K1025" s="2"/>
      <c r="L1025" s="2"/>
      <c r="M1025" s="2"/>
      <c r="N1025" s="2"/>
      <c r="O1025" s="2"/>
      <c r="P1025" s="2"/>
      <c r="Q1025" s="2"/>
      <c r="R1025" s="2"/>
      <c r="S1025" s="2"/>
      <c r="T1025" s="2"/>
      <c r="U1025" s="2"/>
      <c r="V1025" s="2"/>
      <c r="W1025" s="2"/>
      <c r="X1025" s="2"/>
      <c r="Y1025" s="2"/>
      <c r="Z1025" s="2"/>
      <c r="AA1025" s="2"/>
      <c r="AB1025" s="2"/>
      <c r="AC1025" s="2"/>
      <c r="AD1025" s="2"/>
      <c r="AE1025" s="2"/>
      <c r="AF1025" s="2"/>
      <c r="AG1025" s="2"/>
      <c r="AH1025" s="2"/>
      <c r="AI1025" s="2"/>
      <c r="AJ1025" s="2"/>
      <c r="AK1025" s="2"/>
      <c r="AL1025" s="2"/>
      <c r="AM1025" s="2"/>
      <c r="AN1025" s="2"/>
      <c r="AO1025" s="2"/>
      <c r="AP1025" s="2"/>
      <c r="AQ1025" s="2"/>
      <c r="AR1025" s="2"/>
      <c r="AS1025" s="2"/>
      <c r="AT1025" s="2"/>
      <c r="AU1025" s="2"/>
      <c r="AV1025" s="2"/>
      <c r="AW1025" s="2"/>
      <c r="AX1025" s="2"/>
      <c r="AY1025" s="2"/>
      <c r="AZ1025" s="2"/>
      <c r="BA1025" s="2"/>
      <c r="BB1025" s="2"/>
      <c r="BC1025" s="2"/>
      <c r="BD1025" s="2"/>
      <c r="BE1025" s="2"/>
      <c r="BF1025" s="2"/>
      <c r="BG1025" s="2"/>
      <c r="BH1025" s="2"/>
      <c r="BI1025" s="2"/>
      <c r="BJ1025" s="2"/>
    </row>
    <row r="1026" spans="1:62" x14ac:dyDescent="0.3">
      <c r="A1026" s="2"/>
      <c r="B1026" s="2"/>
      <c r="C1026" s="2"/>
      <c r="D1026" s="2"/>
      <c r="E1026" s="2"/>
      <c r="F1026" s="2"/>
      <c r="G1026" s="2"/>
      <c r="H1026" s="2"/>
      <c r="I1026" s="2"/>
      <c r="J1026" s="2"/>
      <c r="K1026" s="2"/>
      <c r="L1026" s="2"/>
      <c r="M1026" s="2"/>
      <c r="N1026" s="2"/>
      <c r="O1026" s="2"/>
      <c r="P1026" s="2"/>
      <c r="Q1026" s="2"/>
      <c r="R1026" s="2"/>
      <c r="S1026" s="2"/>
      <c r="T1026" s="2"/>
      <c r="U1026" s="2"/>
      <c r="V1026" s="2"/>
      <c r="W1026" s="2"/>
      <c r="X1026" s="2"/>
      <c r="Y1026" s="2"/>
      <c r="Z1026" s="2"/>
      <c r="AA1026" s="2"/>
      <c r="AB1026" s="2"/>
      <c r="AC1026" s="2"/>
      <c r="AD1026" s="2"/>
      <c r="AE1026" s="2"/>
      <c r="AF1026" s="2"/>
      <c r="AG1026" s="2"/>
      <c r="AH1026" s="2"/>
      <c r="AI1026" s="2"/>
      <c r="AJ1026" s="2"/>
      <c r="AK1026" s="2"/>
      <c r="AL1026" s="2"/>
      <c r="AM1026" s="2"/>
      <c r="AN1026" s="2"/>
      <c r="AO1026" s="2"/>
      <c r="AP1026" s="2"/>
      <c r="AQ1026" s="2"/>
      <c r="AR1026" s="2"/>
      <c r="AS1026" s="2"/>
      <c r="AT1026" s="2"/>
      <c r="AU1026" s="2"/>
      <c r="AV1026" s="2"/>
      <c r="AW1026" s="2"/>
      <c r="AX1026" s="2"/>
      <c r="AY1026" s="2"/>
      <c r="AZ1026" s="2"/>
      <c r="BA1026" s="2"/>
      <c r="BB1026" s="2"/>
      <c r="BC1026" s="2"/>
      <c r="BD1026" s="2"/>
      <c r="BE1026" s="2"/>
      <c r="BF1026" s="2"/>
      <c r="BG1026" s="2"/>
      <c r="BH1026" s="2"/>
      <c r="BI1026" s="2"/>
      <c r="BJ1026" s="2"/>
    </row>
    <row r="1027" spans="1:62" x14ac:dyDescent="0.3">
      <c r="A1027" s="2"/>
      <c r="B1027" s="2"/>
      <c r="C1027" s="2"/>
      <c r="D1027" s="2"/>
      <c r="E1027" s="2"/>
      <c r="F1027" s="2"/>
      <c r="G1027" s="2"/>
      <c r="H1027" s="2"/>
      <c r="I1027" s="2"/>
      <c r="J1027" s="2"/>
      <c r="K1027" s="2"/>
      <c r="L1027" s="2"/>
      <c r="M1027" s="2"/>
      <c r="N1027" s="2"/>
      <c r="O1027" s="2"/>
      <c r="P1027" s="2"/>
      <c r="Q1027" s="2"/>
      <c r="R1027" s="2"/>
      <c r="S1027" s="2"/>
      <c r="T1027" s="2"/>
      <c r="U1027" s="2"/>
      <c r="V1027" s="2"/>
      <c r="W1027" s="2"/>
      <c r="X1027" s="2"/>
      <c r="Y1027" s="2"/>
      <c r="Z1027" s="2"/>
      <c r="AA1027" s="2"/>
      <c r="AB1027" s="2"/>
      <c r="AC1027" s="2"/>
      <c r="AD1027" s="2"/>
      <c r="AE1027" s="2"/>
      <c r="AF1027" s="2"/>
      <c r="AG1027" s="2"/>
      <c r="AH1027" s="2"/>
      <c r="AI1027" s="2"/>
      <c r="AJ1027" s="2"/>
      <c r="AK1027" s="2"/>
      <c r="AL1027" s="2"/>
      <c r="AM1027" s="2"/>
      <c r="AN1027" s="2"/>
      <c r="AO1027" s="2"/>
      <c r="AP1027" s="2"/>
      <c r="AQ1027" s="2"/>
      <c r="AR1027" s="2"/>
      <c r="AS1027" s="2"/>
      <c r="AT1027" s="2"/>
      <c r="AU1027" s="2"/>
      <c r="AV1027" s="2"/>
      <c r="AW1027" s="2"/>
      <c r="AX1027" s="2"/>
      <c r="AY1027" s="2"/>
      <c r="AZ1027" s="2"/>
      <c r="BA1027" s="2"/>
      <c r="BB1027" s="2"/>
      <c r="BC1027" s="2"/>
      <c r="BD1027" s="2"/>
      <c r="BE1027" s="2"/>
      <c r="BF1027" s="2"/>
      <c r="BG1027" s="2"/>
      <c r="BH1027" s="2"/>
      <c r="BI1027" s="2"/>
      <c r="BJ1027" s="2"/>
    </row>
    <row r="1028" spans="1:62" x14ac:dyDescent="0.3">
      <c r="A1028" s="2"/>
      <c r="B1028" s="2"/>
      <c r="C1028" s="2"/>
      <c r="D1028" s="2"/>
      <c r="E1028" s="2"/>
      <c r="F1028" s="2"/>
      <c r="G1028" s="2"/>
      <c r="H1028" s="2"/>
      <c r="I1028" s="2"/>
      <c r="J1028" s="2"/>
      <c r="K1028" s="2"/>
      <c r="L1028" s="2"/>
      <c r="M1028" s="2"/>
      <c r="N1028" s="2"/>
      <c r="O1028" s="2"/>
      <c r="P1028" s="2"/>
      <c r="Q1028" s="2"/>
      <c r="R1028" s="2"/>
      <c r="S1028" s="2"/>
      <c r="T1028" s="2"/>
      <c r="U1028" s="2"/>
      <c r="V1028" s="2"/>
      <c r="W1028" s="2"/>
      <c r="X1028" s="2"/>
      <c r="Y1028" s="2"/>
      <c r="Z1028" s="2"/>
      <c r="AA1028" s="2"/>
      <c r="AB1028" s="2"/>
      <c r="AC1028" s="2"/>
      <c r="AD1028" s="2"/>
      <c r="AE1028" s="2"/>
      <c r="AF1028" s="2"/>
      <c r="AG1028" s="2"/>
      <c r="AH1028" s="2"/>
      <c r="AI1028" s="2"/>
      <c r="AJ1028" s="2"/>
      <c r="AK1028" s="2"/>
      <c r="AL1028" s="2"/>
      <c r="AM1028" s="2"/>
      <c r="AN1028" s="2"/>
      <c r="AO1028" s="2"/>
      <c r="AP1028" s="2"/>
      <c r="AQ1028" s="2"/>
      <c r="AR1028" s="2"/>
      <c r="AS1028" s="2"/>
      <c r="AT1028" s="2"/>
      <c r="AU1028" s="2"/>
      <c r="AV1028" s="2"/>
      <c r="AW1028" s="2"/>
      <c r="AX1028" s="2"/>
      <c r="AY1028" s="2"/>
      <c r="AZ1028" s="2"/>
      <c r="BA1028" s="2"/>
      <c r="BB1028" s="2"/>
      <c r="BC1028" s="2"/>
      <c r="BD1028" s="2"/>
      <c r="BE1028" s="2"/>
      <c r="BF1028" s="2"/>
      <c r="BG1028" s="2"/>
      <c r="BH1028" s="2"/>
      <c r="BI1028" s="2"/>
      <c r="BJ1028" s="2"/>
    </row>
    <row r="1029" spans="1:62" x14ac:dyDescent="0.3">
      <c r="A1029" s="2"/>
      <c r="B1029" s="2"/>
      <c r="C1029" s="2"/>
      <c r="D1029" s="2"/>
      <c r="E1029" s="2"/>
      <c r="F1029" s="2"/>
      <c r="G1029" s="2"/>
      <c r="H1029" s="2"/>
      <c r="I1029" s="2"/>
      <c r="J1029" s="2"/>
      <c r="K1029" s="2"/>
      <c r="L1029" s="2"/>
      <c r="M1029" s="2"/>
      <c r="N1029" s="2"/>
      <c r="O1029" s="2"/>
      <c r="P1029" s="2"/>
      <c r="Q1029" s="2"/>
      <c r="R1029" s="2"/>
      <c r="S1029" s="2"/>
      <c r="T1029" s="2"/>
      <c r="U1029" s="2"/>
      <c r="V1029" s="2"/>
      <c r="W1029" s="2"/>
      <c r="X1029" s="2"/>
      <c r="Y1029" s="2"/>
      <c r="Z1029" s="2"/>
      <c r="AA1029" s="2"/>
      <c r="AB1029" s="2"/>
      <c r="AC1029" s="2"/>
      <c r="AD1029" s="2"/>
      <c r="AE1029" s="2"/>
      <c r="AF1029" s="2"/>
      <c r="AG1029" s="2"/>
      <c r="AH1029" s="2"/>
      <c r="AI1029" s="2"/>
      <c r="AJ1029" s="2"/>
      <c r="AK1029" s="2"/>
      <c r="AL1029" s="2"/>
      <c r="AM1029" s="2"/>
      <c r="AN1029" s="2"/>
      <c r="AO1029" s="2"/>
      <c r="AP1029" s="2"/>
      <c r="AQ1029" s="2"/>
      <c r="AR1029" s="2"/>
      <c r="AS1029" s="2"/>
      <c r="AT1029" s="2"/>
      <c r="AU1029" s="2"/>
      <c r="AV1029" s="2"/>
      <c r="AW1029" s="2"/>
      <c r="AX1029" s="2"/>
      <c r="AY1029" s="2"/>
      <c r="AZ1029" s="2"/>
      <c r="BA1029" s="2"/>
      <c r="BB1029" s="2"/>
      <c r="BC1029" s="2"/>
      <c r="BD1029" s="2"/>
      <c r="BE1029" s="2"/>
      <c r="BF1029" s="2"/>
      <c r="BG1029" s="2"/>
      <c r="BH1029" s="2"/>
      <c r="BI1029" s="2"/>
      <c r="BJ1029" s="2"/>
    </row>
    <row r="1030" spans="1:62" x14ac:dyDescent="0.3">
      <c r="A1030" s="2"/>
      <c r="B1030" s="2"/>
      <c r="C1030" s="2"/>
      <c r="D1030" s="2"/>
      <c r="E1030" s="2"/>
      <c r="F1030" s="2"/>
      <c r="G1030" s="2"/>
      <c r="H1030" s="2"/>
      <c r="I1030" s="2"/>
      <c r="J1030" s="2"/>
      <c r="K1030" s="2"/>
      <c r="L1030" s="2"/>
      <c r="M1030" s="2"/>
      <c r="N1030" s="2"/>
      <c r="O1030" s="2"/>
      <c r="P1030" s="2"/>
      <c r="Q1030" s="2"/>
      <c r="R1030" s="2"/>
      <c r="S1030" s="2"/>
      <c r="T1030" s="2"/>
      <c r="U1030" s="2"/>
      <c r="V1030" s="2"/>
      <c r="W1030" s="2"/>
      <c r="X1030" s="2"/>
      <c r="Y1030" s="2"/>
      <c r="Z1030" s="2"/>
      <c r="AA1030" s="2"/>
      <c r="AB1030" s="2"/>
      <c r="AC1030" s="2"/>
      <c r="AD1030" s="2"/>
      <c r="AE1030" s="2"/>
      <c r="AF1030" s="2"/>
      <c r="AG1030" s="2"/>
      <c r="AH1030" s="2"/>
      <c r="AI1030" s="2"/>
      <c r="AJ1030" s="2"/>
      <c r="AK1030" s="2"/>
      <c r="AL1030" s="2"/>
      <c r="AM1030" s="2"/>
      <c r="AN1030" s="2"/>
      <c r="AO1030" s="2"/>
      <c r="AP1030" s="2"/>
      <c r="AQ1030" s="2"/>
      <c r="AR1030" s="2"/>
      <c r="AS1030" s="2"/>
      <c r="AT1030" s="2"/>
      <c r="AU1030" s="2"/>
      <c r="AV1030" s="2"/>
      <c r="AW1030" s="2"/>
      <c r="AX1030" s="2"/>
      <c r="AY1030" s="2"/>
      <c r="AZ1030" s="2"/>
      <c r="BA1030" s="2"/>
      <c r="BB1030" s="2"/>
      <c r="BC1030" s="2"/>
      <c r="BD1030" s="2"/>
      <c r="BE1030" s="2"/>
      <c r="BF1030" s="2"/>
      <c r="BG1030" s="2"/>
      <c r="BH1030" s="2"/>
      <c r="BI1030" s="2"/>
      <c r="BJ1030" s="2"/>
    </row>
    <row r="1031" spans="1:62" x14ac:dyDescent="0.3">
      <c r="A1031" s="2"/>
      <c r="B1031" s="2"/>
      <c r="C1031" s="2"/>
      <c r="D1031" s="2"/>
      <c r="E1031" s="2"/>
      <c r="F1031" s="2"/>
      <c r="G1031" s="2"/>
      <c r="H1031" s="2"/>
      <c r="I1031" s="2"/>
      <c r="J1031" s="2"/>
      <c r="K1031" s="2"/>
      <c r="L1031" s="2"/>
      <c r="M1031" s="2"/>
      <c r="N1031" s="2"/>
      <c r="O1031" s="2"/>
      <c r="P1031" s="2"/>
      <c r="Q1031" s="2"/>
      <c r="R1031" s="2"/>
      <c r="S1031" s="2"/>
      <c r="T1031" s="2"/>
      <c r="U1031" s="2"/>
      <c r="V1031" s="2"/>
      <c r="W1031" s="2"/>
      <c r="X1031" s="2"/>
      <c r="Y1031" s="2"/>
      <c r="Z1031" s="2"/>
      <c r="AA1031" s="2"/>
      <c r="AB1031" s="2"/>
      <c r="AC1031" s="2"/>
      <c r="AD1031" s="2"/>
      <c r="AE1031" s="2"/>
      <c r="AF1031" s="2"/>
      <c r="AG1031" s="2"/>
      <c r="AH1031" s="2"/>
      <c r="AI1031" s="2"/>
      <c r="AJ1031" s="2"/>
      <c r="AK1031" s="2"/>
      <c r="AL1031" s="2"/>
      <c r="AM1031" s="2"/>
      <c r="AN1031" s="2"/>
      <c r="AO1031" s="2"/>
      <c r="AP1031" s="2"/>
      <c r="AQ1031" s="2"/>
      <c r="AR1031" s="2"/>
      <c r="AS1031" s="2"/>
      <c r="AT1031" s="2"/>
      <c r="AU1031" s="2"/>
      <c r="AV1031" s="2"/>
      <c r="AW1031" s="2"/>
      <c r="AX1031" s="2"/>
      <c r="AY1031" s="2"/>
      <c r="AZ1031" s="2"/>
      <c r="BA1031" s="2"/>
      <c r="BB1031" s="2"/>
      <c r="BC1031" s="2"/>
      <c r="BD1031" s="2"/>
      <c r="BE1031" s="2"/>
      <c r="BF1031" s="2"/>
      <c r="BG1031" s="2"/>
      <c r="BH1031" s="2"/>
      <c r="BI1031" s="2"/>
      <c r="BJ1031" s="2"/>
    </row>
    <row r="1032" spans="1:62" x14ac:dyDescent="0.3">
      <c r="A1032" s="2"/>
      <c r="B1032" s="2"/>
      <c r="C1032" s="2"/>
      <c r="D1032" s="2"/>
      <c r="E1032" s="2"/>
      <c r="F1032" s="2"/>
      <c r="G1032" s="2"/>
      <c r="H1032" s="2"/>
      <c r="I1032" s="2"/>
      <c r="J1032" s="2"/>
      <c r="K1032" s="2"/>
      <c r="L1032" s="2"/>
      <c r="M1032" s="2"/>
      <c r="N1032" s="2"/>
      <c r="O1032" s="2"/>
      <c r="P1032" s="2"/>
      <c r="Q1032" s="2"/>
      <c r="R1032" s="2"/>
      <c r="S1032" s="2"/>
      <c r="T1032" s="2"/>
      <c r="U1032" s="2"/>
      <c r="V1032" s="2"/>
      <c r="W1032" s="2"/>
      <c r="X1032" s="2"/>
      <c r="Y1032" s="2"/>
      <c r="Z1032" s="2"/>
      <c r="AA1032" s="2"/>
      <c r="AB1032" s="2"/>
      <c r="AC1032" s="2"/>
      <c r="AD1032" s="2"/>
      <c r="AE1032" s="2"/>
      <c r="AF1032" s="2"/>
      <c r="AG1032" s="2"/>
      <c r="AH1032" s="2"/>
      <c r="AI1032" s="2"/>
      <c r="AJ1032" s="2"/>
      <c r="AK1032" s="2"/>
      <c r="AL1032" s="2"/>
      <c r="AM1032" s="2"/>
      <c r="AN1032" s="2"/>
      <c r="AO1032" s="2"/>
      <c r="AP1032" s="2"/>
      <c r="AQ1032" s="2"/>
      <c r="AR1032" s="2"/>
      <c r="AS1032" s="2"/>
      <c r="AT1032" s="2"/>
      <c r="AU1032" s="2"/>
      <c r="AV1032" s="2"/>
      <c r="AW1032" s="2"/>
      <c r="AX1032" s="2"/>
      <c r="AY1032" s="2"/>
      <c r="AZ1032" s="2"/>
      <c r="BA1032" s="2"/>
      <c r="BB1032" s="2"/>
      <c r="BC1032" s="2"/>
      <c r="BD1032" s="2"/>
      <c r="BE1032" s="2"/>
      <c r="BF1032" s="2"/>
      <c r="BG1032" s="2"/>
      <c r="BH1032" s="2"/>
      <c r="BI1032" s="2"/>
      <c r="BJ1032" s="2"/>
    </row>
    <row r="1033" spans="1:62" x14ac:dyDescent="0.3">
      <c r="A1033" s="2"/>
      <c r="B1033" s="2"/>
      <c r="C1033" s="2"/>
      <c r="D1033" s="2"/>
      <c r="E1033" s="2"/>
      <c r="F1033" s="2"/>
      <c r="G1033" s="2"/>
      <c r="H1033" s="2"/>
      <c r="I1033" s="2"/>
      <c r="J1033" s="2"/>
      <c r="K1033" s="2"/>
      <c r="L1033" s="2"/>
      <c r="M1033" s="2"/>
      <c r="N1033" s="2"/>
      <c r="O1033" s="2"/>
      <c r="P1033" s="2"/>
      <c r="Q1033" s="2"/>
      <c r="R1033" s="2"/>
      <c r="S1033" s="2"/>
      <c r="T1033" s="2"/>
      <c r="U1033" s="2"/>
      <c r="V1033" s="2"/>
      <c r="W1033" s="2"/>
      <c r="X1033" s="2"/>
      <c r="Y1033" s="2"/>
      <c r="Z1033" s="2"/>
      <c r="AA1033" s="2"/>
      <c r="AB1033" s="2"/>
      <c r="AC1033" s="2"/>
      <c r="AD1033" s="2"/>
      <c r="AE1033" s="2"/>
      <c r="AF1033" s="2"/>
      <c r="AG1033" s="2"/>
      <c r="AH1033" s="2"/>
      <c r="AI1033" s="2"/>
      <c r="AJ1033" s="2"/>
      <c r="AK1033" s="2"/>
      <c r="AL1033" s="2"/>
      <c r="AM1033" s="2"/>
      <c r="AN1033" s="2"/>
      <c r="AO1033" s="2"/>
      <c r="AP1033" s="2"/>
      <c r="AQ1033" s="2"/>
      <c r="AR1033" s="2"/>
      <c r="AS1033" s="2"/>
      <c r="AT1033" s="2"/>
      <c r="AU1033" s="2"/>
      <c r="AV1033" s="2"/>
      <c r="AW1033" s="2"/>
      <c r="AX1033" s="2"/>
      <c r="AY1033" s="2"/>
      <c r="AZ1033" s="2"/>
      <c r="BA1033" s="2"/>
      <c r="BB1033" s="2"/>
      <c r="BC1033" s="2"/>
      <c r="BD1033" s="2"/>
      <c r="BE1033" s="2"/>
      <c r="BF1033" s="2"/>
      <c r="BG1033" s="2"/>
      <c r="BH1033" s="2"/>
      <c r="BI1033" s="2"/>
      <c r="BJ1033" s="2"/>
    </row>
    <row r="1034" spans="1:62" x14ac:dyDescent="0.3">
      <c r="A1034" s="2"/>
      <c r="B1034" s="2"/>
      <c r="C1034" s="2"/>
      <c r="D1034" s="2"/>
      <c r="E1034" s="2"/>
      <c r="F1034" s="2"/>
      <c r="G1034" s="2"/>
      <c r="H1034" s="2"/>
      <c r="I1034" s="2"/>
      <c r="J1034" s="2"/>
      <c r="K1034" s="2"/>
      <c r="L1034" s="2"/>
      <c r="M1034" s="2"/>
      <c r="N1034" s="2"/>
      <c r="O1034" s="2"/>
      <c r="P1034" s="2"/>
      <c r="Q1034" s="2"/>
      <c r="R1034" s="2"/>
      <c r="S1034" s="2"/>
      <c r="T1034" s="2"/>
      <c r="U1034" s="2"/>
      <c r="V1034" s="2"/>
      <c r="W1034" s="2"/>
      <c r="X1034" s="2"/>
      <c r="Y1034" s="2"/>
      <c r="Z1034" s="2"/>
      <c r="AA1034" s="2"/>
      <c r="AB1034" s="2"/>
      <c r="AC1034" s="2"/>
      <c r="AD1034" s="2"/>
      <c r="AE1034" s="2"/>
      <c r="AF1034" s="2"/>
      <c r="AG1034" s="2"/>
      <c r="AH1034" s="2"/>
      <c r="AI1034" s="2"/>
      <c r="AJ1034" s="2"/>
      <c r="AK1034" s="2"/>
      <c r="AL1034" s="2"/>
      <c r="AM1034" s="2"/>
      <c r="AN1034" s="2"/>
      <c r="AO1034" s="2"/>
      <c r="AP1034" s="2"/>
      <c r="AQ1034" s="2"/>
      <c r="AR1034" s="2"/>
      <c r="AS1034" s="2"/>
      <c r="AT1034" s="2"/>
      <c r="AU1034" s="2"/>
      <c r="AV1034" s="2"/>
      <c r="AW1034" s="2"/>
      <c r="AX1034" s="2"/>
      <c r="AY1034" s="2"/>
      <c r="AZ1034" s="2"/>
      <c r="BA1034" s="2"/>
      <c r="BB1034" s="2"/>
      <c r="BC1034" s="2"/>
      <c r="BD1034" s="2"/>
      <c r="BE1034" s="2"/>
      <c r="BF1034" s="2"/>
      <c r="BG1034" s="2"/>
      <c r="BH1034" s="2"/>
      <c r="BI1034" s="2"/>
      <c r="BJ1034" s="2"/>
    </row>
    <row r="1035" spans="1:62" x14ac:dyDescent="0.3">
      <c r="A1035" s="2"/>
      <c r="B1035" s="2"/>
      <c r="C1035" s="2"/>
      <c r="D1035" s="2"/>
      <c r="E1035" s="2"/>
      <c r="F1035" s="2"/>
      <c r="G1035" s="2"/>
      <c r="H1035" s="2"/>
      <c r="I1035" s="2"/>
      <c r="J1035" s="2"/>
      <c r="K1035" s="2"/>
      <c r="L1035" s="2"/>
      <c r="M1035" s="2"/>
      <c r="N1035" s="2"/>
      <c r="O1035" s="2"/>
      <c r="P1035" s="2"/>
      <c r="Q1035" s="2"/>
      <c r="R1035" s="2"/>
      <c r="S1035" s="2"/>
      <c r="T1035" s="2"/>
      <c r="U1035" s="2"/>
      <c r="V1035" s="2"/>
      <c r="W1035" s="2"/>
      <c r="X1035" s="2"/>
      <c r="Y1035" s="2"/>
      <c r="Z1035" s="2"/>
      <c r="AA1035" s="2"/>
      <c r="AB1035" s="2"/>
      <c r="AC1035" s="2"/>
      <c r="AD1035" s="2"/>
      <c r="AE1035" s="2"/>
      <c r="AF1035" s="2"/>
      <c r="AG1035" s="2"/>
      <c r="AH1035" s="2"/>
      <c r="AI1035" s="2"/>
      <c r="AJ1035" s="2"/>
      <c r="AK1035" s="2"/>
      <c r="AL1035" s="2"/>
      <c r="AM1035" s="2"/>
      <c r="AN1035" s="2"/>
      <c r="AO1035" s="2"/>
      <c r="AP1035" s="2"/>
      <c r="AQ1035" s="2"/>
      <c r="AR1035" s="2"/>
      <c r="AS1035" s="2"/>
      <c r="AT1035" s="2"/>
      <c r="AU1035" s="2"/>
      <c r="AV1035" s="2"/>
      <c r="AW1035" s="2"/>
      <c r="AX1035" s="2"/>
      <c r="AY1035" s="2"/>
      <c r="AZ1035" s="2"/>
      <c r="BA1035" s="2"/>
      <c r="BB1035" s="2"/>
      <c r="BC1035" s="2"/>
      <c r="BD1035" s="2"/>
      <c r="BE1035" s="2"/>
      <c r="BF1035" s="2"/>
      <c r="BG1035" s="2"/>
      <c r="BH1035" s="2"/>
      <c r="BI1035" s="2"/>
      <c r="BJ1035" s="2"/>
    </row>
    <row r="1036" spans="1:62" x14ac:dyDescent="0.3">
      <c r="A1036" s="2"/>
      <c r="B1036" s="2"/>
      <c r="C1036" s="2"/>
      <c r="D1036" s="2"/>
      <c r="E1036" s="2"/>
      <c r="F1036" s="2"/>
      <c r="G1036" s="2"/>
      <c r="H1036" s="2"/>
      <c r="I1036" s="2"/>
      <c r="J1036" s="2"/>
      <c r="K1036" s="2"/>
      <c r="L1036" s="2"/>
      <c r="M1036" s="2"/>
      <c r="N1036" s="2"/>
      <c r="O1036" s="2"/>
      <c r="P1036" s="2"/>
      <c r="Q1036" s="2"/>
      <c r="R1036" s="2"/>
      <c r="S1036" s="2"/>
      <c r="T1036" s="2"/>
      <c r="U1036" s="2"/>
      <c r="V1036" s="2"/>
      <c r="W1036" s="2"/>
      <c r="X1036" s="2"/>
      <c r="Y1036" s="2"/>
      <c r="Z1036" s="2"/>
      <c r="AA1036" s="2"/>
      <c r="AB1036" s="2"/>
      <c r="AC1036" s="2"/>
      <c r="AD1036" s="2"/>
      <c r="AE1036" s="2"/>
      <c r="AF1036" s="2"/>
      <c r="AG1036" s="2"/>
      <c r="AH1036" s="2"/>
      <c r="AI1036" s="2"/>
      <c r="AJ1036" s="2"/>
      <c r="AK1036" s="2"/>
      <c r="AL1036" s="2"/>
      <c r="AM1036" s="2"/>
      <c r="AN1036" s="2"/>
      <c r="AO1036" s="2"/>
      <c r="AP1036" s="2"/>
      <c r="AQ1036" s="2"/>
      <c r="AR1036" s="2"/>
      <c r="AS1036" s="2"/>
      <c r="AT1036" s="2"/>
      <c r="AU1036" s="2"/>
      <c r="AV1036" s="2"/>
      <c r="AW1036" s="2"/>
      <c r="AX1036" s="2"/>
      <c r="AY1036" s="2"/>
      <c r="AZ1036" s="2"/>
      <c r="BA1036" s="2"/>
      <c r="BB1036" s="2"/>
      <c r="BC1036" s="2"/>
      <c r="BD1036" s="2"/>
      <c r="BE1036" s="2"/>
      <c r="BF1036" s="2"/>
      <c r="BG1036" s="2"/>
      <c r="BH1036" s="2"/>
      <c r="BI1036" s="2"/>
      <c r="BJ1036" s="2"/>
    </row>
    <row r="1037" spans="1:62" x14ac:dyDescent="0.3">
      <c r="A1037" s="2"/>
      <c r="B1037" s="2"/>
      <c r="C1037" s="2"/>
      <c r="D1037" s="2"/>
      <c r="E1037" s="2"/>
      <c r="F1037" s="2"/>
      <c r="G1037" s="2"/>
      <c r="H1037" s="2"/>
      <c r="I1037" s="2"/>
      <c r="J1037" s="2"/>
      <c r="K1037" s="2"/>
      <c r="L1037" s="2"/>
      <c r="M1037" s="2"/>
      <c r="N1037" s="2"/>
      <c r="O1037" s="2"/>
      <c r="P1037" s="2"/>
      <c r="Q1037" s="2"/>
      <c r="R1037" s="2"/>
      <c r="S1037" s="2"/>
      <c r="T1037" s="2"/>
      <c r="U1037" s="2"/>
      <c r="V1037" s="2"/>
      <c r="W1037" s="2"/>
      <c r="X1037" s="2"/>
      <c r="Y1037" s="2"/>
      <c r="Z1037" s="2"/>
      <c r="AA1037" s="2"/>
      <c r="AB1037" s="2"/>
      <c r="AC1037" s="2"/>
      <c r="AD1037" s="2"/>
      <c r="AE1037" s="2"/>
      <c r="AF1037" s="2"/>
      <c r="AG1037" s="2"/>
      <c r="AH1037" s="2"/>
      <c r="AI1037" s="2"/>
      <c r="AJ1037" s="2"/>
      <c r="AK1037" s="2"/>
      <c r="AL1037" s="2"/>
      <c r="AM1037" s="2"/>
      <c r="AN1037" s="2"/>
      <c r="AO1037" s="2"/>
      <c r="AP1037" s="2"/>
      <c r="AQ1037" s="2"/>
      <c r="AR1037" s="2"/>
      <c r="AS1037" s="2"/>
      <c r="AT1037" s="2"/>
      <c r="AU1037" s="2"/>
      <c r="AV1037" s="2"/>
      <c r="AW1037" s="2"/>
      <c r="AX1037" s="2"/>
      <c r="AY1037" s="2"/>
      <c r="AZ1037" s="2"/>
      <c r="BA1037" s="2"/>
      <c r="BB1037" s="2"/>
      <c r="BC1037" s="2"/>
      <c r="BD1037" s="2"/>
      <c r="BE1037" s="2"/>
      <c r="BF1037" s="2"/>
      <c r="BG1037" s="2"/>
      <c r="BH1037" s="2"/>
      <c r="BI1037" s="2"/>
      <c r="BJ1037" s="2"/>
    </row>
    <row r="1038" spans="1:62" x14ac:dyDescent="0.3">
      <c r="A1038" s="2"/>
      <c r="B1038" s="2"/>
      <c r="C1038" s="2"/>
      <c r="D1038" s="2"/>
      <c r="E1038" s="2"/>
      <c r="F1038" s="2"/>
      <c r="G1038" s="2"/>
      <c r="H1038" s="2"/>
      <c r="I1038" s="2"/>
      <c r="J1038" s="2"/>
      <c r="K1038" s="2"/>
      <c r="L1038" s="2"/>
      <c r="M1038" s="2"/>
      <c r="N1038" s="2"/>
      <c r="O1038" s="2"/>
      <c r="P1038" s="2"/>
      <c r="Q1038" s="2"/>
      <c r="R1038" s="2"/>
      <c r="S1038" s="2"/>
      <c r="T1038" s="2"/>
      <c r="U1038" s="2"/>
      <c r="V1038" s="2"/>
      <c r="W1038" s="2"/>
      <c r="X1038" s="2"/>
      <c r="Y1038" s="2"/>
      <c r="Z1038" s="2"/>
      <c r="AA1038" s="2"/>
      <c r="AB1038" s="2"/>
      <c r="AC1038" s="2"/>
      <c r="AD1038" s="2"/>
      <c r="AE1038" s="2"/>
      <c r="AF1038" s="2"/>
      <c r="AG1038" s="2"/>
      <c r="AH1038" s="2"/>
      <c r="AI1038" s="2"/>
      <c r="AJ1038" s="2"/>
      <c r="AK1038" s="2"/>
      <c r="AL1038" s="2"/>
      <c r="AM1038" s="2"/>
      <c r="AN1038" s="2"/>
      <c r="AO1038" s="2"/>
      <c r="AP1038" s="2"/>
      <c r="AQ1038" s="2"/>
      <c r="AR1038" s="2"/>
      <c r="AS1038" s="2"/>
      <c r="AT1038" s="2"/>
      <c r="AU1038" s="2"/>
      <c r="AV1038" s="2"/>
      <c r="AW1038" s="2"/>
      <c r="AX1038" s="2"/>
      <c r="AY1038" s="2"/>
      <c r="AZ1038" s="2"/>
      <c r="BA1038" s="2"/>
      <c r="BB1038" s="2"/>
      <c r="BC1038" s="2"/>
      <c r="BD1038" s="2"/>
      <c r="BE1038" s="2"/>
      <c r="BF1038" s="2"/>
      <c r="BG1038" s="2"/>
      <c r="BH1038" s="2"/>
      <c r="BI1038" s="2"/>
      <c r="BJ1038" s="2"/>
    </row>
    <row r="1039" spans="1:62" x14ac:dyDescent="0.3">
      <c r="A1039" s="2"/>
      <c r="B1039" s="2"/>
      <c r="C1039" s="2"/>
      <c r="D1039" s="2"/>
      <c r="E1039" s="2"/>
      <c r="F1039" s="2"/>
      <c r="G1039" s="2"/>
      <c r="H1039" s="2"/>
      <c r="I1039" s="2"/>
      <c r="J1039" s="2"/>
      <c r="K1039" s="2"/>
      <c r="L1039" s="2"/>
      <c r="M1039" s="2"/>
      <c r="N1039" s="2"/>
      <c r="O1039" s="2"/>
      <c r="P1039" s="2"/>
      <c r="Q1039" s="2"/>
      <c r="R1039" s="2"/>
      <c r="S1039" s="2"/>
      <c r="T1039" s="2"/>
      <c r="U1039" s="2"/>
      <c r="V1039" s="2"/>
      <c r="W1039" s="2"/>
      <c r="X1039" s="2"/>
      <c r="Y1039" s="2"/>
      <c r="Z1039" s="2"/>
      <c r="AA1039" s="2"/>
      <c r="AB1039" s="2"/>
      <c r="AC1039" s="2"/>
      <c r="AD1039" s="2"/>
      <c r="AE1039" s="2"/>
      <c r="AF1039" s="2"/>
      <c r="AG1039" s="2"/>
      <c r="AH1039" s="2"/>
      <c r="AI1039" s="2"/>
      <c r="AJ1039" s="2"/>
      <c r="AK1039" s="2"/>
      <c r="AL1039" s="2"/>
      <c r="AM1039" s="2"/>
      <c r="AN1039" s="2"/>
      <c r="AO1039" s="2"/>
      <c r="AP1039" s="2"/>
      <c r="AQ1039" s="2"/>
      <c r="AR1039" s="2"/>
      <c r="AS1039" s="2"/>
      <c r="AT1039" s="2"/>
      <c r="AU1039" s="2"/>
      <c r="AV1039" s="2"/>
      <c r="AW1039" s="2"/>
      <c r="AX1039" s="2"/>
      <c r="AY1039" s="2"/>
      <c r="AZ1039" s="2"/>
      <c r="BA1039" s="2"/>
      <c r="BB1039" s="2"/>
      <c r="BC1039" s="2"/>
      <c r="BD1039" s="2"/>
      <c r="BE1039" s="2"/>
      <c r="BF1039" s="2"/>
      <c r="BG1039" s="2"/>
      <c r="BH1039" s="2"/>
      <c r="BI1039" s="2"/>
      <c r="BJ1039" s="2"/>
    </row>
    <row r="1040" spans="1:62" x14ac:dyDescent="0.3">
      <c r="A1040" s="2"/>
      <c r="B1040" s="2"/>
      <c r="C1040" s="2"/>
      <c r="D1040" s="2"/>
      <c r="E1040" s="2"/>
      <c r="F1040" s="2"/>
      <c r="G1040" s="2"/>
      <c r="H1040" s="2"/>
      <c r="I1040" s="2"/>
      <c r="J1040" s="2"/>
      <c r="K1040" s="2"/>
      <c r="L1040" s="2"/>
      <c r="M1040" s="2"/>
      <c r="N1040" s="2"/>
      <c r="O1040" s="2"/>
      <c r="P1040" s="2"/>
      <c r="Q1040" s="2"/>
      <c r="R1040" s="2"/>
      <c r="S1040" s="2"/>
      <c r="T1040" s="2"/>
      <c r="U1040" s="2"/>
      <c r="V1040" s="2"/>
      <c r="W1040" s="2"/>
      <c r="X1040" s="2"/>
      <c r="Y1040" s="2"/>
      <c r="Z1040" s="2"/>
      <c r="AA1040" s="2"/>
      <c r="AB1040" s="2"/>
      <c r="AC1040" s="2"/>
      <c r="AD1040" s="2"/>
      <c r="AE1040" s="2"/>
      <c r="AF1040" s="2"/>
      <c r="AG1040" s="2"/>
      <c r="AH1040" s="2"/>
      <c r="AI1040" s="2"/>
      <c r="AJ1040" s="2"/>
      <c r="AK1040" s="2"/>
      <c r="AL1040" s="2"/>
      <c r="AM1040" s="2"/>
      <c r="AN1040" s="2"/>
      <c r="AO1040" s="2"/>
      <c r="AP1040" s="2"/>
      <c r="AQ1040" s="2"/>
      <c r="AR1040" s="2"/>
      <c r="AS1040" s="2"/>
      <c r="AT1040" s="2"/>
      <c r="AU1040" s="2"/>
      <c r="AV1040" s="2"/>
      <c r="AW1040" s="2"/>
      <c r="AX1040" s="2"/>
      <c r="AY1040" s="2"/>
      <c r="AZ1040" s="2"/>
      <c r="BA1040" s="2"/>
      <c r="BB1040" s="2"/>
      <c r="BC1040" s="2"/>
      <c r="BD1040" s="2"/>
      <c r="BE1040" s="2"/>
      <c r="BF1040" s="2"/>
      <c r="BG1040" s="2"/>
      <c r="BH1040" s="2"/>
      <c r="BI1040" s="2"/>
      <c r="BJ1040" s="2"/>
    </row>
    <row r="1041" spans="1:62" x14ac:dyDescent="0.3">
      <c r="A1041" s="2"/>
      <c r="B1041" s="2"/>
      <c r="C1041" s="2"/>
      <c r="D1041" s="2"/>
      <c r="E1041" s="2"/>
      <c r="F1041" s="2"/>
      <c r="G1041" s="2"/>
      <c r="H1041" s="2"/>
      <c r="I1041" s="2"/>
      <c r="J1041" s="2"/>
      <c r="K1041" s="2"/>
      <c r="L1041" s="2"/>
      <c r="M1041" s="2"/>
      <c r="N1041" s="2"/>
      <c r="O1041" s="2"/>
      <c r="P1041" s="2"/>
      <c r="Q1041" s="2"/>
      <c r="R1041" s="2"/>
      <c r="S1041" s="2"/>
      <c r="T1041" s="2"/>
      <c r="U1041" s="2"/>
      <c r="V1041" s="2"/>
      <c r="W1041" s="2"/>
      <c r="X1041" s="2"/>
      <c r="Y1041" s="2"/>
      <c r="Z1041" s="2"/>
      <c r="AA1041" s="2"/>
      <c r="AB1041" s="2"/>
      <c r="AC1041" s="2"/>
      <c r="AD1041" s="2"/>
      <c r="AE1041" s="2"/>
      <c r="AF1041" s="2"/>
      <c r="AG1041" s="2"/>
      <c r="AH1041" s="2"/>
      <c r="AI1041" s="2"/>
      <c r="AJ1041" s="2"/>
      <c r="AK1041" s="2"/>
      <c r="AL1041" s="2"/>
      <c r="AM1041" s="2"/>
      <c r="AN1041" s="2"/>
      <c r="AO1041" s="2"/>
      <c r="AP1041" s="2"/>
      <c r="AQ1041" s="2"/>
      <c r="AR1041" s="2"/>
      <c r="AS1041" s="2"/>
      <c r="AT1041" s="2"/>
      <c r="AU1041" s="2"/>
      <c r="AV1041" s="2"/>
      <c r="AW1041" s="2"/>
      <c r="AX1041" s="2"/>
      <c r="AY1041" s="2"/>
      <c r="AZ1041" s="2"/>
      <c r="BA1041" s="2"/>
      <c r="BB1041" s="2"/>
      <c r="BC1041" s="2"/>
      <c r="BD1041" s="2"/>
      <c r="BE1041" s="2"/>
      <c r="BF1041" s="2"/>
      <c r="BG1041" s="2"/>
      <c r="BH1041" s="2"/>
      <c r="BI1041" s="2"/>
      <c r="BJ1041" s="2"/>
    </row>
    <row r="1042" spans="1:62" x14ac:dyDescent="0.3">
      <c r="A1042" s="2"/>
      <c r="B1042" s="2"/>
      <c r="C1042" s="2"/>
      <c r="D1042" s="2"/>
      <c r="E1042" s="2"/>
      <c r="F1042" s="2"/>
      <c r="G1042" s="2"/>
      <c r="H1042" s="2"/>
      <c r="I1042" s="2"/>
      <c r="J1042" s="2"/>
      <c r="K1042" s="2"/>
      <c r="L1042" s="2"/>
      <c r="M1042" s="2"/>
      <c r="N1042" s="2"/>
      <c r="O1042" s="2"/>
      <c r="P1042" s="2"/>
      <c r="Q1042" s="2"/>
      <c r="R1042" s="2"/>
      <c r="S1042" s="2"/>
      <c r="T1042" s="2"/>
      <c r="U1042" s="2"/>
      <c r="V1042" s="2"/>
      <c r="W1042" s="2"/>
      <c r="X1042" s="2"/>
      <c r="Y1042" s="2"/>
      <c r="Z1042" s="2"/>
      <c r="AA1042" s="2"/>
      <c r="AB1042" s="2"/>
      <c r="AC1042" s="2"/>
      <c r="AD1042" s="2"/>
      <c r="AE1042" s="2"/>
      <c r="AF1042" s="2"/>
      <c r="AG1042" s="2"/>
      <c r="AH1042" s="2"/>
      <c r="AI1042" s="2"/>
      <c r="AJ1042" s="2"/>
      <c r="AK1042" s="2"/>
      <c r="AL1042" s="2"/>
      <c r="AM1042" s="2"/>
      <c r="AN1042" s="2"/>
      <c r="AO1042" s="2"/>
      <c r="AP1042" s="2"/>
      <c r="AQ1042" s="2"/>
      <c r="AR1042" s="2"/>
      <c r="AS1042" s="2"/>
      <c r="AT1042" s="2"/>
      <c r="AU1042" s="2"/>
      <c r="AV1042" s="2"/>
      <c r="AW1042" s="2"/>
      <c r="AX1042" s="2"/>
      <c r="AY1042" s="2"/>
      <c r="AZ1042" s="2"/>
      <c r="BA1042" s="2"/>
      <c r="BB1042" s="2"/>
      <c r="BC1042" s="2"/>
      <c r="BD1042" s="2"/>
      <c r="BE1042" s="2"/>
      <c r="BF1042" s="2"/>
      <c r="BG1042" s="2"/>
      <c r="BH1042" s="2"/>
      <c r="BI1042" s="2"/>
      <c r="BJ1042" s="2"/>
    </row>
    <row r="1043" spans="1:62" x14ac:dyDescent="0.3">
      <c r="A1043" s="2"/>
      <c r="B1043" s="2"/>
      <c r="C1043" s="2"/>
      <c r="D1043" s="2"/>
      <c r="E1043" s="2"/>
      <c r="F1043" s="2"/>
      <c r="G1043" s="2"/>
      <c r="H1043" s="2"/>
      <c r="I1043" s="2"/>
      <c r="J1043" s="2"/>
      <c r="K1043" s="2"/>
      <c r="L1043" s="2"/>
      <c r="M1043" s="2"/>
      <c r="N1043" s="2"/>
      <c r="O1043" s="2"/>
      <c r="P1043" s="2"/>
      <c r="Q1043" s="2"/>
      <c r="R1043" s="2"/>
      <c r="S1043" s="2"/>
      <c r="T1043" s="2"/>
      <c r="U1043" s="2"/>
      <c r="V1043" s="2"/>
      <c r="W1043" s="2"/>
      <c r="X1043" s="2"/>
      <c r="Y1043" s="2"/>
      <c r="Z1043" s="2"/>
      <c r="AA1043" s="2"/>
      <c r="AB1043" s="2"/>
      <c r="AC1043" s="2"/>
      <c r="AD1043" s="2"/>
      <c r="AE1043" s="2"/>
      <c r="AF1043" s="2"/>
      <c r="AG1043" s="2"/>
      <c r="AH1043" s="2"/>
      <c r="AI1043" s="2"/>
      <c r="AJ1043" s="2"/>
      <c r="AK1043" s="2"/>
      <c r="AL1043" s="2"/>
      <c r="AM1043" s="2"/>
      <c r="AN1043" s="2"/>
      <c r="AO1043" s="2"/>
      <c r="AP1043" s="2"/>
      <c r="AQ1043" s="2"/>
      <c r="AR1043" s="2"/>
      <c r="AS1043" s="2"/>
      <c r="AT1043" s="2"/>
      <c r="AU1043" s="2"/>
      <c r="AV1043" s="2"/>
      <c r="AW1043" s="2"/>
      <c r="AX1043" s="2"/>
      <c r="AY1043" s="2"/>
      <c r="AZ1043" s="2"/>
      <c r="BA1043" s="2"/>
      <c r="BB1043" s="2"/>
      <c r="BC1043" s="2"/>
      <c r="BD1043" s="2"/>
      <c r="BE1043" s="2"/>
      <c r="BF1043" s="2"/>
      <c r="BG1043" s="2"/>
      <c r="BH1043" s="2"/>
      <c r="BI1043" s="2"/>
      <c r="BJ1043" s="2"/>
    </row>
    <row r="1044" spans="1:62" x14ac:dyDescent="0.3">
      <c r="A1044" s="2"/>
      <c r="B1044" s="2"/>
      <c r="C1044" s="2"/>
      <c r="D1044" s="2"/>
      <c r="E1044" s="2"/>
      <c r="F1044" s="2"/>
      <c r="G1044" s="2"/>
      <c r="H1044" s="2"/>
      <c r="I1044" s="2"/>
      <c r="J1044" s="2"/>
      <c r="K1044" s="2"/>
      <c r="L1044" s="2"/>
      <c r="M1044" s="2"/>
      <c r="N1044" s="2"/>
      <c r="O1044" s="2"/>
      <c r="P1044" s="2"/>
      <c r="Q1044" s="2"/>
      <c r="R1044" s="2"/>
      <c r="S1044" s="2"/>
      <c r="T1044" s="2"/>
      <c r="U1044" s="2"/>
      <c r="V1044" s="2"/>
      <c r="W1044" s="2"/>
      <c r="X1044" s="2"/>
      <c r="Y1044" s="2"/>
      <c r="Z1044" s="2"/>
      <c r="AA1044" s="2"/>
      <c r="AB1044" s="2"/>
      <c r="AC1044" s="2"/>
      <c r="AD1044" s="2"/>
      <c r="AE1044" s="2"/>
      <c r="AF1044" s="2"/>
      <c r="AG1044" s="2"/>
      <c r="AH1044" s="2"/>
      <c r="AI1044" s="2"/>
      <c r="AJ1044" s="2"/>
      <c r="AK1044" s="2"/>
      <c r="AL1044" s="2"/>
      <c r="AM1044" s="2"/>
      <c r="AN1044" s="2"/>
      <c r="AO1044" s="2"/>
      <c r="AP1044" s="2"/>
      <c r="AQ1044" s="2"/>
      <c r="AR1044" s="2"/>
      <c r="AS1044" s="2"/>
      <c r="AT1044" s="2"/>
      <c r="AU1044" s="2"/>
      <c r="AV1044" s="2"/>
      <c r="AW1044" s="2"/>
      <c r="AX1044" s="2"/>
      <c r="AY1044" s="2"/>
      <c r="AZ1044" s="2"/>
      <c r="BA1044" s="2"/>
      <c r="BB1044" s="2"/>
      <c r="BC1044" s="2"/>
      <c r="BD1044" s="2"/>
      <c r="BE1044" s="2"/>
      <c r="BF1044" s="2"/>
      <c r="BG1044" s="2"/>
      <c r="BH1044" s="2"/>
      <c r="BI1044" s="2"/>
      <c r="BJ1044" s="2"/>
    </row>
    <row r="1045" spans="1:62" x14ac:dyDescent="0.3">
      <c r="A1045" s="2"/>
      <c r="B1045" s="2"/>
      <c r="C1045" s="2"/>
      <c r="D1045" s="2"/>
      <c r="E1045" s="2"/>
      <c r="F1045" s="2"/>
      <c r="G1045" s="2"/>
      <c r="H1045" s="2"/>
      <c r="I1045" s="2"/>
      <c r="J1045" s="2"/>
      <c r="K1045" s="2"/>
      <c r="L1045" s="2"/>
      <c r="M1045" s="2"/>
      <c r="N1045" s="2"/>
      <c r="O1045" s="2"/>
      <c r="P1045" s="2"/>
      <c r="Q1045" s="2"/>
      <c r="R1045" s="2"/>
      <c r="S1045" s="2"/>
      <c r="T1045" s="2"/>
      <c r="U1045" s="2"/>
      <c r="V1045" s="2"/>
      <c r="W1045" s="2"/>
      <c r="X1045" s="2"/>
      <c r="Y1045" s="2"/>
      <c r="Z1045" s="2"/>
      <c r="AA1045" s="2"/>
      <c r="AB1045" s="2"/>
      <c r="AC1045" s="2"/>
      <c r="AD1045" s="2"/>
      <c r="AE1045" s="2"/>
      <c r="AF1045" s="2"/>
      <c r="AG1045" s="2"/>
      <c r="AH1045" s="2"/>
      <c r="AI1045" s="2"/>
      <c r="AJ1045" s="2"/>
      <c r="AK1045" s="2"/>
      <c r="AL1045" s="2"/>
      <c r="AM1045" s="2"/>
      <c r="AN1045" s="2"/>
      <c r="AO1045" s="2"/>
      <c r="AP1045" s="2"/>
      <c r="AQ1045" s="2"/>
      <c r="AR1045" s="2"/>
      <c r="AS1045" s="2"/>
      <c r="AT1045" s="2"/>
      <c r="AU1045" s="2"/>
      <c r="AV1045" s="2"/>
      <c r="AW1045" s="2"/>
      <c r="AX1045" s="2"/>
      <c r="AY1045" s="2"/>
      <c r="AZ1045" s="2"/>
      <c r="BA1045" s="2"/>
      <c r="BB1045" s="2"/>
      <c r="BC1045" s="2"/>
      <c r="BD1045" s="2"/>
      <c r="BE1045" s="2"/>
      <c r="BF1045" s="2"/>
      <c r="BG1045" s="2"/>
      <c r="BH1045" s="2"/>
      <c r="BI1045" s="2"/>
      <c r="BJ1045" s="2"/>
    </row>
    <row r="1046" spans="1:62" x14ac:dyDescent="0.3">
      <c r="A1046" s="2"/>
      <c r="B1046" s="2"/>
      <c r="C1046" s="2"/>
      <c r="D1046" s="2"/>
      <c r="E1046" s="2"/>
      <c r="F1046" s="2"/>
      <c r="G1046" s="2"/>
      <c r="H1046" s="2"/>
      <c r="I1046" s="2"/>
      <c r="J1046" s="2"/>
      <c r="K1046" s="2"/>
      <c r="L1046" s="2"/>
      <c r="M1046" s="2"/>
      <c r="N1046" s="2"/>
      <c r="O1046" s="2"/>
      <c r="P1046" s="2"/>
      <c r="Q1046" s="2"/>
      <c r="R1046" s="2"/>
      <c r="S1046" s="2"/>
      <c r="T1046" s="2"/>
      <c r="U1046" s="2"/>
      <c r="V1046" s="2"/>
      <c r="W1046" s="2"/>
      <c r="X1046" s="2"/>
      <c r="Y1046" s="2"/>
      <c r="Z1046" s="2"/>
      <c r="AA1046" s="2"/>
      <c r="AB1046" s="2"/>
      <c r="AC1046" s="2"/>
      <c r="AD1046" s="2"/>
      <c r="AE1046" s="2"/>
      <c r="AF1046" s="2"/>
      <c r="AG1046" s="2"/>
      <c r="AH1046" s="2"/>
      <c r="AI1046" s="2"/>
      <c r="AJ1046" s="2"/>
      <c r="AK1046" s="2"/>
      <c r="AL1046" s="2"/>
      <c r="AM1046" s="2"/>
      <c r="AN1046" s="2"/>
      <c r="AO1046" s="2"/>
      <c r="AP1046" s="2"/>
      <c r="AQ1046" s="2"/>
      <c r="AR1046" s="2"/>
      <c r="AS1046" s="2"/>
      <c r="AT1046" s="2"/>
      <c r="AU1046" s="2"/>
      <c r="AV1046" s="2"/>
      <c r="AW1046" s="2"/>
      <c r="AX1046" s="2"/>
      <c r="AY1046" s="2"/>
      <c r="AZ1046" s="2"/>
      <c r="BA1046" s="2"/>
      <c r="BB1046" s="2"/>
      <c r="BC1046" s="2"/>
      <c r="BD1046" s="2"/>
      <c r="BE1046" s="2"/>
      <c r="BF1046" s="2"/>
      <c r="BG1046" s="2"/>
      <c r="BH1046" s="2"/>
      <c r="BI1046" s="2"/>
      <c r="BJ1046" s="2"/>
    </row>
    <row r="1047" spans="1:62" x14ac:dyDescent="0.3">
      <c r="A1047" s="2"/>
      <c r="B1047" s="2"/>
      <c r="C1047" s="2"/>
      <c r="D1047" s="2"/>
      <c r="E1047" s="2"/>
      <c r="F1047" s="2"/>
      <c r="G1047" s="2"/>
      <c r="H1047" s="2"/>
      <c r="I1047" s="2"/>
      <c r="J1047" s="2"/>
      <c r="K1047" s="2"/>
      <c r="L1047" s="2"/>
      <c r="M1047" s="2"/>
      <c r="N1047" s="2"/>
      <c r="O1047" s="2"/>
      <c r="P1047" s="2"/>
      <c r="Q1047" s="2"/>
      <c r="R1047" s="2"/>
      <c r="S1047" s="2"/>
      <c r="T1047" s="2"/>
      <c r="U1047" s="2"/>
      <c r="V1047" s="2"/>
      <c r="W1047" s="2"/>
      <c r="X1047" s="2"/>
      <c r="Y1047" s="2"/>
      <c r="Z1047" s="2"/>
      <c r="AA1047" s="2"/>
      <c r="AB1047" s="2"/>
      <c r="AC1047" s="2"/>
      <c r="AD1047" s="2"/>
      <c r="AE1047" s="2"/>
      <c r="AF1047" s="2"/>
      <c r="AG1047" s="2"/>
      <c r="AH1047" s="2"/>
      <c r="AI1047" s="2"/>
      <c r="AJ1047" s="2"/>
      <c r="AK1047" s="2"/>
      <c r="AL1047" s="2"/>
      <c r="AM1047" s="2"/>
      <c r="AN1047" s="2"/>
      <c r="AO1047" s="2"/>
      <c r="AP1047" s="2"/>
      <c r="AQ1047" s="2"/>
      <c r="AR1047" s="2"/>
      <c r="AS1047" s="2"/>
      <c r="AT1047" s="2"/>
      <c r="AU1047" s="2"/>
      <c r="AV1047" s="2"/>
      <c r="AW1047" s="2"/>
      <c r="AX1047" s="2"/>
      <c r="AY1047" s="2"/>
      <c r="AZ1047" s="2"/>
      <c r="BA1047" s="2"/>
      <c r="BB1047" s="2"/>
      <c r="BC1047" s="2"/>
      <c r="BD1047" s="2"/>
      <c r="BE1047" s="2"/>
      <c r="BF1047" s="2"/>
      <c r="BG1047" s="2"/>
      <c r="BH1047" s="2"/>
      <c r="BI1047" s="2"/>
      <c r="BJ1047" s="2"/>
    </row>
    <row r="1048" spans="1:62" x14ac:dyDescent="0.3">
      <c r="A1048" s="2"/>
      <c r="B1048" s="2"/>
      <c r="C1048" s="2"/>
      <c r="D1048" s="2"/>
      <c r="E1048" s="2"/>
      <c r="F1048" s="2"/>
      <c r="G1048" s="2"/>
      <c r="H1048" s="2"/>
      <c r="I1048" s="2"/>
      <c r="J1048" s="2"/>
      <c r="K1048" s="2"/>
      <c r="L1048" s="2"/>
      <c r="M1048" s="2"/>
      <c r="N1048" s="2"/>
      <c r="O1048" s="2"/>
      <c r="P1048" s="2"/>
      <c r="Q1048" s="2"/>
      <c r="R1048" s="2"/>
      <c r="S1048" s="2"/>
      <c r="T1048" s="2"/>
      <c r="U1048" s="2"/>
      <c r="V1048" s="2"/>
      <c r="W1048" s="2"/>
      <c r="X1048" s="2"/>
      <c r="Y1048" s="2"/>
      <c r="Z1048" s="2"/>
      <c r="AA1048" s="2"/>
      <c r="AB1048" s="2"/>
      <c r="AC1048" s="2"/>
      <c r="AD1048" s="2"/>
      <c r="AE1048" s="2"/>
      <c r="AF1048" s="2"/>
      <c r="AG1048" s="2"/>
      <c r="AH1048" s="2"/>
      <c r="AI1048" s="2"/>
      <c r="AJ1048" s="2"/>
      <c r="AK1048" s="2"/>
      <c r="AL1048" s="2"/>
      <c r="AM1048" s="2"/>
      <c r="AN1048" s="2"/>
      <c r="AO1048" s="2"/>
      <c r="AP1048" s="2"/>
      <c r="AQ1048" s="2"/>
      <c r="AR1048" s="2"/>
      <c r="AS1048" s="2"/>
      <c r="AT1048" s="2"/>
      <c r="AU1048" s="2"/>
      <c r="AV1048" s="2"/>
      <c r="AW1048" s="2"/>
      <c r="AX1048" s="2"/>
      <c r="AY1048" s="2"/>
      <c r="AZ1048" s="2"/>
      <c r="BA1048" s="2"/>
      <c r="BB1048" s="2"/>
      <c r="BC1048" s="2"/>
      <c r="BD1048" s="2"/>
      <c r="BE1048" s="2"/>
      <c r="BF1048" s="2"/>
      <c r="BG1048" s="2"/>
      <c r="BH1048" s="2"/>
      <c r="BI1048" s="2"/>
      <c r="BJ1048" s="2"/>
    </row>
    <row r="1049" spans="1:62" x14ac:dyDescent="0.3">
      <c r="A1049" s="2"/>
      <c r="B1049" s="2"/>
      <c r="C1049" s="2"/>
      <c r="D1049" s="2"/>
      <c r="E1049" s="2"/>
      <c r="F1049" s="2"/>
      <c r="G1049" s="2"/>
      <c r="H1049" s="2"/>
      <c r="I1049" s="2"/>
      <c r="J1049" s="2"/>
      <c r="K1049" s="2"/>
      <c r="L1049" s="2"/>
      <c r="M1049" s="2"/>
      <c r="N1049" s="2"/>
      <c r="O1049" s="2"/>
      <c r="P1049" s="2"/>
      <c r="Q1049" s="2"/>
      <c r="R1049" s="2"/>
      <c r="S1049" s="2"/>
      <c r="T1049" s="2"/>
      <c r="U1049" s="2"/>
      <c r="V1049" s="2"/>
      <c r="W1049" s="2"/>
      <c r="X1049" s="2"/>
      <c r="Y1049" s="2"/>
      <c r="Z1049" s="2"/>
      <c r="AA1049" s="2"/>
      <c r="AB1049" s="2"/>
      <c r="AC1049" s="2"/>
      <c r="AD1049" s="2"/>
      <c r="AE1049" s="2"/>
      <c r="AF1049" s="2"/>
      <c r="AG1049" s="2"/>
      <c r="AH1049" s="2"/>
      <c r="AI1049" s="2"/>
      <c r="AJ1049" s="2"/>
      <c r="AK1049" s="2"/>
      <c r="AL1049" s="2"/>
      <c r="AM1049" s="2"/>
      <c r="AN1049" s="2"/>
      <c r="AO1049" s="2"/>
      <c r="AP1049" s="2"/>
      <c r="AQ1049" s="2"/>
      <c r="AR1049" s="2"/>
      <c r="AS1049" s="2"/>
      <c r="AT1049" s="2"/>
      <c r="AU1049" s="2"/>
      <c r="AV1049" s="2"/>
      <c r="AW1049" s="2"/>
      <c r="AX1049" s="2"/>
      <c r="AY1049" s="2"/>
      <c r="AZ1049" s="2"/>
      <c r="BA1049" s="2"/>
      <c r="BB1049" s="2"/>
      <c r="BC1049" s="2"/>
      <c r="BD1049" s="2"/>
      <c r="BE1049" s="2"/>
      <c r="BF1049" s="2"/>
      <c r="BG1049" s="2"/>
      <c r="BH1049" s="2"/>
      <c r="BI1049" s="2"/>
      <c r="BJ1049" s="2"/>
    </row>
    <row r="1050" spans="1:62" x14ac:dyDescent="0.3">
      <c r="A1050" s="2"/>
      <c r="B1050" s="2"/>
      <c r="C1050" s="2"/>
      <c r="D1050" s="2"/>
      <c r="E1050" s="2"/>
      <c r="F1050" s="2"/>
      <c r="G1050" s="2"/>
      <c r="H1050" s="2"/>
      <c r="I1050" s="2"/>
      <c r="J1050" s="2"/>
      <c r="K1050" s="2"/>
      <c r="L1050" s="2"/>
      <c r="M1050" s="2"/>
      <c r="N1050" s="2"/>
      <c r="O1050" s="2"/>
      <c r="P1050" s="2"/>
      <c r="Q1050" s="2"/>
      <c r="R1050" s="2"/>
      <c r="S1050" s="2"/>
      <c r="T1050" s="2"/>
      <c r="U1050" s="2"/>
      <c r="V1050" s="2"/>
      <c r="W1050" s="2"/>
      <c r="X1050" s="2"/>
      <c r="Y1050" s="2"/>
      <c r="Z1050" s="2"/>
      <c r="AA1050" s="2"/>
      <c r="AB1050" s="2"/>
      <c r="AC1050" s="2"/>
      <c r="AD1050" s="2"/>
      <c r="AE1050" s="2"/>
      <c r="AF1050" s="2"/>
      <c r="AG1050" s="2"/>
      <c r="AH1050" s="2"/>
      <c r="AI1050" s="2"/>
      <c r="AJ1050" s="2"/>
      <c r="AK1050" s="2"/>
      <c r="AL1050" s="2"/>
      <c r="AM1050" s="2"/>
      <c r="AN1050" s="2"/>
      <c r="AO1050" s="2"/>
      <c r="AP1050" s="2"/>
      <c r="AQ1050" s="2"/>
      <c r="AR1050" s="2"/>
      <c r="AS1050" s="2"/>
      <c r="AT1050" s="2"/>
      <c r="AU1050" s="2"/>
      <c r="AV1050" s="2"/>
      <c r="AW1050" s="2"/>
      <c r="AX1050" s="2"/>
      <c r="AY1050" s="2"/>
      <c r="AZ1050" s="2"/>
      <c r="BA1050" s="2"/>
      <c r="BB1050" s="2"/>
      <c r="BC1050" s="2"/>
      <c r="BD1050" s="2"/>
      <c r="BE1050" s="2"/>
      <c r="BF1050" s="2"/>
      <c r="BG1050" s="2"/>
      <c r="BH1050" s="2"/>
      <c r="BI1050" s="2"/>
      <c r="BJ1050" s="2"/>
    </row>
    <row r="1051" spans="1:62" x14ac:dyDescent="0.3">
      <c r="A1051" s="2"/>
      <c r="B1051" s="2"/>
      <c r="C1051" s="2"/>
      <c r="D1051" s="2"/>
      <c r="E1051" s="2"/>
      <c r="F1051" s="2"/>
      <c r="G1051" s="2"/>
      <c r="H1051" s="2"/>
      <c r="I1051" s="2"/>
      <c r="J1051" s="2"/>
      <c r="K1051" s="2"/>
      <c r="L1051" s="2"/>
      <c r="M1051" s="2"/>
      <c r="N1051" s="2"/>
      <c r="O1051" s="2"/>
      <c r="P1051" s="2"/>
      <c r="Q1051" s="2"/>
      <c r="R1051" s="2"/>
      <c r="S1051" s="2"/>
      <c r="T1051" s="2"/>
      <c r="U1051" s="2"/>
      <c r="V1051" s="2"/>
      <c r="W1051" s="2"/>
      <c r="X1051" s="2"/>
      <c r="Y1051" s="2"/>
      <c r="Z1051" s="2"/>
      <c r="AA1051" s="2"/>
      <c r="AB1051" s="2"/>
      <c r="AC1051" s="2"/>
      <c r="AD1051" s="2"/>
      <c r="AE1051" s="2"/>
      <c r="AF1051" s="2"/>
      <c r="AG1051" s="2"/>
      <c r="AH1051" s="2"/>
      <c r="AI1051" s="2"/>
      <c r="AJ1051" s="2"/>
      <c r="AK1051" s="2"/>
      <c r="AL1051" s="2"/>
      <c r="AM1051" s="2"/>
      <c r="AN1051" s="2"/>
      <c r="AO1051" s="2"/>
      <c r="AP1051" s="2"/>
      <c r="AQ1051" s="2"/>
      <c r="AR1051" s="2"/>
      <c r="AS1051" s="2"/>
      <c r="AT1051" s="2"/>
      <c r="AU1051" s="2"/>
      <c r="AV1051" s="2"/>
      <c r="AW1051" s="2"/>
      <c r="AX1051" s="2"/>
      <c r="AY1051" s="2"/>
      <c r="AZ1051" s="2"/>
      <c r="BA1051" s="2"/>
      <c r="BB1051" s="2"/>
      <c r="BC1051" s="2"/>
      <c r="BD1051" s="2"/>
      <c r="BE1051" s="2"/>
      <c r="BF1051" s="2"/>
      <c r="BG1051" s="2"/>
      <c r="BH1051" s="2"/>
      <c r="BI1051" s="2"/>
      <c r="BJ1051" s="2"/>
    </row>
    <row r="1052" spans="1:62" x14ac:dyDescent="0.3">
      <c r="A1052" s="2"/>
      <c r="B1052" s="2"/>
      <c r="C1052" s="2"/>
      <c r="D1052" s="2"/>
      <c r="E1052" s="2"/>
      <c r="F1052" s="2"/>
      <c r="G1052" s="2"/>
      <c r="H1052" s="2"/>
      <c r="I1052" s="2"/>
      <c r="J1052" s="2"/>
      <c r="K1052" s="2"/>
      <c r="L1052" s="2"/>
      <c r="M1052" s="2"/>
      <c r="N1052" s="2"/>
      <c r="O1052" s="2"/>
      <c r="P1052" s="2"/>
      <c r="Q1052" s="2"/>
      <c r="R1052" s="2"/>
      <c r="S1052" s="2"/>
      <c r="T1052" s="2"/>
      <c r="U1052" s="2"/>
      <c r="V1052" s="2"/>
      <c r="W1052" s="2"/>
      <c r="X1052" s="2"/>
      <c r="Y1052" s="2"/>
      <c r="Z1052" s="2"/>
      <c r="AA1052" s="2"/>
      <c r="AB1052" s="2"/>
      <c r="AC1052" s="2"/>
      <c r="AD1052" s="2"/>
      <c r="AE1052" s="2"/>
      <c r="AF1052" s="2"/>
      <c r="AG1052" s="2"/>
      <c r="AH1052" s="2"/>
      <c r="AI1052" s="2"/>
      <c r="AJ1052" s="2"/>
      <c r="AK1052" s="2"/>
      <c r="AL1052" s="2"/>
      <c r="AM1052" s="2"/>
      <c r="AN1052" s="2"/>
      <c r="AO1052" s="2"/>
      <c r="AP1052" s="2"/>
      <c r="AQ1052" s="2"/>
      <c r="AR1052" s="2"/>
      <c r="AS1052" s="2"/>
      <c r="AT1052" s="2"/>
      <c r="AU1052" s="2"/>
      <c r="AV1052" s="2"/>
      <c r="AW1052" s="2"/>
      <c r="AX1052" s="2"/>
      <c r="AY1052" s="2"/>
      <c r="AZ1052" s="2"/>
      <c r="BA1052" s="2"/>
      <c r="BB1052" s="2"/>
      <c r="BC1052" s="2"/>
      <c r="BD1052" s="2"/>
      <c r="BE1052" s="2"/>
      <c r="BF1052" s="2"/>
      <c r="BG1052" s="2"/>
      <c r="BH1052" s="2"/>
      <c r="BI1052" s="2"/>
      <c r="BJ1052" s="2"/>
    </row>
    <row r="1053" spans="1:62" x14ac:dyDescent="0.3">
      <c r="A1053" s="2"/>
      <c r="B1053" s="2"/>
      <c r="C1053" s="2"/>
      <c r="D1053" s="2"/>
      <c r="E1053" s="2"/>
      <c r="F1053" s="2"/>
      <c r="G1053" s="2"/>
      <c r="H1053" s="2"/>
      <c r="I1053" s="2"/>
      <c r="J1053" s="2"/>
      <c r="K1053" s="2"/>
      <c r="L1053" s="2"/>
      <c r="M1053" s="2"/>
      <c r="N1053" s="2"/>
      <c r="O1053" s="2"/>
      <c r="P1053" s="2"/>
      <c r="Q1053" s="2"/>
      <c r="R1053" s="2"/>
      <c r="S1053" s="2"/>
      <c r="T1053" s="2"/>
      <c r="U1053" s="2"/>
      <c r="V1053" s="2"/>
      <c r="W1053" s="2"/>
      <c r="X1053" s="2"/>
      <c r="Y1053" s="2"/>
      <c r="Z1053" s="2"/>
      <c r="AA1053" s="2"/>
      <c r="AB1053" s="2"/>
      <c r="AC1053" s="2"/>
      <c r="AD1053" s="2"/>
      <c r="AE1053" s="2"/>
      <c r="AF1053" s="2"/>
      <c r="AG1053" s="2"/>
      <c r="AH1053" s="2"/>
      <c r="AI1053" s="2"/>
      <c r="AJ1053" s="2"/>
      <c r="AK1053" s="2"/>
      <c r="AL1053" s="2"/>
      <c r="AM1053" s="2"/>
      <c r="AN1053" s="2"/>
      <c r="AO1053" s="2"/>
      <c r="AP1053" s="2"/>
      <c r="AQ1053" s="2"/>
      <c r="AR1053" s="2"/>
      <c r="AS1053" s="2"/>
      <c r="AT1053" s="2"/>
      <c r="AU1053" s="2"/>
      <c r="AV1053" s="2"/>
      <c r="AW1053" s="2"/>
      <c r="AX1053" s="2"/>
      <c r="AY1053" s="2"/>
      <c r="AZ1053" s="2"/>
      <c r="BA1053" s="2"/>
      <c r="BB1053" s="2"/>
      <c r="BC1053" s="2"/>
      <c r="BD1053" s="2"/>
      <c r="BE1053" s="2"/>
      <c r="BF1053" s="2"/>
      <c r="BG1053" s="2"/>
      <c r="BH1053" s="2"/>
      <c r="BI1053" s="2"/>
      <c r="BJ1053" s="2"/>
    </row>
    <row r="1054" spans="1:62" x14ac:dyDescent="0.3">
      <c r="A1054" s="2"/>
      <c r="B1054" s="2"/>
      <c r="C1054" s="2"/>
      <c r="D1054" s="2"/>
      <c r="E1054" s="2"/>
      <c r="F1054" s="2"/>
      <c r="G1054" s="2"/>
      <c r="H1054" s="2"/>
      <c r="I1054" s="2"/>
      <c r="J1054" s="2"/>
      <c r="K1054" s="2"/>
      <c r="L1054" s="2"/>
      <c r="M1054" s="2"/>
      <c r="N1054" s="2"/>
      <c r="O1054" s="2"/>
      <c r="P1054" s="2"/>
      <c r="Q1054" s="2"/>
      <c r="R1054" s="2"/>
      <c r="S1054" s="2"/>
      <c r="T1054" s="2"/>
      <c r="U1054" s="2"/>
      <c r="V1054" s="2"/>
      <c r="W1054" s="2"/>
      <c r="X1054" s="2"/>
      <c r="Y1054" s="2"/>
      <c r="Z1054" s="2"/>
      <c r="AA1054" s="2"/>
      <c r="AB1054" s="2"/>
      <c r="AC1054" s="2"/>
      <c r="AD1054" s="2"/>
      <c r="AE1054" s="2"/>
      <c r="AF1054" s="2"/>
      <c r="AG1054" s="2"/>
      <c r="AH1054" s="2"/>
      <c r="AI1054" s="2"/>
      <c r="AJ1054" s="2"/>
      <c r="AK1054" s="2"/>
      <c r="AL1054" s="2"/>
      <c r="AM1054" s="2"/>
      <c r="AN1054" s="2"/>
      <c r="AO1054" s="2"/>
      <c r="AP1054" s="2"/>
      <c r="AQ1054" s="2"/>
      <c r="AR1054" s="2"/>
      <c r="AS1054" s="2"/>
      <c r="AT1054" s="2"/>
      <c r="AU1054" s="2"/>
      <c r="AV1054" s="2"/>
      <c r="AW1054" s="2"/>
      <c r="AX1054" s="2"/>
      <c r="AY1054" s="2"/>
      <c r="AZ1054" s="2"/>
      <c r="BA1054" s="2"/>
      <c r="BB1054" s="2"/>
      <c r="BC1054" s="2"/>
      <c r="BD1054" s="2"/>
      <c r="BE1054" s="2"/>
      <c r="BF1054" s="2"/>
      <c r="BG1054" s="2"/>
      <c r="BH1054" s="2"/>
      <c r="BI1054" s="2"/>
      <c r="BJ1054" s="2"/>
    </row>
    <row r="1055" spans="1:62" x14ac:dyDescent="0.3">
      <c r="A1055" s="2"/>
      <c r="B1055" s="2"/>
      <c r="C1055" s="2"/>
      <c r="D1055" s="2"/>
      <c r="E1055" s="2"/>
      <c r="F1055" s="2"/>
      <c r="G1055" s="2"/>
      <c r="H1055" s="2"/>
      <c r="I1055" s="2"/>
      <c r="J1055" s="2"/>
      <c r="K1055" s="2"/>
      <c r="L1055" s="2"/>
      <c r="M1055" s="2"/>
      <c r="N1055" s="2"/>
      <c r="O1055" s="2"/>
      <c r="P1055" s="2"/>
      <c r="Q1055" s="2"/>
      <c r="R1055" s="2"/>
      <c r="S1055" s="2"/>
      <c r="T1055" s="2"/>
      <c r="U1055" s="2"/>
      <c r="V1055" s="2"/>
      <c r="W1055" s="2"/>
      <c r="X1055" s="2"/>
      <c r="Y1055" s="2"/>
      <c r="Z1055" s="2"/>
      <c r="AA1055" s="2"/>
      <c r="AB1055" s="2"/>
      <c r="AC1055" s="2"/>
      <c r="AD1055" s="2"/>
      <c r="AE1055" s="2"/>
      <c r="AF1055" s="2"/>
      <c r="AG1055" s="2"/>
      <c r="AH1055" s="2"/>
      <c r="AI1055" s="2"/>
      <c r="AJ1055" s="2"/>
      <c r="AK1055" s="2"/>
      <c r="AL1055" s="2"/>
      <c r="AM1055" s="2"/>
      <c r="AN1055" s="2"/>
      <c r="AO1055" s="2"/>
      <c r="AP1055" s="2"/>
      <c r="AQ1055" s="2"/>
      <c r="AR1055" s="2"/>
      <c r="AS1055" s="2"/>
      <c r="AT1055" s="2"/>
      <c r="AU1055" s="2"/>
      <c r="AV1055" s="2"/>
      <c r="AW1055" s="2"/>
      <c r="AX1055" s="2"/>
      <c r="AY1055" s="2"/>
      <c r="AZ1055" s="2"/>
      <c r="BA1055" s="2"/>
      <c r="BB1055" s="2"/>
      <c r="BC1055" s="2"/>
      <c r="BD1055" s="2"/>
      <c r="BE1055" s="2"/>
      <c r="BF1055" s="2"/>
      <c r="BG1055" s="2"/>
      <c r="BH1055" s="2"/>
      <c r="BI1055" s="2"/>
      <c r="BJ1055" s="2"/>
    </row>
    <row r="1056" spans="1:62" x14ac:dyDescent="0.3">
      <c r="A1056" s="2"/>
      <c r="B1056" s="2"/>
      <c r="C1056" s="2"/>
      <c r="D1056" s="2"/>
      <c r="E1056" s="2"/>
      <c r="F1056" s="2"/>
      <c r="G1056" s="2"/>
      <c r="H1056" s="2"/>
      <c r="I1056" s="2"/>
      <c r="J1056" s="2"/>
      <c r="K1056" s="2"/>
      <c r="L1056" s="2"/>
      <c r="M1056" s="2"/>
      <c r="N1056" s="2"/>
      <c r="O1056" s="2"/>
      <c r="P1056" s="2"/>
      <c r="Q1056" s="2"/>
      <c r="R1056" s="2"/>
      <c r="S1056" s="2"/>
      <c r="T1056" s="2"/>
      <c r="U1056" s="2"/>
      <c r="V1056" s="2"/>
      <c r="W1056" s="2"/>
      <c r="X1056" s="2"/>
      <c r="Y1056" s="2"/>
      <c r="Z1056" s="2"/>
      <c r="AA1056" s="2"/>
      <c r="AB1056" s="2"/>
      <c r="AC1056" s="2"/>
      <c r="AD1056" s="2"/>
      <c r="AE1056" s="2"/>
      <c r="AF1056" s="2"/>
      <c r="AG1056" s="2"/>
      <c r="AH1056" s="2"/>
      <c r="AI1056" s="2"/>
      <c r="AJ1056" s="2"/>
      <c r="AK1056" s="2"/>
      <c r="AL1056" s="2"/>
      <c r="AM1056" s="2"/>
      <c r="AN1056" s="2"/>
      <c r="AO1056" s="2"/>
      <c r="AP1056" s="2"/>
      <c r="AQ1056" s="2"/>
      <c r="AR1056" s="2"/>
      <c r="AS1056" s="2"/>
      <c r="AT1056" s="2"/>
      <c r="AU1056" s="2"/>
      <c r="AV1056" s="2"/>
      <c r="AW1056" s="2"/>
      <c r="AX1056" s="2"/>
      <c r="AY1056" s="2"/>
      <c r="AZ1056" s="2"/>
      <c r="BA1056" s="2"/>
      <c r="BB1056" s="2"/>
      <c r="BC1056" s="2"/>
      <c r="BD1056" s="2"/>
      <c r="BE1056" s="2"/>
      <c r="BF1056" s="2"/>
      <c r="BG1056" s="2"/>
      <c r="BH1056" s="2"/>
      <c r="BI1056" s="2"/>
      <c r="BJ1056" s="2"/>
    </row>
    <row r="1057" spans="1:62" x14ac:dyDescent="0.3">
      <c r="A1057" s="2"/>
      <c r="B1057" s="2"/>
      <c r="C1057" s="2"/>
      <c r="D1057" s="2"/>
      <c r="E1057" s="2"/>
      <c r="F1057" s="2"/>
      <c r="G1057" s="2"/>
      <c r="H1057" s="2"/>
      <c r="I1057" s="2"/>
      <c r="J1057" s="2"/>
      <c r="K1057" s="2"/>
      <c r="L1057" s="2"/>
      <c r="M1057" s="2"/>
      <c r="N1057" s="2"/>
      <c r="O1057" s="2"/>
      <c r="P1057" s="2"/>
      <c r="Q1057" s="2"/>
      <c r="R1057" s="2"/>
      <c r="S1057" s="2"/>
      <c r="T1057" s="2"/>
      <c r="U1057" s="2"/>
      <c r="V1057" s="2"/>
      <c r="W1057" s="2"/>
      <c r="X1057" s="2"/>
      <c r="Y1057" s="2"/>
      <c r="Z1057" s="2"/>
      <c r="AA1057" s="2"/>
      <c r="AB1057" s="2"/>
      <c r="AC1057" s="2"/>
      <c r="AD1057" s="2"/>
      <c r="AE1057" s="2"/>
      <c r="AF1057" s="2"/>
      <c r="AG1057" s="2"/>
      <c r="AH1057" s="2"/>
      <c r="AI1057" s="2"/>
      <c r="AJ1057" s="2"/>
      <c r="AK1057" s="2"/>
      <c r="AL1057" s="2"/>
      <c r="AM1057" s="2"/>
      <c r="AN1057" s="2"/>
      <c r="AO1057" s="2"/>
      <c r="AP1057" s="2"/>
      <c r="AQ1057" s="2"/>
      <c r="AR1057" s="2"/>
      <c r="AS1057" s="2"/>
      <c r="AT1057" s="2"/>
      <c r="AU1057" s="2"/>
      <c r="AV1057" s="2"/>
      <c r="AW1057" s="2"/>
      <c r="AX1057" s="2"/>
      <c r="AY1057" s="2"/>
      <c r="AZ1057" s="2"/>
      <c r="BA1057" s="2"/>
      <c r="BB1057" s="2"/>
      <c r="BC1057" s="2"/>
      <c r="BD1057" s="2"/>
      <c r="BE1057" s="2"/>
      <c r="BF1057" s="2"/>
      <c r="BG1057" s="2"/>
      <c r="BH1057" s="2"/>
      <c r="BI1057" s="2"/>
      <c r="BJ1057" s="2"/>
    </row>
    <row r="1058" spans="1:62" x14ac:dyDescent="0.3">
      <c r="A1058" s="2"/>
      <c r="B1058" s="2"/>
      <c r="C1058" s="2"/>
      <c r="D1058" s="2"/>
      <c r="E1058" s="2"/>
      <c r="F1058" s="2"/>
      <c r="G1058" s="2"/>
      <c r="H1058" s="2"/>
      <c r="I1058" s="2"/>
      <c r="J1058" s="2"/>
      <c r="K1058" s="2"/>
      <c r="L1058" s="2"/>
      <c r="M1058" s="2"/>
      <c r="N1058" s="2"/>
      <c r="O1058" s="2"/>
      <c r="P1058" s="2"/>
      <c r="Q1058" s="2"/>
      <c r="R1058" s="2"/>
      <c r="S1058" s="2"/>
      <c r="T1058" s="2"/>
      <c r="U1058" s="2"/>
      <c r="V1058" s="2"/>
      <c r="W1058" s="2"/>
      <c r="X1058" s="2"/>
      <c r="Y1058" s="2"/>
      <c r="Z1058" s="2"/>
      <c r="AA1058" s="2"/>
      <c r="AB1058" s="2"/>
      <c r="AC1058" s="2"/>
      <c r="AD1058" s="2"/>
      <c r="AE1058" s="2"/>
      <c r="AF1058" s="2"/>
      <c r="AG1058" s="2"/>
      <c r="AH1058" s="2"/>
      <c r="AI1058" s="2"/>
      <c r="AJ1058" s="2"/>
      <c r="AK1058" s="2"/>
      <c r="AL1058" s="2"/>
      <c r="AM1058" s="2"/>
      <c r="AN1058" s="2"/>
      <c r="AO1058" s="2"/>
      <c r="AP1058" s="2"/>
      <c r="AQ1058" s="2"/>
      <c r="AR1058" s="2"/>
      <c r="AS1058" s="2"/>
      <c r="AT1058" s="2"/>
      <c r="AU1058" s="2"/>
      <c r="AV1058" s="2"/>
      <c r="AW1058" s="2"/>
      <c r="AX1058" s="2"/>
      <c r="AY1058" s="2"/>
      <c r="AZ1058" s="2"/>
      <c r="BA1058" s="2"/>
      <c r="BB1058" s="2"/>
      <c r="BC1058" s="2"/>
      <c r="BD1058" s="2"/>
      <c r="BE1058" s="2"/>
      <c r="BF1058" s="2"/>
      <c r="BG1058" s="2"/>
      <c r="BH1058" s="2"/>
      <c r="BI1058" s="2"/>
      <c r="BJ1058" s="2"/>
    </row>
    <row r="1059" spans="1:62" x14ac:dyDescent="0.3">
      <c r="A1059" s="2"/>
      <c r="B1059" s="2"/>
      <c r="C1059" s="2"/>
      <c r="D1059" s="2"/>
      <c r="E1059" s="2"/>
      <c r="F1059" s="2"/>
      <c r="G1059" s="2"/>
      <c r="H1059" s="2"/>
      <c r="I1059" s="2"/>
      <c r="J1059" s="2"/>
      <c r="K1059" s="2"/>
      <c r="L1059" s="2"/>
      <c r="M1059" s="2"/>
      <c r="N1059" s="2"/>
      <c r="O1059" s="2"/>
      <c r="P1059" s="2"/>
      <c r="Q1059" s="2"/>
      <c r="R1059" s="2"/>
      <c r="S1059" s="2"/>
      <c r="T1059" s="2"/>
      <c r="U1059" s="2"/>
      <c r="V1059" s="2"/>
      <c r="W1059" s="2"/>
      <c r="X1059" s="2"/>
      <c r="Y1059" s="2"/>
      <c r="Z1059" s="2"/>
      <c r="AA1059" s="2"/>
      <c r="AB1059" s="2"/>
      <c r="AC1059" s="2"/>
      <c r="AD1059" s="2"/>
      <c r="AE1059" s="2"/>
      <c r="AF1059" s="2"/>
      <c r="AG1059" s="2"/>
      <c r="AH1059" s="2"/>
      <c r="AI1059" s="2"/>
      <c r="AJ1059" s="2"/>
      <c r="AK1059" s="2"/>
      <c r="AL1059" s="2"/>
      <c r="AM1059" s="2"/>
      <c r="AN1059" s="2"/>
      <c r="AO1059" s="2"/>
      <c r="AP1059" s="2"/>
      <c r="AQ1059" s="2"/>
      <c r="AR1059" s="2"/>
      <c r="AS1059" s="2"/>
      <c r="AT1059" s="2"/>
      <c r="AU1059" s="2"/>
      <c r="AV1059" s="2"/>
      <c r="AW1059" s="2"/>
      <c r="AX1059" s="2"/>
      <c r="AY1059" s="2"/>
      <c r="AZ1059" s="2"/>
      <c r="BA1059" s="2"/>
      <c r="BB1059" s="2"/>
      <c r="BC1059" s="2"/>
      <c r="BD1059" s="2"/>
      <c r="BE1059" s="2"/>
      <c r="BF1059" s="2"/>
      <c r="BG1059" s="2"/>
      <c r="BH1059" s="2"/>
      <c r="BI1059" s="2"/>
      <c r="BJ1059" s="2"/>
    </row>
    <row r="1060" spans="1:62" x14ac:dyDescent="0.3">
      <c r="A1060" s="2"/>
      <c r="B1060" s="2"/>
      <c r="C1060" s="2"/>
      <c r="D1060" s="2"/>
      <c r="E1060" s="2"/>
      <c r="F1060" s="2"/>
      <c r="G1060" s="2"/>
      <c r="H1060" s="2"/>
      <c r="I1060" s="2"/>
      <c r="J1060" s="2"/>
      <c r="K1060" s="2"/>
      <c r="L1060" s="2"/>
      <c r="M1060" s="2"/>
      <c r="N1060" s="2"/>
      <c r="O1060" s="2"/>
      <c r="P1060" s="2"/>
      <c r="Q1060" s="2"/>
      <c r="R1060" s="2"/>
      <c r="S1060" s="2"/>
      <c r="T1060" s="2"/>
      <c r="U1060" s="2"/>
      <c r="V1060" s="2"/>
      <c r="W1060" s="2"/>
      <c r="X1060" s="2"/>
      <c r="Y1060" s="2"/>
      <c r="Z1060" s="2"/>
      <c r="AA1060" s="2"/>
      <c r="AB1060" s="2"/>
      <c r="AC1060" s="2"/>
      <c r="AD1060" s="2"/>
      <c r="AE1060" s="2"/>
      <c r="AF1060" s="2"/>
      <c r="AG1060" s="2"/>
      <c r="AH1060" s="2"/>
      <c r="AI1060" s="2"/>
      <c r="AJ1060" s="2"/>
      <c r="AK1060" s="2"/>
      <c r="AL1060" s="2"/>
      <c r="AM1060" s="2"/>
      <c r="AN1060" s="2"/>
      <c r="AO1060" s="2"/>
      <c r="AP1060" s="2"/>
      <c r="AQ1060" s="2"/>
      <c r="AR1060" s="2"/>
      <c r="AS1060" s="2"/>
      <c r="AT1060" s="2"/>
      <c r="AU1060" s="2"/>
      <c r="AV1060" s="2"/>
      <c r="AW1060" s="2"/>
      <c r="AX1060" s="2"/>
      <c r="AY1060" s="2"/>
      <c r="AZ1060" s="2"/>
      <c r="BA1060" s="2"/>
      <c r="BB1060" s="2"/>
      <c r="BC1060" s="2"/>
      <c r="BD1060" s="2"/>
      <c r="BE1060" s="2"/>
      <c r="BF1060" s="2"/>
      <c r="BG1060" s="2"/>
      <c r="BH1060" s="2"/>
      <c r="BI1060" s="2"/>
      <c r="BJ1060" s="2"/>
    </row>
    <row r="1061" spans="1:62" x14ac:dyDescent="0.3">
      <c r="A1061" s="2"/>
      <c r="B1061" s="2"/>
      <c r="C1061" s="2"/>
      <c r="D1061" s="2"/>
      <c r="E1061" s="2"/>
      <c r="F1061" s="2"/>
      <c r="G1061" s="2"/>
      <c r="H1061" s="2"/>
      <c r="I1061" s="2"/>
      <c r="J1061" s="2"/>
      <c r="K1061" s="2"/>
      <c r="L1061" s="2"/>
      <c r="M1061" s="2"/>
      <c r="N1061" s="2"/>
      <c r="O1061" s="2"/>
      <c r="P1061" s="2"/>
      <c r="Q1061" s="2"/>
      <c r="R1061" s="2"/>
      <c r="S1061" s="2"/>
      <c r="T1061" s="2"/>
      <c r="U1061" s="2"/>
      <c r="V1061" s="2"/>
      <c r="W1061" s="2"/>
      <c r="X1061" s="2"/>
      <c r="Y1061" s="2"/>
      <c r="Z1061" s="2"/>
      <c r="AA1061" s="2"/>
      <c r="AB1061" s="2"/>
      <c r="AC1061" s="2"/>
      <c r="AD1061" s="2"/>
      <c r="AE1061" s="2"/>
      <c r="AF1061" s="2"/>
      <c r="AG1061" s="2"/>
      <c r="AH1061" s="2"/>
      <c r="AI1061" s="2"/>
      <c r="AJ1061" s="2"/>
      <c r="AK1061" s="2"/>
      <c r="AL1061" s="2"/>
      <c r="AM1061" s="2"/>
      <c r="AN1061" s="2"/>
      <c r="AO1061" s="2"/>
      <c r="AP1061" s="2"/>
      <c r="AQ1061" s="2"/>
      <c r="AR1061" s="2"/>
      <c r="AS1061" s="2"/>
      <c r="AT1061" s="2"/>
      <c r="AU1061" s="2"/>
      <c r="AV1061" s="2"/>
      <c r="AW1061" s="2"/>
      <c r="AX1061" s="2"/>
      <c r="AY1061" s="2"/>
      <c r="AZ1061" s="2"/>
      <c r="BA1061" s="2"/>
      <c r="BB1061" s="2"/>
      <c r="BC1061" s="2"/>
      <c r="BD1061" s="2"/>
      <c r="BE1061" s="2"/>
      <c r="BF1061" s="2"/>
      <c r="BG1061" s="2"/>
      <c r="BH1061" s="2"/>
      <c r="BI1061" s="2"/>
      <c r="BJ1061" s="2"/>
    </row>
    <row r="1062" spans="1:62" x14ac:dyDescent="0.3">
      <c r="A1062" s="2"/>
      <c r="B1062" s="2"/>
      <c r="C1062" s="2"/>
      <c r="D1062" s="2"/>
      <c r="E1062" s="2"/>
      <c r="F1062" s="2"/>
      <c r="G1062" s="2"/>
      <c r="H1062" s="2"/>
      <c r="I1062" s="2"/>
      <c r="J1062" s="2"/>
      <c r="K1062" s="2"/>
      <c r="L1062" s="2"/>
      <c r="M1062" s="2"/>
      <c r="N1062" s="2"/>
      <c r="O1062" s="2"/>
      <c r="P1062" s="2"/>
      <c r="Q1062" s="2"/>
      <c r="R1062" s="2"/>
      <c r="S1062" s="2"/>
      <c r="T1062" s="2"/>
      <c r="U1062" s="2"/>
      <c r="V1062" s="2"/>
      <c r="W1062" s="2"/>
      <c r="X1062" s="2"/>
      <c r="Y1062" s="2"/>
      <c r="Z1062" s="2"/>
      <c r="AA1062" s="2"/>
      <c r="AB1062" s="2"/>
      <c r="AC1062" s="2"/>
      <c r="AD1062" s="2"/>
      <c r="AE1062" s="2"/>
      <c r="AF1062" s="2"/>
      <c r="AG1062" s="2"/>
      <c r="AH1062" s="2"/>
      <c r="AI1062" s="2"/>
      <c r="AJ1062" s="2"/>
      <c r="AK1062" s="2"/>
      <c r="AL1062" s="2"/>
      <c r="AM1062" s="2"/>
      <c r="AN1062" s="2"/>
      <c r="AO1062" s="2"/>
      <c r="AP1062" s="2"/>
      <c r="AQ1062" s="2"/>
      <c r="AR1062" s="2"/>
      <c r="AS1062" s="2"/>
      <c r="AT1062" s="2"/>
      <c r="AU1062" s="2"/>
      <c r="AV1062" s="2"/>
      <c r="AW1062" s="2"/>
      <c r="AX1062" s="2"/>
      <c r="AY1062" s="2"/>
      <c r="AZ1062" s="2"/>
      <c r="BA1062" s="2"/>
      <c r="BB1062" s="2"/>
      <c r="BC1062" s="2"/>
      <c r="BD1062" s="2"/>
      <c r="BE1062" s="2"/>
      <c r="BF1062" s="2"/>
      <c r="BG1062" s="2"/>
      <c r="BH1062" s="2"/>
      <c r="BI1062" s="2"/>
      <c r="BJ1062" s="2"/>
    </row>
    <row r="1063" spans="1:62" x14ac:dyDescent="0.3">
      <c r="A1063" s="2"/>
      <c r="B1063" s="2"/>
      <c r="C1063" s="2"/>
      <c r="D1063" s="2"/>
      <c r="E1063" s="2"/>
      <c r="F1063" s="2"/>
      <c r="G1063" s="2"/>
      <c r="H1063" s="2"/>
      <c r="I1063" s="2"/>
      <c r="J1063" s="2"/>
      <c r="K1063" s="2"/>
      <c r="L1063" s="2"/>
      <c r="M1063" s="2"/>
      <c r="N1063" s="2"/>
      <c r="O1063" s="2"/>
      <c r="P1063" s="2"/>
      <c r="Q1063" s="2"/>
      <c r="R1063" s="2"/>
      <c r="S1063" s="2"/>
      <c r="T1063" s="2"/>
      <c r="U1063" s="2"/>
      <c r="V1063" s="2"/>
      <c r="W1063" s="2"/>
      <c r="X1063" s="2"/>
      <c r="Y1063" s="2"/>
      <c r="Z1063" s="2"/>
      <c r="AA1063" s="2"/>
      <c r="AB1063" s="2"/>
      <c r="AC1063" s="2"/>
      <c r="AD1063" s="2"/>
      <c r="AE1063" s="2"/>
      <c r="AF1063" s="2"/>
      <c r="AG1063" s="2"/>
      <c r="AH1063" s="2"/>
      <c r="AI1063" s="2"/>
      <c r="AJ1063" s="2"/>
      <c r="AK1063" s="2"/>
      <c r="AL1063" s="2"/>
      <c r="AM1063" s="2"/>
      <c r="AN1063" s="2"/>
      <c r="AO1063" s="2"/>
      <c r="AP1063" s="2"/>
      <c r="AQ1063" s="2"/>
      <c r="AR1063" s="2"/>
      <c r="AS1063" s="2"/>
      <c r="AT1063" s="2"/>
      <c r="AU1063" s="2"/>
      <c r="AV1063" s="2"/>
      <c r="AW1063" s="2"/>
      <c r="AX1063" s="2"/>
      <c r="AY1063" s="2"/>
      <c r="AZ1063" s="2"/>
      <c r="BA1063" s="2"/>
      <c r="BB1063" s="2"/>
      <c r="BC1063" s="2"/>
      <c r="BD1063" s="2"/>
      <c r="BE1063" s="2"/>
      <c r="BF1063" s="2"/>
      <c r="BG1063" s="2"/>
      <c r="BH1063" s="2"/>
      <c r="BI1063" s="2"/>
      <c r="BJ1063" s="2"/>
    </row>
    <row r="1064" spans="1:62" x14ac:dyDescent="0.3">
      <c r="A1064" s="2"/>
      <c r="B1064" s="2"/>
      <c r="C1064" s="2"/>
      <c r="D1064" s="2"/>
      <c r="E1064" s="2"/>
      <c r="F1064" s="2"/>
      <c r="G1064" s="2"/>
      <c r="H1064" s="2"/>
      <c r="I1064" s="2"/>
      <c r="J1064" s="2"/>
      <c r="K1064" s="2"/>
      <c r="L1064" s="2"/>
      <c r="M1064" s="2"/>
      <c r="N1064" s="2"/>
      <c r="O1064" s="2"/>
      <c r="P1064" s="2"/>
      <c r="Q1064" s="2"/>
      <c r="R1064" s="2"/>
      <c r="S1064" s="2"/>
      <c r="T1064" s="2"/>
      <c r="U1064" s="2"/>
      <c r="V1064" s="2"/>
      <c r="W1064" s="2"/>
      <c r="X1064" s="2"/>
      <c r="Y1064" s="2"/>
      <c r="Z1064" s="2"/>
      <c r="AA1064" s="2"/>
      <c r="AB1064" s="2"/>
      <c r="AC1064" s="2"/>
      <c r="AD1064" s="2"/>
      <c r="AE1064" s="2"/>
      <c r="AF1064" s="2"/>
      <c r="AG1064" s="2"/>
      <c r="AH1064" s="2"/>
      <c r="AI1064" s="2"/>
      <c r="AJ1064" s="2"/>
      <c r="AK1064" s="2"/>
      <c r="AL1064" s="2"/>
      <c r="AM1064" s="2"/>
      <c r="AN1064" s="2"/>
      <c r="AO1064" s="2"/>
      <c r="AP1064" s="2"/>
      <c r="AQ1064" s="2"/>
      <c r="AR1064" s="2"/>
      <c r="AS1064" s="2"/>
      <c r="AT1064" s="2"/>
      <c r="AU1064" s="2"/>
      <c r="AV1064" s="2"/>
      <c r="AW1064" s="2"/>
      <c r="AX1064" s="2"/>
      <c r="AY1064" s="2"/>
      <c r="AZ1064" s="2"/>
      <c r="BA1064" s="2"/>
      <c r="BB1064" s="2"/>
      <c r="BC1064" s="2"/>
      <c r="BD1064" s="2"/>
      <c r="BE1064" s="2"/>
      <c r="BF1064" s="2"/>
      <c r="BG1064" s="2"/>
      <c r="BH1064" s="2"/>
      <c r="BI1064" s="2"/>
      <c r="BJ1064" s="2"/>
    </row>
    <row r="1065" spans="1:62" x14ac:dyDescent="0.3">
      <c r="A1065" s="2"/>
      <c r="B1065" s="2"/>
      <c r="C1065" s="2"/>
      <c r="D1065" s="2"/>
      <c r="E1065" s="2"/>
      <c r="F1065" s="2"/>
      <c r="G1065" s="2"/>
      <c r="H1065" s="2"/>
      <c r="I1065" s="2"/>
      <c r="J1065" s="2"/>
      <c r="K1065" s="2"/>
      <c r="L1065" s="2"/>
      <c r="M1065" s="2"/>
      <c r="N1065" s="2"/>
      <c r="O1065" s="2"/>
      <c r="P1065" s="2"/>
      <c r="Q1065" s="2"/>
      <c r="R1065" s="2"/>
      <c r="S1065" s="2"/>
      <c r="T1065" s="2"/>
      <c r="U1065" s="2"/>
      <c r="V1065" s="2"/>
      <c r="W1065" s="2"/>
      <c r="X1065" s="2"/>
      <c r="Y1065" s="2"/>
      <c r="Z1065" s="2"/>
      <c r="AA1065" s="2"/>
      <c r="AB1065" s="2"/>
      <c r="AC1065" s="2"/>
      <c r="AD1065" s="2"/>
      <c r="AE1065" s="2"/>
      <c r="AF1065" s="2"/>
      <c r="AG1065" s="2"/>
      <c r="AH1065" s="2"/>
      <c r="AI1065" s="2"/>
      <c r="AJ1065" s="2"/>
      <c r="AK1065" s="2"/>
      <c r="AL1065" s="2"/>
      <c r="AM1065" s="2"/>
      <c r="AN1065" s="2"/>
      <c r="AO1065" s="2"/>
      <c r="AP1065" s="2"/>
      <c r="AQ1065" s="2"/>
      <c r="AR1065" s="2"/>
      <c r="AS1065" s="2"/>
      <c r="AT1065" s="2"/>
      <c r="AU1065" s="2"/>
      <c r="AV1065" s="2"/>
      <c r="AW1065" s="2"/>
      <c r="AX1065" s="2"/>
      <c r="AY1065" s="2"/>
      <c r="AZ1065" s="2"/>
      <c r="BA1065" s="2"/>
      <c r="BB1065" s="2"/>
      <c r="BC1065" s="2"/>
      <c r="BD1065" s="2"/>
      <c r="BE1065" s="2"/>
      <c r="BF1065" s="2"/>
      <c r="BG1065" s="2"/>
      <c r="BH1065" s="2"/>
      <c r="BI1065" s="2"/>
      <c r="BJ1065" s="2"/>
    </row>
    <row r="1066" spans="1:62" x14ac:dyDescent="0.3">
      <c r="A1066" s="2"/>
      <c r="B1066" s="2"/>
      <c r="C1066" s="2"/>
      <c r="D1066" s="2"/>
      <c r="E1066" s="2"/>
      <c r="F1066" s="2"/>
      <c r="G1066" s="2"/>
      <c r="H1066" s="2"/>
      <c r="I1066" s="2"/>
      <c r="J1066" s="2"/>
      <c r="K1066" s="2"/>
      <c r="L1066" s="2"/>
      <c r="M1066" s="2"/>
      <c r="N1066" s="2"/>
      <c r="O1066" s="2"/>
      <c r="P1066" s="2"/>
      <c r="Q1066" s="2"/>
      <c r="R1066" s="2"/>
      <c r="S1066" s="2"/>
      <c r="T1066" s="2"/>
      <c r="U1066" s="2"/>
      <c r="V1066" s="2"/>
      <c r="W1066" s="2"/>
      <c r="X1066" s="2"/>
      <c r="Y1066" s="2"/>
      <c r="Z1066" s="2"/>
      <c r="AA1066" s="2"/>
      <c r="AB1066" s="2"/>
      <c r="AC1066" s="2"/>
      <c r="AD1066" s="2"/>
      <c r="AE1066" s="2"/>
      <c r="AF1066" s="2"/>
      <c r="AG1066" s="2"/>
      <c r="AH1066" s="2"/>
      <c r="AI1066" s="2"/>
      <c r="AJ1066" s="2"/>
      <c r="AK1066" s="2"/>
      <c r="AL1066" s="2"/>
      <c r="AM1066" s="2"/>
      <c r="AN1066" s="2"/>
      <c r="AO1066" s="2"/>
      <c r="AP1066" s="2"/>
      <c r="AQ1066" s="2"/>
      <c r="AR1066" s="2"/>
      <c r="AS1066" s="2"/>
      <c r="AT1066" s="2"/>
      <c r="AU1066" s="2"/>
      <c r="AV1066" s="2"/>
      <c r="AW1066" s="2"/>
      <c r="AX1066" s="2"/>
      <c r="AY1066" s="2"/>
      <c r="AZ1066" s="2"/>
      <c r="BA1066" s="2"/>
      <c r="BB1066" s="2"/>
      <c r="BC1066" s="2"/>
      <c r="BD1066" s="2"/>
      <c r="BE1066" s="2"/>
      <c r="BF1066" s="2"/>
      <c r="BG1066" s="2"/>
      <c r="BH1066" s="2"/>
      <c r="BI1066" s="2"/>
      <c r="BJ1066" s="2"/>
    </row>
    <row r="1067" spans="1:62" x14ac:dyDescent="0.3">
      <c r="A1067" s="2"/>
      <c r="B1067" s="2"/>
      <c r="C1067" s="2"/>
      <c r="D1067" s="2"/>
      <c r="E1067" s="2"/>
      <c r="F1067" s="2"/>
      <c r="G1067" s="2"/>
      <c r="H1067" s="2"/>
      <c r="I1067" s="2"/>
      <c r="J1067" s="2"/>
      <c r="K1067" s="2"/>
      <c r="L1067" s="2"/>
      <c r="M1067" s="2"/>
      <c r="N1067" s="2"/>
      <c r="O1067" s="2"/>
      <c r="P1067" s="2"/>
      <c r="Q1067" s="2"/>
      <c r="R1067" s="2"/>
      <c r="S1067" s="2"/>
      <c r="T1067" s="2"/>
      <c r="U1067" s="2"/>
      <c r="V1067" s="2"/>
      <c r="W1067" s="2"/>
      <c r="X1067" s="2"/>
      <c r="Y1067" s="2"/>
      <c r="Z1067" s="2"/>
      <c r="AA1067" s="2"/>
      <c r="AB1067" s="2"/>
      <c r="AC1067" s="2"/>
      <c r="AD1067" s="2"/>
      <c r="AE1067" s="2"/>
      <c r="AF1067" s="2"/>
      <c r="AG1067" s="2"/>
      <c r="AH1067" s="2"/>
      <c r="AI1067" s="2"/>
      <c r="AJ1067" s="2"/>
      <c r="AK1067" s="2"/>
      <c r="AL1067" s="2"/>
      <c r="AM1067" s="2"/>
      <c r="AN1067" s="2"/>
      <c r="AO1067" s="2"/>
      <c r="AP1067" s="2"/>
      <c r="AQ1067" s="2"/>
      <c r="AR1067" s="2"/>
      <c r="AS1067" s="2"/>
      <c r="AT1067" s="2"/>
      <c r="AU1067" s="2"/>
      <c r="AV1067" s="2"/>
      <c r="AW1067" s="2"/>
      <c r="AX1067" s="2"/>
      <c r="AY1067" s="2"/>
      <c r="AZ1067" s="2"/>
      <c r="BA1067" s="2"/>
      <c r="BB1067" s="2"/>
      <c r="BC1067" s="2"/>
      <c r="BD1067" s="2"/>
      <c r="BE1067" s="2"/>
      <c r="BF1067" s="2"/>
      <c r="BG1067" s="2"/>
      <c r="BH1067" s="2"/>
      <c r="BI1067" s="2"/>
      <c r="BJ1067" s="2"/>
    </row>
    <row r="1068" spans="1:62" x14ac:dyDescent="0.3">
      <c r="A1068" s="2"/>
      <c r="B1068" s="2"/>
      <c r="C1068" s="2"/>
      <c r="D1068" s="2"/>
      <c r="E1068" s="2"/>
      <c r="F1068" s="2"/>
      <c r="G1068" s="2"/>
      <c r="H1068" s="2"/>
      <c r="I1068" s="2"/>
      <c r="J1068" s="2"/>
      <c r="K1068" s="2"/>
      <c r="L1068" s="2"/>
      <c r="M1068" s="2"/>
      <c r="N1068" s="2"/>
      <c r="O1068" s="2"/>
      <c r="P1068" s="2"/>
      <c r="Q1068" s="2"/>
      <c r="R1068" s="2"/>
      <c r="S1068" s="2"/>
      <c r="T1068" s="2"/>
      <c r="U1068" s="2"/>
      <c r="V1068" s="2"/>
      <c r="W1068" s="2"/>
      <c r="X1068" s="2"/>
      <c r="Y1068" s="2"/>
      <c r="Z1068" s="2"/>
      <c r="AA1068" s="2"/>
      <c r="AB1068" s="2"/>
      <c r="AC1068" s="2"/>
      <c r="AD1068" s="2"/>
      <c r="AE1068" s="2"/>
      <c r="AF1068" s="2"/>
      <c r="AG1068" s="2"/>
      <c r="AH1068" s="2"/>
      <c r="AI1068" s="2"/>
      <c r="AJ1068" s="2"/>
      <c r="AK1068" s="2"/>
      <c r="AL1068" s="2"/>
      <c r="AM1068" s="2"/>
      <c r="AN1068" s="2"/>
      <c r="AO1068" s="2"/>
      <c r="AP1068" s="2"/>
      <c r="AQ1068" s="2"/>
      <c r="AR1068" s="2"/>
      <c r="AS1068" s="2"/>
      <c r="AT1068" s="2"/>
      <c r="AU1068" s="2"/>
      <c r="AV1068" s="2"/>
      <c r="AW1068" s="2"/>
      <c r="AX1068" s="2"/>
      <c r="AY1068" s="2"/>
      <c r="AZ1068" s="2"/>
      <c r="BA1068" s="2"/>
      <c r="BB1068" s="2"/>
      <c r="BC1068" s="2"/>
      <c r="BD1068" s="2"/>
      <c r="BE1068" s="2"/>
      <c r="BF1068" s="2"/>
      <c r="BG1068" s="2"/>
      <c r="BH1068" s="2"/>
      <c r="BI1068" s="2"/>
      <c r="BJ1068" s="2"/>
    </row>
    <row r="1069" spans="1:62" x14ac:dyDescent="0.3">
      <c r="A1069" s="2"/>
      <c r="B1069" s="2"/>
      <c r="C1069" s="2"/>
      <c r="D1069" s="2"/>
      <c r="E1069" s="2"/>
      <c r="F1069" s="2"/>
      <c r="G1069" s="2"/>
      <c r="H1069" s="2"/>
      <c r="I1069" s="2"/>
      <c r="J1069" s="2"/>
      <c r="K1069" s="2"/>
      <c r="L1069" s="2"/>
      <c r="M1069" s="2"/>
      <c r="N1069" s="2"/>
      <c r="O1069" s="2"/>
      <c r="P1069" s="2"/>
      <c r="Q1069" s="2"/>
      <c r="R1069" s="2"/>
      <c r="S1069" s="2"/>
      <c r="T1069" s="2"/>
      <c r="U1069" s="2"/>
      <c r="V1069" s="2"/>
      <c r="W1069" s="2"/>
      <c r="X1069" s="2"/>
      <c r="Y1069" s="2"/>
      <c r="Z1069" s="2"/>
      <c r="AA1069" s="2"/>
      <c r="AB1069" s="2"/>
      <c r="AC1069" s="2"/>
      <c r="AD1069" s="2"/>
      <c r="AE1069" s="2"/>
      <c r="AF1069" s="2"/>
      <c r="AG1069" s="2"/>
      <c r="AH1069" s="2"/>
      <c r="AI1069" s="2"/>
      <c r="AJ1069" s="2"/>
      <c r="AK1069" s="2"/>
      <c r="AL1069" s="2"/>
      <c r="AM1069" s="2"/>
      <c r="AN1069" s="2"/>
      <c r="AO1069" s="2"/>
      <c r="AP1069" s="2"/>
      <c r="AQ1069" s="2"/>
      <c r="AR1069" s="2"/>
      <c r="AS1069" s="2"/>
      <c r="AT1069" s="2"/>
      <c r="AU1069" s="2"/>
      <c r="AV1069" s="2"/>
      <c r="AW1069" s="2"/>
      <c r="AX1069" s="2"/>
      <c r="AY1069" s="2"/>
      <c r="AZ1069" s="2"/>
      <c r="BA1069" s="2"/>
      <c r="BB1069" s="2"/>
      <c r="BC1069" s="2"/>
      <c r="BD1069" s="2"/>
      <c r="BE1069" s="2"/>
      <c r="BF1069" s="2"/>
      <c r="BG1069" s="2"/>
      <c r="BH1069" s="2"/>
      <c r="BI1069" s="2"/>
      <c r="BJ1069" s="2"/>
    </row>
    <row r="1070" spans="1:62" x14ac:dyDescent="0.3">
      <c r="A1070" s="2"/>
      <c r="B1070" s="2"/>
      <c r="C1070" s="2"/>
      <c r="D1070" s="2"/>
      <c r="E1070" s="2"/>
      <c r="F1070" s="2"/>
      <c r="G1070" s="2"/>
      <c r="H1070" s="2"/>
      <c r="I1070" s="2"/>
      <c r="J1070" s="2"/>
      <c r="K1070" s="2"/>
      <c r="L1070" s="2"/>
      <c r="M1070" s="2"/>
      <c r="N1070" s="2"/>
      <c r="O1070" s="2"/>
      <c r="P1070" s="2"/>
      <c r="Q1070" s="2"/>
      <c r="R1070" s="2"/>
      <c r="S1070" s="2"/>
      <c r="T1070" s="2"/>
      <c r="U1070" s="2"/>
      <c r="V1070" s="2"/>
      <c r="W1070" s="2"/>
      <c r="X1070" s="2"/>
      <c r="Y1070" s="2"/>
      <c r="Z1070" s="2"/>
      <c r="AA1070" s="2"/>
      <c r="AB1070" s="2"/>
      <c r="AC1070" s="2"/>
      <c r="AD1070" s="2"/>
      <c r="AE1070" s="2"/>
      <c r="AF1070" s="2"/>
      <c r="AG1070" s="2"/>
      <c r="AH1070" s="2"/>
      <c r="AI1070" s="2"/>
      <c r="AJ1070" s="2"/>
      <c r="AK1070" s="2"/>
      <c r="AL1070" s="2"/>
      <c r="AM1070" s="2"/>
      <c r="AN1070" s="2"/>
      <c r="AO1070" s="2"/>
      <c r="AP1070" s="2"/>
      <c r="AQ1070" s="2"/>
      <c r="AR1070" s="2"/>
      <c r="AS1070" s="2"/>
      <c r="AT1070" s="2"/>
      <c r="AU1070" s="2"/>
      <c r="AV1070" s="2"/>
      <c r="AW1070" s="2"/>
      <c r="AX1070" s="2"/>
      <c r="AY1070" s="2"/>
      <c r="AZ1070" s="2"/>
      <c r="BA1070" s="2"/>
      <c r="BB1070" s="2"/>
      <c r="BC1070" s="2"/>
      <c r="BD1070" s="2"/>
      <c r="BE1070" s="2"/>
      <c r="BF1070" s="2"/>
      <c r="BG1070" s="2"/>
      <c r="BH1070" s="2"/>
      <c r="BI1070" s="2"/>
      <c r="BJ1070" s="2"/>
    </row>
    <row r="1071" spans="1:62" x14ac:dyDescent="0.3">
      <c r="A1071" s="2"/>
      <c r="B1071" s="2"/>
      <c r="C1071" s="2"/>
      <c r="D1071" s="2"/>
      <c r="E1071" s="2"/>
      <c r="F1071" s="2"/>
      <c r="G1071" s="2"/>
      <c r="H1071" s="2"/>
      <c r="I1071" s="2"/>
      <c r="J1071" s="2"/>
      <c r="K1071" s="2"/>
      <c r="L1071" s="2"/>
      <c r="M1071" s="2"/>
      <c r="N1071" s="2"/>
      <c r="O1071" s="2"/>
      <c r="P1071" s="2"/>
      <c r="Q1071" s="2"/>
      <c r="R1071" s="2"/>
      <c r="S1071" s="2"/>
      <c r="T1071" s="2"/>
      <c r="U1071" s="2"/>
      <c r="V1071" s="2"/>
      <c r="W1071" s="2"/>
      <c r="X1071" s="2"/>
      <c r="Y1071" s="2"/>
      <c r="Z1071" s="2"/>
      <c r="AA1071" s="2"/>
      <c r="AB1071" s="2"/>
      <c r="AC1071" s="2"/>
      <c r="AD1071" s="2"/>
      <c r="AE1071" s="2"/>
      <c r="AF1071" s="2"/>
      <c r="AG1071" s="2"/>
      <c r="AH1071" s="2"/>
      <c r="AI1071" s="2"/>
      <c r="AJ1071" s="2"/>
      <c r="AK1071" s="2"/>
      <c r="AL1071" s="2"/>
      <c r="AM1071" s="2"/>
      <c r="AN1071" s="2"/>
      <c r="AO1071" s="2"/>
      <c r="AP1071" s="2"/>
      <c r="AQ1071" s="2"/>
      <c r="AR1071" s="2"/>
      <c r="AS1071" s="2"/>
      <c r="AT1071" s="2"/>
      <c r="AU1071" s="2"/>
      <c r="AV1071" s="2"/>
      <c r="AW1071" s="2"/>
      <c r="AX1071" s="2"/>
      <c r="AY1071" s="2"/>
      <c r="AZ1071" s="2"/>
      <c r="BA1071" s="2"/>
      <c r="BB1071" s="2"/>
      <c r="BC1071" s="2"/>
      <c r="BD1071" s="2"/>
      <c r="BE1071" s="2"/>
      <c r="BF1071" s="2"/>
      <c r="BG1071" s="2"/>
      <c r="BH1071" s="2"/>
      <c r="BI1071" s="2"/>
      <c r="BJ1071" s="2"/>
    </row>
    <row r="1072" spans="1:62" x14ac:dyDescent="0.3">
      <c r="A1072" s="2"/>
      <c r="B1072" s="2"/>
      <c r="C1072" s="2"/>
      <c r="D1072" s="2"/>
      <c r="E1072" s="2"/>
      <c r="F1072" s="2"/>
      <c r="G1072" s="2"/>
      <c r="H1072" s="2"/>
      <c r="I1072" s="2"/>
      <c r="J1072" s="2"/>
      <c r="K1072" s="2"/>
      <c r="L1072" s="2"/>
      <c r="M1072" s="2"/>
      <c r="N1072" s="2"/>
      <c r="O1072" s="2"/>
      <c r="P1072" s="2"/>
      <c r="Q1072" s="2"/>
      <c r="R1072" s="2"/>
      <c r="S1072" s="2"/>
      <c r="T1072" s="2"/>
      <c r="U1072" s="2"/>
      <c r="V1072" s="2"/>
      <c r="W1072" s="2"/>
      <c r="X1072" s="2"/>
      <c r="Y1072" s="2"/>
      <c r="Z1072" s="2"/>
      <c r="AA1072" s="2"/>
      <c r="AB1072" s="2"/>
      <c r="AC1072" s="2"/>
      <c r="AD1072" s="2"/>
      <c r="AE1072" s="2"/>
      <c r="AF1072" s="2"/>
      <c r="AG1072" s="2"/>
      <c r="AH1072" s="2"/>
      <c r="AI1072" s="2"/>
      <c r="AJ1072" s="2"/>
      <c r="AK1072" s="2"/>
      <c r="AL1072" s="2"/>
      <c r="AM1072" s="2"/>
      <c r="AN1072" s="2"/>
      <c r="AO1072" s="2"/>
      <c r="AP1072" s="2"/>
      <c r="AQ1072" s="2"/>
      <c r="AR1072" s="2"/>
      <c r="AS1072" s="2"/>
      <c r="AT1072" s="2"/>
      <c r="AU1072" s="2"/>
      <c r="AV1072" s="2"/>
      <c r="AW1072" s="2"/>
      <c r="AX1072" s="2"/>
      <c r="AY1072" s="2"/>
      <c r="AZ1072" s="2"/>
      <c r="BA1072" s="2"/>
      <c r="BB1072" s="2"/>
      <c r="BC1072" s="2"/>
      <c r="BD1072" s="2"/>
      <c r="BE1072" s="2"/>
      <c r="BF1072" s="2"/>
      <c r="BG1072" s="2"/>
      <c r="BH1072" s="2"/>
      <c r="BI1072" s="2"/>
      <c r="BJ1072" s="2"/>
    </row>
    <row r="1073" spans="1:62" x14ac:dyDescent="0.3">
      <c r="A1073" s="2"/>
      <c r="B1073" s="2"/>
      <c r="C1073" s="2"/>
      <c r="D1073" s="2"/>
      <c r="E1073" s="2"/>
      <c r="F1073" s="2"/>
      <c r="G1073" s="2"/>
      <c r="H1073" s="2"/>
      <c r="I1073" s="2"/>
      <c r="J1073" s="2"/>
      <c r="K1073" s="2"/>
      <c r="L1073" s="2"/>
      <c r="M1073" s="2"/>
      <c r="N1073" s="2"/>
      <c r="O1073" s="2"/>
      <c r="P1073" s="2"/>
      <c r="Q1073" s="2"/>
      <c r="R1073" s="2"/>
      <c r="S1073" s="2"/>
      <c r="T1073" s="2"/>
      <c r="U1073" s="2"/>
      <c r="V1073" s="2"/>
      <c r="W1073" s="2"/>
      <c r="X1073" s="2"/>
      <c r="Y1073" s="2"/>
      <c r="Z1073" s="2"/>
      <c r="AA1073" s="2"/>
      <c r="AB1073" s="2"/>
      <c r="AC1073" s="2"/>
      <c r="AD1073" s="2"/>
      <c r="AE1073" s="2"/>
      <c r="AF1073" s="2"/>
      <c r="AG1073" s="2"/>
      <c r="AH1073" s="2"/>
      <c r="AI1073" s="2"/>
      <c r="AJ1073" s="2"/>
      <c r="AK1073" s="2"/>
      <c r="AL1073" s="2"/>
      <c r="AM1073" s="2"/>
      <c r="AN1073" s="2"/>
      <c r="AO1073" s="2"/>
      <c r="AP1073" s="2"/>
      <c r="AQ1073" s="2"/>
      <c r="AR1073" s="2"/>
      <c r="AS1073" s="2"/>
      <c r="AT1073" s="2"/>
      <c r="AU1073" s="2"/>
      <c r="AV1073" s="2"/>
      <c r="AW1073" s="2"/>
      <c r="AX1073" s="2"/>
      <c r="AY1073" s="2"/>
      <c r="AZ1073" s="2"/>
      <c r="BA1073" s="2"/>
      <c r="BB1073" s="2"/>
      <c r="BC1073" s="2"/>
      <c r="BD1073" s="2"/>
      <c r="BE1073" s="2"/>
      <c r="BF1073" s="2"/>
      <c r="BG1073" s="2"/>
      <c r="BH1073" s="2"/>
      <c r="BI1073" s="2"/>
      <c r="BJ1073" s="2"/>
    </row>
    <row r="1074" spans="1:62" x14ac:dyDescent="0.3">
      <c r="A1074" s="2"/>
      <c r="B1074" s="2"/>
      <c r="C1074" s="2"/>
      <c r="D1074" s="2"/>
      <c r="E1074" s="2"/>
      <c r="F1074" s="2"/>
      <c r="G1074" s="2"/>
      <c r="H1074" s="2"/>
      <c r="I1074" s="2"/>
      <c r="J1074" s="2"/>
      <c r="K1074" s="2"/>
      <c r="L1074" s="2"/>
      <c r="M1074" s="2"/>
      <c r="N1074" s="2"/>
      <c r="O1074" s="2"/>
      <c r="P1074" s="2"/>
      <c r="Q1074" s="2"/>
      <c r="R1074" s="2"/>
      <c r="S1074" s="2"/>
      <c r="T1074" s="2"/>
      <c r="U1074" s="2"/>
      <c r="V1074" s="2"/>
      <c r="W1074" s="2"/>
      <c r="X1074" s="2"/>
      <c r="Y1074" s="2"/>
      <c r="Z1074" s="2"/>
      <c r="AA1074" s="2"/>
      <c r="AB1074" s="2"/>
      <c r="AC1074" s="2"/>
      <c r="AD1074" s="2"/>
      <c r="AE1074" s="2"/>
      <c r="AF1074" s="2"/>
      <c r="AG1074" s="2"/>
      <c r="AH1074" s="2"/>
      <c r="AI1074" s="2"/>
      <c r="AJ1074" s="2"/>
      <c r="AK1074" s="2"/>
      <c r="AL1074" s="2"/>
      <c r="AM1074" s="2"/>
      <c r="AN1074" s="2"/>
      <c r="AO1074" s="2"/>
      <c r="AP1074" s="2"/>
      <c r="AQ1074" s="2"/>
      <c r="AR1074" s="2"/>
      <c r="AS1074" s="2"/>
      <c r="AT1074" s="2"/>
      <c r="AU1074" s="2"/>
      <c r="AV1074" s="2"/>
      <c r="AW1074" s="2"/>
      <c r="AX1074" s="2"/>
      <c r="AY1074" s="2"/>
      <c r="AZ1074" s="2"/>
      <c r="BA1074" s="2"/>
      <c r="BB1074" s="2"/>
      <c r="BC1074" s="2"/>
      <c r="BD1074" s="2"/>
      <c r="BE1074" s="2"/>
      <c r="BF1074" s="2"/>
      <c r="BG1074" s="2"/>
      <c r="BH1074" s="2"/>
      <c r="BI1074" s="2"/>
      <c r="BJ1074" s="2"/>
    </row>
    <row r="1075" spans="1:62" x14ac:dyDescent="0.3">
      <c r="A1075" s="2"/>
      <c r="B1075" s="2"/>
      <c r="C1075" s="2"/>
      <c r="D1075" s="2"/>
      <c r="E1075" s="2"/>
      <c r="F1075" s="2"/>
      <c r="G1075" s="2"/>
      <c r="H1075" s="2"/>
      <c r="I1075" s="2"/>
      <c r="J1075" s="2"/>
      <c r="K1075" s="2"/>
      <c r="L1075" s="2"/>
      <c r="M1075" s="2"/>
      <c r="N1075" s="2"/>
      <c r="O1075" s="2"/>
      <c r="P1075" s="2"/>
      <c r="Q1075" s="2"/>
      <c r="R1075" s="2"/>
      <c r="S1075" s="2"/>
      <c r="T1075" s="2"/>
      <c r="U1075" s="2"/>
      <c r="V1075" s="2"/>
      <c r="W1075" s="2"/>
      <c r="X1075" s="2"/>
      <c r="Y1075" s="2"/>
      <c r="Z1075" s="2"/>
      <c r="AA1075" s="2"/>
      <c r="AB1075" s="2"/>
      <c r="AC1075" s="2"/>
      <c r="AD1075" s="2"/>
      <c r="AE1075" s="2"/>
      <c r="AF1075" s="2"/>
      <c r="AG1075" s="2"/>
      <c r="AH1075" s="2"/>
      <c r="AI1075" s="2"/>
      <c r="AJ1075" s="2"/>
      <c r="AK1075" s="2"/>
      <c r="AL1075" s="2"/>
      <c r="AM1075" s="2"/>
      <c r="AN1075" s="2"/>
      <c r="AO1075" s="2"/>
      <c r="AP1075" s="2"/>
      <c r="AQ1075" s="2"/>
      <c r="AR1075" s="2"/>
      <c r="AS1075" s="2"/>
      <c r="AT1075" s="2"/>
      <c r="AU1075" s="2"/>
      <c r="AV1075" s="2"/>
      <c r="AW1075" s="2"/>
      <c r="AX1075" s="2"/>
      <c r="AY1075" s="2"/>
      <c r="AZ1075" s="2"/>
      <c r="BA1075" s="2"/>
      <c r="BB1075" s="2"/>
      <c r="BC1075" s="2"/>
      <c r="BD1075" s="2"/>
      <c r="BE1075" s="2"/>
      <c r="BF1075" s="2"/>
      <c r="BG1075" s="2"/>
      <c r="BH1075" s="2"/>
      <c r="BI1075" s="2"/>
      <c r="BJ1075" s="2"/>
    </row>
    <row r="1076" spans="1:62" x14ac:dyDescent="0.3">
      <c r="A1076" s="2"/>
      <c r="B1076" s="2"/>
      <c r="C1076" s="2"/>
      <c r="D1076" s="2"/>
      <c r="E1076" s="2"/>
      <c r="F1076" s="2"/>
      <c r="G1076" s="2"/>
      <c r="H1076" s="2"/>
      <c r="I1076" s="2"/>
      <c r="J1076" s="2"/>
      <c r="K1076" s="2"/>
      <c r="L1076" s="2"/>
      <c r="M1076" s="2"/>
      <c r="N1076" s="2"/>
      <c r="O1076" s="2"/>
      <c r="P1076" s="2"/>
      <c r="Q1076" s="2"/>
      <c r="R1076" s="2"/>
      <c r="S1076" s="2"/>
      <c r="T1076" s="2"/>
      <c r="U1076" s="2"/>
      <c r="V1076" s="2"/>
      <c r="W1076" s="2"/>
      <c r="X1076" s="2"/>
      <c r="Y1076" s="2"/>
      <c r="Z1076" s="2"/>
      <c r="AA1076" s="2"/>
      <c r="AB1076" s="2"/>
      <c r="AC1076" s="2"/>
      <c r="AD1076" s="2"/>
      <c r="AE1076" s="2"/>
      <c r="AF1076" s="2"/>
      <c r="AG1076" s="2"/>
      <c r="AH1076" s="2"/>
      <c r="AI1076" s="2"/>
      <c r="AJ1076" s="2"/>
      <c r="AK1076" s="2"/>
      <c r="AL1076" s="2"/>
      <c r="AM1076" s="2"/>
      <c r="AN1076" s="2"/>
      <c r="AO1076" s="2"/>
      <c r="AP1076" s="2"/>
      <c r="AQ1076" s="2"/>
      <c r="AR1076" s="2"/>
      <c r="AS1076" s="2"/>
      <c r="AT1076" s="2"/>
      <c r="AU1076" s="2"/>
      <c r="AV1076" s="2"/>
      <c r="AW1076" s="2"/>
      <c r="AX1076" s="2"/>
      <c r="AY1076" s="2"/>
      <c r="AZ1076" s="2"/>
      <c r="BA1076" s="2"/>
      <c r="BB1076" s="2"/>
      <c r="BC1076" s="2"/>
      <c r="BD1076" s="2"/>
      <c r="BE1076" s="2"/>
      <c r="BF1076" s="2"/>
      <c r="BG1076" s="2"/>
      <c r="BH1076" s="2"/>
      <c r="BI1076" s="2"/>
      <c r="BJ1076" s="2"/>
    </row>
    <row r="1077" spans="1:62" x14ac:dyDescent="0.3">
      <c r="A1077" s="2"/>
      <c r="B1077" s="2"/>
      <c r="C1077" s="2"/>
      <c r="D1077" s="2"/>
      <c r="E1077" s="2"/>
      <c r="F1077" s="2"/>
      <c r="G1077" s="2"/>
      <c r="H1077" s="2"/>
      <c r="I1077" s="2"/>
      <c r="J1077" s="2"/>
      <c r="K1077" s="2"/>
      <c r="L1077" s="2"/>
      <c r="M1077" s="2"/>
      <c r="N1077" s="2"/>
      <c r="O1077" s="2"/>
      <c r="P1077" s="2"/>
      <c r="Q1077" s="2"/>
      <c r="R1077" s="2"/>
      <c r="S1077" s="2"/>
      <c r="T1077" s="2"/>
      <c r="U1077" s="2"/>
      <c r="V1077" s="2"/>
      <c r="W1077" s="2"/>
      <c r="X1077" s="2"/>
      <c r="Y1077" s="2"/>
      <c r="Z1077" s="2"/>
      <c r="AA1077" s="2"/>
      <c r="AB1077" s="2"/>
      <c r="AC1077" s="2"/>
      <c r="AD1077" s="2"/>
      <c r="AE1077" s="2"/>
      <c r="AF1077" s="2"/>
      <c r="AG1077" s="2"/>
      <c r="AH1077" s="2"/>
      <c r="AI1077" s="2"/>
      <c r="AJ1077" s="2"/>
      <c r="AK1077" s="2"/>
      <c r="AL1077" s="2"/>
      <c r="AM1077" s="2"/>
      <c r="AN1077" s="2"/>
      <c r="AO1077" s="2"/>
      <c r="AP1077" s="2"/>
      <c r="AQ1077" s="2"/>
      <c r="AR1077" s="2"/>
      <c r="AS1077" s="2"/>
      <c r="AT1077" s="2"/>
      <c r="AU1077" s="2"/>
      <c r="AV1077" s="2"/>
      <c r="AW1077" s="2"/>
      <c r="AX1077" s="2"/>
      <c r="AY1077" s="2"/>
      <c r="AZ1077" s="2"/>
      <c r="BA1077" s="2"/>
      <c r="BB1077" s="2"/>
      <c r="BC1077" s="2"/>
      <c r="BD1077" s="2"/>
      <c r="BE1077" s="2"/>
      <c r="BF1077" s="2"/>
      <c r="BG1077" s="2"/>
      <c r="BH1077" s="2"/>
      <c r="BI1077" s="2"/>
      <c r="BJ1077" s="2"/>
    </row>
    <row r="1078" spans="1:62" x14ac:dyDescent="0.3">
      <c r="A1078" s="2"/>
      <c r="B1078" s="2"/>
      <c r="C1078" s="2"/>
      <c r="D1078" s="2"/>
      <c r="E1078" s="2"/>
      <c r="F1078" s="2"/>
      <c r="G1078" s="2"/>
      <c r="H1078" s="2"/>
      <c r="I1078" s="2"/>
      <c r="J1078" s="2"/>
      <c r="K1078" s="2"/>
      <c r="L1078" s="2"/>
      <c r="M1078" s="2"/>
      <c r="N1078" s="2"/>
      <c r="O1078" s="2"/>
      <c r="P1078" s="2"/>
      <c r="Q1078" s="2"/>
      <c r="R1078" s="2"/>
      <c r="S1078" s="2"/>
      <c r="T1078" s="2"/>
      <c r="U1078" s="2"/>
      <c r="V1078" s="2"/>
      <c r="W1078" s="2"/>
      <c r="X1078" s="2"/>
      <c r="Y1078" s="2"/>
      <c r="Z1078" s="2"/>
      <c r="AA1078" s="2"/>
      <c r="AB1078" s="2"/>
      <c r="AC1078" s="2"/>
      <c r="AD1078" s="2"/>
      <c r="AE1078" s="2"/>
      <c r="AF1078" s="2"/>
      <c r="AG1078" s="2"/>
      <c r="AH1078" s="2"/>
      <c r="AI1078" s="2"/>
      <c r="AJ1078" s="2"/>
      <c r="AK1078" s="2"/>
      <c r="AL1078" s="2"/>
      <c r="AM1078" s="2"/>
      <c r="AN1078" s="2"/>
      <c r="AO1078" s="2"/>
      <c r="AP1078" s="2"/>
      <c r="AQ1078" s="2"/>
      <c r="AR1078" s="2"/>
      <c r="AS1078" s="2"/>
      <c r="AT1078" s="2"/>
      <c r="AU1078" s="2"/>
      <c r="AV1078" s="2"/>
      <c r="AW1078" s="2"/>
      <c r="AX1078" s="2"/>
      <c r="AY1078" s="2"/>
      <c r="AZ1078" s="2"/>
      <c r="BA1078" s="2"/>
      <c r="BB1078" s="2"/>
      <c r="BC1078" s="2"/>
      <c r="BD1078" s="2"/>
      <c r="BE1078" s="2"/>
      <c r="BF1078" s="2"/>
      <c r="BG1078" s="2"/>
      <c r="BH1078" s="2"/>
      <c r="BI1078" s="2"/>
      <c r="BJ1078" s="2"/>
    </row>
    <row r="1079" spans="1:62" x14ac:dyDescent="0.3">
      <c r="A1079" s="2"/>
      <c r="B1079" s="2"/>
      <c r="C1079" s="2"/>
      <c r="D1079" s="2"/>
      <c r="E1079" s="2"/>
      <c r="F1079" s="2"/>
      <c r="G1079" s="2"/>
      <c r="H1079" s="2"/>
      <c r="I1079" s="2"/>
      <c r="J1079" s="2"/>
      <c r="K1079" s="2"/>
      <c r="L1079" s="2"/>
      <c r="M1079" s="2"/>
      <c r="N1079" s="2"/>
      <c r="O1079" s="2"/>
      <c r="P1079" s="2"/>
      <c r="Q1079" s="2"/>
      <c r="R1079" s="2"/>
      <c r="S1079" s="2"/>
      <c r="T1079" s="2"/>
      <c r="U1079" s="2"/>
      <c r="V1079" s="2"/>
      <c r="W1079" s="2"/>
      <c r="X1079" s="2"/>
      <c r="Y1079" s="2"/>
      <c r="Z1079" s="2"/>
      <c r="AA1079" s="2"/>
      <c r="AB1079" s="2"/>
      <c r="AC1079" s="2"/>
      <c r="AD1079" s="2"/>
      <c r="AE1079" s="2"/>
      <c r="AF1079" s="2"/>
      <c r="AG1079" s="2"/>
      <c r="AH1079" s="2"/>
      <c r="AI1079" s="2"/>
      <c r="AJ1079" s="2"/>
      <c r="AK1079" s="2"/>
      <c r="AL1079" s="2"/>
      <c r="AM1079" s="2"/>
      <c r="AN1079" s="2"/>
      <c r="AO1079" s="2"/>
      <c r="AP1079" s="2"/>
      <c r="AQ1079" s="2"/>
      <c r="AR1079" s="2"/>
      <c r="AS1079" s="2"/>
      <c r="AT1079" s="2"/>
      <c r="AU1079" s="2"/>
      <c r="AV1079" s="2"/>
      <c r="AW1079" s="2"/>
      <c r="AX1079" s="2"/>
      <c r="AY1079" s="2"/>
      <c r="AZ1079" s="2"/>
      <c r="BA1079" s="2"/>
      <c r="BB1079" s="2"/>
      <c r="BC1079" s="2"/>
      <c r="BD1079" s="2"/>
      <c r="BE1079" s="2"/>
      <c r="BF1079" s="2"/>
      <c r="BG1079" s="2"/>
      <c r="BH1079" s="2"/>
      <c r="BI1079" s="2"/>
      <c r="BJ1079" s="2"/>
    </row>
    <row r="1080" spans="1:62" x14ac:dyDescent="0.3">
      <c r="A1080" s="2"/>
      <c r="B1080" s="2"/>
      <c r="C1080" s="2"/>
      <c r="D1080" s="2"/>
      <c r="E1080" s="2"/>
      <c r="F1080" s="2"/>
      <c r="G1080" s="2"/>
      <c r="H1080" s="2"/>
      <c r="I1080" s="2"/>
      <c r="J1080" s="2"/>
      <c r="K1080" s="2"/>
      <c r="L1080" s="2"/>
      <c r="M1080" s="2"/>
      <c r="N1080" s="2"/>
      <c r="O1080" s="2"/>
      <c r="P1080" s="2"/>
      <c r="Q1080" s="2"/>
      <c r="R1080" s="2"/>
      <c r="S1080" s="2"/>
      <c r="T1080" s="2"/>
      <c r="U1080" s="2"/>
      <c r="V1080" s="2"/>
      <c r="W1080" s="2"/>
      <c r="X1080" s="2"/>
      <c r="Y1080" s="2"/>
      <c r="Z1080" s="2"/>
      <c r="AA1080" s="2"/>
      <c r="AB1080" s="2"/>
      <c r="AC1080" s="2"/>
      <c r="AD1080" s="2"/>
      <c r="AE1080" s="2"/>
      <c r="AF1080" s="2"/>
      <c r="AG1080" s="2"/>
      <c r="AH1080" s="2"/>
      <c r="AI1080" s="2"/>
      <c r="AJ1080" s="2"/>
      <c r="AK1080" s="2"/>
      <c r="AL1080" s="2"/>
      <c r="AM1080" s="2"/>
      <c r="AN1080" s="2"/>
      <c r="AO1080" s="2"/>
      <c r="AP1080" s="2"/>
      <c r="AQ1080" s="2"/>
      <c r="AR1080" s="2"/>
      <c r="AS1080" s="2"/>
      <c r="AT1080" s="2"/>
      <c r="AU1080" s="2"/>
      <c r="AV1080" s="2"/>
      <c r="AW1080" s="2"/>
      <c r="AX1080" s="2"/>
      <c r="AY1080" s="2"/>
      <c r="AZ1080" s="2"/>
      <c r="BA1080" s="2"/>
      <c r="BB1080" s="2"/>
      <c r="BC1080" s="2"/>
      <c r="BD1080" s="2"/>
      <c r="BE1080" s="2"/>
      <c r="BF1080" s="2"/>
      <c r="BG1080" s="2"/>
      <c r="BH1080" s="2"/>
      <c r="BI1080" s="2"/>
      <c r="BJ1080" s="2"/>
    </row>
    <row r="1081" spans="1:62" x14ac:dyDescent="0.3">
      <c r="A1081" s="2"/>
      <c r="B1081" s="2"/>
      <c r="C1081" s="2"/>
      <c r="D1081" s="2"/>
      <c r="E1081" s="2"/>
      <c r="F1081" s="2"/>
      <c r="G1081" s="2"/>
      <c r="H1081" s="2"/>
      <c r="I1081" s="2"/>
      <c r="J1081" s="2"/>
      <c r="K1081" s="2"/>
      <c r="L1081" s="2"/>
      <c r="M1081" s="2"/>
      <c r="N1081" s="2"/>
      <c r="O1081" s="2"/>
      <c r="P1081" s="2"/>
      <c r="Q1081" s="2"/>
      <c r="R1081" s="2"/>
      <c r="S1081" s="2"/>
      <c r="T1081" s="2"/>
      <c r="U1081" s="2"/>
      <c r="V1081" s="2"/>
      <c r="W1081" s="2"/>
      <c r="X1081" s="2"/>
      <c r="Y1081" s="2"/>
      <c r="Z1081" s="2"/>
      <c r="AA1081" s="2"/>
      <c r="AB1081" s="2"/>
      <c r="AC1081" s="2"/>
      <c r="AD1081" s="2"/>
      <c r="AE1081" s="2"/>
      <c r="AF1081" s="2"/>
      <c r="AG1081" s="2"/>
      <c r="AH1081" s="2"/>
      <c r="AI1081" s="2"/>
      <c r="AJ1081" s="2"/>
      <c r="AK1081" s="2"/>
      <c r="AL1081" s="2"/>
      <c r="AM1081" s="2"/>
      <c r="AN1081" s="2"/>
      <c r="AO1081" s="2"/>
      <c r="AP1081" s="2"/>
      <c r="AQ1081" s="2"/>
      <c r="AR1081" s="2"/>
      <c r="AS1081" s="2"/>
      <c r="AT1081" s="2"/>
      <c r="AU1081" s="2"/>
      <c r="AV1081" s="2"/>
      <c r="AW1081" s="2"/>
      <c r="AX1081" s="2"/>
      <c r="AY1081" s="2"/>
      <c r="AZ1081" s="2"/>
      <c r="BA1081" s="2"/>
      <c r="BB1081" s="2"/>
      <c r="BC1081" s="2"/>
      <c r="BD1081" s="2"/>
      <c r="BE1081" s="2"/>
      <c r="BF1081" s="2"/>
      <c r="BG1081" s="2"/>
      <c r="BH1081" s="2"/>
      <c r="BI1081" s="2"/>
      <c r="BJ1081" s="2"/>
    </row>
    <row r="1082" spans="1:62" x14ac:dyDescent="0.3">
      <c r="A1082" s="2"/>
      <c r="B1082" s="2"/>
      <c r="C1082" s="2"/>
      <c r="D1082" s="2"/>
      <c r="E1082" s="2"/>
      <c r="F1082" s="2"/>
      <c r="G1082" s="2"/>
      <c r="H1082" s="2"/>
      <c r="I1082" s="2"/>
      <c r="J1082" s="2"/>
      <c r="K1082" s="2"/>
      <c r="L1082" s="2"/>
      <c r="M1082" s="2"/>
      <c r="N1082" s="2"/>
      <c r="O1082" s="2"/>
      <c r="P1082" s="2"/>
      <c r="Q1082" s="2"/>
      <c r="R1082" s="2"/>
      <c r="S1082" s="2"/>
      <c r="T1082" s="2"/>
      <c r="U1082" s="2"/>
      <c r="V1082" s="2"/>
      <c r="W1082" s="2"/>
      <c r="X1082" s="2"/>
      <c r="Y1082" s="2"/>
      <c r="Z1082" s="2"/>
      <c r="AA1082" s="2"/>
      <c r="AB1082" s="2"/>
      <c r="AC1082" s="2"/>
      <c r="AD1082" s="2"/>
      <c r="AE1082" s="2"/>
      <c r="AF1082" s="2"/>
      <c r="AG1082" s="2"/>
      <c r="AH1082" s="2"/>
      <c r="AI1082" s="2"/>
      <c r="AJ1082" s="2"/>
      <c r="AK1082" s="2"/>
      <c r="AL1082" s="2"/>
      <c r="AM1082" s="2"/>
      <c r="AN1082" s="2"/>
      <c r="AO1082" s="2"/>
      <c r="AP1082" s="2"/>
      <c r="AQ1082" s="2"/>
      <c r="AR1082" s="2"/>
      <c r="AS1082" s="2"/>
      <c r="AT1082" s="2"/>
      <c r="AU1082" s="2"/>
      <c r="AV1082" s="2"/>
      <c r="AW1082" s="2"/>
      <c r="AX1082" s="2"/>
      <c r="AY1082" s="2"/>
      <c r="AZ1082" s="2"/>
      <c r="BA1082" s="2"/>
      <c r="BB1082" s="2"/>
      <c r="BC1082" s="2"/>
      <c r="BD1082" s="2"/>
      <c r="BE1082" s="2"/>
      <c r="BF1082" s="2"/>
      <c r="BG1082" s="2"/>
      <c r="BH1082" s="2"/>
      <c r="BI1082" s="2"/>
      <c r="BJ1082" s="2"/>
    </row>
    <row r="1083" spans="1:62" x14ac:dyDescent="0.3">
      <c r="A1083" s="2"/>
      <c r="B1083" s="2"/>
      <c r="C1083" s="2"/>
      <c r="D1083" s="2"/>
      <c r="E1083" s="2"/>
      <c r="F1083" s="2"/>
      <c r="G1083" s="2"/>
      <c r="H1083" s="2"/>
      <c r="I1083" s="2"/>
      <c r="J1083" s="2"/>
      <c r="K1083" s="2"/>
      <c r="L1083" s="2"/>
      <c r="M1083" s="2"/>
      <c r="N1083" s="2"/>
      <c r="O1083" s="2"/>
      <c r="P1083" s="2"/>
      <c r="Q1083" s="2"/>
      <c r="R1083" s="2"/>
      <c r="S1083" s="2"/>
      <c r="T1083" s="2"/>
      <c r="U1083" s="2"/>
      <c r="V1083" s="2"/>
      <c r="W1083" s="2"/>
      <c r="X1083" s="2"/>
      <c r="Y1083" s="2"/>
      <c r="Z1083" s="2"/>
      <c r="AA1083" s="2"/>
      <c r="AB1083" s="2"/>
      <c r="AC1083" s="2"/>
      <c r="AD1083" s="2"/>
      <c r="AE1083" s="2"/>
      <c r="AF1083" s="2"/>
      <c r="AG1083" s="2"/>
      <c r="AH1083" s="2"/>
      <c r="AI1083" s="2"/>
      <c r="AJ1083" s="2"/>
      <c r="AK1083" s="2"/>
      <c r="AL1083" s="2"/>
      <c r="AM1083" s="2"/>
      <c r="AN1083" s="2"/>
      <c r="AO1083" s="2"/>
      <c r="AP1083" s="2"/>
      <c r="AQ1083" s="2"/>
      <c r="AR1083" s="2"/>
      <c r="AS1083" s="2"/>
      <c r="AT1083" s="2"/>
      <c r="AU1083" s="2"/>
      <c r="AV1083" s="2"/>
      <c r="AW1083" s="2"/>
      <c r="AX1083" s="2"/>
      <c r="AY1083" s="2"/>
      <c r="AZ1083" s="2"/>
      <c r="BA1083" s="2"/>
      <c r="BB1083" s="2"/>
      <c r="BC1083" s="2"/>
      <c r="BD1083" s="2"/>
      <c r="BE1083" s="2"/>
      <c r="BF1083" s="2"/>
      <c r="BG1083" s="2"/>
      <c r="BH1083" s="2"/>
      <c r="BI1083" s="2"/>
      <c r="BJ1083" s="2"/>
    </row>
    <row r="1084" spans="1:62" x14ac:dyDescent="0.3">
      <c r="A1084" s="2"/>
      <c r="B1084" s="2"/>
      <c r="C1084" s="2"/>
      <c r="D1084" s="2"/>
      <c r="E1084" s="2"/>
      <c r="F1084" s="2"/>
      <c r="G1084" s="2"/>
      <c r="H1084" s="2"/>
      <c r="I1084" s="2"/>
      <c r="J1084" s="2"/>
      <c r="K1084" s="2"/>
      <c r="L1084" s="2"/>
      <c r="M1084" s="2"/>
      <c r="N1084" s="2"/>
      <c r="O1084" s="2"/>
      <c r="P1084" s="2"/>
      <c r="Q1084" s="2"/>
      <c r="R1084" s="2"/>
      <c r="S1084" s="2"/>
      <c r="T1084" s="2"/>
      <c r="U1084" s="2"/>
      <c r="V1084" s="2"/>
      <c r="W1084" s="2"/>
      <c r="X1084" s="2"/>
      <c r="Y1084" s="2"/>
      <c r="Z1084" s="2"/>
      <c r="AA1084" s="2"/>
      <c r="AB1084" s="2"/>
      <c r="AC1084" s="2"/>
      <c r="AD1084" s="2"/>
      <c r="AE1084" s="2"/>
      <c r="AF1084" s="2"/>
      <c r="AG1084" s="2"/>
      <c r="AH1084" s="2"/>
      <c r="AI1084" s="2"/>
      <c r="AJ1084" s="2"/>
      <c r="AK1084" s="2"/>
      <c r="AL1084" s="2"/>
      <c r="AM1084" s="2"/>
      <c r="AN1084" s="2"/>
      <c r="AO1084" s="2"/>
      <c r="AP1084" s="2"/>
      <c r="AQ1084" s="2"/>
      <c r="AR1084" s="2"/>
      <c r="AS1084" s="2"/>
      <c r="AT1084" s="2"/>
      <c r="AU1084" s="2"/>
      <c r="AV1084" s="2"/>
      <c r="AW1084" s="2"/>
      <c r="AX1084" s="2"/>
      <c r="AY1084" s="2"/>
      <c r="AZ1084" s="2"/>
      <c r="BA1084" s="2"/>
      <c r="BB1084" s="2"/>
      <c r="BC1084" s="2"/>
      <c r="BD1084" s="2"/>
      <c r="BE1084" s="2"/>
      <c r="BF1084" s="2"/>
      <c r="BG1084" s="2"/>
      <c r="BH1084" s="2"/>
      <c r="BI1084" s="2"/>
      <c r="BJ1084" s="2"/>
    </row>
    <row r="1085" spans="1:62" x14ac:dyDescent="0.3">
      <c r="A1085" s="2"/>
      <c r="B1085" s="2"/>
      <c r="C1085" s="2"/>
      <c r="D1085" s="2"/>
      <c r="E1085" s="2"/>
      <c r="F1085" s="2"/>
      <c r="G1085" s="2"/>
      <c r="H1085" s="2"/>
      <c r="I1085" s="2"/>
      <c r="J1085" s="2"/>
      <c r="K1085" s="2"/>
      <c r="L1085" s="2"/>
      <c r="M1085" s="2"/>
      <c r="N1085" s="2"/>
      <c r="O1085" s="2"/>
      <c r="P1085" s="2"/>
      <c r="Q1085" s="2"/>
      <c r="R1085" s="2"/>
      <c r="S1085" s="2"/>
      <c r="T1085" s="2"/>
      <c r="U1085" s="2"/>
      <c r="V1085" s="2"/>
      <c r="W1085" s="2"/>
      <c r="X1085" s="2"/>
      <c r="Y1085" s="2"/>
      <c r="Z1085" s="2"/>
      <c r="AA1085" s="2"/>
      <c r="AB1085" s="2"/>
      <c r="AC1085" s="2"/>
      <c r="AD1085" s="2"/>
      <c r="AE1085" s="2"/>
      <c r="AF1085" s="2"/>
      <c r="AG1085" s="2"/>
      <c r="AH1085" s="2"/>
      <c r="AI1085" s="2"/>
      <c r="AJ1085" s="2"/>
      <c r="AK1085" s="2"/>
      <c r="AL1085" s="2"/>
      <c r="AM1085" s="2"/>
      <c r="AN1085" s="2"/>
      <c r="AO1085" s="2"/>
      <c r="AP1085" s="2"/>
      <c r="AQ1085" s="2"/>
      <c r="AR1085" s="2"/>
      <c r="AS1085" s="2"/>
      <c r="AT1085" s="2"/>
      <c r="AU1085" s="2"/>
      <c r="AV1085" s="2"/>
      <c r="AW1085" s="2"/>
      <c r="AX1085" s="2"/>
      <c r="AY1085" s="2"/>
      <c r="AZ1085" s="2"/>
      <c r="BA1085" s="2"/>
      <c r="BB1085" s="2"/>
      <c r="BC1085" s="2"/>
      <c r="BD1085" s="2"/>
      <c r="BE1085" s="2"/>
      <c r="BF1085" s="2"/>
      <c r="BG1085" s="2"/>
      <c r="BH1085" s="2"/>
      <c r="BI1085" s="2"/>
      <c r="BJ1085" s="2"/>
    </row>
    <row r="1086" spans="1:62" x14ac:dyDescent="0.3">
      <c r="A1086" s="2"/>
      <c r="B1086" s="2"/>
      <c r="C1086" s="2"/>
      <c r="D1086" s="2"/>
      <c r="E1086" s="2"/>
      <c r="F1086" s="2"/>
      <c r="G1086" s="2"/>
      <c r="H1086" s="2"/>
      <c r="I1086" s="2"/>
      <c r="J1086" s="2"/>
      <c r="K1086" s="2"/>
      <c r="L1086" s="2"/>
      <c r="M1086" s="2"/>
      <c r="N1086" s="2"/>
      <c r="O1086" s="2"/>
      <c r="P1086" s="2"/>
      <c r="Q1086" s="2"/>
      <c r="R1086" s="2"/>
      <c r="S1086" s="2"/>
      <c r="T1086" s="2"/>
      <c r="U1086" s="2"/>
      <c r="V1086" s="2"/>
      <c r="W1086" s="2"/>
      <c r="X1086" s="2"/>
      <c r="Y1086" s="2"/>
      <c r="Z1086" s="2"/>
      <c r="AA1086" s="2"/>
      <c r="AB1086" s="2"/>
      <c r="AC1086" s="2"/>
      <c r="AD1086" s="2"/>
      <c r="AE1086" s="2"/>
      <c r="AF1086" s="2"/>
      <c r="AG1086" s="2"/>
      <c r="AH1086" s="2"/>
      <c r="AI1086" s="2"/>
      <c r="AJ1086" s="2"/>
      <c r="AK1086" s="2"/>
      <c r="AL1086" s="2"/>
      <c r="AM1086" s="2"/>
      <c r="AN1086" s="2"/>
      <c r="AO1086" s="2"/>
      <c r="AP1086" s="2"/>
      <c r="AQ1086" s="2"/>
      <c r="AR1086" s="2"/>
      <c r="AS1086" s="2"/>
      <c r="AT1086" s="2"/>
      <c r="AU1086" s="2"/>
      <c r="AV1086" s="2"/>
      <c r="AW1086" s="2"/>
      <c r="AX1086" s="2"/>
      <c r="AY1086" s="2"/>
      <c r="AZ1086" s="2"/>
      <c r="BA1086" s="2"/>
      <c r="BB1086" s="2"/>
      <c r="BC1086" s="2"/>
      <c r="BD1086" s="2"/>
      <c r="BE1086" s="2"/>
      <c r="BF1086" s="2"/>
      <c r="BG1086" s="2"/>
      <c r="BH1086" s="2"/>
      <c r="BI1086" s="2"/>
      <c r="BJ1086" s="2"/>
    </row>
    <row r="1087" spans="1:62" x14ac:dyDescent="0.3">
      <c r="A1087" s="2"/>
      <c r="B1087" s="2"/>
      <c r="C1087" s="2"/>
      <c r="D1087" s="2"/>
      <c r="E1087" s="2"/>
      <c r="F1087" s="2"/>
      <c r="G1087" s="2"/>
      <c r="H1087" s="2"/>
      <c r="I1087" s="2"/>
      <c r="J1087" s="2"/>
      <c r="K1087" s="2"/>
      <c r="L1087" s="2"/>
      <c r="M1087" s="2"/>
      <c r="N1087" s="2"/>
      <c r="O1087" s="2"/>
      <c r="P1087" s="2"/>
      <c r="Q1087" s="2"/>
      <c r="R1087" s="2"/>
      <c r="S1087" s="2"/>
      <c r="T1087" s="2"/>
      <c r="U1087" s="2"/>
      <c r="V1087" s="2"/>
      <c r="W1087" s="2"/>
      <c r="X1087" s="2"/>
      <c r="Y1087" s="2"/>
      <c r="Z1087" s="2"/>
      <c r="AA1087" s="2"/>
      <c r="AB1087" s="2"/>
      <c r="AC1087" s="2"/>
      <c r="AD1087" s="2"/>
      <c r="AE1087" s="2"/>
      <c r="AF1087" s="2"/>
      <c r="AG1087" s="2"/>
      <c r="AH1087" s="2"/>
      <c r="AI1087" s="2"/>
      <c r="AJ1087" s="2"/>
      <c r="AK1087" s="2"/>
      <c r="AL1087" s="2"/>
      <c r="AM1087" s="2"/>
      <c r="AN1087" s="2"/>
      <c r="AO1087" s="2"/>
      <c r="AP1087" s="2"/>
      <c r="AQ1087" s="2"/>
      <c r="AR1087" s="2"/>
      <c r="AS1087" s="2"/>
      <c r="AT1087" s="2"/>
      <c r="AU1087" s="2"/>
      <c r="AV1087" s="2"/>
      <c r="AW1087" s="2"/>
      <c r="AX1087" s="2"/>
      <c r="AY1087" s="2"/>
      <c r="AZ1087" s="2"/>
      <c r="BA1087" s="2"/>
      <c r="BB1087" s="2"/>
      <c r="BC1087" s="2"/>
      <c r="BD1087" s="2"/>
      <c r="BE1087" s="2"/>
      <c r="BF1087" s="2"/>
      <c r="BG1087" s="2"/>
      <c r="BH1087" s="2"/>
      <c r="BI1087" s="2"/>
      <c r="BJ1087" s="2"/>
    </row>
    <row r="1088" spans="1:62" x14ac:dyDescent="0.3">
      <c r="A1088" s="2"/>
      <c r="B1088" s="2"/>
      <c r="C1088" s="2"/>
      <c r="D1088" s="2"/>
      <c r="E1088" s="2"/>
      <c r="F1088" s="2"/>
      <c r="G1088" s="2"/>
      <c r="H1088" s="2"/>
      <c r="I1088" s="2"/>
      <c r="J1088" s="2"/>
      <c r="K1088" s="2"/>
      <c r="L1088" s="2"/>
      <c r="M1088" s="2"/>
      <c r="N1088" s="2"/>
      <c r="O1088" s="2"/>
      <c r="P1088" s="2"/>
      <c r="Q1088" s="2"/>
      <c r="R1088" s="2"/>
      <c r="S1088" s="2"/>
      <c r="T1088" s="2"/>
      <c r="U1088" s="2"/>
      <c r="V1088" s="2"/>
      <c r="W1088" s="2"/>
      <c r="X1088" s="2"/>
      <c r="Y1088" s="2"/>
      <c r="Z1088" s="2"/>
      <c r="AA1088" s="2"/>
      <c r="AB1088" s="2"/>
      <c r="AC1088" s="2"/>
      <c r="AD1088" s="2"/>
      <c r="AE1088" s="2"/>
      <c r="AF1088" s="2"/>
      <c r="AG1088" s="2"/>
      <c r="AH1088" s="2"/>
      <c r="AI1088" s="2"/>
      <c r="AJ1088" s="2"/>
      <c r="AK1088" s="2"/>
      <c r="AL1088" s="2"/>
      <c r="AM1088" s="2"/>
      <c r="AN1088" s="2"/>
      <c r="AO1088" s="2"/>
      <c r="AP1088" s="2"/>
      <c r="AQ1088" s="2"/>
      <c r="AR1088" s="2"/>
      <c r="AS1088" s="2"/>
      <c r="AT1088" s="2"/>
      <c r="AU1088" s="2"/>
      <c r="AV1088" s="2"/>
      <c r="AW1088" s="2"/>
      <c r="AX1088" s="2"/>
      <c r="AY1088" s="2"/>
      <c r="AZ1088" s="2"/>
      <c r="BA1088" s="2"/>
      <c r="BB1088" s="2"/>
      <c r="BC1088" s="2"/>
      <c r="BD1088" s="2"/>
      <c r="BE1088" s="2"/>
      <c r="BF1088" s="2"/>
      <c r="BG1088" s="2"/>
      <c r="BH1088" s="2"/>
      <c r="BI1088" s="2"/>
      <c r="BJ1088" s="2"/>
    </row>
    <row r="1089" spans="1:62" x14ac:dyDescent="0.3">
      <c r="A1089" s="2"/>
      <c r="B1089" s="2"/>
      <c r="C1089" s="2"/>
      <c r="D1089" s="2"/>
      <c r="E1089" s="2"/>
      <c r="F1089" s="2"/>
      <c r="G1089" s="2"/>
      <c r="H1089" s="2"/>
      <c r="I1089" s="2"/>
      <c r="J1089" s="2"/>
      <c r="K1089" s="2"/>
      <c r="L1089" s="2"/>
      <c r="M1089" s="2"/>
      <c r="N1089" s="2"/>
      <c r="O1089" s="2"/>
      <c r="P1089" s="2"/>
      <c r="Q1089" s="2"/>
      <c r="R1089" s="2"/>
      <c r="S1089" s="2"/>
      <c r="T1089" s="2"/>
      <c r="U1089" s="2"/>
      <c r="V1089" s="2"/>
      <c r="W1089" s="2"/>
      <c r="X1089" s="2"/>
      <c r="Y1089" s="2"/>
      <c r="Z1089" s="2"/>
      <c r="AA1089" s="2"/>
      <c r="AB1089" s="2"/>
      <c r="AC1089" s="2"/>
      <c r="AD1089" s="2"/>
      <c r="AE1089" s="2"/>
      <c r="AF1089" s="2"/>
      <c r="AG1089" s="2"/>
      <c r="AH1089" s="2"/>
      <c r="AI1089" s="2"/>
      <c r="AJ1089" s="2"/>
      <c r="AK1089" s="2"/>
      <c r="AL1089" s="2"/>
      <c r="AM1089" s="2"/>
      <c r="AN1089" s="2"/>
      <c r="AO1089" s="2"/>
      <c r="AP1089" s="2"/>
      <c r="AQ1089" s="2"/>
      <c r="AR1089" s="2"/>
      <c r="AS1089" s="2"/>
      <c r="AT1089" s="2"/>
      <c r="AU1089" s="2"/>
      <c r="AV1089" s="2"/>
      <c r="AW1089" s="2"/>
      <c r="AX1089" s="2"/>
      <c r="AY1089" s="2"/>
      <c r="AZ1089" s="2"/>
      <c r="BA1089" s="2"/>
      <c r="BB1089" s="2"/>
      <c r="BC1089" s="2"/>
      <c r="BD1089" s="2"/>
      <c r="BE1089" s="2"/>
      <c r="BF1089" s="2"/>
      <c r="BG1089" s="2"/>
      <c r="BH1089" s="2"/>
      <c r="BI1089" s="2"/>
      <c r="BJ1089" s="2"/>
    </row>
    <row r="1090" spans="1:62" x14ac:dyDescent="0.3">
      <c r="A1090" s="2"/>
      <c r="B1090" s="2"/>
      <c r="C1090" s="2"/>
      <c r="D1090" s="2"/>
      <c r="E1090" s="2"/>
      <c r="F1090" s="2"/>
      <c r="G1090" s="2"/>
      <c r="H1090" s="2"/>
      <c r="I1090" s="2"/>
      <c r="J1090" s="2"/>
      <c r="K1090" s="2"/>
      <c r="L1090" s="2"/>
      <c r="M1090" s="2"/>
      <c r="N1090" s="2"/>
      <c r="O1090" s="2"/>
      <c r="P1090" s="2"/>
      <c r="Q1090" s="2"/>
      <c r="R1090" s="2"/>
      <c r="S1090" s="2"/>
      <c r="T1090" s="2"/>
      <c r="U1090" s="2"/>
      <c r="V1090" s="2"/>
      <c r="W1090" s="2"/>
      <c r="X1090" s="2"/>
      <c r="Y1090" s="2"/>
      <c r="Z1090" s="2"/>
      <c r="AA1090" s="2"/>
      <c r="AB1090" s="2"/>
      <c r="AC1090" s="2"/>
      <c r="AD1090" s="2"/>
      <c r="AE1090" s="2"/>
      <c r="AF1090" s="2"/>
      <c r="AG1090" s="2"/>
      <c r="AH1090" s="2"/>
      <c r="AI1090" s="2"/>
      <c r="AJ1090" s="2"/>
      <c r="AK1090" s="2"/>
      <c r="AL1090" s="2"/>
      <c r="AM1090" s="2"/>
      <c r="AN1090" s="2"/>
      <c r="AO1090" s="2"/>
      <c r="AP1090" s="2"/>
      <c r="AQ1090" s="2"/>
      <c r="AR1090" s="2"/>
      <c r="AS1090" s="2"/>
      <c r="AT1090" s="2"/>
      <c r="AU1090" s="2"/>
      <c r="AV1090" s="2"/>
      <c r="AW1090" s="2"/>
      <c r="AX1090" s="2"/>
      <c r="AY1090" s="2"/>
      <c r="AZ1090" s="2"/>
      <c r="BA1090" s="2"/>
      <c r="BB1090" s="2"/>
      <c r="BC1090" s="2"/>
      <c r="BD1090" s="2"/>
      <c r="BE1090" s="2"/>
      <c r="BF1090" s="2"/>
      <c r="BG1090" s="2"/>
      <c r="BH1090" s="2"/>
      <c r="BI1090" s="2"/>
      <c r="BJ1090" s="2"/>
    </row>
    <row r="1091" spans="1:62" x14ac:dyDescent="0.3">
      <c r="A1091" s="2"/>
      <c r="B1091" s="2"/>
      <c r="C1091" s="2"/>
      <c r="D1091" s="2"/>
      <c r="E1091" s="2"/>
      <c r="F1091" s="2"/>
      <c r="G1091" s="2"/>
      <c r="H1091" s="2"/>
      <c r="I1091" s="2"/>
      <c r="J1091" s="2"/>
      <c r="K1091" s="2"/>
      <c r="L1091" s="2"/>
      <c r="M1091" s="2"/>
      <c r="N1091" s="2"/>
      <c r="O1091" s="2"/>
      <c r="P1091" s="2"/>
      <c r="Q1091" s="2"/>
      <c r="R1091" s="2"/>
      <c r="S1091" s="2"/>
      <c r="T1091" s="2"/>
      <c r="U1091" s="2"/>
      <c r="V1091" s="2"/>
      <c r="W1091" s="2"/>
      <c r="X1091" s="2"/>
      <c r="Y1091" s="2"/>
      <c r="Z1091" s="2"/>
      <c r="AA1091" s="2"/>
      <c r="AB1091" s="2"/>
      <c r="AC1091" s="2"/>
      <c r="AD1091" s="2"/>
      <c r="AE1091" s="2"/>
      <c r="AF1091" s="2"/>
      <c r="AG1091" s="2"/>
      <c r="AH1091" s="2"/>
      <c r="AI1091" s="2"/>
      <c r="AJ1091" s="2"/>
      <c r="AK1091" s="2"/>
      <c r="AL1091" s="2"/>
      <c r="AM1091" s="2"/>
      <c r="AN1091" s="2"/>
      <c r="AO1091" s="2"/>
      <c r="AP1091" s="2"/>
      <c r="AQ1091" s="2"/>
      <c r="AR1091" s="2"/>
      <c r="AS1091" s="2"/>
      <c r="AT1091" s="2"/>
      <c r="AU1091" s="2"/>
      <c r="AV1091" s="2"/>
      <c r="AW1091" s="2"/>
      <c r="AX1091" s="2"/>
      <c r="AY1091" s="2"/>
      <c r="AZ1091" s="2"/>
      <c r="BA1091" s="2"/>
      <c r="BB1091" s="2"/>
      <c r="BC1091" s="2"/>
      <c r="BD1091" s="2"/>
      <c r="BE1091" s="2"/>
      <c r="BF1091" s="2"/>
      <c r="BG1091" s="2"/>
      <c r="BH1091" s="2"/>
      <c r="BI1091" s="2"/>
      <c r="BJ1091" s="2"/>
    </row>
    <row r="1092" spans="1:62" x14ac:dyDescent="0.3">
      <c r="A1092" s="2"/>
      <c r="B1092" s="2"/>
      <c r="C1092" s="2"/>
      <c r="D1092" s="2"/>
      <c r="E1092" s="2"/>
      <c r="F1092" s="2"/>
      <c r="G1092" s="2"/>
      <c r="H1092" s="2"/>
      <c r="I1092" s="2"/>
      <c r="J1092" s="2"/>
      <c r="K1092" s="2"/>
      <c r="L1092" s="2"/>
      <c r="M1092" s="2"/>
      <c r="N1092" s="2"/>
      <c r="O1092" s="2"/>
      <c r="P1092" s="2"/>
      <c r="Q1092" s="2"/>
      <c r="R1092" s="2"/>
      <c r="S1092" s="2"/>
      <c r="T1092" s="2"/>
      <c r="U1092" s="2"/>
      <c r="V1092" s="2"/>
      <c r="W1092" s="2"/>
      <c r="X1092" s="2"/>
      <c r="Y1092" s="2"/>
      <c r="Z1092" s="2"/>
      <c r="AA1092" s="2"/>
      <c r="AB1092" s="2"/>
      <c r="AC1092" s="2"/>
      <c r="AD1092" s="2"/>
      <c r="AE1092" s="2"/>
      <c r="AF1092" s="2"/>
      <c r="AG1092" s="2"/>
      <c r="AH1092" s="2"/>
      <c r="AI1092" s="2"/>
      <c r="AJ1092" s="2"/>
      <c r="AK1092" s="2"/>
      <c r="AL1092" s="2"/>
      <c r="AM1092" s="2"/>
      <c r="AN1092" s="2"/>
      <c r="AO1092" s="2"/>
      <c r="AP1092" s="2"/>
      <c r="AQ1092" s="2"/>
      <c r="AR1092" s="2"/>
      <c r="AS1092" s="2"/>
      <c r="AT1092" s="2"/>
      <c r="AU1092" s="2"/>
      <c r="AV1092" s="2"/>
      <c r="AW1092" s="2"/>
      <c r="AX1092" s="2"/>
      <c r="AY1092" s="2"/>
      <c r="AZ1092" s="2"/>
      <c r="BA1092" s="2"/>
      <c r="BB1092" s="2"/>
      <c r="BC1092" s="2"/>
      <c r="BD1092" s="2"/>
      <c r="BE1092" s="2"/>
      <c r="BF1092" s="2"/>
      <c r="BG1092" s="2"/>
      <c r="BH1092" s="2"/>
      <c r="BI1092" s="2"/>
      <c r="BJ1092" s="2"/>
    </row>
    <row r="1093" spans="1:62" x14ac:dyDescent="0.3">
      <c r="A1093" s="2"/>
      <c r="B1093" s="2"/>
      <c r="C1093" s="2"/>
      <c r="D1093" s="2"/>
      <c r="E1093" s="2"/>
      <c r="F1093" s="2"/>
      <c r="G1093" s="2"/>
      <c r="H1093" s="2"/>
      <c r="I1093" s="2"/>
      <c r="J1093" s="2"/>
      <c r="K1093" s="2"/>
      <c r="L1093" s="2"/>
      <c r="M1093" s="2"/>
      <c r="N1093" s="2"/>
      <c r="O1093" s="2"/>
      <c r="P1093" s="2"/>
      <c r="Q1093" s="2"/>
      <c r="R1093" s="2"/>
      <c r="S1093" s="2"/>
      <c r="T1093" s="2"/>
      <c r="U1093" s="2"/>
      <c r="V1093" s="2"/>
      <c r="W1093" s="2"/>
      <c r="X1093" s="2"/>
      <c r="Y1093" s="2"/>
      <c r="Z1093" s="2"/>
      <c r="AA1093" s="2"/>
      <c r="AB1093" s="2"/>
      <c r="AC1093" s="2"/>
      <c r="AD1093" s="2"/>
      <c r="AE1093" s="2"/>
      <c r="AF1093" s="2"/>
      <c r="AG1093" s="2"/>
      <c r="AH1093" s="2"/>
      <c r="AI1093" s="2"/>
      <c r="AJ1093" s="2"/>
      <c r="AK1093" s="2"/>
      <c r="AL1093" s="2"/>
      <c r="AM1093" s="2"/>
      <c r="AN1093" s="2"/>
      <c r="AO1093" s="2"/>
      <c r="AP1093" s="2"/>
      <c r="AQ1093" s="2"/>
      <c r="AR1093" s="2"/>
      <c r="AS1093" s="2"/>
      <c r="AT1093" s="2"/>
      <c r="AU1093" s="2"/>
      <c r="AV1093" s="2"/>
      <c r="AW1093" s="2"/>
      <c r="AX1093" s="2"/>
      <c r="AY1093" s="2"/>
      <c r="AZ1093" s="2"/>
      <c r="BA1093" s="2"/>
      <c r="BB1093" s="2"/>
      <c r="BC1093" s="2"/>
      <c r="BD1093" s="2"/>
      <c r="BE1093" s="2"/>
      <c r="BF1093" s="2"/>
      <c r="BG1093" s="2"/>
      <c r="BH1093" s="2"/>
      <c r="BI1093" s="2"/>
      <c r="BJ1093" s="2"/>
    </row>
    <row r="1094" spans="1:62" x14ac:dyDescent="0.3">
      <c r="A1094" s="2"/>
      <c r="B1094" s="2"/>
      <c r="C1094" s="2"/>
      <c r="D1094" s="2"/>
      <c r="E1094" s="2"/>
      <c r="F1094" s="2"/>
      <c r="G1094" s="2"/>
      <c r="H1094" s="2"/>
      <c r="I1094" s="2"/>
      <c r="J1094" s="2"/>
      <c r="K1094" s="2"/>
      <c r="L1094" s="2"/>
      <c r="M1094" s="2"/>
      <c r="N1094" s="2"/>
      <c r="O1094" s="2"/>
      <c r="P1094" s="2"/>
      <c r="Q1094" s="2"/>
      <c r="R1094" s="2"/>
      <c r="S1094" s="2"/>
      <c r="T1094" s="2"/>
      <c r="U1094" s="2"/>
      <c r="V1094" s="2"/>
      <c r="W1094" s="2"/>
      <c r="X1094" s="2"/>
      <c r="Y1094" s="2"/>
      <c r="Z1094" s="2"/>
      <c r="AA1094" s="2"/>
      <c r="AB1094" s="2"/>
      <c r="AC1094" s="2"/>
      <c r="AD1094" s="2"/>
      <c r="AE1094" s="2"/>
      <c r="AF1094" s="2"/>
      <c r="AG1094" s="2"/>
      <c r="AH1094" s="2"/>
      <c r="AI1094" s="2"/>
      <c r="AJ1094" s="2"/>
      <c r="AK1094" s="2"/>
      <c r="AL1094" s="2"/>
      <c r="AM1094" s="2"/>
      <c r="AN1094" s="2"/>
      <c r="AO1094" s="2"/>
      <c r="AP1094" s="2"/>
      <c r="AQ1094" s="2"/>
      <c r="AR1094" s="2"/>
      <c r="AS1094" s="2"/>
      <c r="AT1094" s="2"/>
      <c r="AU1094" s="2"/>
      <c r="AV1094" s="2"/>
      <c r="AW1094" s="2"/>
      <c r="AX1094" s="2"/>
      <c r="AY1094" s="2"/>
      <c r="AZ1094" s="2"/>
      <c r="BA1094" s="2"/>
      <c r="BB1094" s="2"/>
      <c r="BC1094" s="2"/>
      <c r="BD1094" s="2"/>
      <c r="BE1094" s="2"/>
      <c r="BF1094" s="2"/>
      <c r="BG1094" s="2"/>
      <c r="BH1094" s="2"/>
      <c r="BI1094" s="2"/>
      <c r="BJ1094" s="2"/>
    </row>
    <row r="1095" spans="1:62" x14ac:dyDescent="0.3">
      <c r="A1095" s="2"/>
      <c r="B1095" s="2"/>
      <c r="C1095" s="2"/>
      <c r="D1095" s="2"/>
      <c r="E1095" s="2"/>
      <c r="F1095" s="2"/>
      <c r="G1095" s="2"/>
      <c r="H1095" s="2"/>
      <c r="I1095" s="2"/>
      <c r="J1095" s="2"/>
      <c r="K1095" s="2"/>
      <c r="L1095" s="2"/>
      <c r="M1095" s="2"/>
      <c r="N1095" s="2"/>
      <c r="O1095" s="2"/>
      <c r="P1095" s="2"/>
      <c r="Q1095" s="2"/>
      <c r="R1095" s="2"/>
      <c r="S1095" s="2"/>
      <c r="T1095" s="2"/>
      <c r="U1095" s="2"/>
      <c r="V1095" s="2"/>
      <c r="W1095" s="2"/>
      <c r="X1095" s="2"/>
      <c r="Y1095" s="2"/>
      <c r="Z1095" s="2"/>
      <c r="AA1095" s="2"/>
      <c r="AB1095" s="2"/>
      <c r="AC1095" s="2"/>
      <c r="AD1095" s="2"/>
      <c r="AE1095" s="2"/>
      <c r="AF1095" s="2"/>
      <c r="AG1095" s="2"/>
      <c r="AH1095" s="2"/>
      <c r="AI1095" s="2"/>
      <c r="AJ1095" s="2"/>
      <c r="AK1095" s="2"/>
      <c r="AL1095" s="2"/>
      <c r="AM1095" s="2"/>
      <c r="AN1095" s="2"/>
      <c r="AO1095" s="2"/>
      <c r="AP1095" s="2"/>
      <c r="AQ1095" s="2"/>
      <c r="AR1095" s="2"/>
      <c r="AS1095" s="2"/>
      <c r="AT1095" s="2"/>
      <c r="AU1095" s="2"/>
      <c r="AV1095" s="2"/>
      <c r="AW1095" s="2"/>
      <c r="AX1095" s="2"/>
      <c r="AY1095" s="2"/>
      <c r="AZ1095" s="2"/>
      <c r="BA1095" s="2"/>
      <c r="BB1095" s="2"/>
      <c r="BC1095" s="2"/>
      <c r="BD1095" s="2"/>
      <c r="BE1095" s="2"/>
      <c r="BF1095" s="2"/>
      <c r="BG1095" s="2"/>
      <c r="BH1095" s="2"/>
      <c r="BI1095" s="2"/>
      <c r="BJ1095" s="2"/>
    </row>
    <row r="1096" spans="1:62" x14ac:dyDescent="0.3">
      <c r="A1096" s="2"/>
      <c r="B1096" s="2"/>
      <c r="C1096" s="2"/>
      <c r="D1096" s="2"/>
      <c r="E1096" s="2"/>
      <c r="F1096" s="2"/>
      <c r="G1096" s="2"/>
      <c r="H1096" s="2"/>
      <c r="I1096" s="2"/>
      <c r="J1096" s="2"/>
      <c r="K1096" s="2"/>
      <c r="L1096" s="2"/>
      <c r="M1096" s="2"/>
      <c r="N1096" s="2"/>
      <c r="O1096" s="2"/>
      <c r="P1096" s="2"/>
      <c r="Q1096" s="2"/>
      <c r="R1096" s="2"/>
      <c r="S1096" s="2"/>
      <c r="T1096" s="2"/>
      <c r="U1096" s="2"/>
      <c r="V1096" s="2"/>
      <c r="W1096" s="2"/>
      <c r="X1096" s="2"/>
      <c r="Y1096" s="2"/>
      <c r="Z1096" s="2"/>
      <c r="AA1096" s="2"/>
      <c r="AB1096" s="2"/>
      <c r="AC1096" s="2"/>
      <c r="AD1096" s="2"/>
      <c r="AE1096" s="2"/>
      <c r="AF1096" s="2"/>
      <c r="AG1096" s="2"/>
      <c r="AH1096" s="2"/>
      <c r="AI1096" s="2"/>
      <c r="AJ1096" s="2"/>
      <c r="AK1096" s="2"/>
      <c r="AL1096" s="2"/>
      <c r="AM1096" s="2"/>
      <c r="AN1096" s="2"/>
      <c r="AO1096" s="2"/>
      <c r="AP1096" s="2"/>
      <c r="AQ1096" s="2"/>
      <c r="AR1096" s="2"/>
      <c r="AS1096" s="2"/>
      <c r="AT1096" s="2"/>
      <c r="AU1096" s="2"/>
      <c r="AV1096" s="2"/>
      <c r="AW1096" s="2"/>
      <c r="AX1096" s="2"/>
      <c r="AY1096" s="2"/>
      <c r="AZ1096" s="2"/>
      <c r="BA1096" s="2"/>
      <c r="BB1096" s="2"/>
      <c r="BC1096" s="2"/>
      <c r="BD1096" s="2"/>
      <c r="BE1096" s="2"/>
      <c r="BF1096" s="2"/>
      <c r="BG1096" s="2"/>
      <c r="BH1096" s="2"/>
      <c r="BI1096" s="2"/>
      <c r="BJ1096" s="2"/>
    </row>
    <row r="1097" spans="1:62" x14ac:dyDescent="0.3">
      <c r="A1097" s="2"/>
      <c r="B1097" s="2"/>
      <c r="C1097" s="2"/>
      <c r="D1097" s="2"/>
      <c r="E1097" s="2"/>
      <c r="F1097" s="2"/>
      <c r="G1097" s="2"/>
      <c r="H1097" s="2"/>
      <c r="I1097" s="2"/>
      <c r="J1097" s="2"/>
      <c r="K1097" s="2"/>
      <c r="L1097" s="2"/>
      <c r="M1097" s="2"/>
      <c r="N1097" s="2"/>
      <c r="O1097" s="2"/>
      <c r="P1097" s="2"/>
      <c r="Q1097" s="2"/>
      <c r="R1097" s="2"/>
      <c r="S1097" s="2"/>
      <c r="T1097" s="2"/>
      <c r="U1097" s="2"/>
      <c r="V1097" s="2"/>
      <c r="W1097" s="2"/>
      <c r="X1097" s="2"/>
      <c r="Y1097" s="2"/>
      <c r="Z1097" s="2"/>
      <c r="AA1097" s="2"/>
      <c r="AB1097" s="2"/>
      <c r="AC1097" s="2"/>
      <c r="AD1097" s="2"/>
      <c r="AE1097" s="2"/>
      <c r="AF1097" s="2"/>
      <c r="AG1097" s="2"/>
      <c r="AH1097" s="2"/>
      <c r="AI1097" s="2"/>
      <c r="AJ1097" s="2"/>
      <c r="AK1097" s="2"/>
      <c r="AL1097" s="2"/>
      <c r="AM1097" s="2"/>
      <c r="AN1097" s="2"/>
      <c r="AO1097" s="2"/>
      <c r="AP1097" s="2"/>
      <c r="AQ1097" s="2"/>
      <c r="AR1097" s="2"/>
      <c r="AS1097" s="2"/>
      <c r="AT1097" s="2"/>
      <c r="AU1097" s="2"/>
      <c r="AV1097" s="2"/>
      <c r="AW1097" s="2"/>
      <c r="AX1097" s="2"/>
      <c r="AY1097" s="2"/>
      <c r="AZ1097" s="2"/>
      <c r="BA1097" s="2"/>
      <c r="BB1097" s="2"/>
      <c r="BC1097" s="2"/>
      <c r="BD1097" s="2"/>
      <c r="BE1097" s="2"/>
      <c r="BF1097" s="2"/>
      <c r="BG1097" s="2"/>
      <c r="BH1097" s="2"/>
      <c r="BI1097" s="2"/>
      <c r="BJ1097" s="2"/>
    </row>
    <row r="1098" spans="1:62" x14ac:dyDescent="0.3">
      <c r="A1098" s="2"/>
      <c r="B1098" s="2"/>
      <c r="C1098" s="2"/>
      <c r="D1098" s="2"/>
      <c r="E1098" s="2"/>
      <c r="F1098" s="2"/>
      <c r="G1098" s="2"/>
      <c r="H1098" s="2"/>
      <c r="I1098" s="2"/>
      <c r="J1098" s="2"/>
      <c r="K1098" s="2"/>
      <c r="L1098" s="2"/>
      <c r="M1098" s="2"/>
      <c r="N1098" s="2"/>
      <c r="O1098" s="2"/>
      <c r="P1098" s="2"/>
      <c r="Q1098" s="2"/>
      <c r="R1098" s="2"/>
      <c r="S1098" s="2"/>
      <c r="T1098" s="2"/>
      <c r="U1098" s="2"/>
      <c r="V1098" s="2"/>
      <c r="W1098" s="2"/>
      <c r="X1098" s="2"/>
      <c r="Y1098" s="2"/>
      <c r="Z1098" s="2"/>
      <c r="AA1098" s="2"/>
      <c r="AB1098" s="2"/>
      <c r="AC1098" s="2"/>
      <c r="AD1098" s="2"/>
      <c r="AE1098" s="2"/>
      <c r="AF1098" s="2"/>
      <c r="AG1098" s="2"/>
      <c r="AH1098" s="2"/>
      <c r="AI1098" s="2"/>
      <c r="AJ1098" s="2"/>
      <c r="AK1098" s="2"/>
      <c r="AL1098" s="2"/>
      <c r="AM1098" s="2"/>
      <c r="AN1098" s="2"/>
      <c r="AO1098" s="2"/>
      <c r="AP1098" s="2"/>
      <c r="AQ1098" s="2"/>
      <c r="AR1098" s="2"/>
      <c r="AS1098" s="2"/>
      <c r="AT1098" s="2"/>
      <c r="AU1098" s="2"/>
      <c r="AV1098" s="2"/>
      <c r="AW1098" s="2"/>
      <c r="AX1098" s="2"/>
      <c r="AY1098" s="2"/>
      <c r="AZ1098" s="2"/>
      <c r="BA1098" s="2"/>
      <c r="BB1098" s="2"/>
      <c r="BC1098" s="2"/>
      <c r="BD1098" s="2"/>
      <c r="BE1098" s="2"/>
      <c r="BF1098" s="2"/>
      <c r="BG1098" s="2"/>
      <c r="BH1098" s="2"/>
      <c r="BI1098" s="2"/>
      <c r="BJ1098" s="2"/>
    </row>
    <row r="1099" spans="1:62" x14ac:dyDescent="0.3">
      <c r="A1099" s="2"/>
      <c r="B1099" s="2"/>
      <c r="C1099" s="2"/>
      <c r="D1099" s="2"/>
      <c r="E1099" s="2"/>
      <c r="F1099" s="2"/>
      <c r="G1099" s="2"/>
      <c r="H1099" s="2"/>
      <c r="I1099" s="2"/>
      <c r="J1099" s="2"/>
      <c r="K1099" s="2"/>
      <c r="L1099" s="2"/>
      <c r="M1099" s="2"/>
      <c r="N1099" s="2"/>
      <c r="O1099" s="2"/>
      <c r="P1099" s="2"/>
      <c r="Q1099" s="2"/>
      <c r="R1099" s="2"/>
      <c r="S1099" s="2"/>
      <c r="T1099" s="2"/>
      <c r="U1099" s="2"/>
      <c r="V1099" s="2"/>
      <c r="W1099" s="2"/>
      <c r="X1099" s="2"/>
      <c r="Y1099" s="2"/>
      <c r="Z1099" s="2"/>
      <c r="AA1099" s="2"/>
      <c r="AB1099" s="2"/>
      <c r="AC1099" s="2"/>
      <c r="AD1099" s="2"/>
      <c r="AE1099" s="2"/>
      <c r="AF1099" s="2"/>
      <c r="AG1099" s="2"/>
      <c r="AH1099" s="2"/>
      <c r="AI1099" s="2"/>
      <c r="AJ1099" s="2"/>
      <c r="AK1099" s="2"/>
      <c r="AL1099" s="2"/>
      <c r="AM1099" s="2"/>
      <c r="AN1099" s="2"/>
      <c r="AO1099" s="2"/>
      <c r="AP1099" s="2"/>
      <c r="AQ1099" s="2"/>
      <c r="AR1099" s="2"/>
      <c r="AS1099" s="2"/>
      <c r="AT1099" s="2"/>
      <c r="AU1099" s="2"/>
      <c r="AV1099" s="2"/>
      <c r="AW1099" s="2"/>
      <c r="AX1099" s="2"/>
      <c r="AY1099" s="2"/>
      <c r="AZ1099" s="2"/>
      <c r="BA1099" s="2"/>
      <c r="BB1099" s="2"/>
      <c r="BC1099" s="2"/>
      <c r="BD1099" s="2"/>
      <c r="BE1099" s="2"/>
      <c r="BF1099" s="2"/>
      <c r="BG1099" s="2"/>
      <c r="BH1099" s="2"/>
      <c r="BI1099" s="2"/>
      <c r="BJ1099" s="2"/>
    </row>
    <row r="1100" spans="1:62" x14ac:dyDescent="0.3">
      <c r="A1100" s="2"/>
      <c r="B1100" s="2"/>
      <c r="C1100" s="2"/>
      <c r="D1100" s="2"/>
      <c r="E1100" s="2"/>
      <c r="F1100" s="2"/>
      <c r="G1100" s="2"/>
      <c r="H1100" s="2"/>
      <c r="I1100" s="2"/>
      <c r="J1100" s="2"/>
      <c r="K1100" s="2"/>
      <c r="L1100" s="2"/>
      <c r="M1100" s="2"/>
      <c r="N1100" s="2"/>
      <c r="O1100" s="2"/>
      <c r="P1100" s="2"/>
      <c r="Q1100" s="2"/>
      <c r="R1100" s="2"/>
      <c r="S1100" s="2"/>
      <c r="T1100" s="2"/>
      <c r="U1100" s="2"/>
      <c r="V1100" s="2"/>
      <c r="W1100" s="2"/>
      <c r="X1100" s="2"/>
      <c r="Y1100" s="2"/>
      <c r="Z1100" s="2"/>
      <c r="AA1100" s="2"/>
      <c r="AB1100" s="2"/>
      <c r="AC1100" s="2"/>
      <c r="AD1100" s="2"/>
      <c r="AE1100" s="2"/>
      <c r="AF1100" s="2"/>
      <c r="AG1100" s="2"/>
      <c r="AH1100" s="2"/>
      <c r="AI1100" s="2"/>
      <c r="AJ1100" s="2"/>
      <c r="AK1100" s="2"/>
      <c r="AL1100" s="2"/>
      <c r="AM1100" s="2"/>
      <c r="AN1100" s="2"/>
      <c r="AO1100" s="2"/>
      <c r="AP1100" s="2"/>
      <c r="AQ1100" s="2"/>
      <c r="AR1100" s="2"/>
      <c r="AS1100" s="2"/>
      <c r="AT1100" s="2"/>
      <c r="AU1100" s="2"/>
      <c r="AV1100" s="2"/>
      <c r="AW1100" s="2"/>
      <c r="AX1100" s="2"/>
      <c r="AY1100" s="2"/>
      <c r="AZ1100" s="2"/>
      <c r="BA1100" s="2"/>
      <c r="BB1100" s="2"/>
      <c r="BC1100" s="2"/>
      <c r="BD1100" s="2"/>
      <c r="BE1100" s="2"/>
      <c r="BF1100" s="2"/>
      <c r="BG1100" s="2"/>
      <c r="BH1100" s="2"/>
      <c r="BI1100" s="2"/>
      <c r="BJ1100" s="2"/>
    </row>
    <row r="1101" spans="1:62" x14ac:dyDescent="0.3">
      <c r="A1101" s="2"/>
      <c r="B1101" s="2"/>
      <c r="C1101" s="2"/>
      <c r="D1101" s="2"/>
      <c r="E1101" s="2"/>
      <c r="F1101" s="2"/>
      <c r="G1101" s="2"/>
      <c r="H1101" s="2"/>
      <c r="I1101" s="2"/>
      <c r="J1101" s="2"/>
      <c r="K1101" s="2"/>
      <c r="L1101" s="2"/>
      <c r="M1101" s="2"/>
      <c r="N1101" s="2"/>
      <c r="O1101" s="2"/>
      <c r="P1101" s="2"/>
      <c r="Q1101" s="2"/>
      <c r="R1101" s="2"/>
      <c r="S1101" s="2"/>
      <c r="T1101" s="2"/>
      <c r="U1101" s="2"/>
      <c r="V1101" s="2"/>
      <c r="W1101" s="2"/>
      <c r="X1101" s="2"/>
      <c r="Y1101" s="2"/>
      <c r="Z1101" s="2"/>
      <c r="AA1101" s="2"/>
      <c r="AB1101" s="2"/>
      <c r="AC1101" s="2"/>
      <c r="AD1101" s="2"/>
      <c r="AE1101" s="2"/>
      <c r="AF1101" s="2"/>
      <c r="AG1101" s="2"/>
      <c r="AH1101" s="2"/>
      <c r="AI1101" s="2"/>
      <c r="AJ1101" s="2"/>
      <c r="AK1101" s="2"/>
      <c r="AL1101" s="2"/>
      <c r="AM1101" s="2"/>
      <c r="AN1101" s="2"/>
      <c r="AO1101" s="2"/>
      <c r="AP1101" s="2"/>
      <c r="AQ1101" s="2"/>
      <c r="AR1101" s="2"/>
      <c r="AS1101" s="2"/>
      <c r="AT1101" s="2"/>
      <c r="AU1101" s="2"/>
      <c r="AV1101" s="2"/>
      <c r="AW1101" s="2"/>
      <c r="AX1101" s="2"/>
      <c r="AY1101" s="2"/>
      <c r="AZ1101" s="2"/>
      <c r="BA1101" s="2"/>
      <c r="BB1101" s="2"/>
      <c r="BC1101" s="2"/>
      <c r="BD1101" s="2"/>
      <c r="BE1101" s="2"/>
      <c r="BF1101" s="2"/>
      <c r="BG1101" s="2"/>
      <c r="BH1101" s="2"/>
      <c r="BI1101" s="2"/>
      <c r="BJ1101" s="2"/>
    </row>
    <row r="1102" spans="1:62" x14ac:dyDescent="0.3">
      <c r="A1102" s="2"/>
      <c r="B1102" s="2"/>
      <c r="C1102" s="2"/>
      <c r="D1102" s="2"/>
      <c r="E1102" s="2"/>
      <c r="F1102" s="2"/>
      <c r="G1102" s="2"/>
      <c r="H1102" s="2"/>
      <c r="I1102" s="2"/>
      <c r="J1102" s="2"/>
      <c r="K1102" s="2"/>
      <c r="L1102" s="2"/>
      <c r="M1102" s="2"/>
      <c r="N1102" s="2"/>
      <c r="O1102" s="2"/>
      <c r="P1102" s="2"/>
      <c r="Q1102" s="2"/>
      <c r="R1102" s="2"/>
      <c r="S1102" s="2"/>
      <c r="T1102" s="2"/>
      <c r="U1102" s="2"/>
      <c r="V1102" s="2"/>
      <c r="W1102" s="2"/>
      <c r="X1102" s="2"/>
      <c r="Y1102" s="2"/>
      <c r="Z1102" s="2"/>
      <c r="AA1102" s="2"/>
      <c r="AB1102" s="2"/>
      <c r="AC1102" s="2"/>
      <c r="AD1102" s="2"/>
      <c r="AE1102" s="2"/>
      <c r="AF1102" s="2"/>
      <c r="AG1102" s="2"/>
      <c r="AH1102" s="2"/>
      <c r="AI1102" s="2"/>
      <c r="AJ1102" s="2"/>
      <c r="AK1102" s="2"/>
      <c r="AL1102" s="2"/>
      <c r="AM1102" s="2"/>
      <c r="AN1102" s="2"/>
      <c r="AO1102" s="2"/>
      <c r="AP1102" s="2"/>
      <c r="AQ1102" s="2"/>
      <c r="AR1102" s="2"/>
      <c r="AS1102" s="2"/>
      <c r="AT1102" s="2"/>
      <c r="AU1102" s="2"/>
      <c r="AV1102" s="2"/>
      <c r="AW1102" s="2"/>
      <c r="AX1102" s="2"/>
      <c r="AY1102" s="2"/>
      <c r="AZ1102" s="2"/>
      <c r="BA1102" s="2"/>
      <c r="BB1102" s="2"/>
      <c r="BC1102" s="2"/>
      <c r="BD1102" s="2"/>
      <c r="BE1102" s="2"/>
      <c r="BF1102" s="2"/>
      <c r="BG1102" s="2"/>
      <c r="BH1102" s="2"/>
      <c r="BI1102" s="2"/>
      <c r="BJ1102" s="2"/>
    </row>
    <row r="1103" spans="1:62" x14ac:dyDescent="0.3">
      <c r="A1103" s="2"/>
      <c r="B1103" s="2"/>
      <c r="C1103" s="2"/>
      <c r="D1103" s="2"/>
      <c r="E1103" s="2"/>
      <c r="F1103" s="2"/>
      <c r="G1103" s="2"/>
      <c r="H1103" s="2"/>
      <c r="I1103" s="2"/>
      <c r="J1103" s="2"/>
      <c r="K1103" s="2"/>
      <c r="L1103" s="2"/>
      <c r="M1103" s="2"/>
      <c r="N1103" s="2"/>
      <c r="O1103" s="2"/>
      <c r="P1103" s="2"/>
      <c r="Q1103" s="2"/>
      <c r="R1103" s="2"/>
      <c r="S1103" s="2"/>
      <c r="T1103" s="2"/>
      <c r="U1103" s="2"/>
      <c r="V1103" s="2"/>
      <c r="W1103" s="2"/>
      <c r="X1103" s="2"/>
      <c r="Y1103" s="2"/>
      <c r="Z1103" s="2"/>
      <c r="AA1103" s="2"/>
      <c r="AB1103" s="2"/>
      <c r="AC1103" s="2"/>
      <c r="AD1103" s="2"/>
      <c r="AE1103" s="2"/>
      <c r="AF1103" s="2"/>
      <c r="AG1103" s="2"/>
      <c r="AH1103" s="2"/>
      <c r="AI1103" s="2"/>
      <c r="AJ1103" s="2"/>
      <c r="AK1103" s="2"/>
      <c r="AL1103" s="2"/>
      <c r="AM1103" s="2"/>
      <c r="AN1103" s="2"/>
      <c r="AO1103" s="2"/>
      <c r="AP1103" s="2"/>
      <c r="AQ1103" s="2"/>
      <c r="AR1103" s="2"/>
      <c r="AS1103" s="2"/>
      <c r="AT1103" s="2"/>
      <c r="AU1103" s="2"/>
      <c r="AV1103" s="2"/>
      <c r="AW1103" s="2"/>
      <c r="AX1103" s="2"/>
      <c r="AY1103" s="2"/>
      <c r="AZ1103" s="2"/>
      <c r="BA1103" s="2"/>
      <c r="BB1103" s="2"/>
      <c r="BC1103" s="2"/>
      <c r="BD1103" s="2"/>
      <c r="BE1103" s="2"/>
      <c r="BF1103" s="2"/>
      <c r="BG1103" s="2"/>
      <c r="BH1103" s="2"/>
      <c r="BI1103" s="2"/>
      <c r="BJ1103" s="2"/>
    </row>
    <row r="1104" spans="1:62" x14ac:dyDescent="0.3">
      <c r="A1104" s="2"/>
      <c r="B1104" s="2"/>
      <c r="C1104" s="2"/>
      <c r="D1104" s="2"/>
      <c r="E1104" s="2"/>
      <c r="F1104" s="2"/>
      <c r="G1104" s="2"/>
      <c r="H1104" s="2"/>
      <c r="I1104" s="2"/>
      <c r="J1104" s="2"/>
      <c r="K1104" s="2"/>
      <c r="L1104" s="2"/>
      <c r="M1104" s="2"/>
      <c r="N1104" s="2"/>
      <c r="O1104" s="2"/>
      <c r="P1104" s="2"/>
      <c r="Q1104" s="2"/>
      <c r="R1104" s="2"/>
      <c r="S1104" s="2"/>
      <c r="T1104" s="2"/>
      <c r="U1104" s="2"/>
      <c r="V1104" s="2"/>
      <c r="W1104" s="2"/>
      <c r="X1104" s="2"/>
      <c r="Y1104" s="2"/>
      <c r="Z1104" s="2"/>
      <c r="AA1104" s="2"/>
      <c r="AB1104" s="2"/>
      <c r="AC1104" s="2"/>
      <c r="AD1104" s="2"/>
      <c r="AE1104" s="2"/>
      <c r="AF1104" s="2"/>
      <c r="AG1104" s="2"/>
      <c r="AH1104" s="2"/>
      <c r="AI1104" s="2"/>
      <c r="AJ1104" s="2"/>
      <c r="AK1104" s="2"/>
      <c r="AL1104" s="2"/>
      <c r="AM1104" s="2"/>
      <c r="AN1104" s="2"/>
      <c r="AO1104" s="2"/>
      <c r="AP1104" s="2"/>
      <c r="AQ1104" s="2"/>
      <c r="AR1104" s="2"/>
      <c r="AS1104" s="2"/>
      <c r="AT1104" s="2"/>
      <c r="AU1104" s="2"/>
      <c r="AV1104" s="2"/>
      <c r="AW1104" s="2"/>
      <c r="AX1104" s="2"/>
      <c r="AY1104" s="2"/>
      <c r="AZ1104" s="2"/>
      <c r="BA1104" s="2"/>
      <c r="BB1104" s="2"/>
      <c r="BC1104" s="2"/>
      <c r="BD1104" s="2"/>
      <c r="BE1104" s="2"/>
      <c r="BF1104" s="2"/>
      <c r="BG1104" s="2"/>
      <c r="BH1104" s="2"/>
      <c r="BI1104" s="2"/>
      <c r="BJ1104" s="2"/>
    </row>
    <row r="1105" spans="1:62" x14ac:dyDescent="0.3">
      <c r="A1105" s="2"/>
      <c r="B1105" s="2"/>
      <c r="C1105" s="2"/>
      <c r="D1105" s="2"/>
      <c r="E1105" s="2"/>
      <c r="F1105" s="2"/>
      <c r="G1105" s="2"/>
      <c r="H1105" s="2"/>
      <c r="I1105" s="2"/>
      <c r="J1105" s="2"/>
      <c r="K1105" s="2"/>
      <c r="L1105" s="2"/>
      <c r="M1105" s="2"/>
      <c r="N1105" s="2"/>
      <c r="O1105" s="2"/>
      <c r="P1105" s="2"/>
      <c r="Q1105" s="2"/>
      <c r="R1105" s="2"/>
      <c r="S1105" s="2"/>
      <c r="T1105" s="2"/>
      <c r="U1105" s="2"/>
      <c r="V1105" s="2"/>
      <c r="W1105" s="2"/>
      <c r="X1105" s="2"/>
      <c r="Y1105" s="2"/>
      <c r="Z1105" s="2"/>
      <c r="AA1105" s="2"/>
      <c r="AB1105" s="2"/>
      <c r="AC1105" s="2"/>
      <c r="AD1105" s="2"/>
      <c r="AE1105" s="2"/>
      <c r="AF1105" s="2"/>
      <c r="AG1105" s="2"/>
      <c r="AH1105" s="2"/>
      <c r="AI1105" s="2"/>
      <c r="AJ1105" s="2"/>
      <c r="AK1105" s="2"/>
      <c r="AL1105" s="2"/>
      <c r="AM1105" s="2"/>
      <c r="AN1105" s="2"/>
      <c r="AO1105" s="2"/>
      <c r="AP1105" s="2"/>
      <c r="AQ1105" s="2"/>
      <c r="AR1105" s="2"/>
      <c r="AS1105" s="2"/>
      <c r="AT1105" s="2"/>
      <c r="AU1105" s="2"/>
      <c r="AV1105" s="2"/>
      <c r="AW1105" s="2"/>
      <c r="AX1105" s="2"/>
      <c r="AY1105" s="2"/>
      <c r="AZ1105" s="2"/>
      <c r="BA1105" s="2"/>
      <c r="BB1105" s="2"/>
      <c r="BC1105" s="2"/>
      <c r="BD1105" s="2"/>
      <c r="BE1105" s="2"/>
      <c r="BF1105" s="2"/>
      <c r="BG1105" s="2"/>
      <c r="BH1105" s="2"/>
      <c r="BI1105" s="2"/>
      <c r="BJ1105" s="2"/>
    </row>
    <row r="1106" spans="1:62" x14ac:dyDescent="0.3">
      <c r="A1106" s="2"/>
      <c r="B1106" s="2"/>
      <c r="C1106" s="2"/>
      <c r="D1106" s="2"/>
      <c r="E1106" s="2"/>
      <c r="F1106" s="2"/>
      <c r="G1106" s="2"/>
      <c r="H1106" s="2"/>
      <c r="I1106" s="2"/>
      <c r="J1106" s="2"/>
      <c r="K1106" s="2"/>
      <c r="L1106" s="2"/>
      <c r="M1106" s="2"/>
      <c r="N1106" s="2"/>
      <c r="O1106" s="2"/>
      <c r="P1106" s="2"/>
      <c r="Q1106" s="2"/>
      <c r="R1106" s="2"/>
      <c r="S1106" s="2"/>
      <c r="T1106" s="2"/>
      <c r="U1106" s="2"/>
      <c r="V1106" s="2"/>
      <c r="W1106" s="2"/>
      <c r="X1106" s="2"/>
      <c r="Y1106" s="2"/>
      <c r="Z1106" s="2"/>
      <c r="AA1106" s="2"/>
      <c r="AB1106" s="2"/>
      <c r="AC1106" s="2"/>
      <c r="AD1106" s="2"/>
      <c r="AE1106" s="2"/>
      <c r="AF1106" s="2"/>
      <c r="AG1106" s="2"/>
      <c r="AH1106" s="2"/>
      <c r="AI1106" s="2"/>
      <c r="AJ1106" s="2"/>
      <c r="AK1106" s="2"/>
      <c r="AL1106" s="2"/>
      <c r="AM1106" s="2"/>
      <c r="AN1106" s="2"/>
      <c r="AO1106" s="2"/>
      <c r="AP1106" s="2"/>
      <c r="AQ1106" s="2"/>
      <c r="AR1106" s="2"/>
      <c r="AS1106" s="2"/>
      <c r="AT1106" s="2"/>
      <c r="AU1106" s="2"/>
      <c r="AV1106" s="2"/>
      <c r="AW1106" s="2"/>
      <c r="AX1106" s="2"/>
      <c r="AY1106" s="2"/>
      <c r="AZ1106" s="2"/>
      <c r="BA1106" s="2"/>
      <c r="BB1106" s="2"/>
      <c r="BC1106" s="2"/>
      <c r="BD1106" s="2"/>
      <c r="BE1106" s="2"/>
      <c r="BF1106" s="2"/>
      <c r="BG1106" s="2"/>
      <c r="BH1106" s="2"/>
      <c r="BI1106" s="2"/>
      <c r="BJ1106" s="2"/>
    </row>
    <row r="1107" spans="1:62" x14ac:dyDescent="0.3">
      <c r="A1107" s="2"/>
      <c r="B1107" s="2"/>
      <c r="C1107" s="2"/>
      <c r="D1107" s="2"/>
      <c r="E1107" s="2"/>
      <c r="F1107" s="2"/>
      <c r="G1107" s="2"/>
      <c r="H1107" s="2"/>
      <c r="I1107" s="2"/>
      <c r="J1107" s="2"/>
      <c r="K1107" s="2"/>
      <c r="L1107" s="2"/>
      <c r="M1107" s="2"/>
      <c r="N1107" s="2"/>
      <c r="O1107" s="2"/>
      <c r="P1107" s="2"/>
      <c r="Q1107" s="2"/>
      <c r="R1107" s="2"/>
      <c r="S1107" s="2"/>
      <c r="T1107" s="2"/>
      <c r="U1107" s="2"/>
      <c r="V1107" s="2"/>
      <c r="W1107" s="2"/>
      <c r="X1107" s="2"/>
      <c r="Y1107" s="2"/>
      <c r="Z1107" s="2"/>
      <c r="AA1107" s="2"/>
      <c r="AB1107" s="2"/>
      <c r="AC1107" s="2"/>
      <c r="AD1107" s="2"/>
      <c r="AE1107" s="2"/>
      <c r="AF1107" s="2"/>
      <c r="AG1107" s="2"/>
      <c r="AH1107" s="2"/>
      <c r="AI1107" s="2"/>
      <c r="AJ1107" s="2"/>
      <c r="AK1107" s="2"/>
      <c r="AL1107" s="2"/>
      <c r="AM1107" s="2"/>
      <c r="AN1107" s="2"/>
      <c r="AO1107" s="2"/>
      <c r="AP1107" s="2"/>
      <c r="AQ1107" s="2"/>
      <c r="AR1107" s="2"/>
      <c r="AS1107" s="2"/>
      <c r="AT1107" s="2"/>
      <c r="AU1107" s="2"/>
      <c r="AV1107" s="2"/>
      <c r="AW1107" s="2"/>
      <c r="AX1107" s="2"/>
      <c r="AY1107" s="2"/>
      <c r="AZ1107" s="2"/>
      <c r="BA1107" s="2"/>
      <c r="BB1107" s="2"/>
      <c r="BC1107" s="2"/>
      <c r="BD1107" s="2"/>
      <c r="BE1107" s="2"/>
      <c r="BF1107" s="2"/>
      <c r="BG1107" s="2"/>
      <c r="BH1107" s="2"/>
      <c r="BI1107" s="2"/>
      <c r="BJ1107" s="2"/>
    </row>
    <row r="1108" spans="1:62" x14ac:dyDescent="0.3">
      <c r="A1108" s="2"/>
      <c r="B1108" s="2"/>
      <c r="C1108" s="2"/>
      <c r="D1108" s="2"/>
      <c r="E1108" s="2"/>
      <c r="F1108" s="2"/>
      <c r="G1108" s="2"/>
      <c r="H1108" s="2"/>
      <c r="I1108" s="2"/>
      <c r="J1108" s="2"/>
      <c r="K1108" s="2"/>
      <c r="L1108" s="2"/>
      <c r="M1108" s="2"/>
      <c r="N1108" s="2"/>
      <c r="O1108" s="2"/>
      <c r="P1108" s="2"/>
      <c r="Q1108" s="2"/>
      <c r="R1108" s="2"/>
      <c r="S1108" s="2"/>
      <c r="T1108" s="2"/>
      <c r="U1108" s="2"/>
      <c r="V1108" s="2"/>
      <c r="W1108" s="2"/>
      <c r="X1108" s="2"/>
      <c r="Y1108" s="2"/>
      <c r="Z1108" s="2"/>
      <c r="AA1108" s="2"/>
      <c r="AB1108" s="2"/>
      <c r="AC1108" s="2"/>
      <c r="AD1108" s="2"/>
      <c r="AE1108" s="2"/>
      <c r="AF1108" s="2"/>
      <c r="AG1108" s="2"/>
      <c r="AH1108" s="2"/>
      <c r="AI1108" s="2"/>
      <c r="AJ1108" s="2"/>
      <c r="AK1108" s="2"/>
      <c r="AL1108" s="2"/>
      <c r="AM1108" s="2"/>
      <c r="AN1108" s="2"/>
      <c r="AO1108" s="2"/>
      <c r="AP1108" s="2"/>
      <c r="AQ1108" s="2"/>
      <c r="AR1108" s="2"/>
      <c r="AS1108" s="2"/>
      <c r="AT1108" s="2"/>
      <c r="AU1108" s="2"/>
      <c r="AV1108" s="2"/>
      <c r="AW1108" s="2"/>
      <c r="AX1108" s="2"/>
      <c r="AY1108" s="2"/>
      <c r="AZ1108" s="2"/>
      <c r="BA1108" s="2"/>
      <c r="BB1108" s="2"/>
      <c r="BC1108" s="2"/>
      <c r="BD1108" s="2"/>
      <c r="BE1108" s="2"/>
      <c r="BF1108" s="2"/>
      <c r="BG1108" s="2"/>
      <c r="BH1108" s="2"/>
      <c r="BI1108" s="2"/>
      <c r="BJ1108" s="2"/>
    </row>
    <row r="1109" spans="1:62" x14ac:dyDescent="0.3">
      <c r="A1109" s="2"/>
      <c r="B1109" s="2"/>
      <c r="C1109" s="2"/>
      <c r="D1109" s="2"/>
      <c r="E1109" s="2"/>
      <c r="F1109" s="2"/>
      <c r="G1109" s="2"/>
      <c r="H1109" s="2"/>
      <c r="I1109" s="2"/>
      <c r="J1109" s="2"/>
      <c r="K1109" s="2"/>
      <c r="L1109" s="2"/>
      <c r="M1109" s="2"/>
      <c r="N1109" s="2"/>
      <c r="O1109" s="2"/>
      <c r="P1109" s="2"/>
      <c r="Q1109" s="2"/>
      <c r="R1109" s="2"/>
      <c r="S1109" s="2"/>
      <c r="T1109" s="2"/>
      <c r="U1109" s="2"/>
      <c r="V1109" s="2"/>
      <c r="W1109" s="2"/>
      <c r="X1109" s="2"/>
      <c r="Y1109" s="2"/>
      <c r="Z1109" s="2"/>
      <c r="AA1109" s="2"/>
      <c r="AB1109" s="2"/>
      <c r="AC1109" s="2"/>
      <c r="AD1109" s="2"/>
      <c r="AE1109" s="2"/>
      <c r="AF1109" s="2"/>
      <c r="AG1109" s="2"/>
      <c r="AH1109" s="2"/>
      <c r="AI1109" s="2"/>
      <c r="AJ1109" s="2"/>
      <c r="AK1109" s="2"/>
      <c r="AL1109" s="2"/>
      <c r="AM1109" s="2"/>
      <c r="AN1109" s="2"/>
      <c r="AO1109" s="2"/>
      <c r="AP1109" s="2"/>
      <c r="AQ1109" s="2"/>
      <c r="AR1109" s="2"/>
      <c r="AS1109" s="2"/>
      <c r="AT1109" s="2"/>
      <c r="AU1109" s="2"/>
      <c r="AV1109" s="2"/>
      <c r="AW1109" s="2"/>
      <c r="AX1109" s="2"/>
      <c r="AY1109" s="2"/>
      <c r="AZ1109" s="2"/>
      <c r="BA1109" s="2"/>
      <c r="BB1109" s="2"/>
      <c r="BC1109" s="2"/>
      <c r="BD1109" s="2"/>
      <c r="BE1109" s="2"/>
      <c r="BF1109" s="2"/>
      <c r="BG1109" s="2"/>
      <c r="BH1109" s="2"/>
      <c r="BI1109" s="2"/>
      <c r="BJ1109" s="2"/>
    </row>
    <row r="1110" spans="1:62" x14ac:dyDescent="0.3">
      <c r="A1110" s="2"/>
      <c r="B1110" s="2"/>
      <c r="C1110" s="2"/>
      <c r="D1110" s="2"/>
      <c r="E1110" s="2"/>
      <c r="F1110" s="2"/>
      <c r="G1110" s="2"/>
      <c r="H1110" s="2"/>
      <c r="I1110" s="2"/>
      <c r="J1110" s="2"/>
      <c r="K1110" s="2"/>
      <c r="L1110" s="2"/>
      <c r="M1110" s="2"/>
      <c r="N1110" s="2"/>
      <c r="O1110" s="2"/>
      <c r="P1110" s="2"/>
      <c r="Q1110" s="2"/>
      <c r="R1110" s="2"/>
      <c r="S1110" s="2"/>
      <c r="T1110" s="2"/>
      <c r="U1110" s="2"/>
      <c r="V1110" s="2"/>
      <c r="W1110" s="2"/>
      <c r="X1110" s="2"/>
      <c r="Y1110" s="2"/>
      <c r="Z1110" s="2"/>
      <c r="AA1110" s="2"/>
      <c r="AB1110" s="2"/>
      <c r="AC1110" s="2"/>
      <c r="AD1110" s="2"/>
      <c r="AE1110" s="2"/>
      <c r="AF1110" s="2"/>
      <c r="AG1110" s="2"/>
      <c r="AH1110" s="2"/>
      <c r="AI1110" s="2"/>
      <c r="AJ1110" s="2"/>
      <c r="AK1110" s="2"/>
      <c r="AL1110" s="2"/>
      <c r="AM1110" s="2"/>
      <c r="AN1110" s="2"/>
      <c r="AO1110" s="2"/>
      <c r="AP1110" s="2"/>
      <c r="AQ1110" s="2"/>
      <c r="AR1110" s="2"/>
      <c r="AS1110" s="2"/>
      <c r="AT1110" s="2"/>
      <c r="AU1110" s="2"/>
      <c r="AV1110" s="2"/>
      <c r="AW1110" s="2"/>
      <c r="AX1110" s="2"/>
      <c r="AY1110" s="2"/>
      <c r="AZ1110" s="2"/>
      <c r="BA1110" s="2"/>
      <c r="BB1110" s="2"/>
      <c r="BC1110" s="2"/>
      <c r="BD1110" s="2"/>
      <c r="BE1110" s="2"/>
      <c r="BF1110" s="2"/>
      <c r="BG1110" s="2"/>
      <c r="BH1110" s="2"/>
      <c r="BI1110" s="2"/>
      <c r="BJ1110" s="2"/>
    </row>
    <row r="1111" spans="1:62" x14ac:dyDescent="0.3">
      <c r="A1111" s="2"/>
      <c r="B1111" s="2"/>
      <c r="C1111" s="2"/>
      <c r="D1111" s="2"/>
      <c r="E1111" s="2"/>
      <c r="F1111" s="2"/>
      <c r="G1111" s="2"/>
      <c r="H1111" s="2"/>
      <c r="I1111" s="2"/>
      <c r="J1111" s="2"/>
      <c r="K1111" s="2"/>
      <c r="L1111" s="2"/>
      <c r="M1111" s="2"/>
      <c r="N1111" s="2"/>
      <c r="O1111" s="2"/>
      <c r="P1111" s="2"/>
      <c r="Q1111" s="2"/>
      <c r="R1111" s="2"/>
      <c r="S1111" s="2"/>
      <c r="T1111" s="2"/>
      <c r="U1111" s="2"/>
      <c r="V1111" s="2"/>
      <c r="W1111" s="2"/>
      <c r="X1111" s="2"/>
      <c r="Y1111" s="2"/>
      <c r="Z1111" s="2"/>
      <c r="AA1111" s="2"/>
      <c r="AB1111" s="2"/>
      <c r="AC1111" s="2"/>
      <c r="AD1111" s="2"/>
      <c r="AE1111" s="2"/>
      <c r="AF1111" s="2"/>
      <c r="AG1111" s="2"/>
      <c r="AH1111" s="2"/>
      <c r="AI1111" s="2"/>
      <c r="AJ1111" s="2"/>
      <c r="AK1111" s="2"/>
      <c r="AL1111" s="2"/>
      <c r="AM1111" s="2"/>
      <c r="AN1111" s="2"/>
      <c r="AO1111" s="2"/>
      <c r="AP1111" s="2"/>
      <c r="AQ1111" s="2"/>
      <c r="AR1111" s="2"/>
      <c r="AS1111" s="2"/>
      <c r="AT1111" s="2"/>
      <c r="AU1111" s="2"/>
      <c r="AV1111" s="2"/>
      <c r="AW1111" s="2"/>
      <c r="AX1111" s="2"/>
      <c r="AY1111" s="2"/>
      <c r="AZ1111" s="2"/>
      <c r="BA1111" s="2"/>
      <c r="BB1111" s="2"/>
      <c r="BC1111" s="2"/>
      <c r="BD1111" s="2"/>
      <c r="BE1111" s="2"/>
      <c r="BF1111" s="2"/>
      <c r="BG1111" s="2"/>
      <c r="BH1111" s="2"/>
      <c r="BI1111" s="2"/>
      <c r="BJ1111" s="2"/>
    </row>
    <row r="1112" spans="1:62" x14ac:dyDescent="0.3">
      <c r="A1112" s="2"/>
      <c r="B1112" s="2"/>
      <c r="C1112" s="2"/>
      <c r="D1112" s="2"/>
      <c r="E1112" s="2"/>
      <c r="F1112" s="2"/>
      <c r="G1112" s="2"/>
      <c r="H1112" s="2"/>
      <c r="I1112" s="2"/>
      <c r="J1112" s="2"/>
      <c r="K1112" s="2"/>
      <c r="L1112" s="2"/>
      <c r="M1112" s="2"/>
      <c r="N1112" s="2"/>
      <c r="O1112" s="2"/>
      <c r="P1112" s="2"/>
      <c r="Q1112" s="2"/>
      <c r="R1112" s="2"/>
      <c r="S1112" s="2"/>
      <c r="T1112" s="2"/>
      <c r="U1112" s="2"/>
      <c r="V1112" s="2"/>
      <c r="W1112" s="2"/>
      <c r="X1112" s="2"/>
      <c r="Y1112" s="2"/>
      <c r="Z1112" s="2"/>
      <c r="AA1112" s="2"/>
      <c r="AB1112" s="2"/>
      <c r="AC1112" s="2"/>
      <c r="AD1112" s="2"/>
      <c r="AE1112" s="2"/>
      <c r="AF1112" s="2"/>
      <c r="AG1112" s="2"/>
      <c r="AH1112" s="2"/>
      <c r="AI1112" s="2"/>
      <c r="AJ1112" s="2"/>
      <c r="AK1112" s="2"/>
      <c r="AL1112" s="2"/>
      <c r="AM1112" s="2"/>
      <c r="AN1112" s="2"/>
      <c r="AO1112" s="2"/>
      <c r="AP1112" s="2"/>
      <c r="AQ1112" s="2"/>
      <c r="AR1112" s="2"/>
      <c r="AS1112" s="2"/>
      <c r="AT1112" s="2"/>
      <c r="AU1112" s="2"/>
      <c r="AV1112" s="2"/>
      <c r="AW1112" s="2"/>
      <c r="AX1112" s="2"/>
      <c r="AY1112" s="2"/>
      <c r="AZ1112" s="2"/>
      <c r="BA1112" s="2"/>
      <c r="BB1112" s="2"/>
      <c r="BC1112" s="2"/>
      <c r="BD1112" s="2"/>
      <c r="BE1112" s="2"/>
      <c r="BF1112" s="2"/>
      <c r="BG1112" s="2"/>
      <c r="BH1112" s="2"/>
      <c r="BI1112" s="2"/>
      <c r="BJ1112" s="2"/>
    </row>
    <row r="1113" spans="1:62" x14ac:dyDescent="0.3">
      <c r="A1113" s="2"/>
      <c r="B1113" s="2"/>
      <c r="C1113" s="2"/>
      <c r="D1113" s="2"/>
      <c r="E1113" s="2"/>
      <c r="F1113" s="2"/>
      <c r="G1113" s="2"/>
      <c r="H1113" s="2"/>
      <c r="I1113" s="2"/>
      <c r="J1113" s="2"/>
      <c r="K1113" s="2"/>
      <c r="L1113" s="2"/>
      <c r="M1113" s="2"/>
      <c r="N1113" s="2"/>
      <c r="O1113" s="2"/>
      <c r="P1113" s="2"/>
      <c r="Q1113" s="2"/>
      <c r="R1113" s="2"/>
      <c r="S1113" s="2"/>
      <c r="T1113" s="2"/>
      <c r="U1113" s="2"/>
      <c r="V1113" s="2"/>
      <c r="W1113" s="2"/>
      <c r="X1113" s="2"/>
      <c r="Y1113" s="2"/>
      <c r="Z1113" s="2"/>
      <c r="AA1113" s="2"/>
      <c r="AB1113" s="2"/>
      <c r="AC1113" s="2"/>
      <c r="AD1113" s="2"/>
      <c r="AE1113" s="2"/>
      <c r="AF1113" s="2"/>
      <c r="AG1113" s="2"/>
      <c r="AH1113" s="2"/>
      <c r="AI1113" s="2"/>
      <c r="AJ1113" s="2"/>
      <c r="AK1113" s="2"/>
      <c r="AL1113" s="2"/>
      <c r="AM1113" s="2"/>
      <c r="AN1113" s="2"/>
      <c r="AO1113" s="2"/>
      <c r="AP1113" s="2"/>
      <c r="AQ1113" s="2"/>
      <c r="AR1113" s="2"/>
      <c r="AS1113" s="2"/>
      <c r="AT1113" s="2"/>
      <c r="AU1113" s="2"/>
      <c r="AV1113" s="2"/>
      <c r="AW1113" s="2"/>
      <c r="AX1113" s="2"/>
      <c r="AY1113" s="2"/>
      <c r="AZ1113" s="2"/>
      <c r="BA1113" s="2"/>
      <c r="BB1113" s="2"/>
      <c r="BC1113" s="2"/>
      <c r="BD1113" s="2"/>
      <c r="BE1113" s="2"/>
      <c r="BF1113" s="2"/>
      <c r="BG1113" s="2"/>
      <c r="BH1113" s="2"/>
      <c r="BI1113" s="2"/>
      <c r="BJ1113" s="2"/>
    </row>
    <row r="1114" spans="1:62" x14ac:dyDescent="0.3">
      <c r="A1114" s="2"/>
      <c r="B1114" s="2"/>
      <c r="C1114" s="2"/>
      <c r="D1114" s="2"/>
      <c r="E1114" s="2"/>
      <c r="F1114" s="2"/>
      <c r="G1114" s="2"/>
      <c r="H1114" s="2"/>
      <c r="I1114" s="2"/>
      <c r="J1114" s="2"/>
      <c r="K1114" s="2"/>
      <c r="L1114" s="2"/>
      <c r="M1114" s="2"/>
      <c r="N1114" s="2"/>
      <c r="O1114" s="2"/>
      <c r="P1114" s="2"/>
      <c r="Q1114" s="2"/>
      <c r="R1114" s="2"/>
      <c r="S1114" s="2"/>
      <c r="T1114" s="2"/>
      <c r="U1114" s="2"/>
      <c r="V1114" s="2"/>
      <c r="W1114" s="2"/>
      <c r="X1114" s="2"/>
      <c r="Y1114" s="2"/>
      <c r="Z1114" s="2"/>
      <c r="AA1114" s="2"/>
      <c r="AB1114" s="2"/>
      <c r="AC1114" s="2"/>
      <c r="AD1114" s="2"/>
      <c r="AE1114" s="2"/>
      <c r="AF1114" s="2"/>
      <c r="AG1114" s="2"/>
      <c r="AH1114" s="2"/>
      <c r="AI1114" s="2"/>
      <c r="AJ1114" s="2"/>
      <c r="AK1114" s="2"/>
      <c r="AL1114" s="2"/>
      <c r="AM1114" s="2"/>
      <c r="AN1114" s="2"/>
      <c r="AO1114" s="2"/>
      <c r="AP1114" s="2"/>
      <c r="AQ1114" s="2"/>
      <c r="AR1114" s="2"/>
      <c r="AS1114" s="2"/>
      <c r="AT1114" s="2"/>
      <c r="AU1114" s="2"/>
      <c r="AV1114" s="2"/>
      <c r="AW1114" s="2"/>
      <c r="AX1114" s="2"/>
      <c r="AY1114" s="2"/>
      <c r="AZ1114" s="2"/>
      <c r="BA1114" s="2"/>
      <c r="BB1114" s="2"/>
      <c r="BC1114" s="2"/>
      <c r="BD1114" s="2"/>
      <c r="BE1114" s="2"/>
      <c r="BF1114" s="2"/>
      <c r="BG1114" s="2"/>
      <c r="BH1114" s="2"/>
      <c r="BI1114" s="2"/>
      <c r="BJ1114" s="2"/>
    </row>
    <row r="1115" spans="1:62" x14ac:dyDescent="0.3">
      <c r="A1115" s="2"/>
      <c r="B1115" s="2"/>
      <c r="C1115" s="2"/>
      <c r="D1115" s="2"/>
      <c r="E1115" s="2"/>
      <c r="F1115" s="2"/>
      <c r="G1115" s="2"/>
      <c r="H1115" s="2"/>
      <c r="I1115" s="2"/>
      <c r="J1115" s="2"/>
      <c r="K1115" s="2"/>
      <c r="L1115" s="2"/>
      <c r="M1115" s="2"/>
      <c r="N1115" s="2"/>
      <c r="O1115" s="2"/>
      <c r="P1115" s="2"/>
      <c r="Q1115" s="2"/>
      <c r="R1115" s="2"/>
      <c r="S1115" s="2"/>
      <c r="T1115" s="2"/>
      <c r="U1115" s="2"/>
      <c r="V1115" s="2"/>
      <c r="W1115" s="2"/>
      <c r="X1115" s="2"/>
      <c r="Y1115" s="2"/>
      <c r="Z1115" s="2"/>
      <c r="AA1115" s="2"/>
      <c r="AB1115" s="2"/>
      <c r="AC1115" s="2"/>
      <c r="AD1115" s="2"/>
      <c r="AE1115" s="2"/>
      <c r="AF1115" s="2"/>
      <c r="AG1115" s="2"/>
      <c r="AH1115" s="2"/>
      <c r="AI1115" s="2"/>
      <c r="AJ1115" s="2"/>
      <c r="AK1115" s="2"/>
      <c r="AL1115" s="2"/>
      <c r="AM1115" s="2"/>
      <c r="AN1115" s="2"/>
      <c r="AO1115" s="2"/>
      <c r="AP1115" s="2"/>
      <c r="AQ1115" s="2"/>
      <c r="AR1115" s="2"/>
      <c r="AS1115" s="2"/>
      <c r="AT1115" s="2"/>
      <c r="AU1115" s="2"/>
      <c r="AV1115" s="2"/>
      <c r="AW1115" s="2"/>
      <c r="AX1115" s="2"/>
      <c r="AY1115" s="2"/>
      <c r="AZ1115" s="2"/>
      <c r="BA1115" s="2"/>
      <c r="BB1115" s="2"/>
      <c r="BC1115" s="2"/>
      <c r="BD1115" s="2"/>
      <c r="BE1115" s="2"/>
      <c r="BF1115" s="2"/>
      <c r="BG1115" s="2"/>
      <c r="BH1115" s="2"/>
      <c r="BI1115" s="2"/>
      <c r="BJ1115" s="2"/>
    </row>
    <row r="1116" spans="1:62" x14ac:dyDescent="0.3">
      <c r="A1116" s="2"/>
      <c r="B1116" s="2"/>
      <c r="C1116" s="2"/>
      <c r="D1116" s="2"/>
      <c r="E1116" s="2"/>
      <c r="F1116" s="2"/>
      <c r="G1116" s="2"/>
      <c r="H1116" s="2"/>
      <c r="I1116" s="2"/>
      <c r="J1116" s="2"/>
      <c r="K1116" s="2"/>
      <c r="L1116" s="2"/>
      <c r="M1116" s="2"/>
      <c r="N1116" s="2"/>
      <c r="O1116" s="2"/>
      <c r="P1116" s="2"/>
      <c r="Q1116" s="2"/>
      <c r="R1116" s="2"/>
      <c r="S1116" s="2"/>
      <c r="T1116" s="2"/>
      <c r="U1116" s="2"/>
      <c r="V1116" s="2"/>
      <c r="W1116" s="2"/>
      <c r="X1116" s="2"/>
      <c r="Y1116" s="2"/>
      <c r="Z1116" s="2"/>
      <c r="AA1116" s="2"/>
      <c r="AB1116" s="2"/>
      <c r="AC1116" s="2"/>
      <c r="AD1116" s="2"/>
      <c r="AE1116" s="2"/>
      <c r="AF1116" s="2"/>
      <c r="AG1116" s="2"/>
      <c r="AH1116" s="2"/>
      <c r="AI1116" s="2"/>
      <c r="AJ1116" s="2"/>
      <c r="AK1116" s="2"/>
      <c r="AL1116" s="2"/>
      <c r="AM1116" s="2"/>
      <c r="AN1116" s="2"/>
      <c r="AO1116" s="2"/>
      <c r="AP1116" s="2"/>
      <c r="AQ1116" s="2"/>
      <c r="AR1116" s="2"/>
      <c r="AS1116" s="2"/>
      <c r="AT1116" s="2"/>
      <c r="AU1116" s="2"/>
      <c r="AV1116" s="2"/>
      <c r="AW1116" s="2"/>
      <c r="AX1116" s="2"/>
      <c r="AY1116" s="2"/>
      <c r="AZ1116" s="2"/>
      <c r="BA1116" s="2"/>
      <c r="BB1116" s="2"/>
      <c r="BC1116" s="2"/>
      <c r="BD1116" s="2"/>
      <c r="BE1116" s="2"/>
      <c r="BF1116" s="2"/>
      <c r="BG1116" s="2"/>
      <c r="BH1116" s="2"/>
      <c r="BI1116" s="2"/>
      <c r="BJ1116" s="2"/>
    </row>
    <row r="1117" spans="1:62" x14ac:dyDescent="0.3">
      <c r="A1117" s="2"/>
      <c r="B1117" s="2"/>
      <c r="C1117" s="2"/>
      <c r="D1117" s="2"/>
      <c r="E1117" s="2"/>
      <c r="F1117" s="2"/>
      <c r="G1117" s="2"/>
      <c r="H1117" s="2"/>
      <c r="I1117" s="2"/>
      <c r="J1117" s="2"/>
      <c r="K1117" s="2"/>
      <c r="L1117" s="2"/>
      <c r="M1117" s="2"/>
      <c r="N1117" s="2"/>
      <c r="O1117" s="2"/>
      <c r="P1117" s="2"/>
      <c r="Q1117" s="2"/>
      <c r="R1117" s="2"/>
      <c r="S1117" s="2"/>
      <c r="T1117" s="2"/>
      <c r="U1117" s="2"/>
      <c r="V1117" s="2"/>
      <c r="W1117" s="2"/>
      <c r="X1117" s="2"/>
      <c r="Y1117" s="2"/>
      <c r="Z1117" s="2"/>
      <c r="AA1117" s="2"/>
      <c r="AB1117" s="2"/>
      <c r="AC1117" s="2"/>
      <c r="AD1117" s="2"/>
      <c r="AE1117" s="2"/>
      <c r="AF1117" s="2"/>
      <c r="AG1117" s="2"/>
      <c r="AH1117" s="2"/>
      <c r="AI1117" s="2"/>
      <c r="AJ1117" s="2"/>
      <c r="AK1117" s="2"/>
      <c r="AL1117" s="2"/>
      <c r="AM1117" s="2"/>
      <c r="AN1117" s="2"/>
      <c r="AO1117" s="2"/>
      <c r="AP1117" s="2"/>
      <c r="AQ1117" s="2"/>
      <c r="AR1117" s="2"/>
      <c r="AS1117" s="2"/>
      <c r="AT1117" s="2"/>
      <c r="AU1117" s="2"/>
      <c r="AV1117" s="2"/>
      <c r="AW1117" s="2"/>
      <c r="AX1117" s="2"/>
      <c r="AY1117" s="2"/>
      <c r="AZ1117" s="2"/>
      <c r="BA1117" s="2"/>
      <c r="BB1117" s="2"/>
      <c r="BC1117" s="2"/>
      <c r="BD1117" s="2"/>
      <c r="BE1117" s="2"/>
      <c r="BF1117" s="2"/>
      <c r="BG1117" s="2"/>
      <c r="BH1117" s="2"/>
      <c r="BI1117" s="2"/>
      <c r="BJ1117" s="2"/>
    </row>
    <row r="1118" spans="1:62" x14ac:dyDescent="0.3">
      <c r="A1118" s="2"/>
      <c r="B1118" s="2"/>
      <c r="C1118" s="2"/>
      <c r="D1118" s="2"/>
      <c r="E1118" s="2"/>
      <c r="F1118" s="2"/>
      <c r="G1118" s="2"/>
      <c r="H1118" s="2"/>
      <c r="I1118" s="2"/>
      <c r="J1118" s="2"/>
      <c r="K1118" s="2"/>
      <c r="L1118" s="2"/>
      <c r="M1118" s="2"/>
      <c r="N1118" s="2"/>
      <c r="O1118" s="2"/>
      <c r="P1118" s="2"/>
      <c r="Q1118" s="2"/>
      <c r="R1118" s="2"/>
      <c r="S1118" s="2"/>
      <c r="T1118" s="2"/>
      <c r="U1118" s="2"/>
      <c r="V1118" s="2"/>
      <c r="W1118" s="2"/>
      <c r="X1118" s="2"/>
      <c r="Y1118" s="2"/>
      <c r="Z1118" s="2"/>
      <c r="AA1118" s="2"/>
      <c r="AB1118" s="2"/>
      <c r="AC1118" s="2"/>
      <c r="AD1118" s="2"/>
      <c r="AE1118" s="2"/>
      <c r="AF1118" s="2"/>
      <c r="AG1118" s="2"/>
      <c r="AH1118" s="2"/>
      <c r="AI1118" s="2"/>
      <c r="AJ1118" s="2"/>
      <c r="AK1118" s="2"/>
      <c r="AL1118" s="2"/>
      <c r="AM1118" s="2"/>
      <c r="AN1118" s="2"/>
      <c r="AO1118" s="2"/>
      <c r="AP1118" s="2"/>
      <c r="AQ1118" s="2"/>
      <c r="AR1118" s="2"/>
      <c r="AS1118" s="2"/>
      <c r="AT1118" s="2"/>
      <c r="AU1118" s="2"/>
      <c r="AV1118" s="2"/>
      <c r="AW1118" s="2"/>
      <c r="AX1118" s="2"/>
      <c r="AY1118" s="2"/>
      <c r="AZ1118" s="2"/>
      <c r="BA1118" s="2"/>
      <c r="BB1118" s="2"/>
      <c r="BC1118" s="2"/>
      <c r="BD1118" s="2"/>
      <c r="BE1118" s="2"/>
      <c r="BF1118" s="2"/>
      <c r="BG1118" s="2"/>
      <c r="BH1118" s="2"/>
      <c r="BI1118" s="2"/>
      <c r="BJ1118" s="2"/>
    </row>
    <row r="1119" spans="1:62" x14ac:dyDescent="0.3">
      <c r="A1119" s="2"/>
      <c r="B1119" s="2"/>
      <c r="C1119" s="2"/>
      <c r="D1119" s="2"/>
      <c r="E1119" s="2"/>
      <c r="F1119" s="2"/>
      <c r="G1119" s="2"/>
      <c r="H1119" s="2"/>
      <c r="I1119" s="2"/>
      <c r="J1119" s="2"/>
      <c r="K1119" s="2"/>
      <c r="L1119" s="2"/>
      <c r="M1119" s="2"/>
      <c r="N1119" s="2"/>
      <c r="O1119" s="2"/>
      <c r="P1119" s="2"/>
      <c r="Q1119" s="2"/>
      <c r="R1119" s="2"/>
      <c r="S1119" s="2"/>
      <c r="T1119" s="2"/>
      <c r="U1119" s="2"/>
      <c r="V1119" s="2"/>
      <c r="W1119" s="2"/>
      <c r="X1119" s="2"/>
      <c r="Y1119" s="2"/>
      <c r="Z1119" s="2"/>
      <c r="AA1119" s="2"/>
      <c r="AB1119" s="2"/>
      <c r="AC1119" s="2"/>
      <c r="AD1119" s="2"/>
      <c r="AE1119" s="2"/>
      <c r="AF1119" s="2"/>
      <c r="AG1119" s="2"/>
      <c r="AH1119" s="2"/>
      <c r="AI1119" s="2"/>
      <c r="AJ1119" s="2"/>
      <c r="AK1119" s="2"/>
      <c r="AL1119" s="2"/>
      <c r="AM1119" s="2"/>
      <c r="AN1119" s="2"/>
      <c r="AO1119" s="2"/>
      <c r="AP1119" s="2"/>
      <c r="AQ1119" s="2"/>
      <c r="AR1119" s="2"/>
      <c r="AS1119" s="2"/>
      <c r="AT1119" s="2"/>
      <c r="AU1119" s="2"/>
      <c r="AV1119" s="2"/>
      <c r="AW1119" s="2"/>
      <c r="AX1119" s="2"/>
      <c r="AY1119" s="2"/>
      <c r="AZ1119" s="2"/>
      <c r="BA1119" s="2"/>
      <c r="BB1119" s="2"/>
      <c r="BC1119" s="2"/>
      <c r="BD1119" s="2"/>
      <c r="BE1119" s="2"/>
      <c r="BF1119" s="2"/>
      <c r="BG1119" s="2"/>
      <c r="BH1119" s="2"/>
      <c r="BI1119" s="2"/>
      <c r="BJ1119" s="2"/>
    </row>
    <row r="1120" spans="1:62" x14ac:dyDescent="0.3">
      <c r="A1120" s="2"/>
      <c r="B1120" s="2"/>
      <c r="C1120" s="2"/>
      <c r="D1120" s="2"/>
      <c r="E1120" s="2"/>
      <c r="F1120" s="2"/>
      <c r="G1120" s="2"/>
      <c r="H1120" s="2"/>
      <c r="I1120" s="2"/>
      <c r="J1120" s="2"/>
      <c r="K1120" s="2"/>
      <c r="L1120" s="2"/>
      <c r="M1120" s="2"/>
      <c r="N1120" s="2"/>
      <c r="O1120" s="2"/>
      <c r="P1120" s="2"/>
      <c r="Q1120" s="2"/>
      <c r="R1120" s="2"/>
      <c r="S1120" s="2"/>
      <c r="T1120" s="2"/>
      <c r="U1120" s="2"/>
      <c r="V1120" s="2"/>
      <c r="W1120" s="2"/>
      <c r="X1120" s="2"/>
      <c r="Y1120" s="2"/>
      <c r="Z1120" s="2"/>
      <c r="AA1120" s="2"/>
      <c r="AB1120" s="2"/>
      <c r="AC1120" s="2"/>
      <c r="AD1120" s="2"/>
      <c r="AE1120" s="2"/>
      <c r="AF1120" s="2"/>
      <c r="AG1120" s="2"/>
      <c r="AH1120" s="2"/>
      <c r="AI1120" s="2"/>
      <c r="AJ1120" s="2"/>
      <c r="AK1120" s="2"/>
      <c r="AL1120" s="2"/>
      <c r="AM1120" s="2"/>
      <c r="AN1120" s="2"/>
      <c r="AO1120" s="2"/>
      <c r="AP1120" s="2"/>
      <c r="AQ1120" s="2"/>
      <c r="AR1120" s="2"/>
      <c r="AS1120" s="2"/>
      <c r="AT1120" s="2"/>
      <c r="AU1120" s="2"/>
      <c r="AV1120" s="2"/>
      <c r="AW1120" s="2"/>
      <c r="AX1120" s="2"/>
      <c r="AY1120" s="2"/>
      <c r="AZ1120" s="2"/>
      <c r="BA1120" s="2"/>
      <c r="BB1120" s="2"/>
      <c r="BC1120" s="2"/>
      <c r="BD1120" s="2"/>
      <c r="BE1120" s="2"/>
      <c r="BF1120" s="2"/>
      <c r="BG1120" s="2"/>
      <c r="BH1120" s="2"/>
      <c r="BI1120" s="2"/>
      <c r="BJ1120" s="2"/>
    </row>
    <row r="1121" spans="1:62" x14ac:dyDescent="0.3">
      <c r="A1121" s="2"/>
      <c r="B1121" s="2"/>
      <c r="C1121" s="2"/>
      <c r="D1121" s="2"/>
      <c r="E1121" s="2"/>
      <c r="F1121" s="2"/>
      <c r="G1121" s="2"/>
      <c r="H1121" s="2"/>
      <c r="I1121" s="2"/>
      <c r="J1121" s="2"/>
      <c r="K1121" s="2"/>
      <c r="L1121" s="2"/>
      <c r="M1121" s="2"/>
      <c r="N1121" s="2"/>
      <c r="O1121" s="2"/>
      <c r="P1121" s="2"/>
      <c r="Q1121" s="2"/>
      <c r="R1121" s="2"/>
      <c r="S1121" s="2"/>
      <c r="T1121" s="2"/>
      <c r="U1121" s="2"/>
      <c r="V1121" s="2"/>
      <c r="W1121" s="2"/>
      <c r="X1121" s="2"/>
      <c r="Y1121" s="2"/>
      <c r="Z1121" s="2"/>
      <c r="AA1121" s="2"/>
      <c r="AB1121" s="2"/>
      <c r="AC1121" s="2"/>
      <c r="AD1121" s="2"/>
      <c r="AE1121" s="2"/>
      <c r="AF1121" s="2"/>
      <c r="AG1121" s="2"/>
      <c r="AH1121" s="2"/>
      <c r="AI1121" s="2"/>
      <c r="AJ1121" s="2"/>
      <c r="AK1121" s="2"/>
      <c r="AL1121" s="2"/>
      <c r="AM1121" s="2"/>
      <c r="AN1121" s="2"/>
      <c r="AO1121" s="2"/>
      <c r="AP1121" s="2"/>
      <c r="AQ1121" s="2"/>
      <c r="AR1121" s="2"/>
      <c r="AS1121" s="2"/>
      <c r="AT1121" s="2"/>
      <c r="AU1121" s="2"/>
      <c r="AV1121" s="2"/>
      <c r="AW1121" s="2"/>
      <c r="AX1121" s="2"/>
      <c r="AY1121" s="2"/>
      <c r="AZ1121" s="2"/>
      <c r="BA1121" s="2"/>
      <c r="BB1121" s="2"/>
      <c r="BC1121" s="2"/>
      <c r="BD1121" s="2"/>
      <c r="BE1121" s="2"/>
      <c r="BF1121" s="2"/>
      <c r="BG1121" s="2"/>
      <c r="BH1121" s="2"/>
      <c r="BI1121" s="2"/>
      <c r="BJ1121" s="2"/>
    </row>
    <row r="1122" spans="1:62" x14ac:dyDescent="0.3">
      <c r="A1122" s="2"/>
      <c r="B1122" s="2"/>
      <c r="C1122" s="2"/>
      <c r="D1122" s="2"/>
      <c r="E1122" s="2"/>
      <c r="F1122" s="2"/>
      <c r="G1122" s="2"/>
      <c r="H1122" s="2"/>
      <c r="I1122" s="2"/>
      <c r="J1122" s="2"/>
      <c r="K1122" s="2"/>
      <c r="L1122" s="2"/>
      <c r="M1122" s="2"/>
      <c r="N1122" s="2"/>
      <c r="O1122" s="2"/>
      <c r="P1122" s="2"/>
      <c r="Q1122" s="2"/>
      <c r="R1122" s="2"/>
      <c r="S1122" s="2"/>
      <c r="T1122" s="2"/>
      <c r="U1122" s="2"/>
      <c r="V1122" s="2"/>
      <c r="W1122" s="2"/>
      <c r="X1122" s="2"/>
      <c r="Y1122" s="2"/>
      <c r="Z1122" s="2"/>
      <c r="AA1122" s="2"/>
      <c r="AB1122" s="2"/>
      <c r="AC1122" s="2"/>
      <c r="AD1122" s="2"/>
      <c r="AE1122" s="2"/>
      <c r="AF1122" s="2"/>
      <c r="AG1122" s="2"/>
      <c r="AH1122" s="2"/>
      <c r="AI1122" s="2"/>
      <c r="AJ1122" s="2"/>
      <c r="AK1122" s="2"/>
      <c r="AL1122" s="2"/>
      <c r="AM1122" s="2"/>
      <c r="AN1122" s="2"/>
      <c r="AO1122" s="2"/>
      <c r="AP1122" s="2"/>
      <c r="AQ1122" s="2"/>
      <c r="AR1122" s="2"/>
      <c r="AS1122" s="2"/>
      <c r="AT1122" s="2"/>
      <c r="AU1122" s="2"/>
      <c r="AV1122" s="2"/>
      <c r="AW1122" s="2"/>
      <c r="AX1122" s="2"/>
      <c r="AY1122" s="2"/>
      <c r="AZ1122" s="2"/>
      <c r="BA1122" s="2"/>
      <c r="BB1122" s="2"/>
      <c r="BC1122" s="2"/>
      <c r="BD1122" s="2"/>
      <c r="BE1122" s="2"/>
      <c r="BF1122" s="2"/>
      <c r="BG1122" s="2"/>
      <c r="BH1122" s="2"/>
      <c r="BI1122" s="2"/>
      <c r="BJ1122" s="2"/>
    </row>
    <row r="1123" spans="1:62" x14ac:dyDescent="0.3">
      <c r="A1123" s="2"/>
      <c r="B1123" s="2"/>
      <c r="C1123" s="2"/>
      <c r="D1123" s="2"/>
      <c r="E1123" s="2"/>
      <c r="F1123" s="2"/>
      <c r="G1123" s="2"/>
      <c r="H1123" s="2"/>
      <c r="I1123" s="2"/>
      <c r="J1123" s="2"/>
      <c r="K1123" s="2"/>
      <c r="L1123" s="2"/>
      <c r="M1123" s="2"/>
      <c r="N1123" s="2"/>
      <c r="O1123" s="2"/>
      <c r="P1123" s="2"/>
      <c r="Q1123" s="2"/>
      <c r="R1123" s="2"/>
      <c r="S1123" s="2"/>
      <c r="T1123" s="2"/>
      <c r="U1123" s="2"/>
      <c r="V1123" s="2"/>
      <c r="W1123" s="2"/>
      <c r="X1123" s="2"/>
      <c r="Y1123" s="2"/>
      <c r="Z1123" s="2"/>
      <c r="AA1123" s="2"/>
      <c r="AB1123" s="2"/>
      <c r="AC1123" s="2"/>
      <c r="AD1123" s="2"/>
      <c r="AE1123" s="2"/>
      <c r="AF1123" s="2"/>
      <c r="AG1123" s="2"/>
      <c r="AH1123" s="2"/>
      <c r="AI1123" s="2"/>
      <c r="AJ1123" s="2"/>
      <c r="AK1123" s="2"/>
      <c r="AL1123" s="2"/>
      <c r="AM1123" s="2"/>
      <c r="AN1123" s="2"/>
      <c r="AO1123" s="2"/>
      <c r="AP1123" s="2"/>
      <c r="AQ1123" s="2"/>
      <c r="AR1123" s="2"/>
      <c r="AS1123" s="2"/>
      <c r="AT1123" s="2"/>
      <c r="AU1123" s="2"/>
      <c r="AV1123" s="2"/>
      <c r="AW1123" s="2"/>
      <c r="AX1123" s="2"/>
      <c r="AY1123" s="2"/>
      <c r="AZ1123" s="2"/>
      <c r="BA1123" s="2"/>
      <c r="BB1123" s="2"/>
      <c r="BC1123" s="2"/>
      <c r="BD1123" s="2"/>
      <c r="BE1123" s="2"/>
      <c r="BF1123" s="2"/>
      <c r="BG1123" s="2"/>
      <c r="BH1123" s="2"/>
      <c r="BI1123" s="2"/>
      <c r="BJ1123" s="2"/>
    </row>
    <row r="1124" spans="1:62" x14ac:dyDescent="0.3">
      <c r="A1124" s="2"/>
      <c r="B1124" s="2"/>
      <c r="C1124" s="2"/>
      <c r="D1124" s="2"/>
      <c r="E1124" s="2"/>
      <c r="F1124" s="2"/>
      <c r="G1124" s="2"/>
      <c r="H1124" s="2"/>
      <c r="I1124" s="2"/>
      <c r="J1124" s="2"/>
      <c r="K1124" s="2"/>
      <c r="L1124" s="2"/>
      <c r="M1124" s="2"/>
      <c r="N1124" s="2"/>
      <c r="O1124" s="2"/>
      <c r="P1124" s="2"/>
      <c r="Q1124" s="2"/>
      <c r="R1124" s="2"/>
      <c r="S1124" s="2"/>
      <c r="T1124" s="2"/>
      <c r="U1124" s="2"/>
      <c r="V1124" s="2"/>
      <c r="W1124" s="2"/>
      <c r="X1124" s="2"/>
      <c r="Y1124" s="2"/>
      <c r="Z1124" s="2"/>
      <c r="AA1124" s="2"/>
      <c r="AB1124" s="2"/>
      <c r="AC1124" s="2"/>
      <c r="AD1124" s="2"/>
      <c r="AE1124" s="2"/>
      <c r="AF1124" s="2"/>
      <c r="AG1124" s="2"/>
      <c r="AH1124" s="2"/>
      <c r="AI1124" s="2"/>
      <c r="AJ1124" s="2"/>
      <c r="AK1124" s="2"/>
      <c r="AL1124" s="2"/>
      <c r="AM1124" s="2"/>
      <c r="AN1124" s="2"/>
      <c r="AO1124" s="2"/>
      <c r="AP1124" s="2"/>
      <c r="AQ1124" s="2"/>
      <c r="AR1124" s="2"/>
      <c r="AS1124" s="2"/>
      <c r="AT1124" s="2"/>
      <c r="AU1124" s="2"/>
      <c r="AV1124" s="2"/>
      <c r="AW1124" s="2"/>
      <c r="AX1124" s="2"/>
      <c r="AY1124" s="2"/>
      <c r="AZ1124" s="2"/>
      <c r="BA1124" s="2"/>
      <c r="BB1124" s="2"/>
      <c r="BC1124" s="2"/>
      <c r="BD1124" s="2"/>
      <c r="BE1124" s="2"/>
      <c r="BF1124" s="2"/>
      <c r="BG1124" s="2"/>
      <c r="BH1124" s="2"/>
      <c r="BI1124" s="2"/>
      <c r="BJ1124" s="2"/>
    </row>
    <row r="1125" spans="1:62" x14ac:dyDescent="0.3">
      <c r="A1125" s="2"/>
      <c r="B1125" s="2"/>
      <c r="C1125" s="2"/>
      <c r="D1125" s="2"/>
      <c r="E1125" s="2"/>
      <c r="F1125" s="2"/>
      <c r="G1125" s="2"/>
      <c r="H1125" s="2"/>
      <c r="I1125" s="2"/>
      <c r="J1125" s="2"/>
      <c r="K1125" s="2"/>
      <c r="L1125" s="2"/>
      <c r="M1125" s="2"/>
      <c r="N1125" s="2"/>
      <c r="O1125" s="2"/>
      <c r="P1125" s="2"/>
      <c r="Q1125" s="2"/>
      <c r="R1125" s="2"/>
      <c r="S1125" s="2"/>
      <c r="T1125" s="2"/>
      <c r="U1125" s="2"/>
      <c r="V1125" s="2"/>
      <c r="W1125" s="2"/>
      <c r="X1125" s="2"/>
      <c r="Y1125" s="2"/>
      <c r="Z1125" s="2"/>
      <c r="AA1125" s="2"/>
      <c r="AB1125" s="2"/>
      <c r="AC1125" s="2"/>
      <c r="AD1125" s="2"/>
      <c r="AE1125" s="2"/>
      <c r="AF1125" s="2"/>
      <c r="AG1125" s="2"/>
      <c r="AH1125" s="2"/>
      <c r="AI1125" s="2"/>
      <c r="AJ1125" s="2"/>
      <c r="AK1125" s="2"/>
      <c r="AL1125" s="2"/>
      <c r="AM1125" s="2"/>
      <c r="AN1125" s="2"/>
      <c r="AO1125" s="2"/>
      <c r="AP1125" s="2"/>
      <c r="AQ1125" s="2"/>
      <c r="AR1125" s="2"/>
      <c r="AS1125" s="2"/>
      <c r="AT1125" s="2"/>
      <c r="AU1125" s="2"/>
      <c r="AV1125" s="2"/>
      <c r="AW1125" s="2"/>
      <c r="AX1125" s="2"/>
      <c r="AY1125" s="2"/>
      <c r="AZ1125" s="2"/>
      <c r="BA1125" s="2"/>
      <c r="BB1125" s="2"/>
      <c r="BC1125" s="2"/>
      <c r="BD1125" s="2"/>
      <c r="BE1125" s="2"/>
      <c r="BF1125" s="2"/>
      <c r="BG1125" s="2"/>
      <c r="BH1125" s="2"/>
      <c r="BI1125" s="2"/>
      <c r="BJ1125" s="2"/>
    </row>
    <row r="1126" spans="1:62" x14ac:dyDescent="0.3">
      <c r="A1126" s="2"/>
      <c r="B1126" s="2"/>
      <c r="C1126" s="2"/>
      <c r="D1126" s="2"/>
      <c r="E1126" s="2"/>
      <c r="F1126" s="2"/>
      <c r="G1126" s="2"/>
      <c r="H1126" s="2"/>
      <c r="I1126" s="2"/>
      <c r="J1126" s="2"/>
      <c r="K1126" s="2"/>
      <c r="L1126" s="2"/>
      <c r="M1126" s="2"/>
      <c r="N1126" s="2"/>
      <c r="O1126" s="2"/>
      <c r="P1126" s="2"/>
      <c r="Q1126" s="2"/>
      <c r="R1126" s="2"/>
      <c r="S1126" s="2"/>
      <c r="T1126" s="2"/>
      <c r="U1126" s="2"/>
      <c r="V1126" s="2"/>
      <c r="W1126" s="2"/>
      <c r="X1126" s="2"/>
      <c r="Y1126" s="2"/>
      <c r="Z1126" s="2"/>
      <c r="AA1126" s="2"/>
      <c r="AB1126" s="2"/>
      <c r="AC1126" s="2"/>
      <c r="AD1126" s="2"/>
      <c r="AE1126" s="2"/>
      <c r="AF1126" s="2"/>
      <c r="AG1126" s="2"/>
      <c r="AH1126" s="2"/>
      <c r="AI1126" s="2"/>
      <c r="AJ1126" s="2"/>
      <c r="AK1126" s="2"/>
      <c r="AL1126" s="2"/>
      <c r="AM1126" s="2"/>
      <c r="AN1126" s="2"/>
      <c r="AO1126" s="2"/>
      <c r="AP1126" s="2"/>
      <c r="AQ1126" s="2"/>
      <c r="AR1126" s="2"/>
      <c r="AS1126" s="2"/>
      <c r="AT1126" s="2"/>
      <c r="AU1126" s="2"/>
      <c r="AV1126" s="2"/>
      <c r="AW1126" s="2"/>
      <c r="AX1126" s="2"/>
      <c r="AY1126" s="2"/>
      <c r="AZ1126" s="2"/>
      <c r="BA1126" s="2"/>
      <c r="BB1126" s="2"/>
      <c r="BC1126" s="2"/>
      <c r="BD1126" s="2"/>
      <c r="BE1126" s="2"/>
      <c r="BF1126" s="2"/>
      <c r="BG1126" s="2"/>
      <c r="BH1126" s="2"/>
      <c r="BI1126" s="2"/>
      <c r="BJ1126" s="2"/>
    </row>
    <row r="1127" spans="1:62" x14ac:dyDescent="0.3">
      <c r="A1127" s="2"/>
      <c r="B1127" s="2"/>
      <c r="C1127" s="2"/>
      <c r="D1127" s="2"/>
      <c r="E1127" s="2"/>
      <c r="F1127" s="2"/>
      <c r="G1127" s="2"/>
      <c r="H1127" s="2"/>
      <c r="I1127" s="2"/>
      <c r="J1127" s="2"/>
      <c r="K1127" s="2"/>
      <c r="L1127" s="2"/>
      <c r="M1127" s="2"/>
      <c r="N1127" s="2"/>
      <c r="O1127" s="2"/>
      <c r="P1127" s="2"/>
      <c r="Q1127" s="2"/>
      <c r="R1127" s="2"/>
      <c r="S1127" s="2"/>
      <c r="T1127" s="2"/>
      <c r="U1127" s="2"/>
      <c r="V1127" s="2"/>
      <c r="W1127" s="2"/>
      <c r="X1127" s="2"/>
      <c r="Y1127" s="2"/>
      <c r="Z1127" s="2"/>
      <c r="AA1127" s="2"/>
      <c r="AB1127" s="2"/>
      <c r="AC1127" s="2"/>
      <c r="AD1127" s="2"/>
      <c r="AE1127" s="2"/>
      <c r="AF1127" s="2"/>
      <c r="AG1127" s="2"/>
      <c r="AH1127" s="2"/>
      <c r="AI1127" s="2"/>
      <c r="AJ1127" s="2"/>
      <c r="AK1127" s="2"/>
      <c r="AL1127" s="2"/>
      <c r="AM1127" s="2"/>
      <c r="AN1127" s="2"/>
      <c r="AO1127" s="2"/>
      <c r="AP1127" s="2"/>
      <c r="AQ1127" s="2"/>
      <c r="AR1127" s="2"/>
      <c r="AS1127" s="2"/>
      <c r="AT1127" s="2"/>
      <c r="AU1127" s="2"/>
      <c r="AV1127" s="2"/>
      <c r="AW1127" s="2"/>
      <c r="AX1127" s="2"/>
      <c r="AY1127" s="2"/>
      <c r="AZ1127" s="2"/>
      <c r="BA1127" s="2"/>
      <c r="BB1127" s="2"/>
      <c r="BC1127" s="2"/>
      <c r="BD1127" s="2"/>
      <c r="BE1127" s="2"/>
      <c r="BF1127" s="2"/>
      <c r="BG1127" s="2"/>
      <c r="BH1127" s="2"/>
      <c r="BI1127" s="2"/>
      <c r="BJ1127" s="2"/>
    </row>
    <row r="1128" spans="1:62" x14ac:dyDescent="0.3">
      <c r="A1128" s="2"/>
      <c r="B1128" s="2"/>
      <c r="C1128" s="2"/>
      <c r="D1128" s="2"/>
      <c r="E1128" s="2"/>
      <c r="F1128" s="2"/>
      <c r="G1128" s="2"/>
      <c r="H1128" s="2"/>
      <c r="I1128" s="2"/>
      <c r="J1128" s="2"/>
      <c r="K1128" s="2"/>
      <c r="L1128" s="2"/>
      <c r="M1128" s="2"/>
      <c r="N1128" s="2"/>
      <c r="O1128" s="2"/>
      <c r="P1128" s="2"/>
      <c r="Q1128" s="2"/>
      <c r="R1128" s="2"/>
      <c r="S1128" s="2"/>
      <c r="T1128" s="2"/>
      <c r="U1128" s="2"/>
      <c r="V1128" s="2"/>
      <c r="W1128" s="2"/>
      <c r="X1128" s="2"/>
      <c r="Y1128" s="2"/>
      <c r="Z1128" s="2"/>
      <c r="AA1128" s="2"/>
      <c r="AB1128" s="2"/>
      <c r="AC1128" s="2"/>
      <c r="AD1128" s="2"/>
      <c r="AE1128" s="2"/>
      <c r="AF1128" s="2"/>
      <c r="AG1128" s="2"/>
      <c r="AH1128" s="2"/>
      <c r="AI1128" s="2"/>
      <c r="AJ1128" s="2"/>
      <c r="AK1128" s="2"/>
      <c r="AL1128" s="2"/>
      <c r="AM1128" s="2"/>
      <c r="AN1128" s="2"/>
      <c r="AO1128" s="2"/>
      <c r="AP1128" s="2"/>
      <c r="AQ1128" s="2"/>
      <c r="AR1128" s="2"/>
      <c r="AS1128" s="2"/>
      <c r="AT1128" s="2"/>
      <c r="AU1128" s="2"/>
      <c r="AV1128" s="2"/>
      <c r="AW1128" s="2"/>
      <c r="AX1128" s="2"/>
      <c r="AY1128" s="2"/>
      <c r="AZ1128" s="2"/>
      <c r="BA1128" s="2"/>
      <c r="BB1128" s="2"/>
      <c r="BC1128" s="2"/>
      <c r="BD1128" s="2"/>
      <c r="BE1128" s="2"/>
      <c r="BF1128" s="2"/>
      <c r="BG1128" s="2"/>
      <c r="BH1128" s="2"/>
      <c r="BI1128" s="2"/>
      <c r="BJ1128" s="2"/>
    </row>
    <row r="1129" spans="1:62" x14ac:dyDescent="0.3">
      <c r="A1129" s="2"/>
      <c r="B1129" s="2"/>
      <c r="C1129" s="2"/>
      <c r="D1129" s="2"/>
      <c r="E1129" s="2"/>
      <c r="F1129" s="2"/>
      <c r="G1129" s="2"/>
      <c r="H1129" s="2"/>
      <c r="I1129" s="2"/>
      <c r="J1129" s="2"/>
      <c r="K1129" s="2"/>
      <c r="L1129" s="2"/>
      <c r="M1129" s="2"/>
      <c r="N1129" s="2"/>
      <c r="O1129" s="2"/>
      <c r="P1129" s="2"/>
      <c r="Q1129" s="2"/>
      <c r="R1129" s="2"/>
      <c r="S1129" s="2"/>
      <c r="T1129" s="2"/>
      <c r="U1129" s="2"/>
      <c r="V1129" s="2"/>
      <c r="W1129" s="2"/>
      <c r="X1129" s="2"/>
      <c r="Y1129" s="2"/>
      <c r="Z1129" s="2"/>
      <c r="AA1129" s="2"/>
      <c r="AB1129" s="2"/>
      <c r="AC1129" s="2"/>
      <c r="AD1129" s="2"/>
      <c r="AE1129" s="2"/>
      <c r="AF1129" s="2"/>
      <c r="AG1129" s="2"/>
      <c r="AH1129" s="2"/>
      <c r="AI1129" s="2"/>
      <c r="AJ1129" s="2"/>
      <c r="AK1129" s="2"/>
      <c r="AL1129" s="2"/>
      <c r="AM1129" s="2"/>
      <c r="AN1129" s="2"/>
      <c r="AO1129" s="2"/>
      <c r="AP1129" s="2"/>
      <c r="AQ1129" s="2"/>
      <c r="AR1129" s="2"/>
      <c r="AS1129" s="2"/>
      <c r="AT1129" s="2"/>
      <c r="AU1129" s="2"/>
      <c r="AV1129" s="2"/>
      <c r="AW1129" s="2"/>
      <c r="AX1129" s="2"/>
      <c r="AY1129" s="2"/>
      <c r="AZ1129" s="2"/>
      <c r="BA1129" s="2"/>
      <c r="BB1129" s="2"/>
      <c r="BC1129" s="2"/>
      <c r="BD1129" s="2"/>
      <c r="BE1129" s="2"/>
      <c r="BF1129" s="2"/>
      <c r="BG1129" s="2"/>
      <c r="BH1129" s="2"/>
      <c r="BI1129" s="2"/>
      <c r="BJ1129" s="2"/>
    </row>
    <row r="1130" spans="1:62" x14ac:dyDescent="0.3">
      <c r="A1130" s="2"/>
      <c r="B1130" s="2"/>
      <c r="C1130" s="2"/>
      <c r="D1130" s="2"/>
      <c r="E1130" s="2"/>
      <c r="F1130" s="2"/>
      <c r="G1130" s="2"/>
      <c r="H1130" s="2"/>
      <c r="I1130" s="2"/>
      <c r="J1130" s="2"/>
      <c r="K1130" s="2"/>
      <c r="L1130" s="2"/>
      <c r="M1130" s="2"/>
      <c r="N1130" s="2"/>
      <c r="O1130" s="2"/>
      <c r="P1130" s="2"/>
      <c r="Q1130" s="2"/>
      <c r="R1130" s="2"/>
      <c r="S1130" s="2"/>
      <c r="T1130" s="2"/>
      <c r="U1130" s="2"/>
      <c r="V1130" s="2"/>
      <c r="W1130" s="2"/>
      <c r="X1130" s="2"/>
      <c r="Y1130" s="2"/>
      <c r="Z1130" s="2"/>
      <c r="AA1130" s="2"/>
      <c r="AB1130" s="2"/>
      <c r="AC1130" s="2"/>
      <c r="AD1130" s="2"/>
      <c r="AE1130" s="2"/>
      <c r="AF1130" s="2"/>
      <c r="AG1130" s="2"/>
      <c r="AH1130" s="2"/>
      <c r="AI1130" s="2"/>
      <c r="AJ1130" s="2"/>
      <c r="AK1130" s="2"/>
      <c r="AL1130" s="2"/>
      <c r="AM1130" s="2"/>
      <c r="AN1130" s="2"/>
      <c r="AO1130" s="2"/>
      <c r="AP1130" s="2"/>
      <c r="AQ1130" s="2"/>
      <c r="AR1130" s="2"/>
      <c r="AS1130" s="2"/>
      <c r="AT1130" s="2"/>
      <c r="AU1130" s="2"/>
      <c r="AV1130" s="2"/>
      <c r="AW1130" s="2"/>
      <c r="AX1130" s="2"/>
      <c r="AY1130" s="2"/>
      <c r="AZ1130" s="2"/>
      <c r="BA1130" s="2"/>
      <c r="BB1130" s="2"/>
      <c r="BC1130" s="2"/>
      <c r="BD1130" s="2"/>
      <c r="BE1130" s="2"/>
      <c r="BF1130" s="2"/>
      <c r="BG1130" s="2"/>
      <c r="BH1130" s="2"/>
      <c r="BI1130" s="2"/>
      <c r="BJ1130" s="2"/>
    </row>
    <row r="1131" spans="1:62" x14ac:dyDescent="0.3">
      <c r="A1131" s="2"/>
      <c r="B1131" s="2"/>
      <c r="C1131" s="2"/>
      <c r="D1131" s="2"/>
      <c r="E1131" s="2"/>
      <c r="F1131" s="2"/>
      <c r="G1131" s="2"/>
      <c r="H1131" s="2"/>
      <c r="I1131" s="2"/>
      <c r="J1131" s="2"/>
      <c r="K1131" s="2"/>
      <c r="L1131" s="2"/>
      <c r="M1131" s="2"/>
      <c r="N1131" s="2"/>
      <c r="O1131" s="2"/>
      <c r="P1131" s="2"/>
      <c r="Q1131" s="2"/>
      <c r="R1131" s="2"/>
      <c r="S1131" s="2"/>
      <c r="T1131" s="2"/>
      <c r="U1131" s="2"/>
      <c r="V1131" s="2"/>
      <c r="W1131" s="2"/>
      <c r="X1131" s="2"/>
      <c r="Y1131" s="2"/>
      <c r="Z1131" s="2"/>
      <c r="AA1131" s="2"/>
      <c r="AB1131" s="2"/>
      <c r="AC1131" s="2"/>
      <c r="AD1131" s="2"/>
      <c r="AE1131" s="2"/>
      <c r="AF1131" s="2"/>
      <c r="AG1131" s="2"/>
      <c r="AH1131" s="2"/>
      <c r="AI1131" s="2"/>
      <c r="AJ1131" s="2"/>
      <c r="AK1131" s="2"/>
      <c r="AL1131" s="2"/>
      <c r="AM1131" s="2"/>
      <c r="AN1131" s="2"/>
      <c r="AO1131" s="2"/>
      <c r="AP1131" s="2"/>
      <c r="AQ1131" s="2"/>
      <c r="AR1131" s="2"/>
      <c r="AS1131" s="2"/>
      <c r="AT1131" s="2"/>
      <c r="AU1131" s="2"/>
      <c r="AV1131" s="2"/>
      <c r="AW1131" s="2"/>
      <c r="AX1131" s="2"/>
      <c r="AY1131" s="2"/>
      <c r="AZ1131" s="2"/>
      <c r="BA1131" s="2"/>
      <c r="BB1131" s="2"/>
      <c r="BC1131" s="2"/>
      <c r="BD1131" s="2"/>
      <c r="BE1131" s="2"/>
      <c r="BF1131" s="2"/>
      <c r="BG1131" s="2"/>
      <c r="BH1131" s="2"/>
      <c r="BI1131" s="2"/>
      <c r="BJ1131" s="2"/>
    </row>
    <row r="1132" spans="1:62" x14ac:dyDescent="0.3">
      <c r="A1132" s="2"/>
      <c r="B1132" s="2"/>
      <c r="C1132" s="2"/>
      <c r="D1132" s="2"/>
      <c r="E1132" s="2"/>
      <c r="F1132" s="2"/>
      <c r="G1132" s="2"/>
      <c r="H1132" s="2"/>
      <c r="I1132" s="2"/>
      <c r="J1132" s="2"/>
      <c r="K1132" s="2"/>
      <c r="L1132" s="2"/>
      <c r="M1132" s="2"/>
      <c r="N1132" s="2"/>
      <c r="O1132" s="2"/>
      <c r="P1132" s="2"/>
      <c r="Q1132" s="2"/>
      <c r="R1132" s="2"/>
      <c r="S1132" s="2"/>
      <c r="T1132" s="2"/>
      <c r="U1132" s="2"/>
      <c r="V1132" s="2"/>
      <c r="W1132" s="2"/>
      <c r="X1132" s="2"/>
      <c r="Y1132" s="2"/>
      <c r="Z1132" s="2"/>
      <c r="AA1132" s="2"/>
      <c r="AB1132" s="2"/>
      <c r="AC1132" s="2"/>
      <c r="AD1132" s="2"/>
      <c r="AE1132" s="2"/>
      <c r="AF1132" s="2"/>
      <c r="AG1132" s="2"/>
      <c r="AH1132" s="2"/>
      <c r="AI1132" s="2"/>
      <c r="AJ1132" s="2"/>
      <c r="AK1132" s="2"/>
      <c r="AL1132" s="2"/>
      <c r="AM1132" s="2"/>
      <c r="AN1132" s="2"/>
      <c r="AO1132" s="2"/>
      <c r="AP1132" s="2"/>
      <c r="AQ1132" s="2"/>
      <c r="AR1132" s="2"/>
      <c r="AS1132" s="2"/>
      <c r="AT1132" s="2"/>
      <c r="AU1132" s="2"/>
      <c r="AV1132" s="2"/>
      <c r="AW1132" s="2"/>
      <c r="AX1132" s="2"/>
      <c r="AY1132" s="2"/>
      <c r="AZ1132" s="2"/>
      <c r="BA1132" s="2"/>
      <c r="BB1132" s="2"/>
      <c r="BC1132" s="2"/>
      <c r="BD1132" s="2"/>
      <c r="BE1132" s="2"/>
      <c r="BF1132" s="2"/>
      <c r="BG1132" s="2"/>
      <c r="BH1132" s="2"/>
      <c r="BI1132" s="2"/>
      <c r="BJ1132" s="2"/>
    </row>
    <row r="1133" spans="1:62" x14ac:dyDescent="0.3">
      <c r="A1133" s="2"/>
      <c r="B1133" s="2"/>
      <c r="C1133" s="2"/>
      <c r="D1133" s="2"/>
      <c r="E1133" s="2"/>
      <c r="F1133" s="2"/>
      <c r="G1133" s="2"/>
      <c r="H1133" s="2"/>
      <c r="I1133" s="2"/>
      <c r="J1133" s="2"/>
      <c r="K1133" s="2"/>
      <c r="L1133" s="2"/>
      <c r="M1133" s="2"/>
      <c r="N1133" s="2"/>
      <c r="O1133" s="2"/>
      <c r="P1133" s="2"/>
      <c r="Q1133" s="2"/>
      <c r="R1133" s="2"/>
      <c r="S1133" s="2"/>
      <c r="T1133" s="2"/>
      <c r="U1133" s="2"/>
      <c r="V1133" s="2"/>
      <c r="W1133" s="2"/>
      <c r="X1133" s="2"/>
      <c r="Y1133" s="2"/>
      <c r="Z1133" s="2"/>
      <c r="AA1133" s="2"/>
      <c r="AB1133" s="2"/>
      <c r="AC1133" s="2"/>
      <c r="AD1133" s="2"/>
      <c r="AE1133" s="2"/>
      <c r="AF1133" s="2"/>
      <c r="AG1133" s="2"/>
      <c r="AH1133" s="2"/>
      <c r="AI1133" s="2"/>
      <c r="AJ1133" s="2"/>
      <c r="AK1133" s="2"/>
      <c r="AL1133" s="2"/>
      <c r="AM1133" s="2"/>
      <c r="AN1133" s="2"/>
      <c r="AO1133" s="2"/>
      <c r="AP1133" s="2"/>
      <c r="AQ1133" s="2"/>
      <c r="AR1133" s="2"/>
      <c r="AS1133" s="2"/>
      <c r="AT1133" s="2"/>
      <c r="AU1133" s="2"/>
      <c r="AV1133" s="2"/>
      <c r="AW1133" s="2"/>
      <c r="AX1133" s="2"/>
      <c r="AY1133" s="2"/>
      <c r="AZ1133" s="2"/>
      <c r="BA1133" s="2"/>
      <c r="BB1133" s="2"/>
      <c r="BC1133" s="2"/>
      <c r="BD1133" s="2"/>
      <c r="BE1133" s="2"/>
      <c r="BF1133" s="2"/>
      <c r="BG1133" s="2"/>
      <c r="BH1133" s="2"/>
      <c r="BI1133" s="2"/>
      <c r="BJ1133" s="2"/>
    </row>
    <row r="1134" spans="1:62" x14ac:dyDescent="0.3">
      <c r="A1134" s="2"/>
      <c r="B1134" s="2"/>
      <c r="C1134" s="2"/>
      <c r="D1134" s="2"/>
      <c r="E1134" s="2"/>
      <c r="F1134" s="2"/>
      <c r="G1134" s="2"/>
      <c r="H1134" s="2"/>
      <c r="I1134" s="2"/>
      <c r="J1134" s="2"/>
      <c r="K1134" s="2"/>
      <c r="L1134" s="2"/>
      <c r="M1134" s="2"/>
      <c r="N1134" s="2"/>
      <c r="O1134" s="2"/>
      <c r="P1134" s="2"/>
      <c r="Q1134" s="2"/>
      <c r="R1134" s="2"/>
      <c r="S1134" s="2"/>
      <c r="T1134" s="2"/>
      <c r="U1134" s="2"/>
      <c r="V1134" s="2"/>
      <c r="W1134" s="2"/>
      <c r="X1134" s="2"/>
      <c r="Y1134" s="2"/>
      <c r="Z1134" s="2"/>
      <c r="AA1134" s="2"/>
      <c r="AB1134" s="2"/>
      <c r="AC1134" s="2"/>
      <c r="AD1134" s="2"/>
      <c r="AE1134" s="2"/>
      <c r="AF1134" s="2"/>
      <c r="AG1134" s="2"/>
      <c r="AH1134" s="2"/>
      <c r="AI1134" s="2"/>
      <c r="AJ1134" s="2"/>
      <c r="AK1134" s="2"/>
      <c r="AL1134" s="2"/>
      <c r="AM1134" s="2"/>
      <c r="AN1134" s="2"/>
      <c r="AO1134" s="2"/>
      <c r="AP1134" s="2"/>
      <c r="AQ1134" s="2"/>
      <c r="AR1134" s="2"/>
      <c r="AS1134" s="2"/>
      <c r="AT1134" s="2"/>
      <c r="AU1134" s="2"/>
      <c r="AV1134" s="2"/>
      <c r="AW1134" s="2"/>
      <c r="AX1134" s="2"/>
      <c r="AY1134" s="2"/>
      <c r="AZ1134" s="2"/>
      <c r="BA1134" s="2"/>
      <c r="BB1134" s="2"/>
      <c r="BC1134" s="2"/>
      <c r="BD1134" s="2"/>
      <c r="BE1134" s="2"/>
      <c r="BF1134" s="2"/>
      <c r="BG1134" s="2"/>
      <c r="BH1134" s="2"/>
      <c r="BI1134" s="2"/>
      <c r="BJ1134" s="2"/>
    </row>
    <row r="1135" spans="1:62" x14ac:dyDescent="0.3">
      <c r="A1135" s="2"/>
      <c r="B1135" s="2"/>
      <c r="C1135" s="2"/>
      <c r="D1135" s="2"/>
      <c r="E1135" s="2"/>
      <c r="F1135" s="2"/>
      <c r="G1135" s="2"/>
      <c r="H1135" s="2"/>
      <c r="I1135" s="2"/>
      <c r="J1135" s="2"/>
      <c r="K1135" s="2"/>
      <c r="L1135" s="2"/>
      <c r="M1135" s="2"/>
      <c r="N1135" s="2"/>
      <c r="O1135" s="2"/>
      <c r="P1135" s="2"/>
      <c r="Q1135" s="2"/>
      <c r="R1135" s="2"/>
      <c r="S1135" s="2"/>
      <c r="T1135" s="2"/>
      <c r="U1135" s="2"/>
      <c r="V1135" s="2"/>
      <c r="W1135" s="2"/>
      <c r="X1135" s="2"/>
      <c r="Y1135" s="2"/>
      <c r="Z1135" s="2"/>
      <c r="AA1135" s="2"/>
      <c r="AB1135" s="2"/>
      <c r="AC1135" s="2"/>
      <c r="AD1135" s="2"/>
      <c r="AE1135" s="2"/>
      <c r="AF1135" s="2"/>
      <c r="AG1135" s="2"/>
      <c r="AH1135" s="2"/>
      <c r="AI1135" s="2"/>
      <c r="AJ1135" s="2"/>
      <c r="AK1135" s="2"/>
      <c r="AL1135" s="2"/>
      <c r="AM1135" s="2"/>
      <c r="AN1135" s="2"/>
      <c r="AO1135" s="2"/>
      <c r="AP1135" s="2"/>
      <c r="AQ1135" s="2"/>
      <c r="AR1135" s="2"/>
      <c r="AS1135" s="2"/>
      <c r="AT1135" s="2"/>
      <c r="AU1135" s="2"/>
      <c r="AV1135" s="2"/>
      <c r="AW1135" s="2"/>
      <c r="AX1135" s="2"/>
      <c r="AY1135" s="2"/>
      <c r="AZ1135" s="2"/>
      <c r="BA1135" s="2"/>
      <c r="BB1135" s="2"/>
      <c r="BC1135" s="2"/>
      <c r="BD1135" s="2"/>
      <c r="BE1135" s="2"/>
      <c r="BF1135" s="2"/>
      <c r="BG1135" s="2"/>
      <c r="BH1135" s="2"/>
      <c r="BI1135" s="2"/>
      <c r="BJ1135" s="2"/>
    </row>
    <row r="1136" spans="1:62" x14ac:dyDescent="0.3">
      <c r="A1136" s="2"/>
      <c r="B1136" s="2"/>
      <c r="C1136" s="2"/>
      <c r="D1136" s="2"/>
      <c r="E1136" s="2"/>
      <c r="F1136" s="2"/>
      <c r="G1136" s="2"/>
      <c r="H1136" s="2"/>
      <c r="I1136" s="2"/>
      <c r="J1136" s="2"/>
      <c r="K1136" s="2"/>
      <c r="L1136" s="2"/>
      <c r="M1136" s="2"/>
      <c r="N1136" s="2"/>
      <c r="O1136" s="2"/>
      <c r="P1136" s="2"/>
      <c r="Q1136" s="2"/>
      <c r="R1136" s="2"/>
      <c r="S1136" s="2"/>
      <c r="T1136" s="2"/>
      <c r="U1136" s="2"/>
      <c r="V1136" s="2"/>
      <c r="W1136" s="2"/>
      <c r="X1136" s="2"/>
      <c r="Y1136" s="2"/>
      <c r="Z1136" s="2"/>
      <c r="AA1136" s="2"/>
      <c r="AB1136" s="2"/>
      <c r="AC1136" s="2"/>
      <c r="AD1136" s="2"/>
      <c r="AE1136" s="2"/>
      <c r="AF1136" s="2"/>
      <c r="AG1136" s="2"/>
      <c r="AH1136" s="2"/>
      <c r="AI1136" s="2"/>
      <c r="AJ1136" s="2"/>
      <c r="AK1136" s="2"/>
      <c r="AL1136" s="2"/>
      <c r="AM1136" s="2"/>
      <c r="AN1136" s="2"/>
      <c r="AO1136" s="2"/>
      <c r="AP1136" s="2"/>
      <c r="AQ1136" s="2"/>
      <c r="AR1136" s="2"/>
      <c r="AS1136" s="2"/>
      <c r="AT1136" s="2"/>
      <c r="AU1136" s="2"/>
      <c r="AV1136" s="2"/>
      <c r="AW1136" s="2"/>
      <c r="AX1136" s="2"/>
      <c r="AY1136" s="2"/>
      <c r="AZ1136" s="2"/>
      <c r="BA1136" s="2"/>
      <c r="BB1136" s="2"/>
      <c r="BC1136" s="2"/>
      <c r="BD1136" s="2"/>
      <c r="BE1136" s="2"/>
      <c r="BF1136" s="2"/>
      <c r="BG1136" s="2"/>
      <c r="BH1136" s="2"/>
      <c r="BI1136" s="2"/>
      <c r="BJ1136" s="2"/>
    </row>
    <row r="1137" spans="1:62" x14ac:dyDescent="0.3">
      <c r="A1137" s="2"/>
      <c r="B1137" s="2"/>
      <c r="C1137" s="2"/>
      <c r="D1137" s="2"/>
      <c r="E1137" s="2"/>
      <c r="F1137" s="2"/>
      <c r="G1137" s="2"/>
      <c r="H1137" s="2"/>
      <c r="I1137" s="2"/>
      <c r="J1137" s="2"/>
      <c r="K1137" s="2"/>
      <c r="L1137" s="2"/>
      <c r="M1137" s="2"/>
      <c r="N1137" s="2"/>
      <c r="O1137" s="2"/>
      <c r="P1137" s="2"/>
      <c r="Q1137" s="2"/>
      <c r="R1137" s="2"/>
      <c r="S1137" s="2"/>
      <c r="T1137" s="2"/>
      <c r="U1137" s="2"/>
      <c r="V1137" s="2"/>
      <c r="W1137" s="2"/>
      <c r="X1137" s="2"/>
      <c r="Y1137" s="2"/>
      <c r="Z1137" s="2"/>
      <c r="AA1137" s="2"/>
      <c r="AB1137" s="2"/>
      <c r="AC1137" s="2"/>
      <c r="AD1137" s="2"/>
      <c r="AE1137" s="2"/>
      <c r="AF1137" s="2"/>
      <c r="AG1137" s="2"/>
      <c r="AH1137" s="2"/>
      <c r="AI1137" s="2"/>
      <c r="AJ1137" s="2"/>
      <c r="AK1137" s="2"/>
      <c r="AL1137" s="2"/>
      <c r="AM1137" s="2"/>
      <c r="AN1137" s="2"/>
      <c r="AO1137" s="2"/>
      <c r="AP1137" s="2"/>
      <c r="AQ1137" s="2"/>
      <c r="AR1137" s="2"/>
      <c r="AS1137" s="2"/>
      <c r="AT1137" s="2"/>
      <c r="AU1137" s="2"/>
      <c r="AV1137" s="2"/>
      <c r="AW1137" s="2"/>
      <c r="AX1137" s="2"/>
      <c r="AY1137" s="2"/>
      <c r="AZ1137" s="2"/>
      <c r="BA1137" s="2"/>
      <c r="BB1137" s="2"/>
      <c r="BC1137" s="2"/>
      <c r="BD1137" s="2"/>
      <c r="BE1137" s="2"/>
      <c r="BF1137" s="2"/>
      <c r="BG1137" s="2"/>
      <c r="BH1137" s="2"/>
      <c r="BI1137" s="2"/>
      <c r="BJ1137" s="2"/>
    </row>
    <row r="1138" spans="1:62" x14ac:dyDescent="0.3">
      <c r="A1138" s="2"/>
      <c r="B1138" s="2"/>
      <c r="C1138" s="2"/>
      <c r="D1138" s="2"/>
      <c r="E1138" s="2"/>
      <c r="F1138" s="2"/>
      <c r="G1138" s="2"/>
      <c r="H1138" s="2"/>
      <c r="I1138" s="2"/>
      <c r="J1138" s="2"/>
      <c r="K1138" s="2"/>
      <c r="L1138" s="2"/>
      <c r="M1138" s="2"/>
      <c r="N1138" s="2"/>
      <c r="O1138" s="2"/>
      <c r="P1138" s="2"/>
      <c r="Q1138" s="2"/>
      <c r="R1138" s="2"/>
      <c r="S1138" s="2"/>
      <c r="T1138" s="2"/>
      <c r="U1138" s="2"/>
      <c r="V1138" s="2"/>
      <c r="W1138" s="2"/>
      <c r="X1138" s="2"/>
      <c r="Y1138" s="2"/>
      <c r="Z1138" s="2"/>
      <c r="AA1138" s="2"/>
      <c r="AB1138" s="2"/>
      <c r="AC1138" s="2"/>
      <c r="AD1138" s="2"/>
      <c r="AE1138" s="2"/>
      <c r="AF1138" s="2"/>
      <c r="AG1138" s="2"/>
      <c r="AH1138" s="2"/>
      <c r="AI1138" s="2"/>
      <c r="AJ1138" s="2"/>
      <c r="AK1138" s="2"/>
      <c r="AL1138" s="2"/>
      <c r="AM1138" s="2"/>
      <c r="AN1138" s="2"/>
      <c r="AO1138" s="2"/>
      <c r="AP1138" s="2"/>
      <c r="AQ1138" s="2"/>
      <c r="AR1138" s="2"/>
      <c r="AS1138" s="2"/>
      <c r="AT1138" s="2"/>
      <c r="AU1138" s="2"/>
      <c r="AV1138" s="2"/>
      <c r="AW1138" s="2"/>
      <c r="AX1138" s="2"/>
      <c r="AY1138" s="2"/>
      <c r="AZ1138" s="2"/>
      <c r="BA1138" s="2"/>
      <c r="BB1138" s="2"/>
      <c r="BC1138" s="2"/>
      <c r="BD1138" s="2"/>
      <c r="BE1138" s="2"/>
      <c r="BF1138" s="2"/>
      <c r="BG1138" s="2"/>
      <c r="BH1138" s="2"/>
      <c r="BI1138" s="2"/>
      <c r="BJ1138" s="2"/>
    </row>
    <row r="1139" spans="1:62" x14ac:dyDescent="0.3">
      <c r="A1139" s="2"/>
      <c r="B1139" s="2"/>
      <c r="C1139" s="2"/>
      <c r="D1139" s="2"/>
      <c r="E1139" s="2"/>
      <c r="F1139" s="2"/>
      <c r="G1139" s="2"/>
      <c r="H1139" s="2"/>
      <c r="I1139" s="2"/>
      <c r="J1139" s="2"/>
      <c r="K1139" s="2"/>
      <c r="L1139" s="2"/>
      <c r="M1139" s="2"/>
      <c r="N1139" s="2"/>
      <c r="O1139" s="2"/>
      <c r="P1139" s="2"/>
      <c r="Q1139" s="2"/>
      <c r="R1139" s="2"/>
      <c r="S1139" s="2"/>
      <c r="T1139" s="2"/>
      <c r="U1139" s="2"/>
      <c r="V1139" s="2"/>
      <c r="W1139" s="2"/>
      <c r="X1139" s="2"/>
      <c r="Y1139" s="2"/>
      <c r="Z1139" s="2"/>
      <c r="AA1139" s="2"/>
      <c r="AB1139" s="2"/>
      <c r="AC1139" s="2"/>
      <c r="AD1139" s="2"/>
      <c r="AE1139" s="2"/>
      <c r="AF1139" s="2"/>
      <c r="AG1139" s="2"/>
      <c r="AH1139" s="2"/>
      <c r="AI1139" s="2"/>
      <c r="AJ1139" s="2"/>
      <c r="AK1139" s="2"/>
      <c r="AL1139" s="2"/>
      <c r="AM1139" s="2"/>
      <c r="AN1139" s="2"/>
      <c r="AO1139" s="2"/>
      <c r="AP1139" s="2"/>
      <c r="AQ1139" s="2"/>
      <c r="AR1139" s="2"/>
      <c r="AS1139" s="2"/>
      <c r="AT1139" s="2"/>
      <c r="AU1139" s="2"/>
      <c r="AV1139" s="2"/>
      <c r="AW1139" s="2"/>
      <c r="AX1139" s="2"/>
      <c r="AY1139" s="2"/>
      <c r="AZ1139" s="2"/>
      <c r="BA1139" s="2"/>
      <c r="BB1139" s="2"/>
      <c r="BC1139" s="2"/>
      <c r="BD1139" s="2"/>
      <c r="BE1139" s="2"/>
      <c r="BF1139" s="2"/>
      <c r="BG1139" s="2"/>
      <c r="BH1139" s="2"/>
      <c r="BI1139" s="2"/>
      <c r="BJ1139" s="2"/>
    </row>
    <row r="1140" spans="1:62" x14ac:dyDescent="0.3">
      <c r="A1140" s="2"/>
      <c r="B1140" s="2"/>
      <c r="C1140" s="2"/>
      <c r="D1140" s="2"/>
      <c r="E1140" s="2"/>
      <c r="F1140" s="2"/>
      <c r="G1140" s="2"/>
      <c r="H1140" s="2"/>
      <c r="I1140" s="2"/>
      <c r="J1140" s="2"/>
      <c r="K1140" s="2"/>
      <c r="L1140" s="2"/>
      <c r="M1140" s="2"/>
      <c r="N1140" s="2"/>
      <c r="O1140" s="2"/>
      <c r="P1140" s="2"/>
      <c r="Q1140" s="2"/>
      <c r="R1140" s="2"/>
      <c r="S1140" s="2"/>
      <c r="T1140" s="2"/>
      <c r="U1140" s="2"/>
      <c r="V1140" s="2"/>
      <c r="W1140" s="2"/>
      <c r="X1140" s="2"/>
      <c r="Y1140" s="2"/>
      <c r="Z1140" s="2"/>
      <c r="AA1140" s="2"/>
      <c r="AB1140" s="2"/>
      <c r="AC1140" s="2"/>
      <c r="AD1140" s="2"/>
      <c r="AE1140" s="2"/>
      <c r="AF1140" s="2"/>
      <c r="AG1140" s="2"/>
      <c r="AH1140" s="2"/>
      <c r="AI1140" s="2"/>
      <c r="AJ1140" s="2"/>
      <c r="AK1140" s="2"/>
      <c r="AL1140" s="2"/>
      <c r="AM1140" s="2"/>
      <c r="AN1140" s="2"/>
      <c r="AO1140" s="2"/>
      <c r="AP1140" s="2"/>
      <c r="AQ1140" s="2"/>
      <c r="AR1140" s="2"/>
      <c r="AS1140" s="2"/>
      <c r="AT1140" s="2"/>
      <c r="AU1140" s="2"/>
      <c r="AV1140" s="2"/>
      <c r="AW1140" s="2"/>
      <c r="AX1140" s="2"/>
      <c r="AY1140" s="2"/>
      <c r="AZ1140" s="2"/>
      <c r="BA1140" s="2"/>
      <c r="BB1140" s="2"/>
      <c r="BC1140" s="2"/>
      <c r="BD1140" s="2"/>
      <c r="BE1140" s="2"/>
      <c r="BF1140" s="2"/>
      <c r="BG1140" s="2"/>
      <c r="BH1140" s="2"/>
      <c r="BI1140" s="2"/>
      <c r="BJ1140" s="2"/>
    </row>
    <row r="1141" spans="1:62" x14ac:dyDescent="0.3">
      <c r="A1141" s="2"/>
      <c r="B1141" s="2"/>
      <c r="C1141" s="2"/>
      <c r="D1141" s="2"/>
      <c r="E1141" s="2"/>
      <c r="F1141" s="2"/>
      <c r="G1141" s="2"/>
      <c r="H1141" s="2"/>
      <c r="I1141" s="2"/>
      <c r="J1141" s="2"/>
      <c r="K1141" s="2"/>
      <c r="L1141" s="2"/>
      <c r="M1141" s="2"/>
      <c r="N1141" s="2"/>
      <c r="O1141" s="2"/>
      <c r="P1141" s="2"/>
      <c r="Q1141" s="2"/>
      <c r="R1141" s="2"/>
      <c r="S1141" s="2"/>
      <c r="T1141" s="2"/>
      <c r="U1141" s="2"/>
      <c r="V1141" s="2"/>
      <c r="W1141" s="2"/>
      <c r="X1141" s="2"/>
      <c r="Y1141" s="2"/>
      <c r="Z1141" s="2"/>
      <c r="AA1141" s="2"/>
      <c r="AB1141" s="2"/>
      <c r="AC1141" s="2"/>
      <c r="AD1141" s="2"/>
      <c r="AE1141" s="2"/>
      <c r="AF1141" s="2"/>
      <c r="AG1141" s="2"/>
      <c r="AH1141" s="2"/>
      <c r="AI1141" s="2"/>
      <c r="AJ1141" s="2"/>
      <c r="AK1141" s="2"/>
      <c r="AL1141" s="2"/>
      <c r="AM1141" s="2"/>
      <c r="AN1141" s="2"/>
      <c r="AO1141" s="2"/>
      <c r="AP1141" s="2"/>
      <c r="AQ1141" s="2"/>
      <c r="AR1141" s="2"/>
      <c r="AS1141" s="2"/>
      <c r="AT1141" s="2"/>
      <c r="AU1141" s="2"/>
      <c r="AV1141" s="2"/>
      <c r="AW1141" s="2"/>
      <c r="AX1141" s="2"/>
      <c r="AY1141" s="2"/>
      <c r="AZ1141" s="2"/>
      <c r="BA1141" s="2"/>
      <c r="BB1141" s="2"/>
      <c r="BC1141" s="2"/>
      <c r="BD1141" s="2"/>
      <c r="BE1141" s="2"/>
      <c r="BF1141" s="2"/>
      <c r="BG1141" s="2"/>
      <c r="BH1141" s="2"/>
      <c r="BI1141" s="2"/>
      <c r="BJ1141" s="2"/>
    </row>
    <row r="1142" spans="1:62" x14ac:dyDescent="0.3">
      <c r="A1142" s="2"/>
      <c r="B1142" s="2"/>
      <c r="C1142" s="2"/>
      <c r="D1142" s="2"/>
      <c r="E1142" s="2"/>
      <c r="F1142" s="2"/>
      <c r="G1142" s="2"/>
      <c r="H1142" s="2"/>
      <c r="I1142" s="2"/>
      <c r="J1142" s="2"/>
      <c r="K1142" s="2"/>
      <c r="L1142" s="2"/>
      <c r="M1142" s="2"/>
      <c r="N1142" s="2"/>
      <c r="O1142" s="2"/>
      <c r="P1142" s="2"/>
      <c r="Q1142" s="2"/>
      <c r="R1142" s="2"/>
      <c r="S1142" s="2"/>
      <c r="T1142" s="2"/>
      <c r="U1142" s="2"/>
      <c r="V1142" s="2"/>
      <c r="W1142" s="2"/>
      <c r="X1142" s="2"/>
      <c r="Y1142" s="2"/>
      <c r="Z1142" s="2"/>
      <c r="AA1142" s="2"/>
      <c r="AB1142" s="2"/>
      <c r="AC1142" s="2"/>
      <c r="AD1142" s="2"/>
      <c r="AE1142" s="2"/>
      <c r="AF1142" s="2"/>
      <c r="AG1142" s="2"/>
      <c r="AH1142" s="2"/>
      <c r="AI1142" s="2"/>
      <c r="AJ1142" s="2"/>
      <c r="AK1142" s="2"/>
      <c r="AL1142" s="2"/>
      <c r="AM1142" s="2"/>
      <c r="AN1142" s="2"/>
      <c r="AO1142" s="2"/>
      <c r="AP1142" s="2"/>
      <c r="AQ1142" s="2"/>
      <c r="AR1142" s="2"/>
      <c r="AS1142" s="2"/>
      <c r="AT1142" s="2"/>
      <c r="AU1142" s="2"/>
      <c r="AV1142" s="2"/>
      <c r="AW1142" s="2"/>
      <c r="AX1142" s="2"/>
      <c r="AY1142" s="2"/>
      <c r="AZ1142" s="2"/>
      <c r="BA1142" s="2"/>
      <c r="BB1142" s="2"/>
      <c r="BC1142" s="2"/>
      <c r="BD1142" s="2"/>
      <c r="BE1142" s="2"/>
      <c r="BF1142" s="2"/>
      <c r="BG1142" s="2"/>
      <c r="BH1142" s="2"/>
      <c r="BI1142" s="2"/>
      <c r="BJ1142" s="2"/>
    </row>
    <row r="1143" spans="1:62" x14ac:dyDescent="0.3">
      <c r="A1143" s="2"/>
      <c r="B1143" s="2"/>
      <c r="C1143" s="2"/>
      <c r="D1143" s="2"/>
      <c r="E1143" s="2"/>
      <c r="F1143" s="2"/>
      <c r="G1143" s="2"/>
      <c r="H1143" s="2"/>
      <c r="I1143" s="2"/>
      <c r="J1143" s="2"/>
      <c r="K1143" s="2"/>
      <c r="L1143" s="2"/>
      <c r="M1143" s="2"/>
      <c r="N1143" s="2"/>
      <c r="O1143" s="2"/>
      <c r="P1143" s="2"/>
      <c r="Q1143" s="2"/>
      <c r="R1143" s="2"/>
      <c r="S1143" s="2"/>
      <c r="T1143" s="2"/>
      <c r="U1143" s="2"/>
      <c r="V1143" s="2"/>
      <c r="W1143" s="2"/>
      <c r="X1143" s="2"/>
      <c r="Y1143" s="2"/>
      <c r="Z1143" s="2"/>
      <c r="AA1143" s="2"/>
      <c r="AB1143" s="2"/>
      <c r="AC1143" s="2"/>
      <c r="AD1143" s="2"/>
      <c r="AE1143" s="2"/>
      <c r="AF1143" s="2"/>
      <c r="AG1143" s="2"/>
      <c r="AH1143" s="2"/>
      <c r="AI1143" s="2"/>
      <c r="AJ1143" s="2"/>
      <c r="AK1143" s="2"/>
      <c r="AL1143" s="2"/>
      <c r="AM1143" s="2"/>
      <c r="AN1143" s="2"/>
      <c r="AO1143" s="2"/>
      <c r="AP1143" s="2"/>
      <c r="AQ1143" s="2"/>
      <c r="AR1143" s="2"/>
      <c r="AS1143" s="2"/>
      <c r="AT1143" s="2"/>
      <c r="AU1143" s="2"/>
      <c r="AV1143" s="2"/>
      <c r="AW1143" s="2"/>
      <c r="AX1143" s="2"/>
      <c r="AY1143" s="2"/>
      <c r="AZ1143" s="2"/>
      <c r="BA1143" s="2"/>
      <c r="BB1143" s="2"/>
      <c r="BC1143" s="2"/>
      <c r="BD1143" s="2"/>
      <c r="BE1143" s="2"/>
      <c r="BF1143" s="2"/>
      <c r="BG1143" s="2"/>
      <c r="BH1143" s="2"/>
      <c r="BI1143" s="2"/>
      <c r="BJ1143" s="2"/>
    </row>
    <row r="1144" spans="1:62" x14ac:dyDescent="0.3">
      <c r="A1144" s="2"/>
      <c r="B1144" s="2"/>
      <c r="C1144" s="2"/>
      <c r="D1144" s="2"/>
      <c r="E1144" s="2"/>
      <c r="F1144" s="2"/>
      <c r="G1144" s="2"/>
      <c r="H1144" s="2"/>
      <c r="I1144" s="2"/>
      <c r="J1144" s="2"/>
      <c r="K1144" s="2"/>
      <c r="L1144" s="2"/>
      <c r="M1144" s="2"/>
      <c r="N1144" s="2"/>
      <c r="O1144" s="2"/>
      <c r="P1144" s="2"/>
      <c r="Q1144" s="2"/>
      <c r="R1144" s="2"/>
      <c r="S1144" s="2"/>
      <c r="T1144" s="2"/>
      <c r="U1144" s="2"/>
      <c r="V1144" s="2"/>
      <c r="W1144" s="2"/>
      <c r="X1144" s="2"/>
      <c r="Y1144" s="2"/>
      <c r="Z1144" s="2"/>
      <c r="AA1144" s="2"/>
      <c r="AB1144" s="2"/>
      <c r="AC1144" s="2"/>
      <c r="AD1144" s="2"/>
      <c r="AE1144" s="2"/>
      <c r="AF1144" s="2"/>
      <c r="AG1144" s="2"/>
      <c r="AH1144" s="2"/>
      <c r="AI1144" s="2"/>
      <c r="AJ1144" s="2"/>
      <c r="AK1144" s="2"/>
      <c r="AL1144" s="2"/>
      <c r="AM1144" s="2"/>
      <c r="AN1144" s="2"/>
      <c r="AO1144" s="2"/>
      <c r="AP1144" s="2"/>
      <c r="AQ1144" s="2"/>
      <c r="AR1144" s="2"/>
      <c r="AS1144" s="2"/>
      <c r="AT1144" s="2"/>
      <c r="AU1144" s="2"/>
      <c r="AV1144" s="2"/>
      <c r="AW1144" s="2"/>
      <c r="AX1144" s="2"/>
      <c r="AY1144" s="2"/>
      <c r="AZ1144" s="2"/>
      <c r="BA1144" s="2"/>
      <c r="BB1144" s="2"/>
      <c r="BC1144" s="2"/>
      <c r="BD1144" s="2"/>
      <c r="BE1144" s="2"/>
      <c r="BF1144" s="2"/>
      <c r="BG1144" s="2"/>
      <c r="BH1144" s="2"/>
      <c r="BI1144" s="2"/>
      <c r="BJ1144" s="2"/>
    </row>
    <row r="1145" spans="1:62" x14ac:dyDescent="0.3">
      <c r="A1145" s="2"/>
      <c r="B1145" s="2"/>
      <c r="C1145" s="2"/>
      <c r="D1145" s="2"/>
      <c r="E1145" s="2"/>
      <c r="F1145" s="2"/>
      <c r="G1145" s="2"/>
      <c r="H1145" s="2"/>
      <c r="I1145" s="2"/>
      <c r="J1145" s="2"/>
      <c r="K1145" s="2"/>
      <c r="L1145" s="2"/>
      <c r="M1145" s="2"/>
      <c r="N1145" s="2"/>
      <c r="O1145" s="2"/>
      <c r="P1145" s="2"/>
      <c r="Q1145" s="2"/>
      <c r="R1145" s="2"/>
      <c r="S1145" s="2"/>
      <c r="T1145" s="2"/>
      <c r="U1145" s="2"/>
      <c r="V1145" s="2"/>
      <c r="W1145" s="2"/>
      <c r="X1145" s="2"/>
      <c r="Y1145" s="2"/>
      <c r="Z1145" s="2"/>
      <c r="AA1145" s="2"/>
      <c r="AB1145" s="2"/>
      <c r="AC1145" s="2"/>
      <c r="AD1145" s="2"/>
      <c r="AE1145" s="2"/>
      <c r="AF1145" s="2"/>
      <c r="AG1145" s="2"/>
      <c r="AH1145" s="2"/>
      <c r="AI1145" s="2"/>
      <c r="AJ1145" s="2"/>
      <c r="AK1145" s="2"/>
      <c r="AL1145" s="2"/>
      <c r="AM1145" s="2"/>
      <c r="AN1145" s="2"/>
      <c r="AO1145" s="2"/>
      <c r="AP1145" s="2"/>
      <c r="AQ1145" s="2"/>
      <c r="AR1145" s="2"/>
      <c r="AS1145" s="2"/>
      <c r="AT1145" s="2"/>
      <c r="AU1145" s="2"/>
      <c r="AV1145" s="2"/>
      <c r="AW1145" s="2"/>
      <c r="AX1145" s="2"/>
      <c r="AY1145" s="2"/>
      <c r="AZ1145" s="2"/>
      <c r="BA1145" s="2"/>
      <c r="BB1145" s="2"/>
      <c r="BC1145" s="2"/>
      <c r="BD1145" s="2"/>
      <c r="BE1145" s="2"/>
      <c r="BF1145" s="2"/>
      <c r="BG1145" s="2"/>
      <c r="BH1145" s="2"/>
      <c r="BI1145" s="2"/>
      <c r="BJ1145" s="2"/>
    </row>
    <row r="1146" spans="1:62" x14ac:dyDescent="0.3">
      <c r="A1146" s="2"/>
      <c r="B1146" s="2"/>
      <c r="C1146" s="2"/>
      <c r="D1146" s="2"/>
      <c r="E1146" s="2"/>
      <c r="F1146" s="2"/>
      <c r="G1146" s="2"/>
      <c r="H1146" s="2"/>
      <c r="I1146" s="2"/>
      <c r="J1146" s="2"/>
      <c r="K1146" s="2"/>
      <c r="L1146" s="2"/>
      <c r="M1146" s="2"/>
      <c r="N1146" s="2"/>
      <c r="O1146" s="2"/>
      <c r="P1146" s="2"/>
      <c r="Q1146" s="2"/>
      <c r="R1146" s="2"/>
      <c r="S1146" s="2"/>
      <c r="T1146" s="2"/>
      <c r="U1146" s="2"/>
      <c r="V1146" s="2"/>
      <c r="W1146" s="2"/>
      <c r="X1146" s="2"/>
      <c r="Y1146" s="2"/>
      <c r="Z1146" s="2"/>
      <c r="AA1146" s="2"/>
      <c r="AB1146" s="2"/>
      <c r="AC1146" s="2"/>
      <c r="AD1146" s="2"/>
      <c r="AE1146" s="2"/>
      <c r="AF1146" s="2"/>
      <c r="AG1146" s="2"/>
      <c r="AH1146" s="2"/>
      <c r="AI1146" s="2"/>
      <c r="AJ1146" s="2"/>
      <c r="AK1146" s="2"/>
      <c r="AL1146" s="2"/>
      <c r="AM1146" s="2"/>
      <c r="AN1146" s="2"/>
      <c r="AO1146" s="2"/>
      <c r="AP1146" s="2"/>
      <c r="AQ1146" s="2"/>
      <c r="AR1146" s="2"/>
      <c r="AS1146" s="2"/>
      <c r="AT1146" s="2"/>
      <c r="AU1146" s="2"/>
      <c r="AV1146" s="2"/>
      <c r="AW1146" s="2"/>
      <c r="AX1146" s="2"/>
      <c r="AY1146" s="2"/>
      <c r="AZ1146" s="2"/>
      <c r="BA1146" s="2"/>
      <c r="BB1146" s="2"/>
      <c r="BC1146" s="2"/>
      <c r="BD1146" s="2"/>
      <c r="BE1146" s="2"/>
      <c r="BF1146" s="2"/>
      <c r="BG1146" s="2"/>
      <c r="BH1146" s="2"/>
      <c r="BI1146" s="2"/>
      <c r="BJ1146" s="2"/>
    </row>
    <row r="1147" spans="1:62" x14ac:dyDescent="0.3">
      <c r="A1147" s="2"/>
      <c r="B1147" s="2"/>
      <c r="C1147" s="2"/>
      <c r="D1147" s="2"/>
      <c r="E1147" s="2"/>
      <c r="F1147" s="2"/>
      <c r="G1147" s="2"/>
      <c r="H1147" s="2"/>
      <c r="I1147" s="2"/>
      <c r="J1147" s="2"/>
      <c r="K1147" s="2"/>
      <c r="L1147" s="2"/>
      <c r="M1147" s="2"/>
      <c r="N1147" s="2"/>
      <c r="O1147" s="2"/>
      <c r="P1147" s="2"/>
      <c r="Q1147" s="2"/>
      <c r="R1147" s="2"/>
      <c r="S1147" s="2"/>
      <c r="T1147" s="2"/>
      <c r="U1147" s="2"/>
      <c r="V1147" s="2"/>
      <c r="W1147" s="2"/>
      <c r="X1147" s="2"/>
      <c r="Y1147" s="2"/>
      <c r="Z1147" s="2"/>
      <c r="AA1147" s="2"/>
      <c r="AB1147" s="2"/>
      <c r="AC1147" s="2"/>
      <c r="AD1147" s="2"/>
      <c r="AE1147" s="2"/>
      <c r="AF1147" s="2"/>
      <c r="AG1147" s="2"/>
      <c r="AH1147" s="2"/>
      <c r="AI1147" s="2"/>
      <c r="AJ1147" s="2"/>
      <c r="AK1147" s="2"/>
      <c r="AL1147" s="2"/>
      <c r="AM1147" s="2"/>
      <c r="AN1147" s="2"/>
      <c r="AO1147" s="2"/>
      <c r="AP1147" s="2"/>
      <c r="AQ1147" s="2"/>
      <c r="AR1147" s="2"/>
      <c r="AS1147" s="2"/>
      <c r="AT1147" s="2"/>
      <c r="AU1147" s="2"/>
      <c r="AV1147" s="2"/>
      <c r="AW1147" s="2"/>
      <c r="AX1147" s="2"/>
      <c r="AY1147" s="2"/>
      <c r="AZ1147" s="2"/>
      <c r="BA1147" s="2"/>
      <c r="BB1147" s="2"/>
      <c r="BC1147" s="2"/>
      <c r="BD1147" s="2"/>
      <c r="BE1147" s="2"/>
      <c r="BF1147" s="2"/>
      <c r="BG1147" s="2"/>
      <c r="BH1147" s="2"/>
      <c r="BI1147" s="2"/>
      <c r="BJ1147" s="2"/>
    </row>
    <row r="1148" spans="1:62" x14ac:dyDescent="0.3">
      <c r="A1148" s="2"/>
      <c r="B1148" s="2"/>
      <c r="C1148" s="2"/>
      <c r="D1148" s="2"/>
      <c r="E1148" s="2"/>
      <c r="F1148" s="2"/>
      <c r="G1148" s="2"/>
      <c r="H1148" s="2"/>
      <c r="I1148" s="2"/>
      <c r="J1148" s="2"/>
      <c r="K1148" s="2"/>
      <c r="L1148" s="2"/>
      <c r="M1148" s="2"/>
      <c r="N1148" s="2"/>
      <c r="O1148" s="2"/>
      <c r="P1148" s="2"/>
      <c r="Q1148" s="2"/>
      <c r="R1148" s="2"/>
      <c r="S1148" s="2"/>
      <c r="T1148" s="2"/>
      <c r="U1148" s="2"/>
      <c r="V1148" s="2"/>
      <c r="W1148" s="2"/>
      <c r="X1148" s="2"/>
      <c r="Y1148" s="2"/>
      <c r="Z1148" s="2"/>
      <c r="AA1148" s="2"/>
      <c r="AB1148" s="2"/>
      <c r="AC1148" s="2"/>
      <c r="AD1148" s="2"/>
      <c r="AE1148" s="2"/>
      <c r="AF1148" s="2"/>
      <c r="AG1148" s="2"/>
      <c r="AH1148" s="2"/>
      <c r="AI1148" s="2"/>
      <c r="AJ1148" s="2"/>
      <c r="AK1148" s="2"/>
      <c r="AL1148" s="2"/>
      <c r="AM1148" s="2"/>
      <c r="AN1148" s="2"/>
      <c r="AO1148" s="2"/>
      <c r="AP1148" s="2"/>
      <c r="AQ1148" s="2"/>
      <c r="AR1148" s="2"/>
      <c r="AS1148" s="2"/>
      <c r="AT1148" s="2"/>
      <c r="AU1148" s="2"/>
      <c r="AV1148" s="2"/>
      <c r="AW1148" s="2"/>
      <c r="AX1148" s="2"/>
      <c r="AY1148" s="2"/>
      <c r="AZ1148" s="2"/>
      <c r="BA1148" s="2"/>
      <c r="BB1148" s="2"/>
      <c r="BC1148" s="2"/>
      <c r="BD1148" s="2"/>
      <c r="BE1148" s="2"/>
      <c r="BF1148" s="2"/>
      <c r="BG1148" s="2"/>
      <c r="BH1148" s="2"/>
      <c r="BI1148" s="2"/>
      <c r="BJ1148" s="2"/>
    </row>
    <row r="1149" spans="1:62" x14ac:dyDescent="0.3">
      <c r="A1149" s="2"/>
      <c r="B1149" s="2"/>
      <c r="C1149" s="2"/>
      <c r="D1149" s="2"/>
      <c r="E1149" s="2"/>
      <c r="F1149" s="2"/>
      <c r="G1149" s="2"/>
      <c r="H1149" s="2"/>
      <c r="I1149" s="2"/>
      <c r="J1149" s="2"/>
      <c r="K1149" s="2"/>
      <c r="L1149" s="2"/>
      <c r="M1149" s="2"/>
      <c r="N1149" s="2"/>
      <c r="O1149" s="2"/>
      <c r="P1149" s="2"/>
      <c r="Q1149" s="2"/>
      <c r="R1149" s="2"/>
      <c r="S1149" s="2"/>
      <c r="T1149" s="2"/>
      <c r="U1149" s="2"/>
      <c r="V1149" s="2"/>
      <c r="W1149" s="2"/>
      <c r="X1149" s="2"/>
      <c r="Y1149" s="2"/>
      <c r="Z1149" s="2"/>
      <c r="AA1149" s="2"/>
      <c r="AB1149" s="2"/>
      <c r="AC1149" s="2"/>
      <c r="AD1149" s="2"/>
      <c r="AE1149" s="2"/>
      <c r="AF1149" s="2"/>
      <c r="AG1149" s="2"/>
      <c r="AH1149" s="2"/>
      <c r="AI1149" s="2"/>
      <c r="AJ1149" s="2"/>
      <c r="AK1149" s="2"/>
      <c r="AL1149" s="2"/>
      <c r="AM1149" s="2"/>
      <c r="AN1149" s="2"/>
      <c r="AO1149" s="2"/>
      <c r="AP1149" s="2"/>
      <c r="AQ1149" s="2"/>
      <c r="AR1149" s="2"/>
      <c r="AS1149" s="2"/>
      <c r="AT1149" s="2"/>
      <c r="AU1149" s="2"/>
      <c r="AV1149" s="2"/>
      <c r="AW1149" s="2"/>
      <c r="AX1149" s="2"/>
      <c r="AY1149" s="2"/>
      <c r="AZ1149" s="2"/>
      <c r="BA1149" s="2"/>
      <c r="BB1149" s="2"/>
      <c r="BC1149" s="2"/>
      <c r="BD1149" s="2"/>
      <c r="BE1149" s="2"/>
      <c r="BF1149" s="2"/>
      <c r="BG1149" s="2"/>
      <c r="BH1149" s="2"/>
      <c r="BI1149" s="2"/>
      <c r="BJ1149" s="2"/>
    </row>
    <row r="1150" spans="1:62" x14ac:dyDescent="0.3">
      <c r="A1150" s="2"/>
      <c r="B1150" s="2"/>
      <c r="C1150" s="2"/>
      <c r="D1150" s="2"/>
      <c r="E1150" s="2"/>
      <c r="F1150" s="2"/>
      <c r="G1150" s="2"/>
      <c r="H1150" s="2"/>
      <c r="I1150" s="2"/>
      <c r="J1150" s="2"/>
      <c r="K1150" s="2"/>
      <c r="L1150" s="2"/>
      <c r="M1150" s="2"/>
      <c r="N1150" s="2"/>
      <c r="O1150" s="2"/>
      <c r="P1150" s="2"/>
      <c r="Q1150" s="2"/>
      <c r="R1150" s="2"/>
      <c r="S1150" s="2"/>
      <c r="T1150" s="2"/>
      <c r="U1150" s="2"/>
      <c r="V1150" s="2"/>
      <c r="W1150" s="2"/>
      <c r="X1150" s="2"/>
      <c r="Y1150" s="2"/>
      <c r="Z1150" s="2"/>
      <c r="AA1150" s="2"/>
      <c r="AB1150" s="2"/>
      <c r="AC1150" s="2"/>
      <c r="AD1150" s="2"/>
      <c r="AE1150" s="2"/>
      <c r="AF1150" s="2"/>
      <c r="AG1150" s="2"/>
      <c r="AH1150" s="2"/>
      <c r="AI1150" s="2"/>
      <c r="AJ1150" s="2"/>
      <c r="AK1150" s="2"/>
      <c r="AL1150" s="2"/>
      <c r="AM1150" s="2"/>
      <c r="AN1150" s="2"/>
      <c r="AO1150" s="2"/>
      <c r="AP1150" s="2"/>
      <c r="AQ1150" s="2"/>
      <c r="AR1150" s="2"/>
      <c r="AS1150" s="2"/>
      <c r="AT1150" s="2"/>
      <c r="AU1150" s="2"/>
      <c r="AV1150" s="2"/>
      <c r="AW1150" s="2"/>
      <c r="AX1150" s="2"/>
      <c r="AY1150" s="2"/>
      <c r="AZ1150" s="2"/>
      <c r="BA1150" s="2"/>
      <c r="BB1150" s="2"/>
      <c r="BC1150" s="2"/>
      <c r="BD1150" s="2"/>
      <c r="BE1150" s="2"/>
      <c r="BF1150" s="2"/>
      <c r="BG1150" s="2"/>
      <c r="BH1150" s="2"/>
      <c r="BI1150" s="2"/>
      <c r="BJ1150" s="2"/>
    </row>
    <row r="1151" spans="1:62" x14ac:dyDescent="0.3">
      <c r="A1151" s="2"/>
      <c r="B1151" s="2"/>
      <c r="C1151" s="2"/>
      <c r="D1151" s="2"/>
      <c r="E1151" s="2"/>
      <c r="F1151" s="2"/>
      <c r="G1151" s="2"/>
      <c r="H1151" s="2"/>
      <c r="I1151" s="2"/>
      <c r="J1151" s="2"/>
      <c r="K1151" s="2"/>
      <c r="L1151" s="2"/>
      <c r="M1151" s="2"/>
      <c r="N1151" s="2"/>
      <c r="O1151" s="2"/>
      <c r="P1151" s="2"/>
      <c r="Q1151" s="2"/>
      <c r="R1151" s="2"/>
      <c r="S1151" s="2"/>
      <c r="T1151" s="2"/>
      <c r="U1151" s="2"/>
      <c r="V1151" s="2"/>
      <c r="W1151" s="2"/>
      <c r="X1151" s="2"/>
      <c r="Y1151" s="2"/>
      <c r="Z1151" s="2"/>
      <c r="AA1151" s="2"/>
      <c r="AB1151" s="2"/>
      <c r="AC1151" s="2"/>
      <c r="AD1151" s="2"/>
      <c r="AE1151" s="2"/>
      <c r="AF1151" s="2"/>
      <c r="AG1151" s="2"/>
      <c r="AH1151" s="2"/>
      <c r="AI1151" s="2"/>
      <c r="AJ1151" s="2"/>
      <c r="AK1151" s="2"/>
      <c r="AL1151" s="2"/>
      <c r="AM1151" s="2"/>
      <c r="AN1151" s="2"/>
      <c r="AO1151" s="2"/>
      <c r="AP1151" s="2"/>
      <c r="AQ1151" s="2"/>
      <c r="AR1151" s="2"/>
      <c r="AS1151" s="2"/>
      <c r="AT1151" s="2"/>
      <c r="AU1151" s="2"/>
      <c r="AV1151" s="2"/>
      <c r="AW1151" s="2"/>
      <c r="AX1151" s="2"/>
      <c r="AY1151" s="2"/>
      <c r="AZ1151" s="2"/>
      <c r="BA1151" s="2"/>
      <c r="BB1151" s="2"/>
      <c r="BC1151" s="2"/>
      <c r="BD1151" s="2"/>
      <c r="BE1151" s="2"/>
      <c r="BF1151" s="2"/>
      <c r="BG1151" s="2"/>
      <c r="BH1151" s="2"/>
      <c r="BI1151" s="2"/>
      <c r="BJ1151" s="2"/>
    </row>
    <row r="1152" spans="1:62" x14ac:dyDescent="0.3">
      <c r="A1152" s="2"/>
      <c r="B1152" s="2"/>
      <c r="C1152" s="2"/>
      <c r="D1152" s="2"/>
      <c r="E1152" s="2"/>
      <c r="F1152" s="2"/>
      <c r="G1152" s="2"/>
      <c r="H1152" s="2"/>
      <c r="I1152" s="2"/>
      <c r="J1152" s="2"/>
      <c r="K1152" s="2"/>
      <c r="L1152" s="2"/>
      <c r="M1152" s="2"/>
      <c r="N1152" s="2"/>
      <c r="O1152" s="2"/>
      <c r="P1152" s="2"/>
      <c r="Q1152" s="2"/>
      <c r="R1152" s="2"/>
      <c r="S1152" s="2"/>
      <c r="T1152" s="2"/>
      <c r="U1152" s="2"/>
      <c r="V1152" s="2"/>
      <c r="W1152" s="2"/>
      <c r="X1152" s="2"/>
      <c r="Y1152" s="2"/>
      <c r="Z1152" s="2"/>
      <c r="AA1152" s="2"/>
      <c r="AB1152" s="2"/>
      <c r="AC1152" s="2"/>
      <c r="AD1152" s="2"/>
      <c r="AE1152" s="2"/>
      <c r="AF1152" s="2"/>
      <c r="AG1152" s="2"/>
      <c r="AH1152" s="2"/>
      <c r="AI1152" s="2"/>
      <c r="AJ1152" s="2"/>
      <c r="AK1152" s="2"/>
      <c r="AL1152" s="2"/>
      <c r="AM1152" s="2"/>
      <c r="AN1152" s="2"/>
      <c r="AO1152" s="2"/>
      <c r="AP1152" s="2"/>
      <c r="AQ1152" s="2"/>
      <c r="AR1152" s="2"/>
      <c r="AS1152" s="2"/>
      <c r="AT1152" s="2"/>
      <c r="AU1152" s="2"/>
      <c r="AV1152" s="2"/>
      <c r="AW1152" s="2"/>
      <c r="AX1152" s="2"/>
      <c r="AY1152" s="2"/>
      <c r="AZ1152" s="2"/>
      <c r="BA1152" s="2"/>
      <c r="BB1152" s="2"/>
      <c r="BC1152" s="2"/>
      <c r="BD1152" s="2"/>
      <c r="BE1152" s="2"/>
      <c r="BF1152" s="2"/>
      <c r="BG1152" s="2"/>
      <c r="BH1152" s="2"/>
      <c r="BI1152" s="2"/>
      <c r="BJ1152" s="2"/>
    </row>
    <row r="1153" spans="1:62" x14ac:dyDescent="0.3">
      <c r="A1153" s="2"/>
      <c r="B1153" s="2"/>
      <c r="C1153" s="2"/>
      <c r="D1153" s="2"/>
      <c r="E1153" s="2"/>
      <c r="F1153" s="2"/>
      <c r="G1153" s="2"/>
      <c r="H1153" s="2"/>
      <c r="I1153" s="2"/>
      <c r="J1153" s="2"/>
      <c r="K1153" s="2"/>
      <c r="L1153" s="2"/>
      <c r="M1153" s="2"/>
      <c r="N1153" s="2"/>
      <c r="O1153" s="2"/>
      <c r="P1153" s="2"/>
      <c r="Q1153" s="2"/>
      <c r="R1153" s="2"/>
      <c r="S1153" s="2"/>
      <c r="T1153" s="2"/>
      <c r="U1153" s="2"/>
      <c r="V1153" s="2"/>
      <c r="W1153" s="2"/>
      <c r="X1153" s="2"/>
      <c r="Y1153" s="2"/>
      <c r="Z1153" s="2"/>
      <c r="AA1153" s="2"/>
      <c r="AB1153" s="2"/>
      <c r="AC1153" s="2"/>
      <c r="AD1153" s="2"/>
      <c r="AE1153" s="2"/>
      <c r="AF1153" s="2"/>
      <c r="AG1153" s="2"/>
      <c r="AH1153" s="2"/>
      <c r="AI1153" s="2"/>
      <c r="AJ1153" s="2"/>
      <c r="AK1153" s="2"/>
      <c r="AL1153" s="2"/>
      <c r="AM1153" s="2"/>
      <c r="AN1153" s="2"/>
      <c r="AO1153" s="2"/>
      <c r="AP1153" s="2"/>
      <c r="AQ1153" s="2"/>
      <c r="AR1153" s="2"/>
      <c r="AS1153" s="2"/>
      <c r="AT1153" s="2"/>
      <c r="AU1153" s="2"/>
      <c r="AV1153" s="2"/>
      <c r="AW1153" s="2"/>
      <c r="AX1153" s="2"/>
      <c r="AY1153" s="2"/>
      <c r="AZ1153" s="2"/>
      <c r="BA1153" s="2"/>
      <c r="BB1153" s="2"/>
      <c r="BC1153" s="2"/>
      <c r="BD1153" s="2"/>
      <c r="BE1153" s="2"/>
      <c r="BF1153" s="2"/>
      <c r="BG1153" s="2"/>
      <c r="BH1153" s="2"/>
      <c r="BI1153" s="2"/>
      <c r="BJ1153" s="2"/>
    </row>
    <row r="1154" spans="1:62" x14ac:dyDescent="0.3">
      <c r="A1154" s="2"/>
      <c r="B1154" s="2"/>
      <c r="C1154" s="2"/>
      <c r="D1154" s="2"/>
      <c r="E1154" s="2"/>
      <c r="F1154" s="2"/>
      <c r="G1154" s="2"/>
      <c r="H1154" s="2"/>
      <c r="I1154" s="2"/>
      <c r="J1154" s="2"/>
      <c r="K1154" s="2"/>
      <c r="L1154" s="2"/>
      <c r="M1154" s="2"/>
      <c r="N1154" s="2"/>
      <c r="O1154" s="2"/>
      <c r="P1154" s="2"/>
      <c r="Q1154" s="2"/>
      <c r="R1154" s="2"/>
      <c r="S1154" s="2"/>
      <c r="T1154" s="2"/>
      <c r="U1154" s="2"/>
      <c r="V1154" s="2"/>
      <c r="W1154" s="2"/>
      <c r="X1154" s="2"/>
      <c r="Y1154" s="2"/>
      <c r="Z1154" s="2"/>
      <c r="AA1154" s="2"/>
      <c r="AB1154" s="2"/>
      <c r="AC1154" s="2"/>
      <c r="AD1154" s="2"/>
      <c r="AE1154" s="2"/>
      <c r="AF1154" s="2"/>
      <c r="AG1154" s="2"/>
      <c r="AH1154" s="2"/>
      <c r="AI1154" s="2"/>
      <c r="AJ1154" s="2"/>
      <c r="AK1154" s="2"/>
      <c r="AL1154" s="2"/>
      <c r="AM1154" s="2"/>
      <c r="AN1154" s="2"/>
      <c r="AO1154" s="2"/>
      <c r="AP1154" s="2"/>
      <c r="AQ1154" s="2"/>
      <c r="AR1154" s="2"/>
      <c r="AS1154" s="2"/>
      <c r="AT1154" s="2"/>
      <c r="AU1154" s="2"/>
      <c r="AV1154" s="2"/>
      <c r="AW1154" s="2"/>
      <c r="AX1154" s="2"/>
      <c r="AY1154" s="2"/>
      <c r="AZ1154" s="2"/>
      <c r="BA1154" s="2"/>
      <c r="BB1154" s="2"/>
      <c r="BC1154" s="2"/>
      <c r="BD1154" s="2"/>
      <c r="BE1154" s="2"/>
      <c r="BF1154" s="2"/>
      <c r="BG1154" s="2"/>
      <c r="BH1154" s="2"/>
      <c r="BI1154" s="2"/>
      <c r="BJ1154" s="2"/>
    </row>
    <row r="1155" spans="1:62" x14ac:dyDescent="0.3">
      <c r="A1155" s="2"/>
      <c r="B1155" s="2"/>
      <c r="C1155" s="2"/>
      <c r="D1155" s="2"/>
      <c r="E1155" s="2"/>
      <c r="F1155" s="2"/>
      <c r="G1155" s="2"/>
      <c r="H1155" s="2"/>
      <c r="I1155" s="2"/>
      <c r="J1155" s="2"/>
      <c r="K1155" s="2"/>
      <c r="L1155" s="2"/>
      <c r="M1155" s="2"/>
      <c r="N1155" s="2"/>
      <c r="O1155" s="2"/>
      <c r="P1155" s="2"/>
      <c r="Q1155" s="2"/>
      <c r="R1155" s="2"/>
      <c r="S1155" s="2"/>
      <c r="T1155" s="2"/>
      <c r="U1155" s="2"/>
      <c r="V1155" s="2"/>
      <c r="W1155" s="2"/>
      <c r="X1155" s="2"/>
      <c r="Y1155" s="2"/>
      <c r="Z1155" s="2"/>
      <c r="AA1155" s="2"/>
      <c r="AB1155" s="2"/>
      <c r="AC1155" s="2"/>
      <c r="AD1155" s="2"/>
      <c r="AE1155" s="2"/>
      <c r="AF1155" s="2"/>
      <c r="AG1155" s="2"/>
      <c r="AH1155" s="2"/>
      <c r="AI1155" s="2"/>
      <c r="AJ1155" s="2"/>
      <c r="AK1155" s="2"/>
      <c r="AL1155" s="2"/>
      <c r="AM1155" s="2"/>
      <c r="AN1155" s="2"/>
      <c r="AO1155" s="2"/>
      <c r="AP1155" s="2"/>
      <c r="AQ1155" s="2"/>
      <c r="AR1155" s="2"/>
      <c r="AS1155" s="2"/>
      <c r="AT1155" s="2"/>
      <c r="AU1155" s="2"/>
      <c r="AV1155" s="2"/>
      <c r="AW1155" s="2"/>
      <c r="AX1155" s="2"/>
      <c r="AY1155" s="2"/>
      <c r="AZ1155" s="2"/>
      <c r="BA1155" s="2"/>
      <c r="BB1155" s="2"/>
      <c r="BC1155" s="2"/>
      <c r="BD1155" s="2"/>
      <c r="BE1155" s="2"/>
      <c r="BF1155" s="2"/>
      <c r="BG1155" s="2"/>
      <c r="BH1155" s="2"/>
      <c r="BI1155" s="2"/>
      <c r="BJ1155" s="2"/>
    </row>
    <row r="1156" spans="1:62" x14ac:dyDescent="0.3">
      <c r="A1156" s="2"/>
      <c r="B1156" s="2"/>
      <c r="C1156" s="2"/>
      <c r="D1156" s="2"/>
      <c r="E1156" s="2"/>
      <c r="F1156" s="2"/>
      <c r="G1156" s="2"/>
      <c r="H1156" s="2"/>
      <c r="I1156" s="2"/>
      <c r="J1156" s="2"/>
      <c r="K1156" s="2"/>
      <c r="L1156" s="2"/>
      <c r="M1156" s="2"/>
      <c r="N1156" s="2"/>
      <c r="O1156" s="2"/>
      <c r="P1156" s="2"/>
      <c r="Q1156" s="2"/>
      <c r="R1156" s="2"/>
      <c r="S1156" s="2"/>
      <c r="T1156" s="2"/>
      <c r="U1156" s="2"/>
      <c r="V1156" s="2"/>
      <c r="W1156" s="2"/>
      <c r="X1156" s="2"/>
      <c r="Y1156" s="2"/>
      <c r="Z1156" s="2"/>
      <c r="AA1156" s="2"/>
      <c r="AB1156" s="2"/>
      <c r="AC1156" s="2"/>
      <c r="AD1156" s="2"/>
      <c r="AE1156" s="2"/>
      <c r="AF1156" s="2"/>
      <c r="AG1156" s="2"/>
      <c r="AH1156" s="2"/>
      <c r="AI1156" s="2"/>
      <c r="AJ1156" s="2"/>
      <c r="AK1156" s="2"/>
      <c r="AL1156" s="2"/>
      <c r="AM1156" s="2"/>
      <c r="AN1156" s="2"/>
      <c r="AO1156" s="2"/>
      <c r="AP1156" s="2"/>
      <c r="AQ1156" s="2"/>
      <c r="AR1156" s="2"/>
      <c r="AS1156" s="2"/>
      <c r="AT1156" s="2"/>
      <c r="AU1156" s="2"/>
      <c r="AV1156" s="2"/>
      <c r="AW1156" s="2"/>
      <c r="AX1156" s="2"/>
      <c r="AY1156" s="2"/>
      <c r="AZ1156" s="2"/>
      <c r="BA1156" s="2"/>
      <c r="BB1156" s="2"/>
      <c r="BC1156" s="2"/>
      <c r="BD1156" s="2"/>
      <c r="BE1156" s="2"/>
      <c r="BF1156" s="2"/>
      <c r="BG1156" s="2"/>
      <c r="BH1156" s="2"/>
      <c r="BI1156" s="2"/>
      <c r="BJ1156" s="2"/>
    </row>
    <row r="1157" spans="1:62" x14ac:dyDescent="0.3">
      <c r="A1157" s="2"/>
      <c r="B1157" s="2"/>
      <c r="C1157" s="2"/>
      <c r="D1157" s="2"/>
      <c r="E1157" s="2"/>
      <c r="F1157" s="2"/>
      <c r="G1157" s="2"/>
      <c r="H1157" s="2"/>
      <c r="I1157" s="2"/>
      <c r="J1157" s="2"/>
      <c r="K1157" s="2"/>
      <c r="L1157" s="2"/>
      <c r="M1157" s="2"/>
      <c r="N1157" s="2"/>
      <c r="O1157" s="2"/>
      <c r="P1157" s="2"/>
      <c r="Q1157" s="2"/>
      <c r="R1157" s="2"/>
      <c r="S1157" s="2"/>
      <c r="T1157" s="2"/>
      <c r="U1157" s="2"/>
      <c r="V1157" s="2"/>
      <c r="W1157" s="2"/>
      <c r="X1157" s="2"/>
      <c r="Y1157" s="2"/>
      <c r="Z1157" s="2"/>
      <c r="AA1157" s="2"/>
      <c r="AB1157" s="2"/>
      <c r="AC1157" s="2"/>
      <c r="AD1157" s="2"/>
      <c r="AE1157" s="2"/>
      <c r="AF1157" s="2"/>
      <c r="AG1157" s="2"/>
      <c r="AH1157" s="2"/>
      <c r="AI1157" s="2"/>
      <c r="AJ1157" s="2"/>
      <c r="AK1157" s="2"/>
      <c r="AL1157" s="2"/>
      <c r="AM1157" s="2"/>
      <c r="AN1157" s="2"/>
      <c r="AO1157" s="2"/>
      <c r="AP1157" s="2"/>
      <c r="AQ1157" s="2"/>
      <c r="AR1157" s="2"/>
      <c r="AS1157" s="2"/>
      <c r="AT1157" s="2"/>
      <c r="AU1157" s="2"/>
      <c r="AV1157" s="2"/>
      <c r="AW1157" s="2"/>
      <c r="AX1157" s="2"/>
      <c r="AY1157" s="2"/>
      <c r="AZ1157" s="2"/>
      <c r="BA1157" s="2"/>
      <c r="BB1157" s="2"/>
      <c r="BC1157" s="2"/>
      <c r="BD1157" s="2"/>
      <c r="BE1157" s="2"/>
      <c r="BF1157" s="2"/>
      <c r="BG1157" s="2"/>
      <c r="BH1157" s="2"/>
      <c r="BI1157" s="2"/>
      <c r="BJ1157" s="2"/>
    </row>
    <row r="1158" spans="1:62" x14ac:dyDescent="0.3">
      <c r="A1158" s="2"/>
      <c r="B1158" s="2"/>
      <c r="C1158" s="2"/>
      <c r="D1158" s="2"/>
      <c r="E1158" s="2"/>
      <c r="F1158" s="2"/>
      <c r="G1158" s="2"/>
      <c r="H1158" s="2"/>
      <c r="I1158" s="2"/>
      <c r="J1158" s="2"/>
      <c r="K1158" s="2"/>
      <c r="L1158" s="2"/>
      <c r="M1158" s="2"/>
      <c r="N1158" s="2"/>
      <c r="O1158" s="2"/>
      <c r="P1158" s="2"/>
      <c r="Q1158" s="2"/>
      <c r="R1158" s="2"/>
      <c r="S1158" s="2"/>
      <c r="T1158" s="2"/>
      <c r="U1158" s="2"/>
      <c r="V1158" s="2"/>
      <c r="W1158" s="2"/>
      <c r="X1158" s="2"/>
      <c r="Y1158" s="2"/>
      <c r="Z1158" s="2"/>
      <c r="AA1158" s="2"/>
      <c r="AB1158" s="2"/>
      <c r="AC1158" s="2"/>
      <c r="AD1158" s="2"/>
      <c r="AE1158" s="2"/>
      <c r="AF1158" s="2"/>
      <c r="AG1158" s="2"/>
      <c r="AH1158" s="2"/>
      <c r="AI1158" s="2"/>
      <c r="AJ1158" s="2"/>
      <c r="AK1158" s="2"/>
      <c r="AL1158" s="2"/>
      <c r="AM1158" s="2"/>
      <c r="AN1158" s="2"/>
      <c r="AO1158" s="2"/>
      <c r="AP1158" s="2"/>
      <c r="AQ1158" s="2"/>
      <c r="AR1158" s="2"/>
      <c r="AS1158" s="2"/>
      <c r="AT1158" s="2"/>
      <c r="AU1158" s="2"/>
      <c r="AV1158" s="2"/>
      <c r="AW1158" s="2"/>
      <c r="AX1158" s="2"/>
      <c r="AY1158" s="2"/>
      <c r="AZ1158" s="2"/>
      <c r="BA1158" s="2"/>
      <c r="BB1158" s="2"/>
      <c r="BC1158" s="2"/>
      <c r="BD1158" s="2"/>
      <c r="BE1158" s="2"/>
      <c r="BF1158" s="2"/>
      <c r="BG1158" s="2"/>
      <c r="BH1158" s="2"/>
      <c r="BI1158" s="2"/>
      <c r="BJ1158" s="2"/>
    </row>
    <row r="1159" spans="1:62" x14ac:dyDescent="0.3">
      <c r="A1159" s="2"/>
      <c r="B1159" s="2"/>
      <c r="C1159" s="2"/>
      <c r="D1159" s="2"/>
      <c r="E1159" s="2"/>
      <c r="F1159" s="2"/>
      <c r="G1159" s="2"/>
      <c r="H1159" s="2"/>
      <c r="I1159" s="2"/>
      <c r="J1159" s="2"/>
      <c r="K1159" s="2"/>
      <c r="L1159" s="2"/>
      <c r="M1159" s="2"/>
      <c r="N1159" s="2"/>
      <c r="O1159" s="2"/>
      <c r="P1159" s="2"/>
      <c r="Q1159" s="2"/>
      <c r="R1159" s="2"/>
      <c r="S1159" s="2"/>
      <c r="T1159" s="2"/>
      <c r="U1159" s="2"/>
      <c r="V1159" s="2"/>
      <c r="W1159" s="2"/>
      <c r="X1159" s="2"/>
      <c r="Y1159" s="2"/>
      <c r="Z1159" s="2"/>
      <c r="AA1159" s="2"/>
      <c r="AB1159" s="2"/>
      <c r="AC1159" s="2"/>
      <c r="AD1159" s="2"/>
      <c r="AE1159" s="2"/>
      <c r="AF1159" s="2"/>
      <c r="AG1159" s="2"/>
      <c r="AH1159" s="2"/>
      <c r="AI1159" s="2"/>
      <c r="AJ1159" s="2"/>
      <c r="AK1159" s="2"/>
      <c r="AL1159" s="2"/>
      <c r="AM1159" s="2"/>
      <c r="AN1159" s="2"/>
      <c r="AO1159" s="2"/>
      <c r="AP1159" s="2"/>
      <c r="AQ1159" s="2"/>
      <c r="AR1159" s="2"/>
      <c r="AS1159" s="2"/>
      <c r="AT1159" s="2"/>
      <c r="AU1159" s="2"/>
      <c r="AV1159" s="2"/>
      <c r="AW1159" s="2"/>
      <c r="AX1159" s="2"/>
      <c r="AY1159" s="2"/>
      <c r="AZ1159" s="2"/>
      <c r="BA1159" s="2"/>
      <c r="BB1159" s="2"/>
      <c r="BC1159" s="2"/>
      <c r="BD1159" s="2"/>
      <c r="BE1159" s="2"/>
      <c r="BF1159" s="2"/>
      <c r="BG1159" s="2"/>
      <c r="BH1159" s="2"/>
      <c r="BI1159" s="2"/>
      <c r="BJ1159" s="2"/>
    </row>
    <row r="1160" spans="1:62" x14ac:dyDescent="0.3">
      <c r="A1160" s="2"/>
      <c r="B1160" s="2"/>
      <c r="C1160" s="2"/>
      <c r="D1160" s="2"/>
      <c r="E1160" s="2"/>
      <c r="F1160" s="2"/>
      <c r="G1160" s="2"/>
      <c r="H1160" s="2"/>
      <c r="I1160" s="2"/>
      <c r="J1160" s="2"/>
      <c r="K1160" s="2"/>
      <c r="L1160" s="2"/>
      <c r="M1160" s="2"/>
      <c r="N1160" s="2"/>
      <c r="O1160" s="2"/>
      <c r="P1160" s="2"/>
      <c r="Q1160" s="2"/>
      <c r="R1160" s="2"/>
      <c r="S1160" s="2"/>
      <c r="T1160" s="2"/>
      <c r="U1160" s="2"/>
      <c r="V1160" s="2"/>
      <c r="W1160" s="2"/>
      <c r="X1160" s="2"/>
      <c r="Y1160" s="2"/>
      <c r="Z1160" s="2"/>
      <c r="AA1160" s="2"/>
      <c r="AB1160" s="2"/>
      <c r="AC1160" s="2"/>
      <c r="AD1160" s="2"/>
      <c r="AE1160" s="2"/>
      <c r="AF1160" s="2"/>
      <c r="AG1160" s="2"/>
      <c r="AH1160" s="2"/>
      <c r="AI1160" s="2"/>
      <c r="AJ1160" s="2"/>
      <c r="AK1160" s="2"/>
      <c r="AL1160" s="2"/>
      <c r="AM1160" s="2"/>
      <c r="AN1160" s="2"/>
      <c r="AO1160" s="2"/>
      <c r="AP1160" s="2"/>
      <c r="AQ1160" s="2"/>
      <c r="AR1160" s="2"/>
      <c r="AS1160" s="2"/>
      <c r="AT1160" s="2"/>
      <c r="AU1160" s="2"/>
      <c r="AV1160" s="2"/>
      <c r="AW1160" s="2"/>
      <c r="AX1160" s="2"/>
      <c r="AY1160" s="2"/>
      <c r="AZ1160" s="2"/>
      <c r="BA1160" s="2"/>
      <c r="BB1160" s="2"/>
      <c r="BC1160" s="2"/>
      <c r="BD1160" s="2"/>
      <c r="BE1160" s="2"/>
      <c r="BF1160" s="2"/>
      <c r="BG1160" s="2"/>
      <c r="BH1160" s="2"/>
      <c r="BI1160" s="2"/>
      <c r="BJ1160" s="2"/>
    </row>
    <row r="1161" spans="1:62" x14ac:dyDescent="0.3">
      <c r="A1161" s="2"/>
      <c r="B1161" s="2"/>
      <c r="C1161" s="2"/>
      <c r="D1161" s="2"/>
      <c r="E1161" s="2"/>
      <c r="F1161" s="2"/>
      <c r="G1161" s="2"/>
      <c r="H1161" s="2"/>
      <c r="I1161" s="2"/>
      <c r="J1161" s="2"/>
      <c r="K1161" s="2"/>
      <c r="L1161" s="2"/>
      <c r="M1161" s="2"/>
      <c r="N1161" s="2"/>
      <c r="O1161" s="2"/>
      <c r="P1161" s="2"/>
      <c r="Q1161" s="2"/>
      <c r="R1161" s="2"/>
      <c r="S1161" s="2"/>
      <c r="T1161" s="2"/>
      <c r="U1161" s="2"/>
      <c r="V1161" s="2"/>
      <c r="W1161" s="2"/>
      <c r="X1161" s="2"/>
      <c r="Y1161" s="2"/>
      <c r="Z1161" s="2"/>
      <c r="AA1161" s="2"/>
      <c r="AB1161" s="2"/>
      <c r="AC1161" s="2"/>
      <c r="AD1161" s="2"/>
      <c r="AE1161" s="2"/>
      <c r="AF1161" s="2"/>
      <c r="AG1161" s="2"/>
      <c r="AH1161" s="2"/>
      <c r="AI1161" s="2"/>
      <c r="AJ1161" s="2"/>
      <c r="AK1161" s="2"/>
      <c r="AL1161" s="2"/>
      <c r="AM1161" s="2"/>
      <c r="AN1161" s="2"/>
      <c r="AO1161" s="2"/>
      <c r="AP1161" s="2"/>
      <c r="AQ1161" s="2"/>
      <c r="AR1161" s="2"/>
      <c r="AS1161" s="2"/>
      <c r="AT1161" s="2"/>
      <c r="AU1161" s="2"/>
      <c r="AV1161" s="2"/>
      <c r="AW1161" s="2"/>
      <c r="AX1161" s="2"/>
      <c r="AY1161" s="2"/>
      <c r="AZ1161" s="2"/>
      <c r="BA1161" s="2"/>
      <c r="BB1161" s="2"/>
      <c r="BC1161" s="2"/>
      <c r="BD1161" s="2"/>
      <c r="BE1161" s="2"/>
      <c r="BF1161" s="2"/>
      <c r="BG1161" s="2"/>
      <c r="BH1161" s="2"/>
      <c r="BI1161" s="2"/>
      <c r="BJ1161" s="2"/>
    </row>
    <row r="1162" spans="1:62" x14ac:dyDescent="0.3">
      <c r="A1162" s="2"/>
      <c r="B1162" s="2"/>
      <c r="C1162" s="2"/>
      <c r="D1162" s="2"/>
      <c r="E1162" s="2"/>
      <c r="F1162" s="2"/>
      <c r="G1162" s="2"/>
      <c r="H1162" s="2"/>
      <c r="I1162" s="2"/>
      <c r="J1162" s="2"/>
      <c r="K1162" s="2"/>
      <c r="L1162" s="2"/>
      <c r="M1162" s="2"/>
      <c r="N1162" s="2"/>
      <c r="O1162" s="2"/>
      <c r="P1162" s="2"/>
      <c r="Q1162" s="2"/>
      <c r="R1162" s="2"/>
      <c r="S1162" s="2"/>
      <c r="T1162" s="2"/>
      <c r="U1162" s="2"/>
      <c r="V1162" s="2"/>
      <c r="W1162" s="2"/>
      <c r="X1162" s="2"/>
      <c r="Y1162" s="2"/>
      <c r="Z1162" s="2"/>
      <c r="AA1162" s="2"/>
      <c r="AB1162" s="2"/>
      <c r="AC1162" s="2"/>
      <c r="AD1162" s="2"/>
      <c r="AE1162" s="2"/>
      <c r="AF1162" s="2"/>
      <c r="AG1162" s="2"/>
      <c r="AH1162" s="2"/>
      <c r="AI1162" s="2"/>
      <c r="AJ1162" s="2"/>
      <c r="AK1162" s="2"/>
      <c r="AL1162" s="2"/>
      <c r="AM1162" s="2"/>
      <c r="AN1162" s="2"/>
      <c r="AO1162" s="2"/>
      <c r="AP1162" s="2"/>
      <c r="AQ1162" s="2"/>
      <c r="AR1162" s="2"/>
      <c r="AS1162" s="2"/>
      <c r="AT1162" s="2"/>
      <c r="AU1162" s="2"/>
      <c r="AV1162" s="2"/>
      <c r="AW1162" s="2"/>
      <c r="AX1162" s="2"/>
      <c r="AY1162" s="2"/>
      <c r="AZ1162" s="2"/>
      <c r="BA1162" s="2"/>
      <c r="BB1162" s="2"/>
      <c r="BC1162" s="2"/>
      <c r="BD1162" s="2"/>
      <c r="BE1162" s="2"/>
      <c r="BF1162" s="2"/>
      <c r="BG1162" s="2"/>
      <c r="BH1162" s="2"/>
      <c r="BI1162" s="2"/>
      <c r="BJ1162" s="2"/>
    </row>
    <row r="1163" spans="1:62" x14ac:dyDescent="0.3">
      <c r="A1163" s="2"/>
      <c r="B1163" s="2"/>
      <c r="C1163" s="2"/>
      <c r="D1163" s="2"/>
      <c r="E1163" s="2"/>
      <c r="F1163" s="2"/>
      <c r="G1163" s="2"/>
      <c r="H1163" s="2"/>
      <c r="I1163" s="2"/>
      <c r="J1163" s="2"/>
      <c r="K1163" s="2"/>
      <c r="L1163" s="2"/>
      <c r="M1163" s="2"/>
      <c r="N1163" s="2"/>
      <c r="O1163" s="2"/>
      <c r="P1163" s="2"/>
      <c r="Q1163" s="2"/>
      <c r="R1163" s="2"/>
      <c r="S1163" s="2"/>
      <c r="T1163" s="2"/>
      <c r="U1163" s="2"/>
      <c r="V1163" s="2"/>
      <c r="W1163" s="2"/>
      <c r="X1163" s="2"/>
      <c r="Y1163" s="2"/>
      <c r="Z1163" s="2"/>
      <c r="AA1163" s="2"/>
      <c r="AB1163" s="2"/>
      <c r="AC1163" s="2"/>
      <c r="AD1163" s="2"/>
      <c r="AE1163" s="2"/>
      <c r="AF1163" s="2"/>
      <c r="AG1163" s="2"/>
      <c r="AH1163" s="2"/>
      <c r="AI1163" s="2"/>
      <c r="AJ1163" s="2"/>
      <c r="AK1163" s="2"/>
      <c r="AL1163" s="2"/>
      <c r="AM1163" s="2"/>
      <c r="AN1163" s="2"/>
      <c r="AO1163" s="2"/>
      <c r="AP1163" s="2"/>
      <c r="AQ1163" s="2"/>
      <c r="AR1163" s="2"/>
      <c r="AS1163" s="2"/>
      <c r="AT1163" s="2"/>
      <c r="AU1163" s="2"/>
      <c r="AV1163" s="2"/>
      <c r="AW1163" s="2"/>
      <c r="AX1163" s="2"/>
      <c r="AY1163" s="2"/>
      <c r="AZ1163" s="2"/>
      <c r="BA1163" s="2"/>
      <c r="BB1163" s="2"/>
      <c r="BC1163" s="2"/>
      <c r="BD1163" s="2"/>
      <c r="BE1163" s="2"/>
      <c r="BF1163" s="2"/>
      <c r="BG1163" s="2"/>
      <c r="BH1163" s="2"/>
      <c r="BI1163" s="2"/>
      <c r="BJ1163" s="2"/>
    </row>
    <row r="1164" spans="1:62" x14ac:dyDescent="0.3">
      <c r="A1164" s="2"/>
      <c r="B1164" s="2"/>
      <c r="C1164" s="2"/>
      <c r="D1164" s="2"/>
      <c r="E1164" s="2"/>
      <c r="F1164" s="2"/>
      <c r="G1164" s="2"/>
      <c r="H1164" s="2"/>
      <c r="I1164" s="2"/>
      <c r="J1164" s="2"/>
      <c r="K1164" s="2"/>
      <c r="L1164" s="2"/>
      <c r="M1164" s="2"/>
      <c r="N1164" s="2"/>
      <c r="O1164" s="2"/>
      <c r="P1164" s="2"/>
      <c r="Q1164" s="2"/>
      <c r="R1164" s="2"/>
      <c r="S1164" s="2"/>
      <c r="T1164" s="2"/>
      <c r="U1164" s="2"/>
      <c r="V1164" s="2"/>
      <c r="W1164" s="2"/>
      <c r="X1164" s="2"/>
      <c r="Y1164" s="2"/>
      <c r="Z1164" s="2"/>
      <c r="AA1164" s="2"/>
      <c r="AB1164" s="2"/>
      <c r="AC1164" s="2"/>
      <c r="AD1164" s="2"/>
      <c r="AE1164" s="2"/>
      <c r="AF1164" s="2"/>
      <c r="AG1164" s="2"/>
      <c r="AH1164" s="2"/>
      <c r="AI1164" s="2"/>
      <c r="AJ1164" s="2"/>
      <c r="AK1164" s="2"/>
      <c r="AL1164" s="2"/>
      <c r="AM1164" s="2"/>
      <c r="AN1164" s="2"/>
      <c r="AO1164" s="2"/>
      <c r="AP1164" s="2"/>
      <c r="AQ1164" s="2"/>
      <c r="AR1164" s="2"/>
      <c r="AS1164" s="2"/>
      <c r="AT1164" s="2"/>
      <c r="AU1164" s="2"/>
      <c r="AV1164" s="2"/>
      <c r="AW1164" s="2"/>
      <c r="AX1164" s="2"/>
      <c r="AY1164" s="2"/>
      <c r="AZ1164" s="2"/>
      <c r="BA1164" s="2"/>
      <c r="BB1164" s="2"/>
      <c r="BC1164" s="2"/>
      <c r="BD1164" s="2"/>
      <c r="BE1164" s="2"/>
      <c r="BF1164" s="2"/>
      <c r="BG1164" s="2"/>
      <c r="BH1164" s="2"/>
      <c r="BI1164" s="2"/>
      <c r="BJ1164" s="2"/>
    </row>
    <row r="1165" spans="1:62" x14ac:dyDescent="0.3">
      <c r="A1165" s="2"/>
      <c r="B1165" s="2"/>
      <c r="C1165" s="2"/>
      <c r="D1165" s="2"/>
      <c r="E1165" s="2"/>
      <c r="F1165" s="2"/>
      <c r="G1165" s="2"/>
      <c r="H1165" s="2"/>
      <c r="I1165" s="2"/>
      <c r="J1165" s="2"/>
      <c r="K1165" s="2"/>
      <c r="L1165" s="2"/>
      <c r="M1165" s="2"/>
      <c r="N1165" s="2"/>
      <c r="O1165" s="2"/>
      <c r="P1165" s="2"/>
      <c r="Q1165" s="2"/>
      <c r="R1165" s="2"/>
      <c r="S1165" s="2"/>
      <c r="T1165" s="2"/>
      <c r="U1165" s="2"/>
      <c r="V1165" s="2"/>
      <c r="W1165" s="2"/>
      <c r="X1165" s="2"/>
      <c r="Y1165" s="2"/>
      <c r="Z1165" s="2"/>
      <c r="AA1165" s="2"/>
      <c r="AB1165" s="2"/>
      <c r="AC1165" s="2"/>
      <c r="AD1165" s="2"/>
      <c r="AE1165" s="2"/>
      <c r="AF1165" s="2"/>
      <c r="AG1165" s="2"/>
      <c r="AH1165" s="2"/>
      <c r="AI1165" s="2"/>
      <c r="AJ1165" s="2"/>
      <c r="AK1165" s="2"/>
      <c r="AL1165" s="2"/>
      <c r="AM1165" s="2"/>
      <c r="AN1165" s="2"/>
      <c r="AO1165" s="2"/>
      <c r="AP1165" s="2"/>
      <c r="AQ1165" s="2"/>
      <c r="AR1165" s="2"/>
      <c r="AS1165" s="2"/>
      <c r="AT1165" s="2"/>
      <c r="AU1165" s="2"/>
      <c r="AV1165" s="2"/>
      <c r="AW1165" s="2"/>
      <c r="AX1165" s="2"/>
      <c r="AY1165" s="2"/>
      <c r="AZ1165" s="2"/>
      <c r="BA1165" s="2"/>
      <c r="BB1165" s="2"/>
      <c r="BC1165" s="2"/>
      <c r="BD1165" s="2"/>
      <c r="BE1165" s="2"/>
      <c r="BF1165" s="2"/>
      <c r="BG1165" s="2"/>
      <c r="BH1165" s="2"/>
      <c r="BI1165" s="2"/>
      <c r="BJ1165" s="2"/>
    </row>
    <row r="1166" spans="1:62" x14ac:dyDescent="0.3">
      <c r="A1166" s="2"/>
      <c r="B1166" s="2"/>
      <c r="C1166" s="2"/>
      <c r="D1166" s="2"/>
      <c r="E1166" s="2"/>
      <c r="F1166" s="2"/>
      <c r="G1166" s="2"/>
      <c r="H1166" s="2"/>
      <c r="I1166" s="2"/>
      <c r="J1166" s="2"/>
      <c r="K1166" s="2"/>
      <c r="L1166" s="2"/>
      <c r="M1166" s="2"/>
      <c r="N1166" s="2"/>
      <c r="O1166" s="2"/>
      <c r="P1166" s="2"/>
      <c r="Q1166" s="2"/>
      <c r="R1166" s="2"/>
      <c r="S1166" s="2"/>
      <c r="T1166" s="2"/>
      <c r="U1166" s="2"/>
      <c r="V1166" s="2"/>
      <c r="W1166" s="2"/>
      <c r="X1166" s="2"/>
      <c r="Y1166" s="2"/>
      <c r="Z1166" s="2"/>
      <c r="AA1166" s="2"/>
      <c r="AB1166" s="2"/>
      <c r="AC1166" s="2"/>
      <c r="AD1166" s="2"/>
      <c r="AE1166" s="2"/>
      <c r="AF1166" s="2"/>
      <c r="AG1166" s="2"/>
      <c r="AH1166" s="2"/>
      <c r="AI1166" s="2"/>
      <c r="AJ1166" s="2"/>
      <c r="AK1166" s="2"/>
      <c r="AL1166" s="2"/>
      <c r="AM1166" s="2"/>
      <c r="AN1166" s="2"/>
      <c r="AO1166" s="2"/>
      <c r="AP1166" s="2"/>
      <c r="AQ1166" s="2"/>
      <c r="AR1166" s="2"/>
      <c r="AS1166" s="2"/>
      <c r="AT1166" s="2"/>
      <c r="AU1166" s="2"/>
      <c r="AV1166" s="2"/>
      <c r="AW1166" s="2"/>
      <c r="AX1166" s="2"/>
      <c r="AY1166" s="2"/>
      <c r="AZ1166" s="2"/>
      <c r="BA1166" s="2"/>
      <c r="BB1166" s="2"/>
      <c r="BC1166" s="2"/>
      <c r="BD1166" s="2"/>
      <c r="BE1166" s="2"/>
      <c r="BF1166" s="2"/>
      <c r="BG1166" s="2"/>
      <c r="BH1166" s="2"/>
      <c r="BI1166" s="2"/>
      <c r="BJ1166" s="2"/>
    </row>
    <row r="1167" spans="1:62" x14ac:dyDescent="0.3">
      <c r="A1167" s="2"/>
      <c r="B1167" s="2"/>
      <c r="C1167" s="2"/>
      <c r="D1167" s="2"/>
      <c r="E1167" s="2"/>
      <c r="F1167" s="2"/>
      <c r="G1167" s="2"/>
      <c r="H1167" s="2"/>
      <c r="I1167" s="2"/>
      <c r="J1167" s="2"/>
      <c r="K1167" s="2"/>
      <c r="L1167" s="2"/>
      <c r="M1167" s="2"/>
      <c r="N1167" s="2"/>
      <c r="O1167" s="2"/>
      <c r="P1167" s="2"/>
      <c r="Q1167" s="2"/>
      <c r="R1167" s="2"/>
      <c r="S1167" s="2"/>
      <c r="T1167" s="2"/>
      <c r="U1167" s="2"/>
      <c r="V1167" s="2"/>
      <c r="W1167" s="2"/>
      <c r="X1167" s="2"/>
      <c r="Y1167" s="2"/>
      <c r="Z1167" s="2"/>
      <c r="AA1167" s="2"/>
      <c r="AB1167" s="2"/>
      <c r="AC1167" s="2"/>
      <c r="AD1167" s="2"/>
      <c r="AE1167" s="2"/>
      <c r="AF1167" s="2"/>
      <c r="AG1167" s="2"/>
      <c r="AH1167" s="2"/>
      <c r="AI1167" s="2"/>
      <c r="AJ1167" s="2"/>
      <c r="AK1167" s="2"/>
      <c r="AL1167" s="2"/>
      <c r="AM1167" s="2"/>
      <c r="AN1167" s="2"/>
      <c r="AO1167" s="2"/>
      <c r="AP1167" s="2"/>
      <c r="AQ1167" s="2"/>
      <c r="AR1167" s="2"/>
      <c r="AS1167" s="2"/>
      <c r="AT1167" s="2"/>
      <c r="AU1167" s="2"/>
      <c r="AV1167" s="2"/>
      <c r="AW1167" s="2"/>
      <c r="AX1167" s="2"/>
      <c r="AY1167" s="2"/>
      <c r="AZ1167" s="2"/>
      <c r="BA1167" s="2"/>
      <c r="BB1167" s="2"/>
      <c r="BC1167" s="2"/>
      <c r="BD1167" s="2"/>
      <c r="BE1167" s="2"/>
      <c r="BF1167" s="2"/>
      <c r="BG1167" s="2"/>
      <c r="BH1167" s="2"/>
      <c r="BI1167" s="2"/>
      <c r="BJ1167" s="2"/>
    </row>
    <row r="1168" spans="1:62" x14ac:dyDescent="0.3">
      <c r="A1168" s="2"/>
      <c r="B1168" s="2"/>
      <c r="C1168" s="2"/>
      <c r="D1168" s="2"/>
      <c r="E1168" s="2"/>
      <c r="F1168" s="2"/>
      <c r="G1168" s="2"/>
      <c r="H1168" s="2"/>
      <c r="I1168" s="2"/>
      <c r="J1168" s="2"/>
      <c r="K1168" s="2"/>
      <c r="L1168" s="2"/>
      <c r="M1168" s="2"/>
      <c r="N1168" s="2"/>
      <c r="O1168" s="2"/>
      <c r="P1168" s="2"/>
      <c r="Q1168" s="2"/>
      <c r="R1168" s="2"/>
      <c r="S1168" s="2"/>
      <c r="T1168" s="2"/>
      <c r="U1168" s="2"/>
      <c r="V1168" s="2"/>
      <c r="W1168" s="2"/>
      <c r="X1168" s="2"/>
      <c r="Y1168" s="2"/>
      <c r="Z1168" s="2"/>
      <c r="AA1168" s="2"/>
      <c r="AB1168" s="2"/>
      <c r="AC1168" s="2"/>
      <c r="AD1168" s="2"/>
      <c r="AE1168" s="2"/>
      <c r="AF1168" s="2"/>
      <c r="AG1168" s="2"/>
      <c r="AH1168" s="2"/>
      <c r="AI1168" s="2"/>
      <c r="AJ1168" s="2"/>
      <c r="AK1168" s="2"/>
      <c r="AL1168" s="2"/>
      <c r="AM1168" s="2"/>
      <c r="AN1168" s="2"/>
      <c r="AO1168" s="2"/>
      <c r="AP1168" s="2"/>
      <c r="AQ1168" s="2"/>
      <c r="AR1168" s="2"/>
      <c r="AS1168" s="2"/>
      <c r="AT1168" s="2"/>
      <c r="AU1168" s="2"/>
      <c r="AV1168" s="2"/>
      <c r="AW1168" s="2"/>
      <c r="AX1168" s="2"/>
      <c r="AY1168" s="2"/>
      <c r="AZ1168" s="2"/>
      <c r="BA1168" s="2"/>
      <c r="BB1168" s="2"/>
      <c r="BC1168" s="2"/>
      <c r="BD1168" s="2"/>
      <c r="BE1168" s="2"/>
      <c r="BF1168" s="2"/>
      <c r="BG1168" s="2"/>
      <c r="BH1168" s="2"/>
      <c r="BI1168" s="2"/>
      <c r="BJ1168" s="2"/>
    </row>
    <row r="1169" spans="1:62" x14ac:dyDescent="0.3">
      <c r="A1169" s="2"/>
      <c r="B1169" s="2"/>
      <c r="C1169" s="2"/>
      <c r="D1169" s="2"/>
      <c r="E1169" s="2"/>
      <c r="F1169" s="2"/>
      <c r="G1169" s="2"/>
      <c r="H1169" s="2"/>
      <c r="I1169" s="2"/>
      <c r="J1169" s="2"/>
      <c r="K1169" s="2"/>
      <c r="L1169" s="2"/>
      <c r="M1169" s="2"/>
      <c r="N1169" s="2"/>
      <c r="O1169" s="2"/>
      <c r="P1169" s="2"/>
      <c r="Q1169" s="2"/>
      <c r="R1169" s="2"/>
      <c r="S1169" s="2"/>
      <c r="T1169" s="2"/>
      <c r="U1169" s="2"/>
      <c r="V1169" s="2"/>
      <c r="W1169" s="2"/>
      <c r="X1169" s="2"/>
      <c r="Y1169" s="2"/>
      <c r="Z1169" s="2"/>
      <c r="AA1169" s="2"/>
      <c r="AB1169" s="2"/>
      <c r="AC1169" s="2"/>
      <c r="AD1169" s="2"/>
      <c r="AE1169" s="2"/>
      <c r="AF1169" s="2"/>
      <c r="AG1169" s="2"/>
      <c r="AH1169" s="2"/>
      <c r="AI1169" s="2"/>
      <c r="AJ1169" s="2"/>
      <c r="AK1169" s="2"/>
      <c r="AL1169" s="2"/>
      <c r="AM1169" s="2"/>
      <c r="AN1169" s="2"/>
      <c r="AO1169" s="2"/>
      <c r="AP1169" s="2"/>
      <c r="AQ1169" s="2"/>
      <c r="AR1169" s="2"/>
      <c r="AS1169" s="2"/>
      <c r="AT1169" s="2"/>
      <c r="AU1169" s="2"/>
      <c r="AV1169" s="2"/>
      <c r="AW1169" s="2"/>
      <c r="AX1169" s="2"/>
      <c r="AY1169" s="2"/>
      <c r="AZ1169" s="2"/>
      <c r="BA1169" s="2"/>
      <c r="BB1169" s="2"/>
      <c r="BC1169" s="2"/>
      <c r="BD1169" s="2"/>
      <c r="BE1169" s="2"/>
      <c r="BF1169" s="2"/>
      <c r="BG1169" s="2"/>
      <c r="BH1169" s="2"/>
      <c r="BI1169" s="2"/>
      <c r="BJ1169" s="2"/>
    </row>
    <row r="1170" spans="1:62" x14ac:dyDescent="0.3">
      <c r="A1170" s="2"/>
      <c r="B1170" s="2"/>
      <c r="C1170" s="2"/>
      <c r="D1170" s="2"/>
      <c r="E1170" s="2"/>
      <c r="F1170" s="2"/>
      <c r="G1170" s="2"/>
      <c r="H1170" s="2"/>
      <c r="I1170" s="2"/>
      <c r="J1170" s="2"/>
      <c r="K1170" s="2"/>
      <c r="L1170" s="2"/>
      <c r="M1170" s="2"/>
      <c r="N1170" s="2"/>
      <c r="O1170" s="2"/>
      <c r="P1170" s="2"/>
      <c r="Q1170" s="2"/>
      <c r="R1170" s="2"/>
      <c r="S1170" s="2"/>
      <c r="T1170" s="2"/>
      <c r="U1170" s="2"/>
      <c r="V1170" s="2"/>
      <c r="W1170" s="2"/>
      <c r="X1170" s="2"/>
      <c r="Y1170" s="2"/>
      <c r="Z1170" s="2"/>
      <c r="AA1170" s="2"/>
      <c r="AB1170" s="2"/>
      <c r="AC1170" s="2"/>
      <c r="AD1170" s="2"/>
      <c r="AE1170" s="2"/>
      <c r="AF1170" s="2"/>
      <c r="AG1170" s="2"/>
      <c r="AH1170" s="2"/>
      <c r="AI1170" s="2"/>
      <c r="AJ1170" s="2"/>
      <c r="AK1170" s="2"/>
      <c r="AL1170" s="2"/>
      <c r="AM1170" s="2"/>
      <c r="AN1170" s="2"/>
      <c r="AO1170" s="2"/>
      <c r="AP1170" s="2"/>
      <c r="AQ1170" s="2"/>
      <c r="AR1170" s="2"/>
      <c r="AS1170" s="2"/>
      <c r="AT1170" s="2"/>
      <c r="AU1170" s="2"/>
      <c r="AV1170" s="2"/>
      <c r="AW1170" s="2"/>
      <c r="AX1170" s="2"/>
      <c r="AY1170" s="2"/>
      <c r="AZ1170" s="2"/>
      <c r="BA1170" s="2"/>
      <c r="BB1170" s="2"/>
      <c r="BC1170" s="2"/>
      <c r="BD1170" s="2"/>
      <c r="BE1170" s="2"/>
      <c r="BF1170" s="2"/>
      <c r="BG1170" s="2"/>
      <c r="BH1170" s="2"/>
      <c r="BI1170" s="2"/>
      <c r="BJ1170" s="2"/>
    </row>
    <row r="1171" spans="1:62" x14ac:dyDescent="0.3">
      <c r="A1171" s="2"/>
      <c r="B1171" s="2"/>
      <c r="C1171" s="2"/>
      <c r="D1171" s="2"/>
      <c r="E1171" s="2"/>
      <c r="F1171" s="2"/>
      <c r="G1171" s="2"/>
      <c r="H1171" s="2"/>
      <c r="I1171" s="2"/>
      <c r="J1171" s="2"/>
      <c r="K1171" s="2"/>
      <c r="L1171" s="2"/>
      <c r="M1171" s="2"/>
      <c r="N1171" s="2"/>
      <c r="O1171" s="2"/>
      <c r="P1171" s="2"/>
      <c r="Q1171" s="2"/>
      <c r="R1171" s="2"/>
      <c r="S1171" s="2"/>
      <c r="T1171" s="2"/>
      <c r="U1171" s="2"/>
      <c r="V1171" s="2"/>
      <c r="W1171" s="2"/>
      <c r="X1171" s="2"/>
      <c r="Y1171" s="2"/>
      <c r="Z1171" s="2"/>
      <c r="AA1171" s="2"/>
      <c r="AB1171" s="2"/>
      <c r="AC1171" s="2"/>
      <c r="AD1171" s="2"/>
      <c r="AE1171" s="2"/>
      <c r="AF1171" s="2"/>
      <c r="AG1171" s="2"/>
      <c r="AH1171" s="2"/>
      <c r="AI1171" s="2"/>
      <c r="AJ1171" s="2"/>
      <c r="AK1171" s="2"/>
      <c r="AL1171" s="2"/>
      <c r="AM1171" s="2"/>
      <c r="AN1171" s="2"/>
      <c r="AO1171" s="2"/>
      <c r="AP1171" s="2"/>
      <c r="AQ1171" s="2"/>
      <c r="AR1171" s="2"/>
      <c r="AS1171" s="2"/>
      <c r="AT1171" s="2"/>
      <c r="AU1171" s="2"/>
      <c r="AV1171" s="2"/>
      <c r="AW1171" s="2"/>
      <c r="AX1171" s="2"/>
      <c r="AY1171" s="2"/>
      <c r="AZ1171" s="2"/>
      <c r="BA1171" s="2"/>
      <c r="BB1171" s="2"/>
      <c r="BC1171" s="2"/>
      <c r="BD1171" s="2"/>
      <c r="BE1171" s="2"/>
      <c r="BF1171" s="2"/>
      <c r="BG1171" s="2"/>
      <c r="BH1171" s="2"/>
      <c r="BI1171" s="2"/>
      <c r="BJ1171" s="2"/>
    </row>
    <row r="1172" spans="1:62" x14ac:dyDescent="0.3">
      <c r="A1172" s="2"/>
      <c r="B1172" s="2"/>
      <c r="C1172" s="2"/>
      <c r="D1172" s="2"/>
      <c r="E1172" s="2"/>
      <c r="F1172" s="2"/>
      <c r="G1172" s="2"/>
      <c r="H1172" s="2"/>
      <c r="I1172" s="2"/>
      <c r="J1172" s="2"/>
      <c r="K1172" s="2"/>
      <c r="L1172" s="2"/>
      <c r="M1172" s="2"/>
      <c r="N1172" s="2"/>
      <c r="O1172" s="2"/>
      <c r="P1172" s="2"/>
      <c r="Q1172" s="2"/>
      <c r="R1172" s="2"/>
      <c r="S1172" s="2"/>
      <c r="T1172" s="2"/>
      <c r="U1172" s="2"/>
      <c r="V1172" s="2"/>
      <c r="W1172" s="2"/>
      <c r="X1172" s="2"/>
      <c r="Y1172" s="2"/>
      <c r="Z1172" s="2"/>
      <c r="AA1172" s="2"/>
      <c r="AB1172" s="2"/>
      <c r="AC1172" s="2"/>
      <c r="AD1172" s="2"/>
      <c r="AE1172" s="2"/>
      <c r="AF1172" s="2"/>
      <c r="AG1172" s="2"/>
      <c r="AH1172" s="2"/>
      <c r="AI1172" s="2"/>
      <c r="AJ1172" s="2"/>
      <c r="AK1172" s="2"/>
      <c r="AL1172" s="2"/>
      <c r="AM1172" s="2"/>
      <c r="AN1172" s="2"/>
      <c r="AO1172" s="2"/>
      <c r="AP1172" s="2"/>
      <c r="AQ1172" s="2"/>
      <c r="AR1172" s="2"/>
      <c r="AS1172" s="2"/>
      <c r="AT1172" s="2"/>
      <c r="AU1172" s="2"/>
      <c r="AV1172" s="2"/>
      <c r="AW1172" s="2"/>
      <c r="AX1172" s="2"/>
      <c r="AY1172" s="2"/>
      <c r="AZ1172" s="2"/>
      <c r="BA1172" s="2"/>
      <c r="BB1172" s="2"/>
      <c r="BC1172" s="2"/>
      <c r="BD1172" s="2"/>
      <c r="BE1172" s="2"/>
      <c r="BF1172" s="2"/>
      <c r="BG1172" s="2"/>
      <c r="BH1172" s="2"/>
      <c r="BI1172" s="2"/>
      <c r="BJ1172" s="2"/>
    </row>
    <row r="1173" spans="1:62" x14ac:dyDescent="0.3">
      <c r="A1173" s="2"/>
      <c r="B1173" s="2"/>
      <c r="C1173" s="2"/>
      <c r="D1173" s="2"/>
      <c r="E1173" s="2"/>
      <c r="F1173" s="2"/>
      <c r="G1173" s="2"/>
      <c r="H1173" s="2"/>
      <c r="I1173" s="2"/>
      <c r="J1173" s="2"/>
      <c r="K1173" s="2"/>
      <c r="L1173" s="2"/>
      <c r="M1173" s="2"/>
      <c r="N1173" s="2"/>
      <c r="O1173" s="2"/>
      <c r="P1173" s="2"/>
      <c r="Q1173" s="2"/>
      <c r="R1173" s="2"/>
      <c r="S1173" s="2"/>
      <c r="T1173" s="2"/>
      <c r="U1173" s="2"/>
      <c r="V1173" s="2"/>
      <c r="W1173" s="2"/>
      <c r="X1173" s="2"/>
      <c r="Y1173" s="2"/>
      <c r="Z1173" s="2"/>
      <c r="AA1173" s="2"/>
      <c r="AB1173" s="2"/>
      <c r="AC1173" s="2"/>
      <c r="AD1173" s="2"/>
      <c r="AE1173" s="2"/>
      <c r="AF1173" s="2"/>
      <c r="AG1173" s="2"/>
      <c r="AH1173" s="2"/>
      <c r="AI1173" s="2"/>
      <c r="AJ1173" s="2"/>
      <c r="AK1173" s="2"/>
      <c r="AL1173" s="2"/>
      <c r="AM1173" s="2"/>
      <c r="AN1173" s="2"/>
      <c r="AO1173" s="2"/>
      <c r="AP1173" s="2"/>
      <c r="AQ1173" s="2"/>
      <c r="AR1173" s="2"/>
      <c r="AS1173" s="2"/>
      <c r="AT1173" s="2"/>
      <c r="AU1173" s="2"/>
      <c r="AV1173" s="2"/>
      <c r="AW1173" s="2"/>
      <c r="AX1173" s="2"/>
      <c r="AY1173" s="2"/>
      <c r="AZ1173" s="2"/>
      <c r="BA1173" s="2"/>
      <c r="BB1173" s="2"/>
      <c r="BC1173" s="2"/>
      <c r="BD1173" s="2"/>
      <c r="BE1173" s="2"/>
      <c r="BF1173" s="2"/>
      <c r="BG1173" s="2"/>
      <c r="BH1173" s="2"/>
      <c r="BI1173" s="2"/>
      <c r="BJ1173" s="2"/>
    </row>
    <row r="1174" spans="1:62" x14ac:dyDescent="0.3">
      <c r="A1174" s="2"/>
      <c r="B1174" s="2"/>
      <c r="C1174" s="2"/>
      <c r="D1174" s="2"/>
      <c r="E1174" s="2"/>
      <c r="F1174" s="2"/>
      <c r="G1174" s="2"/>
      <c r="H1174" s="2"/>
      <c r="I1174" s="2"/>
      <c r="J1174" s="2"/>
      <c r="K1174" s="2"/>
      <c r="L1174" s="2"/>
      <c r="M1174" s="2"/>
      <c r="N1174" s="2"/>
      <c r="O1174" s="2"/>
      <c r="P1174" s="2"/>
      <c r="Q1174" s="2"/>
      <c r="R1174" s="2"/>
      <c r="S1174" s="2"/>
      <c r="T1174" s="2"/>
      <c r="U1174" s="2"/>
      <c r="V1174" s="2"/>
      <c r="W1174" s="2"/>
      <c r="X1174" s="2"/>
      <c r="Y1174" s="2"/>
      <c r="Z1174" s="2"/>
      <c r="AA1174" s="2"/>
      <c r="AB1174" s="2"/>
      <c r="AC1174" s="2"/>
      <c r="AD1174" s="2"/>
      <c r="AE1174" s="2"/>
      <c r="AF1174" s="2"/>
      <c r="AG1174" s="2"/>
      <c r="AH1174" s="2"/>
      <c r="AI1174" s="2"/>
      <c r="AJ1174" s="2"/>
      <c r="AK1174" s="2"/>
      <c r="AL1174" s="2"/>
      <c r="AM1174" s="2"/>
      <c r="AN1174" s="2"/>
      <c r="AO1174" s="2"/>
      <c r="AP1174" s="2"/>
      <c r="AQ1174" s="2"/>
      <c r="AR1174" s="2"/>
      <c r="AS1174" s="2"/>
      <c r="AT1174" s="2"/>
      <c r="AU1174" s="2"/>
      <c r="AV1174" s="2"/>
      <c r="AW1174" s="2"/>
      <c r="AX1174" s="2"/>
      <c r="AY1174" s="2"/>
      <c r="AZ1174" s="2"/>
      <c r="BA1174" s="2"/>
      <c r="BB1174" s="2"/>
      <c r="BC1174" s="2"/>
      <c r="BD1174" s="2"/>
      <c r="BE1174" s="2"/>
      <c r="BF1174" s="2"/>
      <c r="BG1174" s="2"/>
      <c r="BH1174" s="2"/>
      <c r="BI1174" s="2"/>
      <c r="BJ1174" s="2"/>
    </row>
    <row r="1175" spans="1:62" x14ac:dyDescent="0.3">
      <c r="A1175" s="2"/>
      <c r="B1175" s="2"/>
      <c r="C1175" s="2"/>
      <c r="D1175" s="2"/>
      <c r="E1175" s="2"/>
      <c r="F1175" s="2"/>
      <c r="G1175" s="2"/>
      <c r="H1175" s="2"/>
      <c r="I1175" s="2"/>
      <c r="J1175" s="2"/>
      <c r="K1175" s="2"/>
      <c r="L1175" s="2"/>
      <c r="M1175" s="2"/>
      <c r="N1175" s="2"/>
      <c r="O1175" s="2"/>
      <c r="P1175" s="2"/>
      <c r="Q1175" s="2"/>
      <c r="R1175" s="2"/>
      <c r="S1175" s="2"/>
      <c r="T1175" s="2"/>
      <c r="U1175" s="2"/>
      <c r="V1175" s="2"/>
      <c r="W1175" s="2"/>
      <c r="X1175" s="2"/>
      <c r="Y1175" s="2"/>
      <c r="Z1175" s="2"/>
      <c r="AA1175" s="2"/>
      <c r="AB1175" s="2"/>
      <c r="AC1175" s="2"/>
      <c r="AD1175" s="2"/>
      <c r="AE1175" s="2"/>
      <c r="AF1175" s="2"/>
      <c r="AG1175" s="2"/>
      <c r="AH1175" s="2"/>
      <c r="AI1175" s="2"/>
      <c r="AJ1175" s="2"/>
      <c r="AK1175" s="2"/>
      <c r="AL1175" s="2"/>
      <c r="AM1175" s="2"/>
      <c r="AN1175" s="2"/>
      <c r="AO1175" s="2"/>
      <c r="AP1175" s="2"/>
      <c r="AQ1175" s="2"/>
      <c r="AR1175" s="2"/>
      <c r="AS1175" s="2"/>
      <c r="AT1175" s="2"/>
      <c r="AU1175" s="2"/>
      <c r="AV1175" s="2"/>
      <c r="AW1175" s="2"/>
      <c r="AX1175" s="2"/>
      <c r="AY1175" s="2"/>
      <c r="AZ1175" s="2"/>
      <c r="BA1175" s="2"/>
      <c r="BB1175" s="2"/>
      <c r="BC1175" s="2"/>
      <c r="BD1175" s="2"/>
      <c r="BE1175" s="2"/>
      <c r="BF1175" s="2"/>
      <c r="BG1175" s="2"/>
      <c r="BH1175" s="2"/>
      <c r="BI1175" s="2"/>
      <c r="BJ1175" s="2"/>
    </row>
    <row r="1176" spans="1:62" x14ac:dyDescent="0.3">
      <c r="A1176" s="2"/>
      <c r="B1176" s="2"/>
      <c r="C1176" s="2"/>
      <c r="D1176" s="2"/>
      <c r="E1176" s="2"/>
      <c r="F1176" s="2"/>
      <c r="G1176" s="2"/>
      <c r="H1176" s="2"/>
      <c r="I1176" s="2"/>
      <c r="J1176" s="2"/>
      <c r="K1176" s="2"/>
      <c r="L1176" s="2"/>
      <c r="M1176" s="2"/>
      <c r="N1176" s="2"/>
      <c r="O1176" s="2"/>
      <c r="P1176" s="2"/>
      <c r="Q1176" s="2"/>
      <c r="R1176" s="2"/>
      <c r="S1176" s="2"/>
      <c r="T1176" s="2"/>
      <c r="U1176" s="2"/>
      <c r="V1176" s="2"/>
      <c r="W1176" s="2"/>
      <c r="X1176" s="2"/>
      <c r="Y1176" s="2"/>
      <c r="Z1176" s="2"/>
      <c r="AA1176" s="2"/>
      <c r="AB1176" s="2"/>
      <c r="AC1176" s="2"/>
      <c r="AD1176" s="2"/>
      <c r="AE1176" s="2"/>
      <c r="AF1176" s="2"/>
      <c r="AG1176" s="2"/>
      <c r="AH1176" s="2"/>
      <c r="AI1176" s="2"/>
      <c r="AJ1176" s="2"/>
      <c r="AK1176" s="2"/>
      <c r="AL1176" s="2"/>
      <c r="AM1176" s="2"/>
      <c r="AN1176" s="2"/>
      <c r="AO1176" s="2"/>
      <c r="AP1176" s="2"/>
      <c r="AQ1176" s="2"/>
      <c r="AR1176" s="2"/>
      <c r="AS1176" s="2"/>
      <c r="AT1176" s="2"/>
      <c r="AU1176" s="2"/>
      <c r="AV1176" s="2"/>
      <c r="AW1176" s="2"/>
      <c r="AX1176" s="2"/>
      <c r="AY1176" s="2"/>
      <c r="AZ1176" s="2"/>
      <c r="BA1176" s="2"/>
      <c r="BB1176" s="2"/>
      <c r="BC1176" s="2"/>
      <c r="BD1176" s="2"/>
      <c r="BE1176" s="2"/>
      <c r="BF1176" s="2"/>
      <c r="BG1176" s="2"/>
      <c r="BH1176" s="2"/>
      <c r="BI1176" s="2"/>
      <c r="BJ1176" s="2"/>
    </row>
    <row r="1177" spans="1:62" x14ac:dyDescent="0.3">
      <c r="A1177" s="2"/>
      <c r="B1177" s="2"/>
      <c r="C1177" s="2"/>
      <c r="D1177" s="2"/>
      <c r="E1177" s="2"/>
      <c r="F1177" s="2"/>
      <c r="G1177" s="2"/>
      <c r="H1177" s="2"/>
      <c r="I1177" s="2"/>
      <c r="J1177" s="2"/>
      <c r="K1177" s="2"/>
      <c r="L1177" s="2"/>
      <c r="M1177" s="2"/>
      <c r="N1177" s="2"/>
      <c r="O1177" s="2"/>
      <c r="P1177" s="2"/>
      <c r="Q1177" s="2"/>
      <c r="R1177" s="2"/>
      <c r="S1177" s="2"/>
      <c r="T1177" s="2"/>
      <c r="U1177" s="2"/>
      <c r="V1177" s="2"/>
      <c r="W1177" s="2"/>
      <c r="X1177" s="2"/>
      <c r="Y1177" s="2"/>
      <c r="Z1177" s="2"/>
      <c r="AA1177" s="2"/>
      <c r="AB1177" s="2"/>
      <c r="AC1177" s="2"/>
      <c r="AD1177" s="2"/>
      <c r="AE1177" s="2"/>
      <c r="AF1177" s="2"/>
      <c r="AG1177" s="2"/>
      <c r="AH1177" s="2"/>
      <c r="AI1177" s="2"/>
      <c r="AJ1177" s="2"/>
      <c r="AK1177" s="2"/>
      <c r="AL1177" s="2"/>
      <c r="AM1177" s="2"/>
      <c r="AN1177" s="2"/>
      <c r="AO1177" s="2"/>
      <c r="AP1177" s="2"/>
      <c r="AQ1177" s="2"/>
      <c r="AR1177" s="2"/>
      <c r="AS1177" s="2"/>
      <c r="AT1177" s="2"/>
      <c r="AU1177" s="2"/>
      <c r="AV1177" s="2"/>
      <c r="AW1177" s="2"/>
      <c r="AX1177" s="2"/>
      <c r="AY1177" s="2"/>
      <c r="AZ1177" s="2"/>
      <c r="BA1177" s="2"/>
      <c r="BB1177" s="2"/>
      <c r="BC1177" s="2"/>
      <c r="BD1177" s="2"/>
      <c r="BE1177" s="2"/>
      <c r="BF1177" s="2"/>
      <c r="BG1177" s="2"/>
      <c r="BH1177" s="2"/>
      <c r="BI1177" s="2"/>
      <c r="BJ1177" s="2"/>
    </row>
    <row r="1178" spans="1:62" x14ac:dyDescent="0.3">
      <c r="A1178" s="2"/>
      <c r="B1178" s="2"/>
      <c r="C1178" s="2"/>
      <c r="D1178" s="2"/>
      <c r="E1178" s="2"/>
      <c r="F1178" s="2"/>
      <c r="G1178" s="2"/>
      <c r="H1178" s="2"/>
      <c r="I1178" s="2"/>
      <c r="J1178" s="2"/>
      <c r="K1178" s="2"/>
      <c r="L1178" s="2"/>
      <c r="M1178" s="2"/>
      <c r="N1178" s="2"/>
      <c r="O1178" s="2"/>
      <c r="P1178" s="2"/>
      <c r="Q1178" s="2"/>
      <c r="R1178" s="2"/>
      <c r="S1178" s="2"/>
      <c r="T1178" s="2"/>
      <c r="U1178" s="2"/>
      <c r="V1178" s="2"/>
      <c r="W1178" s="2"/>
      <c r="X1178" s="2"/>
      <c r="Y1178" s="2"/>
      <c r="Z1178" s="2"/>
      <c r="AA1178" s="2"/>
      <c r="AB1178" s="2"/>
      <c r="AC1178" s="2"/>
      <c r="AD1178" s="2"/>
      <c r="AE1178" s="2"/>
      <c r="AF1178" s="2"/>
      <c r="AG1178" s="2"/>
      <c r="AH1178" s="2"/>
      <c r="AI1178" s="2"/>
      <c r="AJ1178" s="2"/>
      <c r="AK1178" s="2"/>
      <c r="AL1178" s="2"/>
      <c r="AM1178" s="2"/>
      <c r="AN1178" s="2"/>
      <c r="AO1178" s="2"/>
      <c r="AP1178" s="2"/>
      <c r="AQ1178" s="2"/>
      <c r="AR1178" s="2"/>
      <c r="AS1178" s="2"/>
      <c r="AT1178" s="2"/>
      <c r="AU1178" s="2"/>
      <c r="AV1178" s="2"/>
      <c r="AW1178" s="2"/>
      <c r="AX1178" s="2"/>
      <c r="AY1178" s="2"/>
      <c r="AZ1178" s="2"/>
      <c r="BA1178" s="2"/>
      <c r="BB1178" s="2"/>
      <c r="BC1178" s="2"/>
      <c r="BD1178" s="2"/>
      <c r="BE1178" s="2"/>
      <c r="BF1178" s="2"/>
      <c r="BG1178" s="2"/>
      <c r="BH1178" s="2"/>
      <c r="BI1178" s="2"/>
      <c r="BJ1178" s="2"/>
    </row>
    <row r="1179" spans="1:62" x14ac:dyDescent="0.3">
      <c r="A1179" s="2"/>
      <c r="B1179" s="2"/>
      <c r="C1179" s="2"/>
      <c r="D1179" s="2"/>
      <c r="E1179" s="2"/>
      <c r="F1179" s="2"/>
      <c r="G1179" s="2"/>
      <c r="H1179" s="2"/>
      <c r="I1179" s="2"/>
      <c r="J1179" s="2"/>
      <c r="K1179" s="2"/>
      <c r="L1179" s="2"/>
      <c r="M1179" s="2"/>
      <c r="N1179" s="2"/>
      <c r="O1179" s="2"/>
      <c r="P1179" s="2"/>
      <c r="Q1179" s="2"/>
      <c r="R1179" s="2"/>
      <c r="S1179" s="2"/>
      <c r="T1179" s="2"/>
      <c r="U1179" s="2"/>
      <c r="V1179" s="2"/>
      <c r="W1179" s="2"/>
      <c r="X1179" s="2"/>
      <c r="Y1179" s="2"/>
      <c r="Z1179" s="2"/>
      <c r="AA1179" s="2"/>
      <c r="AB1179" s="2"/>
      <c r="AC1179" s="2"/>
      <c r="AD1179" s="2"/>
      <c r="AE1179" s="2"/>
      <c r="AF1179" s="2"/>
      <c r="AG1179" s="2"/>
      <c r="AH1179" s="2"/>
      <c r="AI1179" s="2"/>
      <c r="AJ1179" s="2"/>
      <c r="AK1179" s="2"/>
      <c r="AL1179" s="2"/>
      <c r="AM1179" s="2"/>
      <c r="AN1179" s="2"/>
      <c r="AO1179" s="2"/>
      <c r="AP1179" s="2"/>
      <c r="AQ1179" s="2"/>
      <c r="AR1179" s="2"/>
      <c r="AS1179" s="2"/>
      <c r="AT1179" s="2"/>
      <c r="AU1179" s="2"/>
      <c r="AV1179" s="2"/>
      <c r="AW1179" s="2"/>
      <c r="AX1179" s="2"/>
      <c r="AY1179" s="2"/>
      <c r="AZ1179" s="2"/>
      <c r="BA1179" s="2"/>
      <c r="BB1179" s="2"/>
      <c r="BC1179" s="2"/>
      <c r="BD1179" s="2"/>
      <c r="BE1179" s="2"/>
      <c r="BF1179" s="2"/>
      <c r="BG1179" s="2"/>
      <c r="BH1179" s="2"/>
      <c r="BI1179" s="2"/>
      <c r="BJ1179" s="2"/>
    </row>
    <row r="1180" spans="1:62" x14ac:dyDescent="0.3">
      <c r="A1180" s="2"/>
      <c r="B1180" s="2"/>
      <c r="C1180" s="2"/>
      <c r="D1180" s="2"/>
      <c r="E1180" s="2"/>
      <c r="F1180" s="2"/>
      <c r="G1180" s="2"/>
      <c r="H1180" s="2"/>
      <c r="I1180" s="2"/>
      <c r="J1180" s="2"/>
      <c r="K1180" s="2"/>
      <c r="L1180" s="2"/>
      <c r="M1180" s="2"/>
      <c r="N1180" s="2"/>
      <c r="O1180" s="2"/>
      <c r="P1180" s="2"/>
      <c r="Q1180" s="2"/>
      <c r="R1180" s="2"/>
      <c r="S1180" s="2"/>
      <c r="T1180" s="2"/>
      <c r="U1180" s="2"/>
      <c r="V1180" s="2"/>
      <c r="W1180" s="2"/>
      <c r="X1180" s="2"/>
      <c r="Y1180" s="2"/>
      <c r="Z1180" s="2"/>
      <c r="AA1180" s="2"/>
      <c r="AB1180" s="2"/>
      <c r="AC1180" s="2"/>
      <c r="AD1180" s="2"/>
      <c r="AE1180" s="2"/>
      <c r="AF1180" s="2"/>
      <c r="AG1180" s="2"/>
      <c r="AH1180" s="2"/>
      <c r="AI1180" s="2"/>
      <c r="AJ1180" s="2"/>
      <c r="AK1180" s="2"/>
      <c r="AL1180" s="2"/>
      <c r="AM1180" s="2"/>
      <c r="AN1180" s="2"/>
      <c r="AO1180" s="2"/>
      <c r="AP1180" s="2"/>
      <c r="AQ1180" s="2"/>
      <c r="AR1180" s="2"/>
      <c r="AS1180" s="2"/>
      <c r="AT1180" s="2"/>
      <c r="AU1180" s="2"/>
      <c r="AV1180" s="2"/>
      <c r="AW1180" s="2"/>
      <c r="AX1180" s="2"/>
      <c r="AY1180" s="2"/>
      <c r="AZ1180" s="2"/>
      <c r="BA1180" s="2"/>
      <c r="BB1180" s="2"/>
      <c r="BC1180" s="2"/>
      <c r="BD1180" s="2"/>
      <c r="BE1180" s="2"/>
      <c r="BF1180" s="2"/>
      <c r="BG1180" s="2"/>
      <c r="BH1180" s="2"/>
      <c r="BI1180" s="2"/>
      <c r="BJ1180" s="2"/>
    </row>
    <row r="1181" spans="1:62" x14ac:dyDescent="0.3">
      <c r="A1181" s="2"/>
      <c r="B1181" s="2"/>
      <c r="C1181" s="2"/>
      <c r="D1181" s="2"/>
      <c r="E1181" s="2"/>
      <c r="F1181" s="2"/>
      <c r="G1181" s="2"/>
      <c r="H1181" s="2"/>
      <c r="I1181" s="2"/>
      <c r="J1181" s="2"/>
      <c r="K1181" s="2"/>
      <c r="L1181" s="2"/>
      <c r="M1181" s="2"/>
      <c r="N1181" s="2"/>
      <c r="O1181" s="2"/>
      <c r="P1181" s="2"/>
      <c r="Q1181" s="2"/>
      <c r="R1181" s="2"/>
      <c r="S1181" s="2"/>
      <c r="T1181" s="2"/>
      <c r="U1181" s="2"/>
      <c r="V1181" s="2"/>
      <c r="W1181" s="2"/>
      <c r="X1181" s="2"/>
      <c r="Y1181" s="2"/>
      <c r="Z1181" s="2"/>
      <c r="AA1181" s="2"/>
      <c r="AB1181" s="2"/>
      <c r="AC1181" s="2"/>
      <c r="AD1181" s="2"/>
      <c r="AE1181" s="2"/>
      <c r="AF1181" s="2"/>
      <c r="AG1181" s="2"/>
      <c r="AH1181" s="2"/>
      <c r="AI1181" s="2"/>
      <c r="AJ1181" s="2"/>
      <c r="AK1181" s="2"/>
      <c r="AL1181" s="2"/>
      <c r="AM1181" s="2"/>
      <c r="AN1181" s="2"/>
      <c r="AO1181" s="2"/>
      <c r="AP1181" s="2"/>
      <c r="AQ1181" s="2"/>
      <c r="AR1181" s="2"/>
      <c r="AS1181" s="2"/>
      <c r="AT1181" s="2"/>
      <c r="AU1181" s="2"/>
      <c r="AV1181" s="2"/>
      <c r="AW1181" s="2"/>
      <c r="AX1181" s="2"/>
      <c r="AY1181" s="2"/>
      <c r="AZ1181" s="2"/>
      <c r="BA1181" s="2"/>
      <c r="BB1181" s="2"/>
      <c r="BC1181" s="2"/>
      <c r="BD1181" s="2"/>
      <c r="BE1181" s="2"/>
      <c r="BF1181" s="2"/>
      <c r="BG1181" s="2"/>
      <c r="BH1181" s="2"/>
      <c r="BI1181" s="2"/>
      <c r="BJ1181" s="2"/>
    </row>
    <row r="1182" spans="1:62" x14ac:dyDescent="0.3">
      <c r="A1182" s="2"/>
      <c r="B1182" s="2"/>
      <c r="C1182" s="2"/>
      <c r="D1182" s="2"/>
      <c r="E1182" s="2"/>
      <c r="F1182" s="2"/>
      <c r="G1182" s="2"/>
      <c r="H1182" s="2"/>
      <c r="I1182" s="2"/>
      <c r="J1182" s="2"/>
      <c r="K1182" s="2"/>
      <c r="L1182" s="2"/>
      <c r="M1182" s="2"/>
      <c r="N1182" s="2"/>
      <c r="O1182" s="2"/>
      <c r="P1182" s="2"/>
      <c r="Q1182" s="2"/>
      <c r="R1182" s="2"/>
      <c r="S1182" s="2"/>
      <c r="T1182" s="2"/>
      <c r="U1182" s="2"/>
      <c r="V1182" s="2"/>
      <c r="W1182" s="2"/>
      <c r="X1182" s="2"/>
      <c r="Y1182" s="2"/>
      <c r="Z1182" s="2"/>
      <c r="AA1182" s="2"/>
      <c r="AB1182" s="2"/>
      <c r="AC1182" s="2"/>
      <c r="AD1182" s="2"/>
      <c r="AE1182" s="2"/>
      <c r="AF1182" s="2"/>
      <c r="AG1182" s="2"/>
      <c r="AH1182" s="2"/>
      <c r="AI1182" s="2"/>
      <c r="AJ1182" s="2"/>
      <c r="AK1182" s="2"/>
      <c r="AL1182" s="2"/>
      <c r="AM1182" s="2"/>
      <c r="AN1182" s="2"/>
      <c r="AO1182" s="2"/>
      <c r="AP1182" s="2"/>
      <c r="AQ1182" s="2"/>
      <c r="AR1182" s="2"/>
      <c r="AS1182" s="2"/>
      <c r="AT1182" s="2"/>
      <c r="AU1182" s="2"/>
      <c r="AV1182" s="2"/>
      <c r="AW1182" s="2"/>
      <c r="AX1182" s="2"/>
      <c r="AY1182" s="2"/>
      <c r="AZ1182" s="2"/>
      <c r="BA1182" s="2"/>
      <c r="BB1182" s="2"/>
      <c r="BC1182" s="2"/>
      <c r="BD1182" s="2"/>
      <c r="BE1182" s="2"/>
      <c r="BF1182" s="2"/>
      <c r="BG1182" s="2"/>
      <c r="BH1182" s="2"/>
      <c r="BI1182" s="2"/>
      <c r="BJ1182" s="2"/>
    </row>
    <row r="1183" spans="1:62" x14ac:dyDescent="0.3">
      <c r="A1183" s="2"/>
      <c r="B1183" s="2"/>
      <c r="C1183" s="2"/>
      <c r="D1183" s="2"/>
      <c r="E1183" s="2"/>
      <c r="F1183" s="2"/>
      <c r="G1183" s="2"/>
      <c r="H1183" s="2"/>
      <c r="I1183" s="2"/>
      <c r="J1183" s="2"/>
      <c r="K1183" s="2"/>
      <c r="L1183" s="2"/>
      <c r="M1183" s="2"/>
      <c r="N1183" s="2"/>
      <c r="O1183" s="2"/>
      <c r="P1183" s="2"/>
      <c r="Q1183" s="2"/>
      <c r="R1183" s="2"/>
      <c r="S1183" s="2"/>
      <c r="T1183" s="2"/>
      <c r="U1183" s="2"/>
      <c r="V1183" s="2"/>
      <c r="W1183" s="2"/>
      <c r="X1183" s="2"/>
      <c r="Y1183" s="2"/>
      <c r="Z1183" s="2"/>
      <c r="AA1183" s="2"/>
      <c r="AB1183" s="2"/>
      <c r="AC1183" s="2"/>
      <c r="AD1183" s="2"/>
      <c r="AE1183" s="2"/>
      <c r="AF1183" s="2"/>
      <c r="AG1183" s="2"/>
      <c r="AH1183" s="2"/>
      <c r="AI1183" s="2"/>
      <c r="AJ1183" s="2"/>
      <c r="AK1183" s="2"/>
      <c r="AL1183" s="2"/>
      <c r="AM1183" s="2"/>
      <c r="AN1183" s="2"/>
      <c r="AO1183" s="2"/>
      <c r="AP1183" s="2"/>
      <c r="AQ1183" s="2"/>
      <c r="AR1183" s="2"/>
      <c r="AS1183" s="2"/>
      <c r="AT1183" s="2"/>
      <c r="AU1183" s="2"/>
      <c r="AV1183" s="2"/>
      <c r="AW1183" s="2"/>
      <c r="AX1183" s="2"/>
      <c r="AY1183" s="2"/>
      <c r="AZ1183" s="2"/>
      <c r="BA1183" s="2"/>
      <c r="BB1183" s="2"/>
      <c r="BC1183" s="2"/>
      <c r="BD1183" s="2"/>
      <c r="BE1183" s="2"/>
      <c r="BF1183" s="2"/>
      <c r="BG1183" s="2"/>
      <c r="BH1183" s="2"/>
      <c r="BI1183" s="2"/>
      <c r="BJ1183" s="2"/>
    </row>
    <row r="1184" spans="1:62" x14ac:dyDescent="0.3">
      <c r="A1184" s="2"/>
      <c r="B1184" s="2"/>
      <c r="C1184" s="2"/>
      <c r="D1184" s="2"/>
      <c r="E1184" s="2"/>
      <c r="F1184" s="2"/>
      <c r="G1184" s="2"/>
      <c r="H1184" s="2"/>
      <c r="I1184" s="2"/>
      <c r="J1184" s="2"/>
      <c r="K1184" s="2"/>
      <c r="L1184" s="2"/>
      <c r="M1184" s="2"/>
      <c r="N1184" s="2"/>
      <c r="O1184" s="2"/>
      <c r="P1184" s="2"/>
      <c r="Q1184" s="2"/>
      <c r="R1184" s="2"/>
      <c r="S1184" s="2"/>
      <c r="T1184" s="2"/>
      <c r="U1184" s="2"/>
      <c r="V1184" s="2"/>
      <c r="W1184" s="2"/>
      <c r="X1184" s="2"/>
      <c r="Y1184" s="2"/>
      <c r="Z1184" s="2"/>
      <c r="AA1184" s="2"/>
      <c r="AB1184" s="2"/>
      <c r="AC1184" s="2"/>
      <c r="AD1184" s="2"/>
      <c r="AE1184" s="2"/>
      <c r="AF1184" s="2"/>
      <c r="AG1184" s="2"/>
      <c r="AH1184" s="2"/>
      <c r="AI1184" s="2"/>
      <c r="AJ1184" s="2"/>
      <c r="AK1184" s="2"/>
      <c r="AL1184" s="2"/>
      <c r="AM1184" s="2"/>
      <c r="AN1184" s="2"/>
      <c r="AO1184" s="2"/>
      <c r="AP1184" s="2"/>
      <c r="AQ1184" s="2"/>
      <c r="AR1184" s="2"/>
      <c r="AS1184" s="2"/>
      <c r="AT1184" s="2"/>
      <c r="AU1184" s="2"/>
      <c r="AV1184" s="2"/>
      <c r="AW1184" s="2"/>
      <c r="AX1184" s="2"/>
      <c r="AY1184" s="2"/>
      <c r="AZ1184" s="2"/>
      <c r="BA1184" s="2"/>
      <c r="BB1184" s="2"/>
      <c r="BC1184" s="2"/>
      <c r="BD1184" s="2"/>
      <c r="BE1184" s="2"/>
      <c r="BF1184" s="2"/>
      <c r="BG1184" s="2"/>
      <c r="BH1184" s="2"/>
      <c r="BI1184" s="2"/>
      <c r="BJ1184" s="2"/>
    </row>
    <row r="1185" spans="1:62" x14ac:dyDescent="0.3">
      <c r="A1185" s="2"/>
      <c r="B1185" s="2"/>
      <c r="C1185" s="2"/>
      <c r="D1185" s="2"/>
      <c r="E1185" s="2"/>
      <c r="F1185" s="2"/>
      <c r="G1185" s="2"/>
      <c r="H1185" s="2"/>
      <c r="I1185" s="2"/>
      <c r="J1185" s="2"/>
      <c r="K1185" s="2"/>
      <c r="L1185" s="2"/>
      <c r="M1185" s="2"/>
      <c r="N1185" s="2"/>
      <c r="O1185" s="2"/>
      <c r="P1185" s="2"/>
      <c r="Q1185" s="2"/>
      <c r="R1185" s="2"/>
      <c r="S1185" s="2"/>
      <c r="T1185" s="2"/>
      <c r="U1185" s="2"/>
      <c r="V1185" s="2"/>
      <c r="W1185" s="2"/>
      <c r="X1185" s="2"/>
      <c r="Y1185" s="2"/>
      <c r="Z1185" s="2"/>
      <c r="AA1185" s="2"/>
      <c r="AB1185" s="2"/>
      <c r="AC1185" s="2"/>
      <c r="AD1185" s="2"/>
      <c r="AE1185" s="2"/>
      <c r="AF1185" s="2"/>
      <c r="AG1185" s="2"/>
      <c r="AH1185" s="2"/>
      <c r="AI1185" s="2"/>
      <c r="AJ1185" s="2"/>
      <c r="AK1185" s="2"/>
      <c r="AL1185" s="2"/>
      <c r="AM1185" s="2"/>
      <c r="AN1185" s="2"/>
      <c r="AO1185" s="2"/>
      <c r="AP1185" s="2"/>
      <c r="AQ1185" s="2"/>
      <c r="AR1185" s="2"/>
      <c r="AS1185" s="2"/>
      <c r="AT1185" s="2"/>
      <c r="AU1185" s="2"/>
      <c r="AV1185" s="2"/>
      <c r="AW1185" s="2"/>
      <c r="AX1185" s="2"/>
      <c r="AY1185" s="2"/>
      <c r="AZ1185" s="2"/>
      <c r="BA1185" s="2"/>
      <c r="BB1185" s="2"/>
      <c r="BC1185" s="2"/>
      <c r="BD1185" s="2"/>
      <c r="BE1185" s="2"/>
      <c r="BF1185" s="2"/>
      <c r="BG1185" s="2"/>
      <c r="BH1185" s="2"/>
      <c r="BI1185" s="2"/>
      <c r="BJ1185" s="2"/>
    </row>
    <row r="1186" spans="1:62" x14ac:dyDescent="0.3">
      <c r="A1186" s="2"/>
      <c r="B1186" s="2"/>
      <c r="C1186" s="2"/>
      <c r="D1186" s="2"/>
      <c r="E1186" s="2"/>
      <c r="F1186" s="2"/>
      <c r="G1186" s="2"/>
      <c r="H1186" s="2"/>
      <c r="I1186" s="2"/>
      <c r="J1186" s="2"/>
      <c r="K1186" s="2"/>
      <c r="L1186" s="2"/>
      <c r="M1186" s="2"/>
      <c r="N1186" s="2"/>
      <c r="O1186" s="2"/>
      <c r="P1186" s="2"/>
      <c r="Q1186" s="2"/>
      <c r="R1186" s="2"/>
      <c r="S1186" s="2"/>
      <c r="T1186" s="2"/>
      <c r="U1186" s="2"/>
      <c r="V1186" s="2"/>
      <c r="W1186" s="2"/>
      <c r="X1186" s="2"/>
      <c r="Y1186" s="2"/>
      <c r="Z1186" s="2"/>
      <c r="AA1186" s="2"/>
      <c r="AB1186" s="2"/>
      <c r="AC1186" s="2"/>
      <c r="AD1186" s="2"/>
      <c r="AE1186" s="2"/>
      <c r="AF1186" s="2"/>
      <c r="AG1186" s="2"/>
      <c r="AH1186" s="2"/>
      <c r="AI1186" s="2"/>
      <c r="AJ1186" s="2"/>
      <c r="AK1186" s="2"/>
      <c r="AL1186" s="2"/>
      <c r="AM1186" s="2"/>
      <c r="AN1186" s="2"/>
      <c r="AO1186" s="2"/>
      <c r="AP1186" s="2"/>
      <c r="AQ1186" s="2"/>
      <c r="AR1186" s="2"/>
      <c r="AS1186" s="2"/>
      <c r="AT1186" s="2"/>
      <c r="AU1186" s="2"/>
      <c r="AV1186" s="2"/>
      <c r="AW1186" s="2"/>
      <c r="AX1186" s="2"/>
      <c r="AY1186" s="2"/>
      <c r="AZ1186" s="2"/>
      <c r="BA1186" s="2"/>
      <c r="BB1186" s="2"/>
      <c r="BC1186" s="2"/>
      <c r="BD1186" s="2"/>
      <c r="BE1186" s="2"/>
      <c r="BF1186" s="2"/>
      <c r="BG1186" s="2"/>
      <c r="BH1186" s="2"/>
      <c r="BI1186" s="2"/>
      <c r="BJ1186" s="2"/>
    </row>
    <row r="1187" spans="1:62" x14ac:dyDescent="0.3">
      <c r="A1187" s="2"/>
      <c r="B1187" s="2"/>
      <c r="C1187" s="2"/>
      <c r="D1187" s="2"/>
      <c r="E1187" s="2"/>
      <c r="F1187" s="2"/>
      <c r="G1187" s="2"/>
      <c r="H1187" s="2"/>
      <c r="I1187" s="2"/>
      <c r="J1187" s="2"/>
      <c r="K1187" s="2"/>
      <c r="L1187" s="2"/>
      <c r="M1187" s="2"/>
      <c r="N1187" s="2"/>
      <c r="O1187" s="2"/>
      <c r="P1187" s="2"/>
      <c r="Q1187" s="2"/>
      <c r="R1187" s="2"/>
      <c r="S1187" s="2"/>
      <c r="T1187" s="2"/>
      <c r="U1187" s="2"/>
      <c r="V1187" s="2"/>
      <c r="W1187" s="2"/>
      <c r="X1187" s="2"/>
      <c r="Y1187" s="2"/>
      <c r="Z1187" s="2"/>
      <c r="AA1187" s="2"/>
      <c r="AB1187" s="2"/>
      <c r="AC1187" s="2"/>
      <c r="AD1187" s="2"/>
      <c r="AE1187" s="2"/>
      <c r="AF1187" s="2"/>
      <c r="AG1187" s="2"/>
      <c r="AH1187" s="2"/>
      <c r="AI1187" s="2"/>
      <c r="AJ1187" s="2"/>
      <c r="AK1187" s="2"/>
      <c r="AL1187" s="2"/>
      <c r="AM1187" s="2"/>
      <c r="AN1187" s="2"/>
      <c r="AO1187" s="2"/>
      <c r="AP1187" s="2"/>
      <c r="AQ1187" s="2"/>
      <c r="AR1187" s="2"/>
      <c r="AS1187" s="2"/>
      <c r="AT1187" s="2"/>
      <c r="AU1187" s="2"/>
      <c r="AV1187" s="2"/>
      <c r="AW1187" s="2"/>
      <c r="AX1187" s="2"/>
      <c r="AY1187" s="2"/>
      <c r="AZ1187" s="2"/>
      <c r="BA1187" s="2"/>
      <c r="BB1187" s="2"/>
      <c r="BC1187" s="2"/>
      <c r="BD1187" s="2"/>
      <c r="BE1187" s="2"/>
      <c r="BF1187" s="2"/>
      <c r="BG1187" s="2"/>
      <c r="BH1187" s="2"/>
      <c r="BI1187" s="2"/>
      <c r="BJ1187" s="2"/>
    </row>
    <row r="1188" spans="1:62" x14ac:dyDescent="0.3">
      <c r="A1188" s="2"/>
      <c r="B1188" s="2"/>
      <c r="C1188" s="2"/>
      <c r="D1188" s="2"/>
      <c r="E1188" s="2"/>
      <c r="F1188" s="2"/>
      <c r="G1188" s="2"/>
      <c r="H1188" s="2"/>
      <c r="I1188" s="2"/>
      <c r="J1188" s="2"/>
      <c r="K1188" s="2"/>
      <c r="L1188" s="2"/>
      <c r="M1188" s="2"/>
      <c r="N1188" s="2"/>
      <c r="O1188" s="2"/>
      <c r="P1188" s="2"/>
      <c r="Q1188" s="2"/>
      <c r="R1188" s="2"/>
      <c r="S1188" s="2"/>
      <c r="T1188" s="2"/>
      <c r="U1188" s="2"/>
      <c r="V1188" s="2"/>
      <c r="W1188" s="2"/>
      <c r="X1188" s="2"/>
      <c r="Y1188" s="2"/>
      <c r="Z1188" s="2"/>
      <c r="AA1188" s="2"/>
      <c r="AB1188" s="2"/>
      <c r="AC1188" s="2"/>
      <c r="AD1188" s="2"/>
      <c r="AE1188" s="2"/>
      <c r="AF1188" s="2"/>
      <c r="AG1188" s="2"/>
      <c r="AH1188" s="2"/>
      <c r="AI1188" s="2"/>
      <c r="AJ1188" s="2"/>
      <c r="AK1188" s="2"/>
      <c r="AL1188" s="2"/>
      <c r="AM1188" s="2"/>
      <c r="AN1188" s="2"/>
      <c r="AO1188" s="2"/>
      <c r="AP1188" s="2"/>
      <c r="AQ1188" s="2"/>
      <c r="AR1188" s="2"/>
      <c r="AS1188" s="2"/>
      <c r="AT1188" s="2"/>
      <c r="AU1188" s="2"/>
      <c r="AV1188" s="2"/>
      <c r="AW1188" s="2"/>
      <c r="AX1188" s="2"/>
      <c r="AY1188" s="2"/>
      <c r="AZ1188" s="2"/>
      <c r="BA1188" s="2"/>
      <c r="BB1188" s="2"/>
      <c r="BC1188" s="2"/>
      <c r="BD1188" s="2"/>
      <c r="BE1188" s="2"/>
      <c r="BF1188" s="2"/>
      <c r="BG1188" s="2"/>
      <c r="BH1188" s="2"/>
      <c r="BI1188" s="2"/>
      <c r="BJ1188" s="2"/>
    </row>
    <row r="1189" spans="1:62" x14ac:dyDescent="0.3">
      <c r="A1189" s="2"/>
      <c r="B1189" s="2"/>
      <c r="C1189" s="2"/>
      <c r="D1189" s="2"/>
      <c r="E1189" s="2"/>
      <c r="F1189" s="2"/>
      <c r="G1189" s="2"/>
      <c r="H1189" s="2"/>
      <c r="I1189" s="2"/>
      <c r="J1189" s="2"/>
      <c r="K1189" s="2"/>
      <c r="L1189" s="2"/>
      <c r="M1189" s="2"/>
      <c r="N1189" s="2"/>
      <c r="O1189" s="2"/>
      <c r="P1189" s="2"/>
      <c r="Q1189" s="2"/>
      <c r="R1189" s="2"/>
      <c r="S1189" s="2"/>
      <c r="T1189" s="2"/>
      <c r="U1189" s="2"/>
      <c r="V1189" s="2"/>
      <c r="W1189" s="2"/>
      <c r="X1189" s="2"/>
      <c r="Y1189" s="2"/>
      <c r="Z1189" s="2"/>
      <c r="AA1189" s="2"/>
      <c r="AB1189" s="2"/>
      <c r="AC1189" s="2"/>
      <c r="AD1189" s="2"/>
      <c r="AE1189" s="2"/>
      <c r="AF1189" s="2"/>
      <c r="AG1189" s="2"/>
      <c r="AH1189" s="2"/>
      <c r="AI1189" s="2"/>
      <c r="AJ1189" s="2"/>
      <c r="AK1189" s="2"/>
      <c r="AL1189" s="2"/>
      <c r="AM1189" s="2"/>
      <c r="AN1189" s="2"/>
      <c r="AO1189" s="2"/>
      <c r="AP1189" s="2"/>
      <c r="AQ1189" s="2"/>
      <c r="AR1189" s="2"/>
      <c r="AS1189" s="2"/>
      <c r="AT1189" s="2"/>
      <c r="AU1189" s="2"/>
      <c r="AV1189" s="2"/>
      <c r="AW1189" s="2"/>
      <c r="AX1189" s="2"/>
      <c r="AY1189" s="2"/>
      <c r="AZ1189" s="2"/>
      <c r="BA1189" s="2"/>
      <c r="BB1189" s="2"/>
      <c r="BC1189" s="2"/>
      <c r="BD1189" s="2"/>
      <c r="BE1189" s="2"/>
      <c r="BF1189" s="2"/>
      <c r="BG1189" s="2"/>
      <c r="BH1189" s="2"/>
      <c r="BI1189" s="2"/>
      <c r="BJ1189" s="2"/>
    </row>
    <row r="1190" spans="1:62" x14ac:dyDescent="0.3">
      <c r="A1190" s="2"/>
      <c r="B1190" s="2"/>
      <c r="C1190" s="2"/>
      <c r="D1190" s="2"/>
      <c r="E1190" s="2"/>
      <c r="F1190" s="2"/>
      <c r="G1190" s="2"/>
      <c r="H1190" s="2"/>
      <c r="I1190" s="2"/>
      <c r="J1190" s="2"/>
      <c r="K1190" s="2"/>
      <c r="L1190" s="2"/>
      <c r="M1190" s="2"/>
      <c r="N1190" s="2"/>
      <c r="O1190" s="2"/>
      <c r="P1190" s="2"/>
      <c r="Q1190" s="2"/>
      <c r="R1190" s="2"/>
      <c r="S1190" s="2"/>
      <c r="T1190" s="2"/>
      <c r="U1190" s="2"/>
      <c r="V1190" s="2"/>
      <c r="W1190" s="2"/>
      <c r="X1190" s="2"/>
      <c r="Y1190" s="2"/>
      <c r="Z1190" s="2"/>
      <c r="AA1190" s="2"/>
      <c r="AB1190" s="2"/>
      <c r="AC1190" s="2"/>
      <c r="AD1190" s="2"/>
      <c r="AE1190" s="2"/>
      <c r="AF1190" s="2"/>
      <c r="AG1190" s="2"/>
      <c r="AH1190" s="2"/>
      <c r="AI1190" s="2"/>
      <c r="AJ1190" s="2"/>
      <c r="AK1190" s="2"/>
      <c r="AL1190" s="2"/>
      <c r="AM1190" s="2"/>
      <c r="AN1190" s="2"/>
      <c r="AO1190" s="2"/>
      <c r="AP1190" s="2"/>
      <c r="AQ1190" s="2"/>
      <c r="AR1190" s="2"/>
      <c r="AS1190" s="2"/>
      <c r="AT1190" s="2"/>
      <c r="AU1190" s="2"/>
      <c r="AV1190" s="2"/>
      <c r="AW1190" s="2"/>
      <c r="AX1190" s="2"/>
      <c r="AY1190" s="2"/>
      <c r="AZ1190" s="2"/>
      <c r="BA1190" s="2"/>
      <c r="BB1190" s="2"/>
      <c r="BC1190" s="2"/>
      <c r="BD1190" s="2"/>
      <c r="BE1190" s="2"/>
      <c r="BF1190" s="2"/>
      <c r="BG1190" s="2"/>
      <c r="BH1190" s="2"/>
      <c r="BI1190" s="2"/>
      <c r="BJ1190" s="2"/>
    </row>
    <row r="1191" spans="1:62" x14ac:dyDescent="0.3">
      <c r="A1191" s="2"/>
      <c r="B1191" s="2"/>
      <c r="C1191" s="2"/>
      <c r="D1191" s="2"/>
      <c r="E1191" s="2"/>
      <c r="F1191" s="2"/>
      <c r="G1191" s="2"/>
      <c r="H1191" s="2"/>
      <c r="I1191" s="2"/>
      <c r="J1191" s="2"/>
      <c r="K1191" s="2"/>
      <c r="L1191" s="2"/>
      <c r="M1191" s="2"/>
      <c r="N1191" s="2"/>
      <c r="O1191" s="2"/>
      <c r="P1191" s="2"/>
      <c r="Q1191" s="2"/>
      <c r="R1191" s="2"/>
      <c r="S1191" s="2"/>
      <c r="T1191" s="2"/>
      <c r="U1191" s="2"/>
      <c r="V1191" s="2"/>
      <c r="W1191" s="2"/>
      <c r="X1191" s="2"/>
      <c r="Y1191" s="2"/>
      <c r="Z1191" s="2"/>
      <c r="AA1191" s="2"/>
      <c r="AB1191" s="2"/>
      <c r="AC1191" s="2"/>
      <c r="AD1191" s="2"/>
      <c r="AE1191" s="2"/>
      <c r="AF1191" s="2"/>
      <c r="AG1191" s="2"/>
      <c r="AH1191" s="2"/>
      <c r="AI1191" s="2"/>
      <c r="AJ1191" s="2"/>
      <c r="AK1191" s="2"/>
      <c r="AL1191" s="2"/>
      <c r="AM1191" s="2"/>
      <c r="AN1191" s="2"/>
      <c r="AO1191" s="2"/>
      <c r="AP1191" s="2"/>
      <c r="AQ1191" s="2"/>
      <c r="AR1191" s="2"/>
      <c r="AS1191" s="2"/>
      <c r="AT1191" s="2"/>
      <c r="AU1191" s="2"/>
      <c r="AV1191" s="2"/>
      <c r="AW1191" s="2"/>
      <c r="AX1191" s="2"/>
      <c r="AY1191" s="2"/>
      <c r="AZ1191" s="2"/>
      <c r="BA1191" s="2"/>
      <c r="BB1191" s="2"/>
      <c r="BC1191" s="2"/>
      <c r="BD1191" s="2"/>
      <c r="BE1191" s="2"/>
      <c r="BF1191" s="2"/>
      <c r="BG1191" s="2"/>
      <c r="BH1191" s="2"/>
      <c r="BI1191" s="2"/>
      <c r="BJ1191" s="2"/>
    </row>
    <row r="1192" spans="1:62" x14ac:dyDescent="0.3">
      <c r="A1192" s="2"/>
      <c r="B1192" s="2"/>
      <c r="C1192" s="2"/>
      <c r="D1192" s="2"/>
      <c r="E1192" s="2"/>
      <c r="F1192" s="2"/>
      <c r="G1192" s="2"/>
      <c r="H1192" s="2"/>
      <c r="I1192" s="2"/>
      <c r="J1192" s="2"/>
      <c r="K1192" s="2"/>
      <c r="L1192" s="2"/>
      <c r="M1192" s="2"/>
      <c r="N1192" s="2"/>
      <c r="O1192" s="2"/>
      <c r="P1192" s="2"/>
      <c r="Q1192" s="2"/>
      <c r="R1192" s="2"/>
      <c r="S1192" s="2"/>
      <c r="T1192" s="2"/>
      <c r="U1192" s="2"/>
      <c r="V1192" s="2"/>
      <c r="W1192" s="2"/>
      <c r="X1192" s="2"/>
      <c r="Y1192" s="2"/>
      <c r="Z1192" s="2"/>
      <c r="AA1192" s="2"/>
      <c r="AB1192" s="2"/>
      <c r="AC1192" s="2"/>
      <c r="AD1192" s="2"/>
      <c r="AE1192" s="2"/>
      <c r="AF1192" s="2"/>
      <c r="AG1192" s="2"/>
      <c r="AH1192" s="2"/>
      <c r="AI1192" s="2"/>
      <c r="AJ1192" s="2"/>
      <c r="AK1192" s="2"/>
      <c r="AL1192" s="2"/>
      <c r="AM1192" s="2"/>
      <c r="AN1192" s="2"/>
      <c r="AO1192" s="2"/>
      <c r="AP1192" s="2"/>
      <c r="AQ1192" s="2"/>
      <c r="AR1192" s="2"/>
      <c r="AS1192" s="2"/>
      <c r="AT1192" s="2"/>
      <c r="AU1192" s="2"/>
      <c r="AV1192" s="2"/>
      <c r="AW1192" s="2"/>
      <c r="AX1192" s="2"/>
      <c r="AY1192" s="2"/>
      <c r="AZ1192" s="2"/>
      <c r="BA1192" s="2"/>
      <c r="BB1192" s="2"/>
      <c r="BC1192" s="2"/>
      <c r="BD1192" s="2"/>
      <c r="BE1192" s="2"/>
      <c r="BF1192" s="2"/>
      <c r="BG1192" s="2"/>
      <c r="BH1192" s="2"/>
      <c r="BI1192" s="2"/>
      <c r="BJ1192" s="2"/>
    </row>
    <row r="1193" spans="1:62" x14ac:dyDescent="0.3">
      <c r="A1193" s="2"/>
      <c r="B1193" s="2"/>
      <c r="C1193" s="2"/>
      <c r="D1193" s="2"/>
      <c r="E1193" s="2"/>
      <c r="F1193" s="2"/>
      <c r="G1193" s="2"/>
      <c r="H1193" s="2"/>
      <c r="I1193" s="2"/>
      <c r="J1193" s="2"/>
      <c r="K1193" s="2"/>
      <c r="L1193" s="2"/>
      <c r="M1193" s="2"/>
      <c r="N1193" s="2"/>
      <c r="O1193" s="2"/>
      <c r="P1193" s="2"/>
      <c r="Q1193" s="2"/>
      <c r="R1193" s="2"/>
      <c r="S1193" s="2"/>
      <c r="T1193" s="2"/>
      <c r="U1193" s="2"/>
      <c r="V1193" s="2"/>
      <c r="W1193" s="2"/>
      <c r="X1193" s="2"/>
      <c r="Y1193" s="2"/>
      <c r="Z1193" s="2"/>
      <c r="AA1193" s="2"/>
      <c r="AB1193" s="2"/>
      <c r="AC1193" s="2"/>
      <c r="AD1193" s="2"/>
      <c r="AE1193" s="2"/>
      <c r="AF1193" s="2"/>
      <c r="AG1193" s="2"/>
      <c r="AH1193" s="2"/>
      <c r="AI1193" s="2"/>
      <c r="AJ1193" s="2"/>
      <c r="AK1193" s="2"/>
      <c r="AL1193" s="2"/>
      <c r="AM1193" s="2"/>
      <c r="AN1193" s="2"/>
      <c r="AO1193" s="2"/>
      <c r="AP1193" s="2"/>
      <c r="AQ1193" s="2"/>
      <c r="AR1193" s="2"/>
      <c r="AS1193" s="2"/>
      <c r="AT1193" s="2"/>
      <c r="AU1193" s="2"/>
      <c r="AV1193" s="2"/>
      <c r="AW1193" s="2"/>
      <c r="AX1193" s="2"/>
      <c r="AY1193" s="2"/>
      <c r="AZ1193" s="2"/>
      <c r="BA1193" s="2"/>
      <c r="BB1193" s="2"/>
      <c r="BC1193" s="2"/>
      <c r="BD1193" s="2"/>
      <c r="BE1193" s="2"/>
      <c r="BF1193" s="2"/>
      <c r="BG1193" s="2"/>
      <c r="BH1193" s="2"/>
      <c r="BI1193" s="2"/>
      <c r="BJ1193" s="2"/>
    </row>
    <row r="1194" spans="1:62" x14ac:dyDescent="0.3">
      <c r="A1194" s="2"/>
      <c r="B1194" s="2"/>
      <c r="C1194" s="2"/>
      <c r="D1194" s="2"/>
      <c r="E1194" s="2"/>
      <c r="F1194" s="2"/>
      <c r="G1194" s="2"/>
      <c r="H1194" s="2"/>
      <c r="I1194" s="2"/>
      <c r="J1194" s="2"/>
      <c r="K1194" s="2"/>
      <c r="L1194" s="2"/>
      <c r="M1194" s="2"/>
      <c r="N1194" s="2"/>
      <c r="O1194" s="2"/>
      <c r="P1194" s="2"/>
      <c r="Q1194" s="2"/>
      <c r="R1194" s="2"/>
      <c r="S1194" s="2"/>
      <c r="T1194" s="2"/>
      <c r="U1194" s="2"/>
      <c r="V1194" s="2"/>
      <c r="W1194" s="2"/>
      <c r="X1194" s="2"/>
      <c r="Y1194" s="2"/>
      <c r="Z1194" s="2"/>
      <c r="AA1194" s="2"/>
      <c r="AB1194" s="2"/>
      <c r="AC1194" s="2"/>
      <c r="AD1194" s="2"/>
      <c r="AE1194" s="2"/>
      <c r="AF1194" s="2"/>
      <c r="AG1194" s="2"/>
      <c r="AH1194" s="2"/>
      <c r="AI1194" s="2"/>
      <c r="AJ1194" s="2"/>
      <c r="AK1194" s="2"/>
      <c r="AL1194" s="2"/>
      <c r="AM1194" s="2"/>
      <c r="AN1194" s="2"/>
      <c r="AO1194" s="2"/>
      <c r="AP1194" s="2"/>
      <c r="AQ1194" s="2"/>
      <c r="AR1194" s="2"/>
      <c r="AS1194" s="2"/>
      <c r="AT1194" s="2"/>
      <c r="AU1194" s="2"/>
      <c r="AV1194" s="2"/>
      <c r="AW1194" s="2"/>
      <c r="AX1194" s="2"/>
      <c r="AY1194" s="2"/>
      <c r="AZ1194" s="2"/>
      <c r="BA1194" s="2"/>
      <c r="BB1194" s="2"/>
      <c r="BC1194" s="2"/>
      <c r="BD1194" s="2"/>
      <c r="BE1194" s="2"/>
      <c r="BF1194" s="2"/>
      <c r="BG1194" s="2"/>
      <c r="BH1194" s="2"/>
      <c r="BI1194" s="2"/>
      <c r="BJ1194" s="2"/>
    </row>
    <row r="1195" spans="1:62" x14ac:dyDescent="0.3">
      <c r="A1195" s="2"/>
      <c r="B1195" s="2"/>
      <c r="C1195" s="2"/>
      <c r="D1195" s="2"/>
      <c r="E1195" s="2"/>
      <c r="F1195" s="2"/>
      <c r="G1195" s="2"/>
      <c r="H1195" s="2"/>
      <c r="I1195" s="2"/>
      <c r="J1195" s="2"/>
      <c r="K1195" s="2"/>
      <c r="L1195" s="2"/>
      <c r="M1195" s="2"/>
      <c r="N1195" s="2"/>
      <c r="O1195" s="2"/>
      <c r="P1195" s="2"/>
      <c r="Q1195" s="2"/>
      <c r="R1195" s="2"/>
      <c r="S1195" s="2"/>
      <c r="T1195" s="2"/>
      <c r="U1195" s="2"/>
      <c r="V1195" s="2"/>
      <c r="W1195" s="2"/>
      <c r="X1195" s="2"/>
      <c r="Y1195" s="2"/>
      <c r="Z1195" s="2"/>
      <c r="AA1195" s="2"/>
      <c r="AB1195" s="2"/>
      <c r="AC1195" s="2"/>
      <c r="AD1195" s="2"/>
      <c r="AE1195" s="2"/>
      <c r="AF1195" s="2"/>
      <c r="AG1195" s="2"/>
      <c r="AH1195" s="2"/>
      <c r="AI1195" s="2"/>
      <c r="AJ1195" s="2"/>
      <c r="AK1195" s="2"/>
      <c r="AL1195" s="2"/>
      <c r="AM1195" s="2"/>
      <c r="AN1195" s="2"/>
      <c r="AO1195" s="2"/>
      <c r="AP1195" s="2"/>
      <c r="AQ1195" s="2"/>
      <c r="AR1195" s="2"/>
      <c r="AS1195" s="2"/>
      <c r="AT1195" s="2"/>
      <c r="AU1195" s="2"/>
      <c r="AV1195" s="2"/>
      <c r="AW1195" s="2"/>
      <c r="AX1195" s="2"/>
      <c r="AY1195" s="2"/>
      <c r="AZ1195" s="2"/>
      <c r="BA1195" s="2"/>
      <c r="BB1195" s="2"/>
      <c r="BC1195" s="2"/>
      <c r="BD1195" s="2"/>
      <c r="BE1195" s="2"/>
      <c r="BF1195" s="2"/>
      <c r="BG1195" s="2"/>
      <c r="BH1195" s="2"/>
      <c r="BI1195" s="2"/>
      <c r="BJ1195" s="2"/>
    </row>
    <row r="1196" spans="1:62" x14ac:dyDescent="0.3">
      <c r="A1196" s="2"/>
      <c r="B1196" s="2"/>
      <c r="C1196" s="2"/>
      <c r="D1196" s="2"/>
      <c r="E1196" s="2"/>
      <c r="F1196" s="2"/>
      <c r="G1196" s="2"/>
      <c r="H1196" s="2"/>
      <c r="I1196" s="2"/>
      <c r="J1196" s="2"/>
      <c r="K1196" s="2"/>
      <c r="L1196" s="2"/>
      <c r="M1196" s="2"/>
      <c r="N1196" s="2"/>
      <c r="O1196" s="2"/>
      <c r="P1196" s="2"/>
      <c r="Q1196" s="2"/>
      <c r="R1196" s="2"/>
      <c r="S1196" s="2"/>
      <c r="T1196" s="2"/>
      <c r="U1196" s="2"/>
      <c r="V1196" s="2"/>
      <c r="W1196" s="2"/>
      <c r="X1196" s="2"/>
      <c r="Y1196" s="2"/>
      <c r="Z1196" s="2"/>
      <c r="AA1196" s="2"/>
      <c r="AB1196" s="2"/>
      <c r="AC1196" s="2"/>
      <c r="AD1196" s="2"/>
      <c r="AE1196" s="2"/>
      <c r="AF1196" s="2"/>
      <c r="AG1196" s="2"/>
      <c r="AH1196" s="2"/>
      <c r="AI1196" s="2"/>
      <c r="AJ1196" s="2"/>
      <c r="AK1196" s="2"/>
      <c r="AL1196" s="2"/>
      <c r="AM1196" s="2"/>
      <c r="AN1196" s="2"/>
      <c r="AO1196" s="2"/>
      <c r="AP1196" s="2"/>
      <c r="AQ1196" s="2"/>
      <c r="AR1196" s="2"/>
      <c r="AS1196" s="2"/>
      <c r="AT1196" s="2"/>
      <c r="AU1196" s="2"/>
      <c r="AV1196" s="2"/>
      <c r="AW1196" s="2"/>
      <c r="AX1196" s="2"/>
      <c r="AY1196" s="2"/>
      <c r="AZ1196" s="2"/>
      <c r="BA1196" s="2"/>
      <c r="BB1196" s="2"/>
      <c r="BC1196" s="2"/>
      <c r="BD1196" s="2"/>
      <c r="BE1196" s="2"/>
      <c r="BF1196" s="2"/>
      <c r="BG1196" s="2"/>
      <c r="BH1196" s="2"/>
      <c r="BI1196" s="2"/>
      <c r="BJ1196" s="2"/>
    </row>
    <row r="1197" spans="1:62" x14ac:dyDescent="0.3">
      <c r="A1197" s="2"/>
      <c r="B1197" s="2"/>
      <c r="C1197" s="2"/>
      <c r="D1197" s="2"/>
      <c r="E1197" s="2"/>
      <c r="F1197" s="2"/>
      <c r="G1197" s="2"/>
      <c r="H1197" s="2"/>
      <c r="I1197" s="2"/>
      <c r="J1197" s="2"/>
      <c r="K1197" s="2"/>
      <c r="L1197" s="2"/>
      <c r="M1197" s="2"/>
      <c r="N1197" s="2"/>
      <c r="O1197" s="2"/>
      <c r="P1197" s="2"/>
      <c r="Q1197" s="2"/>
      <c r="R1197" s="2"/>
      <c r="S1197" s="2"/>
      <c r="T1197" s="2"/>
      <c r="U1197" s="2"/>
      <c r="V1197" s="2"/>
      <c r="W1197" s="2"/>
      <c r="X1197" s="2"/>
      <c r="Y1197" s="2"/>
      <c r="Z1197" s="2"/>
      <c r="AA1197" s="2"/>
      <c r="AB1197" s="2"/>
      <c r="AC1197" s="2"/>
      <c r="AD1197" s="2"/>
      <c r="AE1197" s="2"/>
      <c r="AF1197" s="2"/>
      <c r="AG1197" s="2"/>
      <c r="AH1197" s="2"/>
      <c r="AI1197" s="2"/>
      <c r="AJ1197" s="2"/>
      <c r="AK1197" s="2"/>
      <c r="AL1197" s="2"/>
      <c r="AM1197" s="2"/>
      <c r="AN1197" s="2"/>
      <c r="AO1197" s="2"/>
      <c r="AP1197" s="2"/>
      <c r="AQ1197" s="2"/>
      <c r="AR1197" s="2"/>
      <c r="AS1197" s="2"/>
      <c r="AT1197" s="2"/>
      <c r="AU1197" s="2"/>
      <c r="AV1197" s="2"/>
      <c r="AW1197" s="2"/>
      <c r="AX1197" s="2"/>
      <c r="AY1197" s="2"/>
      <c r="AZ1197" s="2"/>
      <c r="BA1197" s="2"/>
      <c r="BB1197" s="2"/>
      <c r="BC1197" s="2"/>
      <c r="BD1197" s="2"/>
      <c r="BE1197" s="2"/>
      <c r="BF1197" s="2"/>
      <c r="BG1197" s="2"/>
      <c r="BH1197" s="2"/>
      <c r="BI1197" s="2"/>
      <c r="BJ1197" s="2"/>
    </row>
    <row r="1198" spans="1:62" x14ac:dyDescent="0.3">
      <c r="A1198" s="2"/>
      <c r="B1198" s="2"/>
      <c r="C1198" s="2"/>
      <c r="D1198" s="2"/>
      <c r="E1198" s="2"/>
      <c r="F1198" s="2"/>
      <c r="G1198" s="2"/>
      <c r="H1198" s="2"/>
      <c r="I1198" s="2"/>
      <c r="J1198" s="2"/>
      <c r="K1198" s="2"/>
      <c r="L1198" s="2"/>
      <c r="M1198" s="2"/>
      <c r="N1198" s="2"/>
      <c r="O1198" s="2"/>
      <c r="P1198" s="2"/>
      <c r="Q1198" s="2"/>
      <c r="R1198" s="2"/>
      <c r="S1198" s="2"/>
      <c r="T1198" s="2"/>
      <c r="U1198" s="2"/>
      <c r="V1198" s="2"/>
      <c r="W1198" s="2"/>
      <c r="X1198" s="2"/>
      <c r="Y1198" s="2"/>
      <c r="Z1198" s="2"/>
      <c r="AA1198" s="2"/>
      <c r="AB1198" s="2"/>
      <c r="AC1198" s="2"/>
      <c r="AD1198" s="2"/>
      <c r="AE1198" s="2"/>
      <c r="AF1198" s="2"/>
      <c r="AG1198" s="2"/>
      <c r="AH1198" s="2"/>
      <c r="AI1198" s="2"/>
      <c r="AJ1198" s="2"/>
      <c r="AK1198" s="2"/>
      <c r="AL1198" s="2"/>
      <c r="AM1198" s="2"/>
      <c r="AN1198" s="2"/>
      <c r="AO1198" s="2"/>
      <c r="AP1198" s="2"/>
      <c r="AQ1198" s="2"/>
      <c r="AR1198" s="2"/>
      <c r="AS1198" s="2"/>
      <c r="AT1198" s="2"/>
      <c r="AU1198" s="2"/>
      <c r="AV1198" s="2"/>
      <c r="AW1198" s="2"/>
      <c r="AX1198" s="2"/>
      <c r="AY1198" s="2"/>
      <c r="AZ1198" s="2"/>
      <c r="BA1198" s="2"/>
      <c r="BB1198" s="2"/>
      <c r="BC1198" s="2"/>
      <c r="BD1198" s="2"/>
      <c r="BE1198" s="2"/>
      <c r="BF1198" s="2"/>
      <c r="BG1198" s="2"/>
      <c r="BH1198" s="2"/>
      <c r="BI1198" s="2"/>
      <c r="BJ1198" s="2"/>
    </row>
    <row r="1199" spans="1:62" x14ac:dyDescent="0.3">
      <c r="A1199" s="2"/>
      <c r="B1199" s="2"/>
      <c r="C1199" s="2"/>
      <c r="D1199" s="2"/>
      <c r="E1199" s="2"/>
      <c r="F1199" s="2"/>
      <c r="G1199" s="2"/>
      <c r="H1199" s="2"/>
      <c r="I1199" s="2"/>
      <c r="J1199" s="2"/>
      <c r="K1199" s="2"/>
      <c r="L1199" s="2"/>
      <c r="M1199" s="2"/>
      <c r="N1199" s="2"/>
      <c r="O1199" s="2"/>
      <c r="P1199" s="2"/>
      <c r="Q1199" s="2"/>
      <c r="R1199" s="2"/>
      <c r="S1199" s="2"/>
      <c r="T1199" s="2"/>
      <c r="U1199" s="2"/>
      <c r="V1199" s="2"/>
      <c r="W1199" s="2"/>
      <c r="X1199" s="2"/>
      <c r="Y1199" s="2"/>
      <c r="Z1199" s="2"/>
      <c r="AA1199" s="2"/>
      <c r="AB1199" s="2"/>
      <c r="AC1199" s="2"/>
      <c r="AD1199" s="2"/>
      <c r="AE1199" s="2"/>
      <c r="AF1199" s="2"/>
      <c r="AG1199" s="2"/>
      <c r="AH1199" s="2"/>
      <c r="AI1199" s="2"/>
      <c r="AJ1199" s="2"/>
      <c r="AK1199" s="2"/>
      <c r="AL1199" s="2"/>
      <c r="AM1199" s="2"/>
      <c r="AN1199" s="2"/>
      <c r="AO1199" s="2"/>
      <c r="AP1199" s="2"/>
      <c r="AQ1199" s="2"/>
      <c r="AR1199" s="2"/>
      <c r="AS1199" s="2"/>
      <c r="AT1199" s="2"/>
      <c r="AU1199" s="2"/>
      <c r="AV1199" s="2"/>
      <c r="AW1199" s="2"/>
      <c r="AX1199" s="2"/>
      <c r="AY1199" s="2"/>
      <c r="AZ1199" s="2"/>
      <c r="BA1199" s="2"/>
      <c r="BB1199" s="2"/>
      <c r="BC1199" s="2"/>
      <c r="BD1199" s="2"/>
      <c r="BE1199" s="2"/>
      <c r="BF1199" s="2"/>
      <c r="BG1199" s="2"/>
      <c r="BH1199" s="2"/>
      <c r="BI1199" s="2"/>
      <c r="BJ1199" s="2"/>
    </row>
    <row r="1200" spans="1:62" x14ac:dyDescent="0.3">
      <c r="A1200" s="2"/>
      <c r="B1200" s="2"/>
      <c r="C1200" s="2"/>
      <c r="D1200" s="2"/>
      <c r="E1200" s="2"/>
      <c r="F1200" s="2"/>
      <c r="G1200" s="2"/>
      <c r="H1200" s="2"/>
      <c r="I1200" s="2"/>
      <c r="J1200" s="2"/>
      <c r="K1200" s="2"/>
      <c r="L1200" s="2"/>
      <c r="M1200" s="2"/>
      <c r="N1200" s="2"/>
      <c r="O1200" s="2"/>
      <c r="P1200" s="2"/>
      <c r="Q1200" s="2"/>
      <c r="R1200" s="2"/>
      <c r="S1200" s="2"/>
      <c r="T1200" s="2"/>
      <c r="U1200" s="2"/>
      <c r="V1200" s="2"/>
      <c r="W1200" s="2"/>
      <c r="X1200" s="2"/>
      <c r="Y1200" s="2"/>
      <c r="Z1200" s="2"/>
      <c r="AA1200" s="2"/>
      <c r="AB1200" s="2"/>
      <c r="AC1200" s="2"/>
      <c r="AD1200" s="2"/>
      <c r="AE1200" s="2"/>
      <c r="AF1200" s="2"/>
      <c r="AG1200" s="2"/>
      <c r="AH1200" s="2"/>
      <c r="AI1200" s="2"/>
      <c r="AJ1200" s="2"/>
      <c r="AK1200" s="2"/>
      <c r="AL1200" s="2"/>
      <c r="AM1200" s="2"/>
      <c r="AN1200" s="2"/>
      <c r="AO1200" s="2"/>
      <c r="AP1200" s="2"/>
      <c r="AQ1200" s="2"/>
      <c r="AR1200" s="2"/>
      <c r="AS1200" s="2"/>
      <c r="AT1200" s="2"/>
      <c r="AU1200" s="2"/>
      <c r="AV1200" s="2"/>
      <c r="AW1200" s="2"/>
      <c r="AX1200" s="2"/>
      <c r="AY1200" s="2"/>
      <c r="AZ1200" s="2"/>
      <c r="BA1200" s="2"/>
      <c r="BB1200" s="2"/>
      <c r="BC1200" s="2"/>
      <c r="BD1200" s="2"/>
      <c r="BE1200" s="2"/>
      <c r="BF1200" s="2"/>
      <c r="BG1200" s="2"/>
      <c r="BH1200" s="2"/>
      <c r="BI1200" s="2"/>
      <c r="BJ1200" s="2"/>
    </row>
    <row r="1201" spans="1:62" x14ac:dyDescent="0.3">
      <c r="A1201" s="2"/>
      <c r="B1201" s="2"/>
      <c r="C1201" s="2"/>
      <c r="D1201" s="2"/>
      <c r="E1201" s="2"/>
      <c r="F1201" s="2"/>
      <c r="G1201" s="2"/>
      <c r="H1201" s="2"/>
      <c r="I1201" s="2"/>
      <c r="J1201" s="2"/>
      <c r="K1201" s="2"/>
      <c r="L1201" s="2"/>
      <c r="M1201" s="2"/>
      <c r="N1201" s="2"/>
      <c r="O1201" s="2"/>
      <c r="P1201" s="2"/>
      <c r="Q1201" s="2"/>
      <c r="R1201" s="2"/>
      <c r="S1201" s="2"/>
      <c r="T1201" s="2"/>
      <c r="U1201" s="2"/>
      <c r="V1201" s="2"/>
      <c r="W1201" s="2"/>
      <c r="X1201" s="2"/>
      <c r="Y1201" s="2"/>
      <c r="Z1201" s="2"/>
      <c r="AA1201" s="2"/>
      <c r="AB1201" s="2"/>
      <c r="AC1201" s="2"/>
      <c r="AD1201" s="2"/>
      <c r="AE1201" s="2"/>
      <c r="AF1201" s="2"/>
      <c r="AG1201" s="2"/>
      <c r="AH1201" s="2"/>
      <c r="AI1201" s="2"/>
      <c r="AJ1201" s="2"/>
      <c r="AK1201" s="2"/>
      <c r="AL1201" s="2"/>
      <c r="AM1201" s="2"/>
      <c r="AN1201" s="2"/>
      <c r="AO1201" s="2"/>
      <c r="AP1201" s="2"/>
      <c r="AQ1201" s="2"/>
      <c r="AR1201" s="2"/>
      <c r="AS1201" s="2"/>
      <c r="AT1201" s="2"/>
      <c r="AU1201" s="2"/>
      <c r="AV1201" s="2"/>
      <c r="AW1201" s="2"/>
      <c r="AX1201" s="2"/>
      <c r="AY1201" s="2"/>
      <c r="AZ1201" s="2"/>
      <c r="BA1201" s="2"/>
      <c r="BB1201" s="2"/>
      <c r="BC1201" s="2"/>
      <c r="BD1201" s="2"/>
      <c r="BE1201" s="2"/>
      <c r="BF1201" s="2"/>
      <c r="BG1201" s="2"/>
      <c r="BH1201" s="2"/>
      <c r="BI1201" s="2"/>
      <c r="BJ1201" s="2"/>
    </row>
    <row r="1202" spans="1:62" x14ac:dyDescent="0.3">
      <c r="A1202" s="2"/>
      <c r="B1202" s="2"/>
      <c r="C1202" s="2"/>
      <c r="D1202" s="2"/>
      <c r="E1202" s="2"/>
      <c r="F1202" s="2"/>
      <c r="G1202" s="2"/>
      <c r="H1202" s="2"/>
      <c r="I1202" s="2"/>
      <c r="J1202" s="2"/>
      <c r="K1202" s="2"/>
      <c r="L1202" s="2"/>
      <c r="M1202" s="2"/>
      <c r="N1202" s="2"/>
      <c r="O1202" s="2"/>
      <c r="P1202" s="2"/>
      <c r="Q1202" s="2"/>
      <c r="R1202" s="2"/>
      <c r="S1202" s="2"/>
      <c r="T1202" s="2"/>
      <c r="U1202" s="2"/>
      <c r="V1202" s="2"/>
      <c r="W1202" s="2"/>
      <c r="X1202" s="2"/>
      <c r="Y1202" s="2"/>
      <c r="Z1202" s="2"/>
      <c r="AA1202" s="2"/>
      <c r="AB1202" s="2"/>
      <c r="AC1202" s="2"/>
      <c r="AD1202" s="2"/>
      <c r="AE1202" s="2"/>
      <c r="AF1202" s="2"/>
      <c r="AG1202" s="2"/>
      <c r="AH1202" s="2"/>
      <c r="AI1202" s="2"/>
      <c r="AJ1202" s="2"/>
      <c r="AK1202" s="2"/>
      <c r="AL1202" s="2"/>
      <c r="AM1202" s="2"/>
      <c r="AN1202" s="2"/>
      <c r="AO1202" s="2"/>
      <c r="AP1202" s="2"/>
      <c r="AQ1202" s="2"/>
      <c r="AR1202" s="2"/>
      <c r="AS1202" s="2"/>
      <c r="AT1202" s="2"/>
      <c r="AU1202" s="2"/>
      <c r="AV1202" s="2"/>
      <c r="AW1202" s="2"/>
      <c r="AX1202" s="2"/>
      <c r="AY1202" s="2"/>
      <c r="AZ1202" s="2"/>
      <c r="BA1202" s="2"/>
      <c r="BB1202" s="2"/>
      <c r="BC1202" s="2"/>
      <c r="BD1202" s="2"/>
      <c r="BE1202" s="2"/>
      <c r="BF1202" s="2"/>
      <c r="BG1202" s="2"/>
      <c r="BH1202" s="2"/>
      <c r="BI1202" s="2"/>
      <c r="BJ1202" s="2"/>
    </row>
    <row r="1203" spans="1:62" x14ac:dyDescent="0.3">
      <c r="A1203" s="2"/>
      <c r="B1203" s="2"/>
      <c r="C1203" s="2"/>
      <c r="D1203" s="2"/>
      <c r="E1203" s="2"/>
      <c r="F1203" s="2"/>
      <c r="G1203" s="2"/>
      <c r="H1203" s="2"/>
      <c r="I1203" s="2"/>
      <c r="J1203" s="2"/>
      <c r="K1203" s="2"/>
      <c r="L1203" s="2"/>
      <c r="M1203" s="2"/>
      <c r="N1203" s="2"/>
      <c r="O1203" s="2"/>
      <c r="P1203" s="2"/>
      <c r="Q1203" s="2"/>
      <c r="R1203" s="2"/>
      <c r="S1203" s="2"/>
      <c r="T1203" s="2"/>
      <c r="U1203" s="2"/>
      <c r="V1203" s="2"/>
      <c r="W1203" s="2"/>
      <c r="X1203" s="2"/>
      <c r="Y1203" s="2"/>
      <c r="Z1203" s="2"/>
      <c r="AA1203" s="2"/>
      <c r="AB1203" s="2"/>
      <c r="AC1203" s="2"/>
      <c r="AD1203" s="2"/>
      <c r="AE1203" s="2"/>
      <c r="AF1203" s="2"/>
      <c r="AG1203" s="2"/>
      <c r="AH1203" s="2"/>
      <c r="AI1203" s="2"/>
      <c r="AJ1203" s="2"/>
      <c r="AK1203" s="2"/>
      <c r="AL1203" s="2"/>
      <c r="AM1203" s="2"/>
      <c r="AN1203" s="2"/>
      <c r="AO1203" s="2"/>
      <c r="AP1203" s="2"/>
      <c r="AQ1203" s="2"/>
      <c r="AR1203" s="2"/>
      <c r="AS1203" s="2"/>
      <c r="AT1203" s="2"/>
      <c r="AU1203" s="2"/>
      <c r="AV1203" s="2"/>
      <c r="AW1203" s="2"/>
      <c r="AX1203" s="2"/>
      <c r="AY1203" s="2"/>
      <c r="AZ1203" s="2"/>
      <c r="BA1203" s="2"/>
      <c r="BB1203" s="2"/>
      <c r="BC1203" s="2"/>
      <c r="BD1203" s="2"/>
      <c r="BE1203" s="2"/>
      <c r="BF1203" s="2"/>
      <c r="BG1203" s="2"/>
      <c r="BH1203" s="2"/>
      <c r="BI1203" s="2"/>
      <c r="BJ1203" s="2"/>
    </row>
    <row r="1204" spans="1:62" x14ac:dyDescent="0.3">
      <c r="A1204" s="2"/>
      <c r="B1204" s="2"/>
      <c r="C1204" s="2"/>
      <c r="D1204" s="2"/>
      <c r="E1204" s="2"/>
      <c r="F1204" s="2"/>
      <c r="G1204" s="2"/>
      <c r="H1204" s="2"/>
      <c r="I1204" s="2"/>
      <c r="J1204" s="2"/>
      <c r="K1204" s="2"/>
      <c r="L1204" s="2"/>
      <c r="M1204" s="2"/>
      <c r="N1204" s="2"/>
      <c r="O1204" s="2"/>
      <c r="P1204" s="2"/>
      <c r="Q1204" s="2"/>
      <c r="R1204" s="2"/>
      <c r="S1204" s="2"/>
      <c r="T1204" s="2"/>
      <c r="U1204" s="2"/>
      <c r="V1204" s="2"/>
      <c r="W1204" s="2"/>
      <c r="X1204" s="2"/>
      <c r="Y1204" s="2"/>
      <c r="Z1204" s="2"/>
      <c r="AA1204" s="2"/>
      <c r="AB1204" s="2"/>
      <c r="AC1204" s="2"/>
      <c r="AD1204" s="2"/>
      <c r="AE1204" s="2"/>
      <c r="AF1204" s="2"/>
      <c r="AG1204" s="2"/>
      <c r="AH1204" s="2"/>
      <c r="AI1204" s="2"/>
      <c r="AJ1204" s="2"/>
      <c r="AK1204" s="2"/>
      <c r="AL1204" s="2"/>
      <c r="AM1204" s="2"/>
      <c r="AN1204" s="2"/>
      <c r="AO1204" s="2"/>
      <c r="AP1204" s="2"/>
      <c r="AQ1204" s="2"/>
      <c r="AR1204" s="2"/>
      <c r="AS1204" s="2"/>
      <c r="AT1204" s="2"/>
      <c r="AU1204" s="2"/>
      <c r="AV1204" s="2"/>
      <c r="AW1204" s="2"/>
      <c r="AX1204" s="2"/>
      <c r="AY1204" s="2"/>
      <c r="AZ1204" s="2"/>
      <c r="BA1204" s="2"/>
      <c r="BB1204" s="2"/>
      <c r="BC1204" s="2"/>
      <c r="BD1204" s="2"/>
      <c r="BE1204" s="2"/>
      <c r="BF1204" s="2"/>
      <c r="BG1204" s="2"/>
      <c r="BH1204" s="2"/>
      <c r="BI1204" s="2"/>
      <c r="BJ1204" s="2"/>
    </row>
    <row r="1205" spans="1:62" x14ac:dyDescent="0.3">
      <c r="A1205" s="2"/>
      <c r="B1205" s="2"/>
      <c r="C1205" s="2"/>
      <c r="D1205" s="2"/>
      <c r="E1205" s="2"/>
      <c r="F1205" s="2"/>
      <c r="G1205" s="2"/>
      <c r="H1205" s="2"/>
      <c r="I1205" s="2"/>
      <c r="J1205" s="2"/>
      <c r="K1205" s="2"/>
      <c r="L1205" s="2"/>
      <c r="M1205" s="2"/>
      <c r="N1205" s="2"/>
      <c r="O1205" s="2"/>
      <c r="P1205" s="2"/>
      <c r="Q1205" s="2"/>
      <c r="R1205" s="2"/>
      <c r="S1205" s="2"/>
      <c r="T1205" s="2"/>
      <c r="U1205" s="2"/>
      <c r="V1205" s="2"/>
      <c r="W1205" s="2"/>
      <c r="X1205" s="2"/>
      <c r="Y1205" s="2"/>
      <c r="Z1205" s="2"/>
      <c r="AA1205" s="2"/>
      <c r="AB1205" s="2"/>
      <c r="AC1205" s="2"/>
      <c r="AD1205" s="2"/>
      <c r="AE1205" s="2"/>
      <c r="AF1205" s="2"/>
      <c r="AG1205" s="2"/>
      <c r="AH1205" s="2"/>
      <c r="AI1205" s="2"/>
      <c r="AJ1205" s="2"/>
      <c r="AK1205" s="2"/>
      <c r="AL1205" s="2"/>
      <c r="AM1205" s="2"/>
      <c r="AN1205" s="2"/>
      <c r="AO1205" s="2"/>
      <c r="AP1205" s="2"/>
      <c r="AQ1205" s="2"/>
      <c r="AR1205" s="2"/>
      <c r="AS1205" s="2"/>
      <c r="AT1205" s="2"/>
      <c r="AU1205" s="2"/>
      <c r="AV1205" s="2"/>
      <c r="AW1205" s="2"/>
      <c r="AX1205" s="2"/>
      <c r="AY1205" s="2"/>
      <c r="AZ1205" s="2"/>
      <c r="BA1205" s="2"/>
      <c r="BB1205" s="2"/>
      <c r="BC1205" s="2"/>
      <c r="BD1205" s="2"/>
      <c r="BE1205" s="2"/>
      <c r="BF1205" s="2"/>
      <c r="BG1205" s="2"/>
      <c r="BH1205" s="2"/>
      <c r="BI1205" s="2"/>
      <c r="BJ1205" s="2"/>
    </row>
    <row r="1206" spans="1:62" x14ac:dyDescent="0.3">
      <c r="A1206" s="2"/>
      <c r="B1206" s="2"/>
      <c r="C1206" s="2"/>
      <c r="D1206" s="2"/>
      <c r="E1206" s="2"/>
      <c r="F1206" s="2"/>
      <c r="G1206" s="2"/>
      <c r="H1206" s="2"/>
      <c r="I1206" s="2"/>
      <c r="J1206" s="2"/>
      <c r="K1206" s="2"/>
      <c r="L1206" s="2"/>
      <c r="M1206" s="2"/>
      <c r="N1206" s="2"/>
      <c r="O1206" s="2"/>
      <c r="P1206" s="2"/>
      <c r="Q1206" s="2"/>
      <c r="R1206" s="2"/>
      <c r="S1206" s="2"/>
      <c r="T1206" s="2"/>
      <c r="U1206" s="2"/>
      <c r="V1206" s="2"/>
      <c r="W1206" s="2"/>
      <c r="X1206" s="2"/>
      <c r="Y1206" s="2"/>
      <c r="Z1206" s="2"/>
      <c r="AA1206" s="2"/>
      <c r="AB1206" s="2"/>
      <c r="AC1206" s="2"/>
      <c r="AD1206" s="2"/>
      <c r="AE1206" s="2"/>
      <c r="AF1206" s="2"/>
      <c r="AG1206" s="2"/>
      <c r="AH1206" s="2"/>
      <c r="AI1206" s="2"/>
      <c r="AJ1206" s="2"/>
      <c r="AK1206" s="2"/>
      <c r="AL1206" s="2"/>
      <c r="AM1206" s="2"/>
      <c r="AN1206" s="2"/>
      <c r="AO1206" s="2"/>
      <c r="AP1206" s="2"/>
      <c r="AQ1206" s="2"/>
      <c r="AR1206" s="2"/>
      <c r="AS1206" s="2"/>
      <c r="AT1206" s="2"/>
      <c r="AU1206" s="2"/>
      <c r="AV1206" s="2"/>
      <c r="AW1206" s="2"/>
      <c r="AX1206" s="2"/>
      <c r="AY1206" s="2"/>
      <c r="AZ1206" s="2"/>
      <c r="BA1206" s="2"/>
      <c r="BB1206" s="2"/>
      <c r="BC1206" s="2"/>
      <c r="BD1206" s="2"/>
      <c r="BE1206" s="2"/>
      <c r="BF1206" s="2"/>
      <c r="BG1206" s="2"/>
      <c r="BH1206" s="2"/>
      <c r="BI1206" s="2"/>
      <c r="BJ1206" s="2"/>
    </row>
    <row r="1207" spans="1:62" x14ac:dyDescent="0.3">
      <c r="A1207" s="2"/>
      <c r="B1207" s="2"/>
      <c r="C1207" s="2"/>
      <c r="D1207" s="2"/>
      <c r="E1207" s="2"/>
      <c r="F1207" s="2"/>
      <c r="G1207" s="2"/>
      <c r="H1207" s="2"/>
      <c r="I1207" s="2"/>
      <c r="J1207" s="2"/>
      <c r="K1207" s="2"/>
      <c r="L1207" s="2"/>
      <c r="M1207" s="2"/>
      <c r="N1207" s="2"/>
      <c r="O1207" s="2"/>
      <c r="P1207" s="2"/>
      <c r="Q1207" s="2"/>
      <c r="R1207" s="2"/>
      <c r="S1207" s="2"/>
      <c r="T1207" s="2"/>
      <c r="U1207" s="2"/>
      <c r="V1207" s="2"/>
      <c r="W1207" s="2"/>
      <c r="X1207" s="2"/>
      <c r="Y1207" s="2"/>
      <c r="Z1207" s="2"/>
      <c r="AA1207" s="2"/>
      <c r="AB1207" s="2"/>
      <c r="AC1207" s="2"/>
      <c r="AD1207" s="2"/>
      <c r="AE1207" s="2"/>
      <c r="AF1207" s="2"/>
      <c r="AG1207" s="2"/>
      <c r="AH1207" s="2"/>
      <c r="AI1207" s="2"/>
      <c r="AJ1207" s="2"/>
      <c r="AK1207" s="2"/>
      <c r="AL1207" s="2"/>
      <c r="AM1207" s="2"/>
      <c r="AN1207" s="2"/>
      <c r="AO1207" s="2"/>
      <c r="AP1207" s="2"/>
      <c r="AQ1207" s="2"/>
      <c r="AR1207" s="2"/>
      <c r="AS1207" s="2"/>
      <c r="AT1207" s="2"/>
      <c r="AU1207" s="2"/>
      <c r="AV1207" s="2"/>
      <c r="AW1207" s="2"/>
      <c r="AX1207" s="2"/>
      <c r="AY1207" s="2"/>
      <c r="AZ1207" s="2"/>
      <c r="BA1207" s="2"/>
      <c r="BB1207" s="2"/>
      <c r="BC1207" s="2"/>
      <c r="BD1207" s="2"/>
      <c r="BE1207" s="2"/>
      <c r="BF1207" s="2"/>
      <c r="BG1207" s="2"/>
      <c r="BH1207" s="2"/>
      <c r="BI1207" s="2"/>
      <c r="BJ1207" s="2"/>
    </row>
    <row r="1208" spans="1:62" x14ac:dyDescent="0.3">
      <c r="A1208" s="2"/>
      <c r="B1208" s="2"/>
      <c r="C1208" s="2"/>
      <c r="D1208" s="2"/>
      <c r="E1208" s="2"/>
      <c r="F1208" s="2"/>
      <c r="G1208" s="2"/>
      <c r="H1208" s="2"/>
      <c r="I1208" s="2"/>
      <c r="J1208" s="2"/>
      <c r="K1208" s="2"/>
      <c r="L1208" s="2"/>
      <c r="M1208" s="2"/>
      <c r="N1208" s="2"/>
      <c r="O1208" s="2"/>
      <c r="P1208" s="2"/>
      <c r="Q1208" s="2"/>
      <c r="R1208" s="2"/>
      <c r="S1208" s="2"/>
      <c r="T1208" s="2"/>
      <c r="U1208" s="2"/>
      <c r="V1208" s="2"/>
      <c r="W1208" s="2"/>
      <c r="X1208" s="2"/>
      <c r="Y1208" s="2"/>
      <c r="Z1208" s="2"/>
      <c r="AA1208" s="2"/>
      <c r="AB1208" s="2"/>
      <c r="AC1208" s="2"/>
      <c r="AD1208" s="2"/>
      <c r="AE1208" s="2"/>
      <c r="AF1208" s="2"/>
      <c r="AG1208" s="2"/>
      <c r="AH1208" s="2"/>
      <c r="AI1208" s="2"/>
      <c r="AJ1208" s="2"/>
      <c r="AK1208" s="2"/>
      <c r="AL1208" s="2"/>
      <c r="AM1208" s="2"/>
      <c r="AN1208" s="2"/>
      <c r="AO1208" s="2"/>
      <c r="AP1208" s="2"/>
      <c r="AQ1208" s="2"/>
      <c r="AR1208" s="2"/>
      <c r="AS1208" s="2"/>
      <c r="AT1208" s="2"/>
      <c r="AU1208" s="2"/>
      <c r="AV1208" s="2"/>
      <c r="AW1208" s="2"/>
      <c r="AX1208" s="2"/>
      <c r="AY1208" s="2"/>
      <c r="AZ1208" s="2"/>
      <c r="BA1208" s="2"/>
      <c r="BB1208" s="2"/>
      <c r="BC1208" s="2"/>
      <c r="BD1208" s="2"/>
      <c r="BE1208" s="2"/>
      <c r="BF1208" s="2"/>
      <c r="BG1208" s="2"/>
      <c r="BH1208" s="2"/>
      <c r="BI1208" s="2"/>
      <c r="BJ1208" s="2"/>
    </row>
    <row r="1209" spans="1:62" x14ac:dyDescent="0.3">
      <c r="A1209" s="2"/>
      <c r="B1209" s="2"/>
      <c r="C1209" s="2"/>
      <c r="D1209" s="2"/>
      <c r="E1209" s="2"/>
      <c r="F1209" s="2"/>
      <c r="G1209" s="2"/>
      <c r="H1209" s="2"/>
      <c r="I1209" s="2"/>
      <c r="J1209" s="2"/>
      <c r="K1209" s="2"/>
      <c r="L1209" s="2"/>
      <c r="M1209" s="2"/>
      <c r="N1209" s="2"/>
      <c r="O1209" s="2"/>
      <c r="P1209" s="2"/>
      <c r="Q1209" s="2"/>
      <c r="R1209" s="2"/>
      <c r="S1209" s="2"/>
      <c r="T1209" s="2"/>
      <c r="U1209" s="2"/>
      <c r="V1209" s="2"/>
      <c r="W1209" s="2"/>
      <c r="X1209" s="2"/>
      <c r="Y1209" s="2"/>
      <c r="Z1209" s="2"/>
      <c r="AA1209" s="2"/>
      <c r="AB1209" s="2"/>
      <c r="AC1209" s="2"/>
      <c r="AD1209" s="2"/>
      <c r="AE1209" s="2"/>
      <c r="AF1209" s="2"/>
      <c r="AG1209" s="2"/>
      <c r="AH1209" s="2"/>
      <c r="AI1209" s="2"/>
      <c r="AJ1209" s="2"/>
      <c r="AK1209" s="2"/>
      <c r="AL1209" s="2"/>
      <c r="AM1209" s="2"/>
      <c r="AN1209" s="2"/>
      <c r="AO1209" s="2"/>
      <c r="AP1209" s="2"/>
      <c r="AQ1209" s="2"/>
      <c r="AR1209" s="2"/>
      <c r="AS1209" s="2"/>
      <c r="AT1209" s="2"/>
      <c r="AU1209" s="2"/>
      <c r="AV1209" s="2"/>
      <c r="AW1209" s="2"/>
      <c r="AX1209" s="2"/>
      <c r="AY1209" s="2"/>
      <c r="AZ1209" s="2"/>
      <c r="BA1209" s="2"/>
      <c r="BB1209" s="2"/>
      <c r="BC1209" s="2"/>
      <c r="BD1209" s="2"/>
      <c r="BE1209" s="2"/>
      <c r="BF1209" s="2"/>
      <c r="BG1209" s="2"/>
      <c r="BH1209" s="2"/>
      <c r="BI1209" s="2"/>
      <c r="BJ1209" s="2"/>
    </row>
    <row r="1210" spans="1:62" x14ac:dyDescent="0.3">
      <c r="A1210" s="2"/>
      <c r="B1210" s="2"/>
      <c r="C1210" s="2"/>
      <c r="D1210" s="2"/>
      <c r="E1210" s="2"/>
      <c r="F1210" s="2"/>
      <c r="G1210" s="2"/>
      <c r="H1210" s="2"/>
      <c r="I1210" s="2"/>
      <c r="J1210" s="2"/>
      <c r="K1210" s="2"/>
      <c r="L1210" s="2"/>
      <c r="M1210" s="2"/>
      <c r="N1210" s="2"/>
      <c r="O1210" s="2"/>
      <c r="P1210" s="2"/>
      <c r="Q1210" s="2"/>
      <c r="R1210" s="2"/>
      <c r="S1210" s="2"/>
      <c r="T1210" s="2"/>
      <c r="U1210" s="2"/>
      <c r="V1210" s="2"/>
      <c r="W1210" s="2"/>
      <c r="X1210" s="2"/>
      <c r="Y1210" s="2"/>
      <c r="Z1210" s="2"/>
      <c r="AA1210" s="2"/>
      <c r="AB1210" s="2"/>
      <c r="AC1210" s="2"/>
      <c r="AD1210" s="2"/>
      <c r="AE1210" s="2"/>
      <c r="AF1210" s="2"/>
      <c r="AG1210" s="2"/>
      <c r="AH1210" s="2"/>
      <c r="AI1210" s="2"/>
      <c r="AJ1210" s="2"/>
      <c r="AK1210" s="2"/>
      <c r="AL1210" s="2"/>
      <c r="AM1210" s="2"/>
      <c r="AN1210" s="2"/>
      <c r="AO1210" s="2"/>
      <c r="AP1210" s="2"/>
      <c r="AQ1210" s="2"/>
      <c r="AR1210" s="2"/>
      <c r="AS1210" s="2"/>
      <c r="AT1210" s="2"/>
      <c r="AU1210" s="2"/>
      <c r="AV1210" s="2"/>
      <c r="AW1210" s="2"/>
      <c r="AX1210" s="2"/>
      <c r="AY1210" s="2"/>
      <c r="AZ1210" s="2"/>
      <c r="BA1210" s="2"/>
      <c r="BB1210" s="2"/>
      <c r="BC1210" s="2"/>
      <c r="BD1210" s="2"/>
      <c r="BE1210" s="2"/>
      <c r="BF1210" s="2"/>
      <c r="BG1210" s="2"/>
      <c r="BH1210" s="2"/>
      <c r="BI1210" s="2"/>
      <c r="BJ1210" s="2"/>
    </row>
    <row r="1211" spans="1:62" x14ac:dyDescent="0.3">
      <c r="A1211" s="2"/>
      <c r="B1211" s="2"/>
      <c r="C1211" s="2"/>
      <c r="D1211" s="2"/>
      <c r="E1211" s="2"/>
      <c r="F1211" s="2"/>
      <c r="G1211" s="2"/>
      <c r="H1211" s="2"/>
      <c r="I1211" s="2"/>
      <c r="J1211" s="2"/>
      <c r="K1211" s="2"/>
      <c r="L1211" s="2"/>
      <c r="M1211" s="2"/>
      <c r="N1211" s="2"/>
      <c r="O1211" s="2"/>
      <c r="P1211" s="2"/>
      <c r="Q1211" s="2"/>
      <c r="R1211" s="2"/>
      <c r="S1211" s="2"/>
      <c r="T1211" s="2"/>
      <c r="U1211" s="2"/>
      <c r="V1211" s="2"/>
      <c r="W1211" s="2"/>
      <c r="X1211" s="2"/>
      <c r="Y1211" s="2"/>
      <c r="Z1211" s="2"/>
      <c r="AA1211" s="2"/>
      <c r="AB1211" s="2"/>
      <c r="AC1211" s="2"/>
      <c r="AD1211" s="2"/>
      <c r="AE1211" s="2"/>
      <c r="AF1211" s="2"/>
      <c r="AG1211" s="2"/>
      <c r="AH1211" s="2"/>
      <c r="AI1211" s="2"/>
      <c r="AJ1211" s="2"/>
      <c r="AK1211" s="2"/>
      <c r="AL1211" s="2"/>
      <c r="AM1211" s="2"/>
      <c r="AN1211" s="2"/>
      <c r="AO1211" s="2"/>
      <c r="AP1211" s="2"/>
      <c r="AQ1211" s="2"/>
      <c r="AR1211" s="2"/>
      <c r="AS1211" s="2"/>
      <c r="AT1211" s="2"/>
      <c r="AU1211" s="2"/>
      <c r="AV1211" s="2"/>
      <c r="AW1211" s="2"/>
      <c r="AX1211" s="2"/>
      <c r="AY1211" s="2"/>
      <c r="AZ1211" s="2"/>
      <c r="BA1211" s="2"/>
      <c r="BB1211" s="2"/>
      <c r="BC1211" s="2"/>
      <c r="BD1211" s="2"/>
      <c r="BE1211" s="2"/>
      <c r="BF1211" s="2"/>
      <c r="BG1211" s="2"/>
      <c r="BH1211" s="2"/>
      <c r="BI1211" s="2"/>
      <c r="BJ1211" s="2"/>
    </row>
    <row r="1212" spans="1:62" x14ac:dyDescent="0.3">
      <c r="A1212" s="2"/>
      <c r="B1212" s="2"/>
      <c r="C1212" s="2"/>
      <c r="D1212" s="2"/>
      <c r="E1212" s="2"/>
      <c r="F1212" s="2"/>
      <c r="G1212" s="2"/>
      <c r="H1212" s="2"/>
      <c r="I1212" s="2"/>
      <c r="J1212" s="2"/>
      <c r="K1212" s="2"/>
      <c r="L1212" s="2"/>
      <c r="M1212" s="2"/>
      <c r="N1212" s="2"/>
      <c r="O1212" s="2"/>
      <c r="P1212" s="2"/>
      <c r="Q1212" s="2"/>
      <c r="R1212" s="2"/>
      <c r="S1212" s="2"/>
      <c r="T1212" s="2"/>
      <c r="U1212" s="2"/>
      <c r="V1212" s="2"/>
      <c r="W1212" s="2"/>
      <c r="X1212" s="2"/>
      <c r="Y1212" s="2"/>
      <c r="Z1212" s="2"/>
      <c r="AA1212" s="2"/>
      <c r="AB1212" s="2"/>
      <c r="AC1212" s="2"/>
      <c r="AD1212" s="2"/>
      <c r="AE1212" s="2"/>
      <c r="AF1212" s="2"/>
      <c r="AG1212" s="2"/>
      <c r="AH1212" s="2"/>
      <c r="AI1212" s="2"/>
      <c r="AJ1212" s="2"/>
      <c r="AK1212" s="2"/>
      <c r="AL1212" s="2"/>
      <c r="AM1212" s="2"/>
      <c r="AN1212" s="2"/>
      <c r="AO1212" s="2"/>
      <c r="AP1212" s="2"/>
      <c r="AQ1212" s="2"/>
      <c r="AR1212" s="2"/>
      <c r="AS1212" s="2"/>
      <c r="AT1212" s="2"/>
      <c r="AU1212" s="2"/>
      <c r="AV1212" s="2"/>
      <c r="AW1212" s="2"/>
      <c r="AX1212" s="2"/>
      <c r="AY1212" s="2"/>
      <c r="AZ1212" s="2"/>
      <c r="BA1212" s="2"/>
      <c r="BB1212" s="2"/>
      <c r="BC1212" s="2"/>
      <c r="BD1212" s="2"/>
      <c r="BE1212" s="2"/>
      <c r="BF1212" s="2"/>
      <c r="BG1212" s="2"/>
      <c r="BH1212" s="2"/>
      <c r="BI1212" s="2"/>
      <c r="BJ1212" s="2"/>
    </row>
    <row r="1213" spans="1:62" x14ac:dyDescent="0.3">
      <c r="A1213" s="2"/>
      <c r="B1213" s="2"/>
      <c r="C1213" s="2"/>
      <c r="D1213" s="2"/>
      <c r="E1213" s="2"/>
      <c r="F1213" s="2"/>
      <c r="G1213" s="2"/>
      <c r="H1213" s="2"/>
      <c r="I1213" s="2"/>
      <c r="J1213" s="2"/>
      <c r="K1213" s="2"/>
      <c r="L1213" s="2"/>
      <c r="M1213" s="2"/>
      <c r="N1213" s="2"/>
      <c r="O1213" s="2"/>
      <c r="P1213" s="2"/>
      <c r="Q1213" s="2"/>
      <c r="R1213" s="2"/>
      <c r="S1213" s="2"/>
      <c r="T1213" s="2"/>
      <c r="U1213" s="2"/>
      <c r="V1213" s="2"/>
      <c r="W1213" s="2"/>
      <c r="X1213" s="2"/>
      <c r="Y1213" s="2"/>
      <c r="Z1213" s="2"/>
      <c r="AA1213" s="2"/>
      <c r="AB1213" s="2"/>
      <c r="AC1213" s="2"/>
      <c r="AD1213" s="2"/>
      <c r="AE1213" s="2"/>
      <c r="AF1213" s="2"/>
      <c r="AG1213" s="2"/>
      <c r="AH1213" s="2"/>
      <c r="AI1213" s="2"/>
      <c r="AJ1213" s="2"/>
      <c r="AK1213" s="2"/>
      <c r="AL1213" s="2"/>
      <c r="AM1213" s="2"/>
      <c r="AN1213" s="2"/>
      <c r="AO1213" s="2"/>
      <c r="AP1213" s="2"/>
      <c r="AQ1213" s="2"/>
      <c r="AR1213" s="2"/>
      <c r="AS1213" s="2"/>
      <c r="AT1213" s="2"/>
      <c r="AU1213" s="2"/>
      <c r="AV1213" s="2"/>
      <c r="AW1213" s="2"/>
      <c r="AX1213" s="2"/>
      <c r="AY1213" s="2"/>
      <c r="AZ1213" s="2"/>
      <c r="BA1213" s="2"/>
      <c r="BB1213" s="2"/>
      <c r="BC1213" s="2"/>
      <c r="BD1213" s="2"/>
      <c r="BE1213" s="2"/>
      <c r="BF1213" s="2"/>
      <c r="BG1213" s="2"/>
      <c r="BH1213" s="2"/>
      <c r="BI1213" s="2"/>
      <c r="BJ1213" s="2"/>
    </row>
    <row r="1214" spans="1:62" x14ac:dyDescent="0.3">
      <c r="A1214" s="2"/>
      <c r="B1214" s="2"/>
      <c r="C1214" s="2"/>
      <c r="D1214" s="2"/>
      <c r="E1214" s="2"/>
      <c r="F1214" s="2"/>
      <c r="G1214" s="2"/>
      <c r="H1214" s="2"/>
      <c r="I1214" s="2"/>
      <c r="J1214" s="2"/>
      <c r="K1214" s="2"/>
      <c r="L1214" s="2"/>
      <c r="M1214" s="2"/>
      <c r="N1214" s="2"/>
      <c r="O1214" s="2"/>
      <c r="P1214" s="2"/>
      <c r="Q1214" s="2"/>
      <c r="R1214" s="2"/>
      <c r="S1214" s="2"/>
      <c r="T1214" s="2"/>
      <c r="U1214" s="2"/>
      <c r="V1214" s="2"/>
      <c r="W1214" s="2"/>
      <c r="X1214" s="2"/>
      <c r="Y1214" s="2"/>
      <c r="Z1214" s="2"/>
      <c r="AA1214" s="2"/>
      <c r="AB1214" s="2"/>
      <c r="AC1214" s="2"/>
      <c r="AD1214" s="2"/>
      <c r="AE1214" s="2"/>
      <c r="AF1214" s="2"/>
      <c r="AG1214" s="2"/>
      <c r="AH1214" s="2"/>
      <c r="AI1214" s="2"/>
      <c r="AJ1214" s="2"/>
      <c r="AK1214" s="2"/>
      <c r="AL1214" s="2"/>
      <c r="AM1214" s="2"/>
      <c r="AN1214" s="2"/>
      <c r="AO1214" s="2"/>
      <c r="AP1214" s="2"/>
      <c r="AQ1214" s="2"/>
      <c r="AR1214" s="2"/>
      <c r="AS1214" s="2"/>
      <c r="AT1214" s="2"/>
      <c r="AU1214" s="2"/>
      <c r="AV1214" s="2"/>
      <c r="AW1214" s="2"/>
      <c r="AX1214" s="2"/>
      <c r="AY1214" s="2"/>
      <c r="AZ1214" s="2"/>
      <c r="BA1214" s="2"/>
      <c r="BB1214" s="2"/>
      <c r="BC1214" s="2"/>
      <c r="BD1214" s="2"/>
      <c r="BE1214" s="2"/>
      <c r="BF1214" s="2"/>
      <c r="BG1214" s="2"/>
      <c r="BH1214" s="2"/>
      <c r="BI1214" s="2"/>
      <c r="BJ1214" s="2"/>
    </row>
    <row r="1215" spans="1:62" x14ac:dyDescent="0.3">
      <c r="A1215" s="2"/>
      <c r="B1215" s="2"/>
      <c r="C1215" s="2"/>
      <c r="D1215" s="2"/>
      <c r="E1215" s="2"/>
      <c r="F1215" s="2"/>
      <c r="G1215" s="2"/>
      <c r="H1215" s="2"/>
      <c r="I1215" s="2"/>
      <c r="J1215" s="2"/>
      <c r="K1215" s="2"/>
      <c r="L1215" s="2"/>
      <c r="M1215" s="2"/>
      <c r="N1215" s="2"/>
      <c r="O1215" s="2"/>
      <c r="P1215" s="2"/>
      <c r="Q1215" s="2"/>
      <c r="R1215" s="2"/>
      <c r="S1215" s="2"/>
      <c r="T1215" s="2"/>
      <c r="U1215" s="2"/>
      <c r="V1215" s="2"/>
      <c r="W1215" s="2"/>
      <c r="X1215" s="2"/>
      <c r="Y1215" s="2"/>
      <c r="Z1215" s="2"/>
      <c r="AA1215" s="2"/>
      <c r="AB1215" s="2"/>
      <c r="AC1215" s="2"/>
      <c r="AD1215" s="2"/>
      <c r="AE1215" s="2"/>
      <c r="AF1215" s="2"/>
      <c r="AG1215" s="2"/>
      <c r="AH1215" s="2"/>
      <c r="AI1215" s="2"/>
      <c r="AJ1215" s="2"/>
      <c r="AK1215" s="2"/>
      <c r="AL1215" s="2"/>
      <c r="AM1215" s="2"/>
      <c r="AN1215" s="2"/>
      <c r="AO1215" s="2"/>
      <c r="AP1215" s="2"/>
      <c r="AQ1215" s="2"/>
      <c r="AR1215" s="2"/>
      <c r="AS1215" s="2"/>
      <c r="AT1215" s="2"/>
      <c r="AU1215" s="2"/>
      <c r="AV1215" s="2"/>
      <c r="AW1215" s="2"/>
      <c r="AX1215" s="2"/>
      <c r="AY1215" s="2"/>
      <c r="AZ1215" s="2"/>
      <c r="BA1215" s="2"/>
      <c r="BB1215" s="2"/>
      <c r="BC1215" s="2"/>
      <c r="BD1215" s="2"/>
      <c r="BE1215" s="2"/>
      <c r="BF1215" s="2"/>
      <c r="BG1215" s="2"/>
      <c r="BH1215" s="2"/>
      <c r="BI1215" s="2"/>
      <c r="BJ1215" s="2"/>
    </row>
    <row r="1216" spans="1:62" x14ac:dyDescent="0.3">
      <c r="A1216" s="2"/>
      <c r="B1216" s="2"/>
      <c r="C1216" s="2"/>
      <c r="D1216" s="2"/>
      <c r="E1216" s="2"/>
      <c r="F1216" s="2"/>
      <c r="G1216" s="2"/>
      <c r="H1216" s="2"/>
      <c r="I1216" s="2"/>
      <c r="J1216" s="2"/>
      <c r="K1216" s="2"/>
      <c r="L1216" s="2"/>
      <c r="M1216" s="2"/>
      <c r="N1216" s="2"/>
      <c r="O1216" s="2"/>
      <c r="P1216" s="2"/>
      <c r="Q1216" s="2"/>
      <c r="R1216" s="2"/>
      <c r="S1216" s="2"/>
      <c r="T1216" s="2"/>
      <c r="U1216" s="2"/>
      <c r="V1216" s="2"/>
      <c r="W1216" s="2"/>
      <c r="X1216" s="2"/>
      <c r="Y1216" s="2"/>
      <c r="Z1216" s="2"/>
      <c r="AA1216" s="2"/>
      <c r="AB1216" s="2"/>
      <c r="AC1216" s="2"/>
      <c r="AD1216" s="2"/>
      <c r="AE1216" s="2"/>
      <c r="AF1216" s="2"/>
      <c r="AG1216" s="2"/>
      <c r="AH1216" s="2"/>
      <c r="AI1216" s="2"/>
      <c r="AJ1216" s="2"/>
      <c r="AK1216" s="2"/>
      <c r="AL1216" s="2"/>
      <c r="AM1216" s="2"/>
      <c r="AN1216" s="2"/>
      <c r="AO1216" s="2"/>
      <c r="AP1216" s="2"/>
      <c r="AQ1216" s="2"/>
      <c r="AR1216" s="2"/>
      <c r="AS1216" s="2"/>
      <c r="AT1216" s="2"/>
      <c r="AU1216" s="2"/>
      <c r="AV1216" s="2"/>
      <c r="AW1216" s="2"/>
      <c r="AX1216" s="2"/>
      <c r="AY1216" s="2"/>
      <c r="AZ1216" s="2"/>
      <c r="BA1216" s="2"/>
      <c r="BB1216" s="2"/>
      <c r="BC1216" s="2"/>
      <c r="BD1216" s="2"/>
      <c r="BE1216" s="2"/>
      <c r="BF1216" s="2"/>
      <c r="BG1216" s="2"/>
      <c r="BH1216" s="2"/>
      <c r="BI1216" s="2"/>
      <c r="BJ1216" s="2"/>
    </row>
    <row r="1217" spans="1:62" x14ac:dyDescent="0.3">
      <c r="A1217" s="2"/>
      <c r="B1217" s="2"/>
      <c r="C1217" s="2"/>
      <c r="D1217" s="2"/>
      <c r="E1217" s="2"/>
      <c r="F1217" s="2"/>
      <c r="G1217" s="2"/>
      <c r="H1217" s="2"/>
      <c r="I1217" s="2"/>
      <c r="J1217" s="2"/>
      <c r="K1217" s="2"/>
      <c r="L1217" s="2"/>
      <c r="M1217" s="2"/>
      <c r="N1217" s="2"/>
      <c r="O1217" s="2"/>
      <c r="P1217" s="2"/>
      <c r="Q1217" s="2"/>
      <c r="R1217" s="2"/>
      <c r="S1217" s="2"/>
      <c r="T1217" s="2"/>
      <c r="U1217" s="2"/>
      <c r="V1217" s="2"/>
      <c r="W1217" s="2"/>
      <c r="X1217" s="2"/>
      <c r="Y1217" s="2"/>
      <c r="Z1217" s="2"/>
      <c r="AA1217" s="2"/>
      <c r="AB1217" s="2"/>
      <c r="AC1217" s="2"/>
      <c r="AD1217" s="2"/>
      <c r="AE1217" s="2"/>
      <c r="AF1217" s="2"/>
      <c r="AG1217" s="2"/>
      <c r="AH1217" s="2"/>
      <c r="AI1217" s="2"/>
      <c r="AJ1217" s="2"/>
      <c r="AK1217" s="2"/>
      <c r="AL1217" s="2"/>
      <c r="AM1217" s="2"/>
      <c r="AN1217" s="2"/>
      <c r="AO1217" s="2"/>
      <c r="AP1217" s="2"/>
      <c r="AQ1217" s="2"/>
      <c r="AR1217" s="2"/>
      <c r="AS1217" s="2"/>
      <c r="AT1217" s="2"/>
      <c r="AU1217" s="2"/>
      <c r="AV1217" s="2"/>
      <c r="AW1217" s="2"/>
      <c r="AX1217" s="2"/>
      <c r="AY1217" s="2"/>
      <c r="AZ1217" s="2"/>
      <c r="BA1217" s="2"/>
      <c r="BB1217" s="2"/>
      <c r="BC1217" s="2"/>
      <c r="BD1217" s="2"/>
      <c r="BE1217" s="2"/>
      <c r="BF1217" s="2"/>
      <c r="BG1217" s="2"/>
      <c r="BH1217" s="2"/>
      <c r="BI1217" s="2"/>
      <c r="BJ1217" s="2"/>
    </row>
    <row r="1218" spans="1:62" x14ac:dyDescent="0.3">
      <c r="A1218" s="2"/>
      <c r="B1218" s="2"/>
      <c r="C1218" s="2"/>
      <c r="D1218" s="2"/>
      <c r="E1218" s="2"/>
      <c r="F1218" s="2"/>
      <c r="G1218" s="2"/>
      <c r="H1218" s="2"/>
      <c r="I1218" s="2"/>
      <c r="J1218" s="2"/>
      <c r="K1218" s="2"/>
      <c r="L1218" s="2"/>
      <c r="M1218" s="2"/>
      <c r="N1218" s="2"/>
      <c r="O1218" s="2"/>
      <c r="P1218" s="2"/>
      <c r="Q1218" s="2"/>
      <c r="R1218" s="2"/>
      <c r="S1218" s="2"/>
      <c r="T1218" s="2"/>
      <c r="U1218" s="2"/>
      <c r="V1218" s="2"/>
      <c r="W1218" s="2"/>
      <c r="X1218" s="2"/>
      <c r="Y1218" s="2"/>
      <c r="Z1218" s="2"/>
      <c r="AA1218" s="2"/>
      <c r="AB1218" s="2"/>
      <c r="AC1218" s="2"/>
      <c r="AD1218" s="2"/>
      <c r="AE1218" s="2"/>
      <c r="AF1218" s="2"/>
      <c r="AG1218" s="2"/>
      <c r="AH1218" s="2"/>
      <c r="AI1218" s="2"/>
      <c r="AJ1218" s="2"/>
      <c r="AK1218" s="2"/>
      <c r="AL1218" s="2"/>
      <c r="AM1218" s="2"/>
      <c r="AN1218" s="2"/>
      <c r="AO1218" s="2"/>
      <c r="AP1218" s="2"/>
      <c r="AQ1218" s="2"/>
      <c r="AR1218" s="2"/>
      <c r="AS1218" s="2"/>
      <c r="AT1218" s="2"/>
      <c r="AU1218" s="2"/>
      <c r="AV1218" s="2"/>
      <c r="AW1218" s="2"/>
      <c r="AX1218" s="2"/>
      <c r="AY1218" s="2"/>
      <c r="AZ1218" s="2"/>
      <c r="BA1218" s="2"/>
      <c r="BB1218" s="2"/>
      <c r="BC1218" s="2"/>
      <c r="BD1218" s="2"/>
      <c r="BE1218" s="2"/>
      <c r="BF1218" s="2"/>
      <c r="BG1218" s="2"/>
      <c r="BH1218" s="2"/>
      <c r="BI1218" s="2"/>
      <c r="BJ1218" s="2"/>
    </row>
    <row r="1219" spans="1:62" x14ac:dyDescent="0.3">
      <c r="A1219" s="2"/>
      <c r="B1219" s="2"/>
      <c r="C1219" s="2"/>
      <c r="D1219" s="2"/>
      <c r="E1219" s="2"/>
      <c r="F1219" s="2"/>
      <c r="G1219" s="2"/>
      <c r="H1219" s="2"/>
      <c r="I1219" s="2"/>
      <c r="J1219" s="2"/>
      <c r="K1219" s="2"/>
      <c r="L1219" s="2"/>
      <c r="M1219" s="2"/>
      <c r="N1219" s="2"/>
      <c r="O1219" s="2"/>
      <c r="P1219" s="2"/>
      <c r="Q1219" s="2"/>
      <c r="R1219" s="2"/>
      <c r="S1219" s="2"/>
      <c r="T1219" s="2"/>
      <c r="U1219" s="2"/>
      <c r="V1219" s="2"/>
      <c r="W1219" s="2"/>
      <c r="X1219" s="2"/>
      <c r="Y1219" s="2"/>
      <c r="Z1219" s="2"/>
      <c r="AA1219" s="2"/>
      <c r="AB1219" s="2"/>
      <c r="AC1219" s="2"/>
      <c r="AD1219" s="2"/>
      <c r="AE1219" s="2"/>
      <c r="AF1219" s="2"/>
      <c r="AG1219" s="2"/>
      <c r="AH1219" s="2"/>
      <c r="AI1219" s="2"/>
      <c r="AJ1219" s="2"/>
      <c r="AK1219" s="2"/>
      <c r="AL1219" s="2"/>
      <c r="AM1219" s="2"/>
      <c r="AN1219" s="2"/>
      <c r="AO1219" s="2"/>
      <c r="AP1219" s="2"/>
      <c r="AQ1219" s="2"/>
      <c r="AR1219" s="2"/>
      <c r="AS1219" s="2"/>
      <c r="AT1219" s="2"/>
      <c r="AU1219" s="2"/>
      <c r="AV1219" s="2"/>
      <c r="AW1219" s="2"/>
      <c r="AX1219" s="2"/>
      <c r="AY1219" s="2"/>
      <c r="AZ1219" s="2"/>
      <c r="BA1219" s="2"/>
      <c r="BB1219" s="2"/>
      <c r="BC1219" s="2"/>
      <c r="BD1219" s="2"/>
      <c r="BE1219" s="2"/>
      <c r="BF1219" s="2"/>
      <c r="BG1219" s="2"/>
      <c r="BH1219" s="2"/>
      <c r="BI1219" s="2"/>
      <c r="BJ1219" s="2"/>
    </row>
    <row r="1220" spans="1:62" x14ac:dyDescent="0.3">
      <c r="A1220" s="2"/>
      <c r="B1220" s="2"/>
      <c r="C1220" s="2"/>
      <c r="D1220" s="2"/>
      <c r="E1220" s="2"/>
      <c r="F1220" s="2"/>
      <c r="G1220" s="2"/>
      <c r="H1220" s="2"/>
      <c r="I1220" s="2"/>
      <c r="J1220" s="2"/>
      <c r="K1220" s="2"/>
      <c r="L1220" s="2"/>
      <c r="M1220" s="2"/>
      <c r="N1220" s="2"/>
      <c r="O1220" s="2"/>
      <c r="P1220" s="2"/>
      <c r="Q1220" s="2"/>
      <c r="R1220" s="2"/>
      <c r="S1220" s="2"/>
      <c r="T1220" s="2"/>
      <c r="U1220" s="2"/>
      <c r="V1220" s="2"/>
      <c r="W1220" s="2"/>
      <c r="X1220" s="2"/>
      <c r="Y1220" s="2"/>
      <c r="Z1220" s="2"/>
      <c r="AA1220" s="2"/>
      <c r="AB1220" s="2"/>
      <c r="AC1220" s="2"/>
      <c r="AD1220" s="2"/>
      <c r="AE1220" s="2"/>
      <c r="AF1220" s="2"/>
      <c r="AG1220" s="2"/>
      <c r="AH1220" s="2"/>
      <c r="AI1220" s="2"/>
      <c r="AJ1220" s="2"/>
      <c r="AK1220" s="2"/>
      <c r="AL1220" s="2"/>
      <c r="AM1220" s="2"/>
      <c r="AN1220" s="2"/>
      <c r="AO1220" s="2"/>
      <c r="AP1220" s="2"/>
      <c r="AQ1220" s="2"/>
      <c r="AR1220" s="2"/>
      <c r="AS1220" s="2"/>
      <c r="AT1220" s="2"/>
      <c r="AU1220" s="2"/>
      <c r="AV1220" s="2"/>
      <c r="AW1220" s="2"/>
      <c r="AX1220" s="2"/>
      <c r="AY1220" s="2"/>
      <c r="AZ1220" s="2"/>
      <c r="BA1220" s="2"/>
      <c r="BB1220" s="2"/>
      <c r="BC1220" s="2"/>
      <c r="BD1220" s="2"/>
      <c r="BE1220" s="2"/>
      <c r="BF1220" s="2"/>
      <c r="BG1220" s="2"/>
      <c r="BH1220" s="2"/>
      <c r="BI1220" s="2"/>
      <c r="BJ1220" s="2"/>
    </row>
    <row r="1221" spans="1:62" x14ac:dyDescent="0.3">
      <c r="A1221" s="2"/>
      <c r="B1221" s="2"/>
      <c r="C1221" s="2"/>
      <c r="D1221" s="2"/>
      <c r="E1221" s="2"/>
      <c r="F1221" s="2"/>
      <c r="G1221" s="2"/>
      <c r="H1221" s="2"/>
      <c r="I1221" s="2"/>
      <c r="J1221" s="2"/>
      <c r="K1221" s="2"/>
      <c r="L1221" s="2"/>
      <c r="M1221" s="2"/>
      <c r="N1221" s="2"/>
      <c r="O1221" s="2"/>
      <c r="P1221" s="2"/>
      <c r="Q1221" s="2"/>
      <c r="R1221" s="2"/>
      <c r="S1221" s="2"/>
      <c r="T1221" s="2"/>
      <c r="U1221" s="2"/>
      <c r="V1221" s="2"/>
      <c r="W1221" s="2"/>
      <c r="X1221" s="2"/>
      <c r="Y1221" s="2"/>
      <c r="Z1221" s="2"/>
      <c r="AA1221" s="2"/>
      <c r="AB1221" s="2"/>
      <c r="AC1221" s="2"/>
      <c r="AD1221" s="2"/>
      <c r="AE1221" s="2"/>
      <c r="AF1221" s="2"/>
      <c r="AG1221" s="2"/>
      <c r="AH1221" s="2"/>
      <c r="AI1221" s="2"/>
      <c r="AJ1221" s="2"/>
      <c r="AK1221" s="2"/>
      <c r="AL1221" s="2"/>
      <c r="AM1221" s="2"/>
      <c r="AN1221" s="2"/>
      <c r="AO1221" s="2"/>
      <c r="AP1221" s="2"/>
      <c r="AQ1221" s="2"/>
      <c r="AR1221" s="2"/>
      <c r="AS1221" s="2"/>
      <c r="AT1221" s="2"/>
      <c r="AU1221" s="2"/>
      <c r="AV1221" s="2"/>
      <c r="AW1221" s="2"/>
      <c r="AX1221" s="2"/>
      <c r="AY1221" s="2"/>
      <c r="AZ1221" s="2"/>
      <c r="BA1221" s="2"/>
      <c r="BB1221" s="2"/>
      <c r="BC1221" s="2"/>
      <c r="BD1221" s="2"/>
      <c r="BE1221" s="2"/>
      <c r="BF1221" s="2"/>
      <c r="BG1221" s="2"/>
      <c r="BH1221" s="2"/>
      <c r="BI1221" s="2"/>
      <c r="BJ1221" s="2"/>
    </row>
    <row r="1222" spans="1:62" x14ac:dyDescent="0.3">
      <c r="A1222" s="2"/>
      <c r="B1222" s="2"/>
      <c r="C1222" s="2"/>
      <c r="D1222" s="2"/>
      <c r="E1222" s="2"/>
      <c r="F1222" s="2"/>
      <c r="G1222" s="2"/>
      <c r="H1222" s="2"/>
      <c r="I1222" s="2"/>
      <c r="J1222" s="2"/>
      <c r="K1222" s="2"/>
      <c r="L1222" s="2"/>
      <c r="M1222" s="2"/>
      <c r="N1222" s="2"/>
      <c r="O1222" s="2"/>
      <c r="P1222" s="2"/>
      <c r="Q1222" s="2"/>
      <c r="R1222" s="2"/>
      <c r="S1222" s="2"/>
      <c r="T1222" s="2"/>
      <c r="U1222" s="2"/>
      <c r="V1222" s="2"/>
      <c r="W1222" s="2"/>
      <c r="X1222" s="2"/>
      <c r="Y1222" s="2"/>
      <c r="Z1222" s="2"/>
      <c r="AA1222" s="2"/>
      <c r="AB1222" s="2"/>
      <c r="AC1222" s="2"/>
      <c r="AD1222" s="2"/>
      <c r="AE1222" s="2"/>
      <c r="AF1222" s="2"/>
      <c r="AG1222" s="2"/>
      <c r="AH1222" s="2"/>
      <c r="AI1222" s="2"/>
      <c r="AJ1222" s="2"/>
      <c r="AK1222" s="2"/>
      <c r="AL1222" s="2"/>
      <c r="AM1222" s="2"/>
      <c r="AN1222" s="2"/>
      <c r="AO1222" s="2"/>
      <c r="AP1222" s="2"/>
      <c r="AQ1222" s="2"/>
      <c r="AR1222" s="2"/>
      <c r="AS1222" s="2"/>
      <c r="AT1222" s="2"/>
      <c r="AU1222" s="2"/>
      <c r="AV1222" s="2"/>
      <c r="AW1222" s="2"/>
      <c r="AX1222" s="2"/>
      <c r="AY1222" s="2"/>
      <c r="AZ1222" s="2"/>
      <c r="BA1222" s="2"/>
      <c r="BB1222" s="2"/>
      <c r="BC1222" s="2"/>
      <c r="BD1222" s="2"/>
      <c r="BE1222" s="2"/>
      <c r="BF1222" s="2"/>
      <c r="BG1222" s="2"/>
      <c r="BH1222" s="2"/>
      <c r="BI1222" s="2"/>
      <c r="BJ1222" s="2"/>
    </row>
    <row r="1223" spans="1:62" x14ac:dyDescent="0.3">
      <c r="A1223" s="2"/>
      <c r="B1223" s="2"/>
      <c r="C1223" s="2"/>
      <c r="D1223" s="2"/>
      <c r="E1223" s="2"/>
      <c r="F1223" s="2"/>
      <c r="G1223" s="2"/>
      <c r="H1223" s="2"/>
      <c r="I1223" s="2"/>
      <c r="J1223" s="2"/>
      <c r="K1223" s="2"/>
      <c r="L1223" s="2"/>
      <c r="M1223" s="2"/>
      <c r="N1223" s="2"/>
      <c r="O1223" s="2"/>
      <c r="P1223" s="2"/>
      <c r="Q1223" s="2"/>
      <c r="R1223" s="2"/>
      <c r="S1223" s="2"/>
      <c r="T1223" s="2"/>
      <c r="U1223" s="2"/>
      <c r="V1223" s="2"/>
      <c r="W1223" s="2"/>
      <c r="X1223" s="2"/>
      <c r="Y1223" s="2"/>
      <c r="Z1223" s="2"/>
      <c r="AA1223" s="2"/>
      <c r="AB1223" s="2"/>
      <c r="AC1223" s="2"/>
      <c r="AD1223" s="2"/>
      <c r="AE1223" s="2"/>
      <c r="AF1223" s="2"/>
      <c r="AG1223" s="2"/>
      <c r="AH1223" s="2"/>
      <c r="AI1223" s="2"/>
      <c r="AJ1223" s="2"/>
      <c r="AK1223" s="2"/>
      <c r="AL1223" s="2"/>
      <c r="AM1223" s="2"/>
      <c r="AN1223" s="2"/>
      <c r="AO1223" s="2"/>
      <c r="AP1223" s="2"/>
      <c r="AQ1223" s="2"/>
      <c r="AR1223" s="2"/>
      <c r="AS1223" s="2"/>
      <c r="AT1223" s="2"/>
      <c r="AU1223" s="2"/>
      <c r="AV1223" s="2"/>
      <c r="AW1223" s="2"/>
      <c r="AX1223" s="2"/>
      <c r="AY1223" s="2"/>
      <c r="AZ1223" s="2"/>
      <c r="BA1223" s="2"/>
      <c r="BB1223" s="2"/>
      <c r="BC1223" s="2"/>
      <c r="BD1223" s="2"/>
      <c r="BE1223" s="2"/>
      <c r="BF1223" s="2"/>
      <c r="BG1223" s="2"/>
      <c r="BH1223" s="2"/>
      <c r="BI1223" s="2"/>
      <c r="BJ1223" s="2"/>
    </row>
    <row r="1224" spans="1:62" x14ac:dyDescent="0.3">
      <c r="A1224" s="2"/>
      <c r="B1224" s="2"/>
      <c r="C1224" s="2"/>
      <c r="D1224" s="2"/>
      <c r="E1224" s="2"/>
      <c r="F1224" s="2"/>
      <c r="G1224" s="2"/>
      <c r="H1224" s="2"/>
      <c r="I1224" s="2"/>
      <c r="J1224" s="2"/>
      <c r="K1224" s="2"/>
      <c r="L1224" s="2"/>
      <c r="M1224" s="2"/>
      <c r="N1224" s="2"/>
      <c r="O1224" s="2"/>
      <c r="P1224" s="2"/>
      <c r="Q1224" s="2"/>
      <c r="R1224" s="2"/>
      <c r="S1224" s="2"/>
      <c r="T1224" s="2"/>
      <c r="U1224" s="2"/>
      <c r="V1224" s="2"/>
      <c r="W1224" s="2"/>
      <c r="X1224" s="2"/>
      <c r="Y1224" s="2"/>
      <c r="Z1224" s="2"/>
      <c r="AA1224" s="2"/>
      <c r="AB1224" s="2"/>
      <c r="AC1224" s="2"/>
      <c r="AD1224" s="2"/>
      <c r="AE1224" s="2"/>
      <c r="AF1224" s="2"/>
      <c r="AG1224" s="2"/>
      <c r="AH1224" s="2"/>
      <c r="AI1224" s="2"/>
      <c r="AJ1224" s="2"/>
      <c r="AK1224" s="2"/>
      <c r="AL1224" s="2"/>
      <c r="AM1224" s="2"/>
      <c r="AN1224" s="2"/>
      <c r="AO1224" s="2"/>
      <c r="AP1224" s="2"/>
      <c r="AQ1224" s="2"/>
      <c r="AR1224" s="2"/>
      <c r="AS1224" s="2"/>
      <c r="AT1224" s="2"/>
      <c r="AU1224" s="2"/>
      <c r="AV1224" s="2"/>
      <c r="AW1224" s="2"/>
      <c r="AX1224" s="2"/>
      <c r="AY1224" s="2"/>
      <c r="AZ1224" s="2"/>
      <c r="BA1224" s="2"/>
      <c r="BB1224" s="2"/>
      <c r="BC1224" s="2"/>
      <c r="BD1224" s="2"/>
      <c r="BE1224" s="2"/>
      <c r="BF1224" s="2"/>
      <c r="BG1224" s="2"/>
      <c r="BH1224" s="2"/>
      <c r="BI1224" s="2"/>
      <c r="BJ1224" s="2"/>
    </row>
    <row r="1225" spans="1:62" x14ac:dyDescent="0.3">
      <c r="A1225" s="2"/>
      <c r="B1225" s="2"/>
      <c r="C1225" s="2"/>
      <c r="D1225" s="2"/>
      <c r="E1225" s="2"/>
      <c r="F1225" s="2"/>
      <c r="G1225" s="2"/>
      <c r="H1225" s="2"/>
      <c r="I1225" s="2"/>
      <c r="J1225" s="2"/>
      <c r="K1225" s="2"/>
      <c r="L1225" s="2"/>
      <c r="M1225" s="2"/>
      <c r="N1225" s="2"/>
      <c r="O1225" s="2"/>
      <c r="P1225" s="2"/>
      <c r="Q1225" s="2"/>
      <c r="R1225" s="2"/>
      <c r="S1225" s="2"/>
      <c r="T1225" s="2"/>
      <c r="U1225" s="2"/>
      <c r="V1225" s="2"/>
      <c r="W1225" s="2"/>
      <c r="X1225" s="2"/>
      <c r="Y1225" s="2"/>
      <c r="Z1225" s="2"/>
      <c r="AA1225" s="2"/>
      <c r="AB1225" s="2"/>
      <c r="AC1225" s="2"/>
      <c r="AD1225" s="2"/>
      <c r="AE1225" s="2"/>
      <c r="AF1225" s="2"/>
      <c r="AG1225" s="2"/>
      <c r="AH1225" s="2"/>
      <c r="AI1225" s="2"/>
      <c r="AJ1225" s="2"/>
      <c r="AK1225" s="2"/>
      <c r="AL1225" s="2"/>
      <c r="AM1225" s="2"/>
      <c r="AN1225" s="2"/>
      <c r="AO1225" s="2"/>
      <c r="AP1225" s="2"/>
      <c r="AQ1225" s="2"/>
      <c r="AR1225" s="2"/>
      <c r="AS1225" s="2"/>
      <c r="AT1225" s="2"/>
      <c r="AU1225" s="2"/>
      <c r="AV1225" s="2"/>
      <c r="AW1225" s="2"/>
      <c r="AX1225" s="2"/>
      <c r="AY1225" s="2"/>
      <c r="AZ1225" s="2"/>
      <c r="BA1225" s="2"/>
      <c r="BB1225" s="2"/>
      <c r="BC1225" s="2"/>
      <c r="BD1225" s="2"/>
      <c r="BE1225" s="2"/>
      <c r="BF1225" s="2"/>
      <c r="BG1225" s="2"/>
      <c r="BH1225" s="2"/>
      <c r="BI1225" s="2"/>
      <c r="BJ1225" s="2"/>
    </row>
    <row r="1226" spans="1:62" x14ac:dyDescent="0.3">
      <c r="A1226" s="2"/>
      <c r="B1226" s="2"/>
      <c r="C1226" s="2"/>
      <c r="D1226" s="2"/>
      <c r="E1226" s="2"/>
      <c r="F1226" s="2"/>
      <c r="G1226" s="2"/>
      <c r="H1226" s="2"/>
      <c r="I1226" s="2"/>
      <c r="J1226" s="2"/>
      <c r="K1226" s="2"/>
      <c r="L1226" s="2"/>
      <c r="M1226" s="2"/>
      <c r="N1226" s="2"/>
      <c r="O1226" s="2"/>
      <c r="P1226" s="2"/>
      <c r="Q1226" s="2"/>
      <c r="R1226" s="2"/>
      <c r="S1226" s="2"/>
      <c r="T1226" s="2"/>
      <c r="U1226" s="2"/>
      <c r="V1226" s="2"/>
      <c r="W1226" s="2"/>
      <c r="X1226" s="2"/>
      <c r="Y1226" s="2"/>
      <c r="Z1226" s="2"/>
      <c r="AA1226" s="2"/>
      <c r="AB1226" s="2"/>
      <c r="AC1226" s="2"/>
      <c r="AD1226" s="2"/>
      <c r="AE1226" s="2"/>
      <c r="AF1226" s="2"/>
      <c r="AG1226" s="2"/>
      <c r="AH1226" s="2"/>
      <c r="AI1226" s="2"/>
      <c r="AJ1226" s="2"/>
      <c r="AK1226" s="2"/>
      <c r="AL1226" s="2"/>
      <c r="AM1226" s="2"/>
      <c r="AN1226" s="2"/>
      <c r="AO1226" s="2"/>
      <c r="AP1226" s="2"/>
      <c r="AQ1226" s="2"/>
      <c r="AR1226" s="2"/>
      <c r="AS1226" s="2"/>
      <c r="AT1226" s="2"/>
      <c r="AU1226" s="2"/>
      <c r="AV1226" s="2"/>
      <c r="AW1226" s="2"/>
      <c r="AX1226" s="2"/>
      <c r="AY1226" s="2"/>
      <c r="AZ1226" s="2"/>
      <c r="BA1226" s="2"/>
      <c r="BB1226" s="2"/>
      <c r="BC1226" s="2"/>
      <c r="BD1226" s="2"/>
      <c r="BE1226" s="2"/>
      <c r="BF1226" s="2"/>
      <c r="BG1226" s="2"/>
      <c r="BH1226" s="2"/>
      <c r="BI1226" s="2"/>
      <c r="BJ1226" s="2"/>
    </row>
    <row r="1227" spans="1:62" x14ac:dyDescent="0.3">
      <c r="A1227" s="2"/>
      <c r="B1227" s="2"/>
      <c r="C1227" s="2"/>
      <c r="D1227" s="2"/>
      <c r="E1227" s="2"/>
      <c r="F1227" s="2"/>
      <c r="G1227" s="2"/>
      <c r="H1227" s="2"/>
      <c r="I1227" s="2"/>
      <c r="J1227" s="2"/>
      <c r="K1227" s="2"/>
      <c r="L1227" s="2"/>
      <c r="M1227" s="2"/>
      <c r="N1227" s="2"/>
      <c r="O1227" s="2"/>
      <c r="P1227" s="2"/>
      <c r="Q1227" s="2"/>
      <c r="R1227" s="2"/>
      <c r="S1227" s="2"/>
      <c r="T1227" s="2"/>
      <c r="U1227" s="2"/>
      <c r="V1227" s="2"/>
      <c r="W1227" s="2"/>
      <c r="X1227" s="2"/>
      <c r="Y1227" s="2"/>
      <c r="Z1227" s="2"/>
      <c r="AA1227" s="2"/>
      <c r="AB1227" s="2"/>
      <c r="AC1227" s="2"/>
      <c r="AD1227" s="2"/>
      <c r="AE1227" s="2"/>
      <c r="AF1227" s="2"/>
      <c r="AG1227" s="2"/>
      <c r="AH1227" s="2"/>
      <c r="AI1227" s="2"/>
      <c r="AJ1227" s="2"/>
      <c r="AK1227" s="2"/>
      <c r="AL1227" s="2"/>
      <c r="AM1227" s="2"/>
      <c r="AN1227" s="2"/>
      <c r="AO1227" s="2"/>
      <c r="AP1227" s="2"/>
      <c r="AQ1227" s="2"/>
      <c r="AR1227" s="2"/>
      <c r="AS1227" s="2"/>
      <c r="AT1227" s="2"/>
      <c r="AU1227" s="2"/>
      <c r="AV1227" s="2"/>
      <c r="AW1227" s="2"/>
      <c r="AX1227" s="2"/>
      <c r="AY1227" s="2"/>
      <c r="AZ1227" s="2"/>
      <c r="BA1227" s="2"/>
      <c r="BB1227" s="2"/>
      <c r="BC1227" s="2"/>
      <c r="BD1227" s="2"/>
      <c r="BE1227" s="2"/>
      <c r="BF1227" s="2"/>
      <c r="BG1227" s="2"/>
      <c r="BH1227" s="2"/>
      <c r="BI1227" s="2"/>
      <c r="BJ1227" s="2"/>
    </row>
    <row r="1228" spans="1:62" x14ac:dyDescent="0.3">
      <c r="A1228" s="2"/>
      <c r="B1228" s="2"/>
      <c r="C1228" s="2"/>
      <c r="D1228" s="2"/>
      <c r="E1228" s="2"/>
      <c r="F1228" s="2"/>
      <c r="G1228" s="2"/>
      <c r="H1228" s="2"/>
      <c r="I1228" s="2"/>
      <c r="J1228" s="2"/>
      <c r="K1228" s="2"/>
      <c r="L1228" s="2"/>
      <c r="M1228" s="2"/>
      <c r="N1228" s="2"/>
      <c r="O1228" s="2"/>
      <c r="P1228" s="2"/>
      <c r="Q1228" s="2"/>
      <c r="R1228" s="2"/>
      <c r="S1228" s="2"/>
      <c r="T1228" s="2"/>
      <c r="U1228" s="2"/>
      <c r="V1228" s="2"/>
      <c r="W1228" s="2"/>
      <c r="X1228" s="2"/>
      <c r="Y1228" s="2"/>
      <c r="Z1228" s="2"/>
      <c r="AA1228" s="2"/>
      <c r="AB1228" s="2"/>
      <c r="AC1228" s="2"/>
      <c r="AD1228" s="2"/>
      <c r="AE1228" s="2"/>
      <c r="AF1228" s="2"/>
      <c r="AG1228" s="2"/>
      <c r="AH1228" s="2"/>
      <c r="AI1228" s="2"/>
      <c r="AJ1228" s="2"/>
      <c r="AK1228" s="2"/>
      <c r="AL1228" s="2"/>
      <c r="AM1228" s="2"/>
      <c r="AN1228" s="2"/>
      <c r="AO1228" s="2"/>
      <c r="AP1228" s="2"/>
      <c r="AQ1228" s="2"/>
      <c r="AR1228" s="2"/>
      <c r="AS1228" s="2"/>
      <c r="AT1228" s="2"/>
      <c r="AU1228" s="2"/>
      <c r="AV1228" s="2"/>
      <c r="AW1228" s="2"/>
      <c r="AX1228" s="2"/>
      <c r="AY1228" s="2"/>
      <c r="AZ1228" s="2"/>
      <c r="BA1228" s="2"/>
      <c r="BB1228" s="2"/>
      <c r="BC1228" s="2"/>
      <c r="BD1228" s="2"/>
      <c r="BE1228" s="2"/>
      <c r="BF1228" s="2"/>
      <c r="BG1228" s="2"/>
      <c r="BH1228" s="2"/>
      <c r="BI1228" s="2"/>
      <c r="BJ1228" s="2"/>
    </row>
    <row r="1229" spans="1:62" x14ac:dyDescent="0.3">
      <c r="A1229" s="2"/>
      <c r="B1229" s="2"/>
      <c r="C1229" s="2"/>
      <c r="D1229" s="2"/>
      <c r="E1229" s="2"/>
      <c r="F1229" s="2"/>
      <c r="G1229" s="2"/>
      <c r="H1229" s="2"/>
      <c r="I1229" s="2"/>
      <c r="J1229" s="2"/>
      <c r="K1229" s="2"/>
      <c r="L1229" s="2"/>
      <c r="M1229" s="2"/>
      <c r="N1229" s="2"/>
      <c r="O1229" s="2"/>
      <c r="P1229" s="2"/>
      <c r="Q1229" s="2"/>
      <c r="R1229" s="2"/>
      <c r="S1229" s="2"/>
      <c r="T1229" s="2"/>
      <c r="U1229" s="2"/>
      <c r="V1229" s="2"/>
      <c r="W1229" s="2"/>
      <c r="X1229" s="2"/>
      <c r="Y1229" s="2"/>
      <c r="Z1229" s="2"/>
      <c r="AA1229" s="2"/>
      <c r="AB1229" s="2"/>
      <c r="AC1229" s="2"/>
      <c r="AD1229" s="2"/>
      <c r="AE1229" s="2"/>
      <c r="AF1229" s="2"/>
      <c r="AG1229" s="2"/>
      <c r="AH1229" s="2"/>
      <c r="AI1229" s="2"/>
      <c r="AJ1229" s="2"/>
      <c r="AK1229" s="2"/>
      <c r="AL1229" s="2"/>
      <c r="AM1229" s="2"/>
      <c r="AN1229" s="2"/>
      <c r="AO1229" s="2"/>
      <c r="AP1229" s="2"/>
      <c r="AQ1229" s="2"/>
      <c r="AR1229" s="2"/>
      <c r="AS1229" s="2"/>
      <c r="AT1229" s="2"/>
      <c r="AU1229" s="2"/>
      <c r="AV1229" s="2"/>
      <c r="AW1229" s="2"/>
      <c r="AX1229" s="2"/>
      <c r="AY1229" s="2"/>
      <c r="AZ1229" s="2"/>
      <c r="BA1229" s="2"/>
      <c r="BB1229" s="2"/>
      <c r="BC1229" s="2"/>
      <c r="BD1229" s="2"/>
      <c r="BE1229" s="2"/>
      <c r="BF1229" s="2"/>
      <c r="BG1229" s="2"/>
      <c r="BH1229" s="2"/>
      <c r="BI1229" s="2"/>
      <c r="BJ1229" s="2"/>
    </row>
    <row r="1230" spans="1:62" x14ac:dyDescent="0.3">
      <c r="A1230" s="2"/>
      <c r="B1230" s="2"/>
      <c r="C1230" s="2"/>
      <c r="D1230" s="2"/>
      <c r="E1230" s="2"/>
      <c r="F1230" s="2"/>
      <c r="G1230" s="2"/>
      <c r="H1230" s="2"/>
      <c r="I1230" s="2"/>
      <c r="J1230" s="2"/>
      <c r="K1230" s="2"/>
      <c r="L1230" s="2"/>
      <c r="M1230" s="2"/>
      <c r="N1230" s="2"/>
      <c r="O1230" s="2"/>
      <c r="P1230" s="2"/>
      <c r="Q1230" s="2"/>
      <c r="R1230" s="2"/>
      <c r="S1230" s="2"/>
      <c r="T1230" s="2"/>
      <c r="U1230" s="2"/>
      <c r="V1230" s="2"/>
      <c r="W1230" s="2"/>
      <c r="X1230" s="2"/>
      <c r="Y1230" s="2"/>
      <c r="Z1230" s="2"/>
      <c r="AA1230" s="2"/>
      <c r="AB1230" s="2"/>
      <c r="AC1230" s="2"/>
      <c r="AD1230" s="2"/>
      <c r="AE1230" s="2"/>
      <c r="AF1230" s="2"/>
      <c r="AG1230" s="2"/>
      <c r="AH1230" s="2"/>
      <c r="AI1230" s="2"/>
      <c r="AJ1230" s="2"/>
      <c r="AK1230" s="2"/>
      <c r="AL1230" s="2"/>
      <c r="AM1230" s="2"/>
      <c r="AN1230" s="2"/>
      <c r="AO1230" s="2"/>
      <c r="AP1230" s="2"/>
      <c r="AQ1230" s="2"/>
      <c r="AR1230" s="2"/>
      <c r="AS1230" s="2"/>
      <c r="AT1230" s="2"/>
      <c r="AU1230" s="2"/>
      <c r="AV1230" s="2"/>
      <c r="AW1230" s="2"/>
      <c r="AX1230" s="2"/>
      <c r="AY1230" s="2"/>
      <c r="AZ1230" s="2"/>
      <c r="BA1230" s="2"/>
      <c r="BB1230" s="2"/>
      <c r="BC1230" s="2"/>
      <c r="BD1230" s="2"/>
      <c r="BE1230" s="2"/>
      <c r="BF1230" s="2"/>
      <c r="BG1230" s="2"/>
      <c r="BH1230" s="2"/>
      <c r="BI1230" s="2"/>
      <c r="BJ1230" s="2"/>
    </row>
    <row r="1231" spans="1:62" x14ac:dyDescent="0.3">
      <c r="A1231" s="2"/>
      <c r="B1231" s="2"/>
      <c r="C1231" s="2"/>
      <c r="D1231" s="2"/>
      <c r="E1231" s="2"/>
      <c r="F1231" s="2"/>
      <c r="G1231" s="2"/>
      <c r="H1231" s="2"/>
      <c r="I1231" s="2"/>
      <c r="J1231" s="2"/>
      <c r="K1231" s="2"/>
      <c r="L1231" s="2"/>
      <c r="M1231" s="2"/>
      <c r="N1231" s="2"/>
      <c r="O1231" s="2"/>
      <c r="P1231" s="2"/>
      <c r="Q1231" s="2"/>
      <c r="R1231" s="2"/>
      <c r="S1231" s="2"/>
      <c r="T1231" s="2"/>
      <c r="U1231" s="2"/>
      <c r="V1231" s="2"/>
      <c r="W1231" s="2"/>
      <c r="X1231" s="2"/>
      <c r="Y1231" s="2"/>
      <c r="Z1231" s="2"/>
      <c r="AA1231" s="2"/>
      <c r="AB1231" s="2"/>
      <c r="AC1231" s="2"/>
      <c r="AD1231" s="2"/>
      <c r="AE1231" s="2"/>
      <c r="AF1231" s="2"/>
      <c r="AG1231" s="2"/>
      <c r="AH1231" s="2"/>
      <c r="AI1231" s="2"/>
      <c r="AJ1231" s="2"/>
      <c r="AK1231" s="2"/>
      <c r="AL1231" s="2"/>
      <c r="AM1231" s="2"/>
      <c r="AN1231" s="2"/>
      <c r="AO1231" s="2"/>
      <c r="AP1231" s="2"/>
      <c r="AQ1231" s="2"/>
      <c r="AR1231" s="2"/>
      <c r="AS1231" s="2"/>
      <c r="AT1231" s="2"/>
      <c r="AU1231" s="2"/>
      <c r="AV1231" s="2"/>
      <c r="AW1231" s="2"/>
      <c r="AX1231" s="2"/>
      <c r="AY1231" s="2"/>
      <c r="AZ1231" s="2"/>
      <c r="BA1231" s="2"/>
      <c r="BB1231" s="2"/>
      <c r="BC1231" s="2"/>
      <c r="BD1231" s="2"/>
      <c r="BE1231" s="2"/>
      <c r="BF1231" s="2"/>
      <c r="BG1231" s="2"/>
      <c r="BH1231" s="2"/>
      <c r="BI1231" s="2"/>
      <c r="BJ1231" s="2"/>
    </row>
    <row r="1232" spans="1:62" x14ac:dyDescent="0.3">
      <c r="A1232" s="2"/>
      <c r="B1232" s="2"/>
      <c r="C1232" s="2"/>
      <c r="D1232" s="2"/>
      <c r="E1232" s="2"/>
      <c r="F1232" s="2"/>
      <c r="G1232" s="2"/>
      <c r="H1232" s="2"/>
      <c r="I1232" s="2"/>
      <c r="J1232" s="2"/>
      <c r="K1232" s="2"/>
      <c r="L1232" s="2"/>
      <c r="M1232" s="2"/>
      <c r="N1232" s="2"/>
      <c r="O1232" s="2"/>
      <c r="P1232" s="2"/>
      <c r="Q1232" s="2"/>
      <c r="R1232" s="2"/>
      <c r="S1232" s="2"/>
      <c r="T1232" s="2"/>
      <c r="U1232" s="2"/>
      <c r="V1232" s="2"/>
      <c r="W1232" s="2"/>
      <c r="X1232" s="2"/>
      <c r="Y1232" s="2"/>
      <c r="Z1232" s="2"/>
      <c r="AA1232" s="2"/>
      <c r="AB1232" s="2"/>
      <c r="AC1232" s="2"/>
      <c r="AD1232" s="2"/>
      <c r="AE1232" s="2"/>
      <c r="AF1232" s="2"/>
      <c r="AG1232" s="2"/>
      <c r="AH1232" s="2"/>
      <c r="AI1232" s="2"/>
      <c r="AJ1232" s="2"/>
      <c r="AK1232" s="2"/>
      <c r="AL1232" s="2"/>
      <c r="AM1232" s="2"/>
      <c r="AN1232" s="2"/>
      <c r="AO1232" s="2"/>
      <c r="AP1232" s="2"/>
      <c r="AQ1232" s="2"/>
      <c r="AR1232" s="2"/>
      <c r="AS1232" s="2"/>
      <c r="AT1232" s="2"/>
      <c r="AU1232" s="2"/>
      <c r="AV1232" s="2"/>
      <c r="AW1232" s="2"/>
      <c r="AX1232" s="2"/>
      <c r="AY1232" s="2"/>
      <c r="AZ1232" s="2"/>
      <c r="BA1232" s="2"/>
      <c r="BB1232" s="2"/>
      <c r="BC1232" s="2"/>
      <c r="BD1232" s="2"/>
      <c r="BE1232" s="2"/>
      <c r="BF1232" s="2"/>
      <c r="BG1232" s="2"/>
      <c r="BH1232" s="2"/>
      <c r="BI1232" s="2"/>
      <c r="BJ1232" s="2"/>
    </row>
    <row r="1233" spans="1:62" x14ac:dyDescent="0.3">
      <c r="A1233" s="2"/>
      <c r="B1233" s="2"/>
      <c r="C1233" s="2"/>
      <c r="D1233" s="2"/>
      <c r="E1233" s="2"/>
      <c r="F1233" s="2"/>
      <c r="G1233" s="2"/>
      <c r="H1233" s="2"/>
      <c r="I1233" s="2"/>
      <c r="J1233" s="2"/>
      <c r="K1233" s="2"/>
      <c r="L1233" s="2"/>
      <c r="M1233" s="2"/>
      <c r="N1233" s="2"/>
      <c r="O1233" s="2"/>
      <c r="P1233" s="2"/>
      <c r="Q1233" s="2"/>
      <c r="R1233" s="2"/>
      <c r="S1233" s="2"/>
      <c r="T1233" s="2"/>
      <c r="U1233" s="2"/>
      <c r="V1233" s="2"/>
      <c r="W1233" s="2"/>
      <c r="X1233" s="2"/>
      <c r="Y1233" s="2"/>
      <c r="Z1233" s="2"/>
      <c r="AA1233" s="2"/>
      <c r="AB1233" s="2"/>
      <c r="AC1233" s="2"/>
      <c r="AD1233" s="2"/>
      <c r="AE1233" s="2"/>
      <c r="AF1233" s="2"/>
      <c r="AG1233" s="2"/>
      <c r="AH1233" s="2"/>
      <c r="AI1233" s="2"/>
      <c r="AJ1233" s="2"/>
      <c r="AK1233" s="2"/>
      <c r="AL1233" s="2"/>
      <c r="AM1233" s="2"/>
      <c r="AN1233" s="2"/>
      <c r="AO1233" s="2"/>
      <c r="AP1233" s="2"/>
      <c r="AQ1233" s="2"/>
      <c r="AR1233" s="2"/>
      <c r="AS1233" s="2"/>
      <c r="AT1233" s="2"/>
      <c r="AU1233" s="2"/>
      <c r="AV1233" s="2"/>
      <c r="AW1233" s="2"/>
      <c r="AX1233" s="2"/>
      <c r="AY1233" s="2"/>
      <c r="AZ1233" s="2"/>
      <c r="BA1233" s="2"/>
      <c r="BB1233" s="2"/>
      <c r="BC1233" s="2"/>
      <c r="BD1233" s="2"/>
      <c r="BE1233" s="2"/>
      <c r="BF1233" s="2"/>
      <c r="BG1233" s="2"/>
      <c r="BH1233" s="2"/>
      <c r="BI1233" s="2"/>
      <c r="BJ1233" s="2"/>
    </row>
    <row r="1234" spans="1:62" x14ac:dyDescent="0.3">
      <c r="A1234" s="2"/>
      <c r="B1234" s="2"/>
      <c r="C1234" s="2"/>
      <c r="D1234" s="2"/>
      <c r="E1234" s="2"/>
      <c r="F1234" s="2"/>
      <c r="G1234" s="2"/>
      <c r="H1234" s="2"/>
      <c r="I1234" s="2"/>
      <c r="J1234" s="2"/>
      <c r="K1234" s="2"/>
      <c r="L1234" s="2"/>
      <c r="M1234" s="2"/>
      <c r="N1234" s="2"/>
      <c r="O1234" s="2"/>
      <c r="P1234" s="2"/>
      <c r="Q1234" s="2"/>
      <c r="R1234" s="2"/>
      <c r="S1234" s="2"/>
      <c r="T1234" s="2"/>
      <c r="U1234" s="2"/>
      <c r="V1234" s="2"/>
      <c r="W1234" s="2"/>
      <c r="X1234" s="2"/>
      <c r="Y1234" s="2"/>
      <c r="Z1234" s="2"/>
      <c r="AA1234" s="2"/>
      <c r="AB1234" s="2"/>
      <c r="AC1234" s="2"/>
      <c r="AD1234" s="2"/>
      <c r="AE1234" s="2"/>
      <c r="AF1234" s="2"/>
      <c r="AG1234" s="2"/>
      <c r="AH1234" s="2"/>
      <c r="AI1234" s="2"/>
      <c r="AJ1234" s="2"/>
      <c r="AK1234" s="2"/>
      <c r="AL1234" s="2"/>
      <c r="AM1234" s="2"/>
      <c r="AN1234" s="2"/>
      <c r="AO1234" s="2"/>
      <c r="AP1234" s="2"/>
      <c r="AQ1234" s="2"/>
      <c r="AR1234" s="2"/>
      <c r="AS1234" s="2"/>
      <c r="AT1234" s="2"/>
      <c r="AU1234" s="2"/>
      <c r="AV1234" s="2"/>
      <c r="AW1234" s="2"/>
      <c r="AX1234" s="2"/>
      <c r="AY1234" s="2"/>
      <c r="AZ1234" s="2"/>
      <c r="BA1234" s="2"/>
      <c r="BB1234" s="2"/>
      <c r="BC1234" s="2"/>
      <c r="BD1234" s="2"/>
      <c r="BE1234" s="2"/>
      <c r="BF1234" s="2"/>
      <c r="BG1234" s="2"/>
      <c r="BH1234" s="2"/>
      <c r="BI1234" s="2"/>
      <c r="BJ1234" s="2"/>
    </row>
    <row r="1235" spans="1:62" x14ac:dyDescent="0.3">
      <c r="A1235" s="2"/>
      <c r="B1235" s="2"/>
      <c r="C1235" s="2"/>
      <c r="D1235" s="2"/>
      <c r="E1235" s="2"/>
      <c r="F1235" s="2"/>
      <c r="G1235" s="2"/>
      <c r="H1235" s="2"/>
      <c r="I1235" s="2"/>
      <c r="J1235" s="2"/>
      <c r="K1235" s="2"/>
      <c r="L1235" s="2"/>
      <c r="M1235" s="2"/>
      <c r="N1235" s="2"/>
      <c r="O1235" s="2"/>
      <c r="P1235" s="2"/>
      <c r="Q1235" s="2"/>
      <c r="R1235" s="2"/>
      <c r="S1235" s="2"/>
      <c r="T1235" s="2"/>
      <c r="U1235" s="2"/>
      <c r="V1235" s="2"/>
      <c r="W1235" s="2"/>
      <c r="X1235" s="2"/>
      <c r="Y1235" s="2"/>
      <c r="Z1235" s="2"/>
      <c r="AA1235" s="2"/>
      <c r="AB1235" s="2"/>
      <c r="AC1235" s="2"/>
      <c r="AD1235" s="2"/>
      <c r="AE1235" s="2"/>
      <c r="AF1235" s="2"/>
      <c r="AG1235" s="2"/>
      <c r="AH1235" s="2"/>
      <c r="AI1235" s="2"/>
      <c r="AJ1235" s="2"/>
      <c r="AK1235" s="2"/>
      <c r="AL1235" s="2"/>
      <c r="AM1235" s="2"/>
      <c r="AN1235" s="2"/>
      <c r="AO1235" s="2"/>
      <c r="AP1235" s="2"/>
      <c r="AQ1235" s="2"/>
      <c r="AR1235" s="2"/>
      <c r="AS1235" s="2"/>
      <c r="AT1235" s="2"/>
      <c r="AU1235" s="2"/>
      <c r="AV1235" s="2"/>
      <c r="AW1235" s="2"/>
      <c r="AX1235" s="2"/>
      <c r="AY1235" s="2"/>
      <c r="AZ1235" s="2"/>
      <c r="BA1235" s="2"/>
      <c r="BB1235" s="2"/>
      <c r="BC1235" s="2"/>
      <c r="BD1235" s="2"/>
      <c r="BE1235" s="2"/>
      <c r="BF1235" s="2"/>
      <c r="BG1235" s="2"/>
      <c r="BH1235" s="2"/>
      <c r="BI1235" s="2"/>
      <c r="BJ1235" s="2"/>
    </row>
    <row r="1236" spans="1:62" x14ac:dyDescent="0.3">
      <c r="A1236" s="2"/>
      <c r="B1236" s="2"/>
      <c r="C1236" s="2"/>
      <c r="D1236" s="2"/>
      <c r="E1236" s="2"/>
      <c r="F1236" s="2"/>
      <c r="G1236" s="2"/>
      <c r="H1236" s="2"/>
      <c r="I1236" s="2"/>
      <c r="J1236" s="2"/>
      <c r="K1236" s="2"/>
      <c r="L1236" s="2"/>
      <c r="M1236" s="2"/>
      <c r="N1236" s="2"/>
      <c r="O1236" s="2"/>
      <c r="P1236" s="2"/>
      <c r="Q1236" s="2"/>
      <c r="R1236" s="2"/>
      <c r="S1236" s="2"/>
      <c r="T1236" s="2"/>
      <c r="U1236" s="2"/>
      <c r="V1236" s="2"/>
      <c r="W1236" s="2"/>
      <c r="X1236" s="2"/>
      <c r="Y1236" s="2"/>
      <c r="Z1236" s="2"/>
      <c r="AA1236" s="2"/>
      <c r="AB1236" s="2"/>
      <c r="AC1236" s="2"/>
      <c r="AD1236" s="2"/>
      <c r="AE1236" s="2"/>
      <c r="AF1236" s="2"/>
      <c r="AG1236" s="2"/>
      <c r="AH1236" s="2"/>
      <c r="AI1236" s="2"/>
      <c r="AJ1236" s="2"/>
      <c r="AK1236" s="2"/>
      <c r="AL1236" s="2"/>
      <c r="AM1236" s="2"/>
      <c r="AN1236" s="2"/>
      <c r="AO1236" s="2"/>
      <c r="AP1236" s="2"/>
      <c r="AQ1236" s="2"/>
      <c r="AR1236" s="2"/>
      <c r="AS1236" s="2"/>
      <c r="AT1236" s="2"/>
      <c r="AU1236" s="2"/>
      <c r="AV1236" s="2"/>
      <c r="AW1236" s="2"/>
      <c r="AX1236" s="2"/>
      <c r="AY1236" s="2"/>
      <c r="AZ1236" s="2"/>
      <c r="BA1236" s="2"/>
      <c r="BB1236" s="2"/>
      <c r="BC1236" s="2"/>
      <c r="BD1236" s="2"/>
      <c r="BE1236" s="2"/>
      <c r="BF1236" s="2"/>
      <c r="BG1236" s="2"/>
      <c r="BH1236" s="2"/>
      <c r="BI1236" s="2"/>
      <c r="BJ1236" s="2"/>
    </row>
    <row r="1237" spans="1:62" x14ac:dyDescent="0.3">
      <c r="A1237" s="2"/>
      <c r="B1237" s="2"/>
      <c r="C1237" s="2"/>
      <c r="D1237" s="2"/>
      <c r="E1237" s="2"/>
      <c r="F1237" s="2"/>
      <c r="G1237" s="2"/>
      <c r="H1237" s="2"/>
      <c r="I1237" s="2"/>
      <c r="J1237" s="2"/>
      <c r="K1237" s="2"/>
      <c r="L1237" s="2"/>
      <c r="M1237" s="2"/>
      <c r="N1237" s="2"/>
      <c r="O1237" s="2"/>
      <c r="P1237" s="2"/>
      <c r="Q1237" s="2"/>
      <c r="R1237" s="2"/>
      <c r="S1237" s="2"/>
      <c r="T1237" s="2"/>
      <c r="U1237" s="2"/>
      <c r="V1237" s="2"/>
      <c r="W1237" s="2"/>
      <c r="X1237" s="2"/>
      <c r="Y1237" s="2"/>
      <c r="Z1237" s="2"/>
      <c r="AA1237" s="2"/>
      <c r="AB1237" s="2"/>
      <c r="AC1237" s="2"/>
      <c r="AD1237" s="2"/>
      <c r="AE1237" s="2"/>
      <c r="AF1237" s="2"/>
      <c r="AG1237" s="2"/>
      <c r="AH1237" s="2"/>
      <c r="AI1237" s="2"/>
      <c r="AJ1237" s="2"/>
      <c r="AK1237" s="2"/>
      <c r="AL1237" s="2"/>
      <c r="AM1237" s="2"/>
      <c r="AN1237" s="2"/>
      <c r="AO1237" s="2"/>
      <c r="AP1237" s="2"/>
      <c r="AQ1237" s="2"/>
      <c r="AR1237" s="2"/>
      <c r="AS1237" s="2"/>
      <c r="AT1237" s="2"/>
      <c r="AU1237" s="2"/>
      <c r="AV1237" s="2"/>
      <c r="AW1237" s="2"/>
      <c r="AX1237" s="2"/>
      <c r="AY1237" s="2"/>
      <c r="AZ1237" s="2"/>
      <c r="BA1237" s="2"/>
      <c r="BB1237" s="2"/>
      <c r="BC1237" s="2"/>
      <c r="BD1237" s="2"/>
      <c r="BE1237" s="2"/>
      <c r="BF1237" s="2"/>
      <c r="BG1237" s="2"/>
      <c r="BH1237" s="2"/>
      <c r="BI1237" s="2"/>
      <c r="BJ1237" s="2"/>
    </row>
    <row r="1238" spans="1:62" x14ac:dyDescent="0.3">
      <c r="A1238" s="2"/>
      <c r="B1238" s="2"/>
      <c r="C1238" s="2"/>
      <c r="D1238" s="2"/>
      <c r="E1238" s="2"/>
      <c r="F1238" s="2"/>
      <c r="G1238" s="2"/>
      <c r="H1238" s="2"/>
      <c r="I1238" s="2"/>
      <c r="J1238" s="2"/>
      <c r="K1238" s="2"/>
      <c r="L1238" s="2"/>
      <c r="M1238" s="2"/>
      <c r="N1238" s="2"/>
      <c r="O1238" s="2"/>
      <c r="P1238" s="2"/>
      <c r="Q1238" s="2"/>
      <c r="R1238" s="2"/>
      <c r="S1238" s="2"/>
      <c r="T1238" s="2"/>
      <c r="U1238" s="2"/>
      <c r="V1238" s="2"/>
      <c r="W1238" s="2"/>
      <c r="X1238" s="2"/>
      <c r="Y1238" s="2"/>
      <c r="Z1238" s="2"/>
      <c r="AA1238" s="2"/>
      <c r="AB1238" s="2"/>
      <c r="AC1238" s="2"/>
      <c r="AD1238" s="2"/>
      <c r="AE1238" s="2"/>
      <c r="AF1238" s="2"/>
      <c r="AG1238" s="2"/>
      <c r="AH1238" s="2"/>
      <c r="AI1238" s="2"/>
      <c r="AJ1238" s="2"/>
      <c r="AK1238" s="2"/>
      <c r="AL1238" s="2"/>
      <c r="AM1238" s="2"/>
      <c r="AN1238" s="2"/>
      <c r="AO1238" s="2"/>
      <c r="AP1238" s="2"/>
      <c r="AQ1238" s="2"/>
      <c r="AR1238" s="2"/>
      <c r="AS1238" s="2"/>
      <c r="AT1238" s="2"/>
      <c r="AU1238" s="2"/>
      <c r="AV1238" s="2"/>
      <c r="AW1238" s="2"/>
      <c r="AX1238" s="2"/>
      <c r="AY1238" s="2"/>
      <c r="AZ1238" s="2"/>
      <c r="BA1238" s="2"/>
      <c r="BB1238" s="2"/>
      <c r="BC1238" s="2"/>
      <c r="BD1238" s="2"/>
      <c r="BE1238" s="2"/>
      <c r="BF1238" s="2"/>
      <c r="BG1238" s="2"/>
      <c r="BH1238" s="2"/>
      <c r="BI1238" s="2"/>
      <c r="BJ1238" s="2"/>
    </row>
    <row r="1239" spans="1:62" x14ac:dyDescent="0.3">
      <c r="A1239" s="2"/>
      <c r="B1239" s="2"/>
      <c r="C1239" s="2"/>
      <c r="D1239" s="2"/>
      <c r="E1239" s="2"/>
      <c r="F1239" s="2"/>
      <c r="G1239" s="2"/>
      <c r="H1239" s="2"/>
      <c r="I1239" s="2"/>
      <c r="J1239" s="2"/>
      <c r="K1239" s="2"/>
      <c r="L1239" s="2"/>
      <c r="M1239" s="2"/>
      <c r="N1239" s="2"/>
      <c r="O1239" s="2"/>
      <c r="P1239" s="2"/>
      <c r="Q1239" s="2"/>
      <c r="R1239" s="2"/>
      <c r="S1239" s="2"/>
      <c r="T1239" s="2"/>
      <c r="U1239" s="2"/>
      <c r="V1239" s="2"/>
      <c r="W1239" s="2"/>
      <c r="X1239" s="2"/>
      <c r="Y1239" s="2"/>
      <c r="Z1239" s="2"/>
      <c r="AA1239" s="2"/>
      <c r="AB1239" s="2"/>
      <c r="AC1239" s="2"/>
      <c r="AD1239" s="2"/>
      <c r="AE1239" s="2"/>
      <c r="AF1239" s="2"/>
      <c r="AG1239" s="2"/>
      <c r="AH1239" s="2"/>
      <c r="AI1239" s="2"/>
      <c r="AJ1239" s="2"/>
      <c r="AK1239" s="2"/>
      <c r="AL1239" s="2"/>
      <c r="AM1239" s="2"/>
      <c r="AN1239" s="2"/>
      <c r="AO1239" s="2"/>
      <c r="AP1239" s="2"/>
      <c r="AQ1239" s="2"/>
      <c r="AR1239" s="2"/>
      <c r="AS1239" s="2"/>
      <c r="AT1239" s="2"/>
      <c r="AU1239" s="2"/>
      <c r="AV1239" s="2"/>
      <c r="AW1239" s="2"/>
      <c r="AX1239" s="2"/>
      <c r="AY1239" s="2"/>
      <c r="AZ1239" s="2"/>
      <c r="BA1239" s="2"/>
      <c r="BB1239" s="2"/>
      <c r="BC1239" s="2"/>
      <c r="BD1239" s="2"/>
      <c r="BE1239" s="2"/>
      <c r="BF1239" s="2"/>
      <c r="BG1239" s="2"/>
      <c r="BH1239" s="2"/>
      <c r="BI1239" s="2"/>
      <c r="BJ1239" s="2"/>
    </row>
    <row r="1240" spans="1:62" x14ac:dyDescent="0.3">
      <c r="A1240" s="2"/>
      <c r="B1240" s="2"/>
      <c r="C1240" s="2"/>
      <c r="D1240" s="2"/>
      <c r="E1240" s="2"/>
      <c r="F1240" s="2"/>
      <c r="G1240" s="2"/>
      <c r="H1240" s="2"/>
      <c r="I1240" s="2"/>
      <c r="J1240" s="2"/>
      <c r="K1240" s="2"/>
      <c r="L1240" s="2"/>
      <c r="M1240" s="2"/>
      <c r="N1240" s="2"/>
      <c r="O1240" s="2"/>
      <c r="P1240" s="2"/>
      <c r="Q1240" s="2"/>
      <c r="R1240" s="2"/>
      <c r="S1240" s="2"/>
      <c r="T1240" s="2"/>
      <c r="U1240" s="2"/>
      <c r="V1240" s="2"/>
      <c r="W1240" s="2"/>
      <c r="X1240" s="2"/>
      <c r="Y1240" s="2"/>
      <c r="Z1240" s="2"/>
      <c r="AA1240" s="2"/>
      <c r="AB1240" s="2"/>
      <c r="AC1240" s="2"/>
      <c r="AD1240" s="2"/>
      <c r="AE1240" s="2"/>
      <c r="AF1240" s="2"/>
      <c r="AG1240" s="2"/>
      <c r="AH1240" s="2"/>
      <c r="AI1240" s="2"/>
      <c r="AJ1240" s="2"/>
      <c r="AK1240" s="2"/>
      <c r="AL1240" s="2"/>
      <c r="AM1240" s="2"/>
      <c r="AN1240" s="2"/>
      <c r="AO1240" s="2"/>
      <c r="AP1240" s="2"/>
      <c r="AQ1240" s="2"/>
      <c r="AR1240" s="2"/>
      <c r="AS1240" s="2"/>
      <c r="AT1240" s="2"/>
      <c r="AU1240" s="2"/>
      <c r="AV1240" s="2"/>
      <c r="AW1240" s="2"/>
      <c r="AX1240" s="2"/>
      <c r="AY1240" s="2"/>
      <c r="AZ1240" s="2"/>
      <c r="BA1240" s="2"/>
      <c r="BB1240" s="2"/>
      <c r="BC1240" s="2"/>
      <c r="BD1240" s="2"/>
      <c r="BE1240" s="2"/>
      <c r="BF1240" s="2"/>
      <c r="BG1240" s="2"/>
      <c r="BH1240" s="2"/>
      <c r="BI1240" s="2"/>
      <c r="BJ1240" s="2"/>
    </row>
    <row r="1241" spans="1:62" x14ac:dyDescent="0.3">
      <c r="A1241" s="2"/>
      <c r="B1241" s="2"/>
      <c r="C1241" s="2"/>
      <c r="D1241" s="2"/>
      <c r="E1241" s="2"/>
      <c r="F1241" s="2"/>
      <c r="G1241" s="2"/>
      <c r="H1241" s="2"/>
      <c r="I1241" s="2"/>
      <c r="J1241" s="2"/>
      <c r="K1241" s="2"/>
      <c r="L1241" s="2"/>
      <c r="M1241" s="2"/>
      <c r="N1241" s="2"/>
      <c r="O1241" s="2"/>
      <c r="P1241" s="2"/>
      <c r="Q1241" s="2"/>
      <c r="R1241" s="2"/>
      <c r="S1241" s="2"/>
      <c r="T1241" s="2"/>
      <c r="U1241" s="2"/>
      <c r="V1241" s="2"/>
      <c r="W1241" s="2"/>
      <c r="X1241" s="2"/>
      <c r="Y1241" s="2"/>
      <c r="Z1241" s="2"/>
      <c r="AA1241" s="2"/>
      <c r="AB1241" s="2"/>
      <c r="AC1241" s="2"/>
      <c r="AD1241" s="2"/>
      <c r="AE1241" s="2"/>
      <c r="AF1241" s="2"/>
      <c r="AG1241" s="2"/>
      <c r="AH1241" s="2"/>
      <c r="AI1241" s="2"/>
      <c r="AJ1241" s="2"/>
      <c r="AK1241" s="2"/>
      <c r="AL1241" s="2"/>
      <c r="AM1241" s="2"/>
      <c r="AN1241" s="2"/>
      <c r="AO1241" s="2"/>
      <c r="AP1241" s="2"/>
      <c r="AQ1241" s="2"/>
      <c r="AR1241" s="2"/>
      <c r="AS1241" s="2"/>
      <c r="AT1241" s="2"/>
      <c r="AU1241" s="2"/>
      <c r="AV1241" s="2"/>
      <c r="AW1241" s="2"/>
      <c r="AX1241" s="2"/>
      <c r="AY1241" s="2"/>
      <c r="AZ1241" s="2"/>
      <c r="BA1241" s="2"/>
      <c r="BB1241" s="2"/>
      <c r="BC1241" s="2"/>
      <c r="BD1241" s="2"/>
      <c r="BE1241" s="2"/>
      <c r="BF1241" s="2"/>
      <c r="BG1241" s="2"/>
      <c r="BH1241" s="2"/>
      <c r="BI1241" s="2"/>
      <c r="BJ1241" s="2"/>
    </row>
    <row r="1242" spans="1:62" x14ac:dyDescent="0.3">
      <c r="A1242" s="2"/>
      <c r="B1242" s="2"/>
      <c r="C1242" s="2"/>
      <c r="D1242" s="2"/>
      <c r="E1242" s="2"/>
      <c r="F1242" s="2"/>
      <c r="G1242" s="2"/>
      <c r="H1242" s="2"/>
      <c r="I1242" s="2"/>
      <c r="J1242" s="2"/>
      <c r="K1242" s="2"/>
      <c r="L1242" s="2"/>
      <c r="M1242" s="2"/>
      <c r="N1242" s="2"/>
      <c r="O1242" s="2"/>
      <c r="P1242" s="2"/>
      <c r="Q1242" s="2"/>
      <c r="R1242" s="2"/>
      <c r="S1242" s="2"/>
      <c r="T1242" s="2"/>
      <c r="U1242" s="2"/>
      <c r="V1242" s="2"/>
      <c r="W1242" s="2"/>
      <c r="X1242" s="2"/>
      <c r="Y1242" s="2"/>
      <c r="Z1242" s="2"/>
      <c r="AA1242" s="2"/>
      <c r="AB1242" s="2"/>
      <c r="AC1242" s="2"/>
      <c r="AD1242" s="2"/>
      <c r="AE1242" s="2"/>
      <c r="AF1242" s="2"/>
      <c r="AG1242" s="2"/>
      <c r="AH1242" s="2"/>
      <c r="AI1242" s="2"/>
      <c r="AJ1242" s="2"/>
      <c r="AK1242" s="2"/>
      <c r="AL1242" s="2"/>
      <c r="AM1242" s="2"/>
      <c r="AN1242" s="2"/>
      <c r="AO1242" s="2"/>
      <c r="AP1242" s="2"/>
      <c r="AQ1242" s="2"/>
      <c r="AR1242" s="2"/>
      <c r="AS1242" s="2"/>
      <c r="AT1242" s="2"/>
      <c r="AU1242" s="2"/>
      <c r="AV1242" s="2"/>
      <c r="AW1242" s="2"/>
      <c r="AX1242" s="2"/>
      <c r="AY1242" s="2"/>
      <c r="AZ1242" s="2"/>
      <c r="BA1242" s="2"/>
      <c r="BB1242" s="2"/>
      <c r="BC1242" s="2"/>
      <c r="BD1242" s="2"/>
      <c r="BE1242" s="2"/>
      <c r="BF1242" s="2"/>
      <c r="BG1242" s="2"/>
      <c r="BH1242" s="2"/>
      <c r="BI1242" s="2"/>
      <c r="BJ1242" s="2"/>
    </row>
    <row r="1243" spans="1:62" x14ac:dyDescent="0.3">
      <c r="A1243" s="2"/>
      <c r="B1243" s="2"/>
      <c r="C1243" s="2"/>
      <c r="D1243" s="2"/>
      <c r="E1243" s="2"/>
      <c r="F1243" s="2"/>
      <c r="G1243" s="2"/>
      <c r="H1243" s="2"/>
      <c r="I1243" s="2"/>
      <c r="J1243" s="2"/>
      <c r="K1243" s="2"/>
      <c r="L1243" s="2"/>
      <c r="M1243" s="2"/>
      <c r="N1243" s="2"/>
      <c r="O1243" s="2"/>
      <c r="P1243" s="2"/>
      <c r="Q1243" s="2"/>
      <c r="R1243" s="2"/>
      <c r="S1243" s="2"/>
      <c r="T1243" s="2"/>
      <c r="U1243" s="2"/>
      <c r="V1243" s="2"/>
      <c r="W1243" s="2"/>
      <c r="X1243" s="2"/>
      <c r="Y1243" s="2"/>
      <c r="Z1243" s="2"/>
      <c r="AA1243" s="2"/>
      <c r="AB1243" s="2"/>
      <c r="AC1243" s="2"/>
      <c r="AD1243" s="2"/>
      <c r="AE1243" s="2"/>
      <c r="AF1243" s="2"/>
      <c r="AG1243" s="2"/>
      <c r="AH1243" s="2"/>
      <c r="AI1243" s="2"/>
      <c r="AJ1243" s="2"/>
      <c r="AK1243" s="2"/>
      <c r="AL1243" s="2"/>
      <c r="AM1243" s="2"/>
      <c r="AN1243" s="2"/>
      <c r="AO1243" s="2"/>
      <c r="AP1243" s="2"/>
      <c r="AQ1243" s="2"/>
      <c r="AR1243" s="2"/>
      <c r="AS1243" s="2"/>
      <c r="AT1243" s="2"/>
      <c r="AU1243" s="2"/>
      <c r="AV1243" s="2"/>
      <c r="AW1243" s="2"/>
      <c r="AX1243" s="2"/>
      <c r="AY1243" s="2"/>
      <c r="AZ1243" s="2"/>
      <c r="BA1243" s="2"/>
      <c r="BB1243" s="2"/>
      <c r="BC1243" s="2"/>
      <c r="BD1243" s="2"/>
      <c r="BE1243" s="2"/>
      <c r="BF1243" s="2"/>
      <c r="BG1243" s="2"/>
      <c r="BH1243" s="2"/>
      <c r="BI1243" s="2"/>
      <c r="BJ1243" s="2"/>
    </row>
    <row r="1244" spans="1:62" x14ac:dyDescent="0.3">
      <c r="A1244" s="2"/>
      <c r="B1244" s="2"/>
      <c r="C1244" s="2"/>
      <c r="D1244" s="2"/>
      <c r="E1244" s="2"/>
      <c r="F1244" s="2"/>
      <c r="G1244" s="2"/>
      <c r="H1244" s="2"/>
      <c r="I1244" s="2"/>
      <c r="J1244" s="2"/>
      <c r="K1244" s="2"/>
      <c r="L1244" s="2"/>
      <c r="M1244" s="2"/>
      <c r="N1244" s="2"/>
      <c r="O1244" s="2"/>
      <c r="P1244" s="2"/>
      <c r="Q1244" s="2"/>
      <c r="R1244" s="2"/>
      <c r="S1244" s="2"/>
      <c r="T1244" s="2"/>
      <c r="U1244" s="2"/>
      <c r="V1244" s="2"/>
      <c r="W1244" s="2"/>
      <c r="X1244" s="2"/>
      <c r="Y1244" s="2"/>
      <c r="Z1244" s="2"/>
      <c r="AA1244" s="2"/>
      <c r="AB1244" s="2"/>
      <c r="AC1244" s="2"/>
      <c r="AD1244" s="2"/>
      <c r="AE1244" s="2"/>
      <c r="AF1244" s="2"/>
      <c r="AG1244" s="2"/>
      <c r="AH1244" s="2"/>
      <c r="AI1244" s="2"/>
      <c r="AJ1244" s="2"/>
      <c r="AK1244" s="2"/>
      <c r="AL1244" s="2"/>
      <c r="AM1244" s="2"/>
      <c r="AN1244" s="2"/>
      <c r="AO1244" s="2"/>
      <c r="AP1244" s="2"/>
      <c r="AQ1244" s="2"/>
      <c r="AR1244" s="2"/>
      <c r="AS1244" s="2"/>
      <c r="AT1244" s="2"/>
      <c r="AU1244" s="2"/>
      <c r="AV1244" s="2"/>
      <c r="AW1244" s="2"/>
      <c r="AX1244" s="2"/>
      <c r="AY1244" s="2"/>
      <c r="AZ1244" s="2"/>
      <c r="BA1244" s="2"/>
      <c r="BB1244" s="2"/>
      <c r="BC1244" s="2"/>
      <c r="BD1244" s="2"/>
      <c r="BE1244" s="2"/>
      <c r="BF1244" s="2"/>
      <c r="BG1244" s="2"/>
      <c r="BH1244" s="2"/>
      <c r="BI1244" s="2"/>
      <c r="BJ1244" s="2"/>
    </row>
    <row r="1245" spans="1:62" x14ac:dyDescent="0.3">
      <c r="A1245" s="2"/>
      <c r="B1245" s="2"/>
      <c r="C1245" s="2"/>
      <c r="D1245" s="2"/>
      <c r="E1245" s="2"/>
      <c r="F1245" s="2"/>
      <c r="G1245" s="2"/>
      <c r="H1245" s="2"/>
      <c r="I1245" s="2"/>
      <c r="J1245" s="2"/>
      <c r="K1245" s="2"/>
      <c r="L1245" s="2"/>
      <c r="M1245" s="2"/>
      <c r="N1245" s="2"/>
      <c r="O1245" s="2"/>
      <c r="P1245" s="2"/>
      <c r="Q1245" s="2"/>
      <c r="R1245" s="2"/>
      <c r="S1245" s="2"/>
      <c r="T1245" s="2"/>
      <c r="U1245" s="2"/>
      <c r="V1245" s="2"/>
      <c r="W1245" s="2"/>
      <c r="X1245" s="2"/>
      <c r="Y1245" s="2"/>
      <c r="Z1245" s="2"/>
      <c r="AA1245" s="2"/>
      <c r="AB1245" s="2"/>
      <c r="AC1245" s="2"/>
      <c r="AD1245" s="2"/>
      <c r="AE1245" s="2"/>
      <c r="AF1245" s="2"/>
      <c r="AG1245" s="2"/>
      <c r="AH1245" s="2"/>
      <c r="AI1245" s="2"/>
      <c r="AJ1245" s="2"/>
      <c r="AK1245" s="2"/>
      <c r="AL1245" s="2"/>
      <c r="AM1245" s="2"/>
      <c r="AN1245" s="2"/>
      <c r="AO1245" s="2"/>
      <c r="AP1245" s="2"/>
      <c r="AQ1245" s="2"/>
      <c r="AR1245" s="2"/>
      <c r="AS1245" s="2"/>
      <c r="AT1245" s="2"/>
      <c r="AU1245" s="2"/>
      <c r="AV1245" s="2"/>
      <c r="AW1245" s="2"/>
      <c r="AX1245" s="2"/>
      <c r="AY1245" s="2"/>
      <c r="AZ1245" s="2"/>
      <c r="BA1245" s="2"/>
      <c r="BB1245" s="2"/>
      <c r="BC1245" s="2"/>
      <c r="BD1245" s="2"/>
      <c r="BE1245" s="2"/>
      <c r="BF1245" s="2"/>
      <c r="BG1245" s="2"/>
      <c r="BH1245" s="2"/>
      <c r="BI1245" s="2"/>
      <c r="BJ1245" s="2"/>
    </row>
    <row r="1246" spans="1:62" x14ac:dyDescent="0.3">
      <c r="A1246" s="2"/>
      <c r="B1246" s="2"/>
      <c r="C1246" s="2"/>
      <c r="D1246" s="2"/>
      <c r="E1246" s="2"/>
      <c r="F1246" s="2"/>
      <c r="G1246" s="2"/>
      <c r="H1246" s="2"/>
      <c r="I1246" s="2"/>
      <c r="J1246" s="2"/>
      <c r="K1246" s="2"/>
      <c r="L1246" s="2"/>
      <c r="M1246" s="2"/>
      <c r="N1246" s="2"/>
      <c r="O1246" s="2"/>
      <c r="P1246" s="2"/>
      <c r="Q1246" s="2"/>
      <c r="R1246" s="2"/>
      <c r="S1246" s="2"/>
      <c r="T1246" s="2"/>
      <c r="U1246" s="2"/>
      <c r="V1246" s="2"/>
      <c r="W1246" s="2"/>
      <c r="X1246" s="2"/>
      <c r="Y1246" s="2"/>
      <c r="Z1246" s="2"/>
      <c r="AA1246" s="2"/>
      <c r="AB1246" s="2"/>
      <c r="AC1246" s="2"/>
      <c r="AD1246" s="2"/>
      <c r="AE1246" s="2"/>
      <c r="AF1246" s="2"/>
      <c r="AG1246" s="2"/>
      <c r="AH1246" s="2"/>
      <c r="AI1246" s="2"/>
      <c r="AJ1246" s="2"/>
      <c r="AK1246" s="2"/>
      <c r="AL1246" s="2"/>
      <c r="AM1246" s="2"/>
      <c r="AN1246" s="2"/>
      <c r="AO1246" s="2"/>
      <c r="AP1246" s="2"/>
      <c r="AQ1246" s="2"/>
      <c r="AR1246" s="2"/>
      <c r="AS1246" s="2"/>
      <c r="AT1246" s="2"/>
      <c r="AU1246" s="2"/>
      <c r="AV1246" s="2"/>
      <c r="AW1246" s="2"/>
      <c r="AX1246" s="2"/>
      <c r="AY1246" s="2"/>
      <c r="AZ1246" s="2"/>
      <c r="BA1246" s="2"/>
      <c r="BB1246" s="2"/>
      <c r="BC1246" s="2"/>
      <c r="BD1246" s="2"/>
      <c r="BE1246" s="2"/>
      <c r="BF1246" s="2"/>
      <c r="BG1246" s="2"/>
      <c r="BH1246" s="2"/>
      <c r="BI1246" s="2"/>
      <c r="BJ1246" s="2"/>
    </row>
    <row r="1247" spans="1:62" x14ac:dyDescent="0.3">
      <c r="A1247" s="2"/>
      <c r="B1247" s="2"/>
      <c r="C1247" s="2"/>
      <c r="D1247" s="2"/>
      <c r="E1247" s="2"/>
      <c r="F1247" s="2"/>
      <c r="G1247" s="2"/>
      <c r="H1247" s="2"/>
      <c r="I1247" s="2"/>
      <c r="J1247" s="2"/>
      <c r="K1247" s="2"/>
      <c r="L1247" s="2"/>
      <c r="M1247" s="2"/>
      <c r="N1247" s="2"/>
      <c r="O1247" s="2"/>
      <c r="P1247" s="2"/>
      <c r="Q1247" s="2"/>
      <c r="R1247" s="2"/>
      <c r="S1247" s="2"/>
      <c r="T1247" s="2"/>
      <c r="U1247" s="2"/>
      <c r="V1247" s="2"/>
      <c r="W1247" s="2"/>
      <c r="X1247" s="2"/>
      <c r="Y1247" s="2"/>
      <c r="Z1247" s="2"/>
      <c r="AA1247" s="2"/>
      <c r="AB1247" s="2"/>
      <c r="AC1247" s="2"/>
      <c r="AD1247" s="2"/>
      <c r="AE1247" s="2"/>
      <c r="AF1247" s="2"/>
      <c r="AG1247" s="2"/>
      <c r="AH1247" s="2"/>
      <c r="AI1247" s="2"/>
      <c r="AJ1247" s="2"/>
      <c r="AK1247" s="2"/>
      <c r="AL1247" s="2"/>
      <c r="AM1247" s="2"/>
      <c r="AN1247" s="2"/>
      <c r="AO1247" s="2"/>
      <c r="AP1247" s="2"/>
      <c r="AQ1247" s="2"/>
      <c r="AR1247" s="2"/>
      <c r="AS1247" s="2"/>
      <c r="AT1247" s="2"/>
      <c r="AU1247" s="2"/>
      <c r="AV1247" s="2"/>
      <c r="AW1247" s="2"/>
      <c r="AX1247" s="2"/>
      <c r="AY1247" s="2"/>
      <c r="AZ1247" s="2"/>
      <c r="BA1247" s="2"/>
      <c r="BB1247" s="2"/>
      <c r="BC1247" s="2"/>
      <c r="BD1247" s="2"/>
      <c r="BE1247" s="2"/>
      <c r="BF1247" s="2"/>
      <c r="BG1247" s="2"/>
      <c r="BH1247" s="2"/>
      <c r="BI1247" s="2"/>
      <c r="BJ1247" s="2"/>
    </row>
    <row r="1248" spans="1:62" x14ac:dyDescent="0.3">
      <c r="A1248" s="2"/>
      <c r="B1248" s="2"/>
      <c r="C1248" s="2"/>
      <c r="D1248" s="2"/>
      <c r="E1248" s="2"/>
      <c r="F1248" s="2"/>
      <c r="G1248" s="2"/>
      <c r="H1248" s="2"/>
      <c r="I1248" s="2"/>
      <c r="J1248" s="2"/>
      <c r="K1248" s="2"/>
      <c r="L1248" s="2"/>
      <c r="M1248" s="2"/>
      <c r="N1248" s="2"/>
      <c r="O1248" s="2"/>
      <c r="P1248" s="2"/>
      <c r="Q1248" s="2"/>
      <c r="R1248" s="2"/>
      <c r="S1248" s="2"/>
      <c r="T1248" s="2"/>
      <c r="U1248" s="2"/>
      <c r="V1248" s="2"/>
      <c r="W1248" s="2"/>
      <c r="X1248" s="2"/>
      <c r="Y1248" s="2"/>
      <c r="Z1248" s="2"/>
      <c r="AA1248" s="2"/>
      <c r="AB1248" s="2"/>
      <c r="AC1248" s="2"/>
      <c r="AD1248" s="2"/>
      <c r="AE1248" s="2"/>
      <c r="AF1248" s="2"/>
      <c r="AG1248" s="2"/>
      <c r="AH1248" s="2"/>
      <c r="AI1248" s="2"/>
      <c r="AJ1248" s="2"/>
      <c r="AK1248" s="2"/>
      <c r="AL1248" s="2"/>
      <c r="AM1248" s="2"/>
      <c r="AN1248" s="2"/>
      <c r="AO1248" s="2"/>
      <c r="AP1248" s="2"/>
      <c r="AQ1248" s="2"/>
      <c r="AR1248" s="2"/>
      <c r="AS1248" s="2"/>
      <c r="AT1248" s="2"/>
      <c r="AU1248" s="2"/>
      <c r="AV1248" s="2"/>
      <c r="AW1248" s="2"/>
      <c r="AX1248" s="2"/>
      <c r="AY1248" s="2"/>
      <c r="AZ1248" s="2"/>
      <c r="BA1248" s="2"/>
      <c r="BB1248" s="2"/>
      <c r="BC1248" s="2"/>
      <c r="BD1248" s="2"/>
      <c r="BE1248" s="2"/>
      <c r="BF1248" s="2"/>
      <c r="BG1248" s="2"/>
      <c r="BH1248" s="2"/>
      <c r="BI1248" s="2"/>
      <c r="BJ1248" s="2"/>
    </row>
    <row r="1249" spans="1:62" x14ac:dyDescent="0.3">
      <c r="A1249" s="2"/>
      <c r="B1249" s="2"/>
      <c r="C1249" s="2"/>
      <c r="D1249" s="2"/>
      <c r="E1249" s="2"/>
      <c r="F1249" s="2"/>
      <c r="G1249" s="2"/>
      <c r="H1249" s="2"/>
      <c r="I1249" s="2"/>
      <c r="J1249" s="2"/>
      <c r="K1249" s="2"/>
      <c r="L1249" s="2"/>
      <c r="M1249" s="2"/>
      <c r="N1249" s="2"/>
      <c r="O1249" s="2"/>
      <c r="P1249" s="2"/>
      <c r="Q1249" s="2"/>
      <c r="R1249" s="2"/>
      <c r="S1249" s="2"/>
      <c r="T1249" s="2"/>
      <c r="U1249" s="2"/>
      <c r="V1249" s="2"/>
      <c r="W1249" s="2"/>
      <c r="X1249" s="2"/>
      <c r="Y1249" s="2"/>
      <c r="Z1249" s="2"/>
      <c r="AA1249" s="2"/>
      <c r="AB1249" s="2"/>
      <c r="AC1249" s="2"/>
      <c r="AD1249" s="2"/>
      <c r="AE1249" s="2"/>
      <c r="AF1249" s="2"/>
      <c r="AG1249" s="2"/>
      <c r="AH1249" s="2"/>
      <c r="AI1249" s="2"/>
      <c r="AJ1249" s="2"/>
      <c r="AK1249" s="2"/>
      <c r="AL1249" s="2"/>
      <c r="AM1249" s="2"/>
      <c r="AN1249" s="2"/>
      <c r="AO1249" s="2"/>
      <c r="AP1249" s="2"/>
      <c r="AQ1249" s="2"/>
      <c r="AR1249" s="2"/>
      <c r="AS1249" s="2"/>
      <c r="AT1249" s="2"/>
      <c r="AU1249" s="2"/>
      <c r="AV1249" s="2"/>
      <c r="AW1249" s="2"/>
      <c r="AX1249" s="2"/>
      <c r="AY1249" s="2"/>
      <c r="AZ1249" s="2"/>
      <c r="BA1249" s="2"/>
      <c r="BB1249" s="2"/>
      <c r="BC1249" s="2"/>
      <c r="BD1249" s="2"/>
      <c r="BE1249" s="2"/>
      <c r="BF1249" s="2"/>
      <c r="BG1249" s="2"/>
      <c r="BH1249" s="2"/>
      <c r="BI1249" s="2"/>
      <c r="BJ1249" s="2"/>
    </row>
    <row r="1250" spans="1:62" x14ac:dyDescent="0.3">
      <c r="A1250" s="2"/>
      <c r="B1250" s="2"/>
      <c r="C1250" s="2"/>
      <c r="D1250" s="2"/>
      <c r="E1250" s="2"/>
      <c r="F1250" s="2"/>
      <c r="G1250" s="2"/>
      <c r="H1250" s="2"/>
      <c r="I1250" s="2"/>
      <c r="J1250" s="2"/>
      <c r="K1250" s="2"/>
      <c r="L1250" s="2"/>
      <c r="M1250" s="2"/>
      <c r="N1250" s="2"/>
      <c r="O1250" s="2"/>
      <c r="P1250" s="2"/>
      <c r="Q1250" s="2"/>
      <c r="R1250" s="2"/>
      <c r="S1250" s="2"/>
      <c r="T1250" s="2"/>
      <c r="U1250" s="2"/>
      <c r="V1250" s="2"/>
      <c r="W1250" s="2"/>
      <c r="X1250" s="2"/>
      <c r="Y1250" s="2"/>
      <c r="Z1250" s="2"/>
      <c r="AA1250" s="2"/>
      <c r="AB1250" s="2"/>
      <c r="AC1250" s="2"/>
      <c r="AD1250" s="2"/>
      <c r="AE1250" s="2"/>
      <c r="AF1250" s="2"/>
      <c r="AG1250" s="2"/>
      <c r="AH1250" s="2"/>
      <c r="AI1250" s="2"/>
      <c r="AJ1250" s="2"/>
      <c r="AK1250" s="2"/>
      <c r="AL1250" s="2"/>
      <c r="AM1250" s="2"/>
      <c r="AN1250" s="2"/>
      <c r="AO1250" s="2"/>
      <c r="AP1250" s="2"/>
      <c r="AQ1250" s="2"/>
      <c r="AR1250" s="2"/>
      <c r="AS1250" s="2"/>
      <c r="AT1250" s="2"/>
      <c r="AU1250" s="2"/>
      <c r="AV1250" s="2"/>
      <c r="AW1250" s="2"/>
      <c r="AX1250" s="2"/>
      <c r="AY1250" s="2"/>
      <c r="AZ1250" s="2"/>
      <c r="BA1250" s="2"/>
      <c r="BB1250" s="2"/>
      <c r="BC1250" s="2"/>
      <c r="BD1250" s="2"/>
      <c r="BE1250" s="2"/>
      <c r="BF1250" s="2"/>
      <c r="BG1250" s="2"/>
      <c r="BH1250" s="2"/>
      <c r="BI1250" s="2"/>
      <c r="BJ1250" s="2"/>
    </row>
    <row r="1251" spans="1:62" x14ac:dyDescent="0.3">
      <c r="A1251" s="2"/>
      <c r="B1251" s="2"/>
      <c r="C1251" s="2"/>
      <c r="D1251" s="2"/>
      <c r="E1251" s="2"/>
      <c r="F1251" s="2"/>
      <c r="G1251" s="2"/>
      <c r="H1251" s="2"/>
      <c r="I1251" s="2"/>
      <c r="J1251" s="2"/>
      <c r="K1251" s="2"/>
      <c r="L1251" s="2"/>
      <c r="M1251" s="2"/>
      <c r="N1251" s="2"/>
      <c r="O1251" s="2"/>
      <c r="P1251" s="2"/>
      <c r="Q1251" s="2"/>
      <c r="R1251" s="2"/>
      <c r="S1251" s="2"/>
      <c r="T1251" s="2"/>
      <c r="U1251" s="2"/>
      <c r="V1251" s="2"/>
      <c r="W1251" s="2"/>
      <c r="X1251" s="2"/>
      <c r="Y1251" s="2"/>
      <c r="Z1251" s="2"/>
      <c r="AA1251" s="2"/>
      <c r="AB1251" s="2"/>
      <c r="AC1251" s="2"/>
      <c r="AD1251" s="2"/>
      <c r="AE1251" s="2"/>
      <c r="AF1251" s="2"/>
      <c r="AG1251" s="2"/>
      <c r="AH1251" s="2"/>
      <c r="AI1251" s="2"/>
      <c r="AJ1251" s="2"/>
      <c r="AK1251" s="2"/>
      <c r="AL1251" s="2"/>
      <c r="AM1251" s="2"/>
      <c r="AN1251" s="2"/>
      <c r="AO1251" s="2"/>
      <c r="AP1251" s="2"/>
      <c r="AQ1251" s="2"/>
      <c r="AR1251" s="2"/>
      <c r="AS1251" s="2"/>
      <c r="AT1251" s="2"/>
      <c r="AU1251" s="2"/>
      <c r="AV1251" s="2"/>
      <c r="AW1251" s="2"/>
      <c r="AX1251" s="2"/>
      <c r="AY1251" s="2"/>
      <c r="AZ1251" s="2"/>
      <c r="BA1251" s="2"/>
      <c r="BB1251" s="2"/>
      <c r="BC1251" s="2"/>
      <c r="BD1251" s="2"/>
      <c r="BE1251" s="2"/>
      <c r="BF1251" s="2"/>
      <c r="BG1251" s="2"/>
      <c r="BH1251" s="2"/>
      <c r="BI1251" s="2"/>
      <c r="BJ1251" s="2"/>
    </row>
    <row r="1252" spans="1:62" x14ac:dyDescent="0.3">
      <c r="A1252" s="2"/>
      <c r="B1252" s="2"/>
      <c r="C1252" s="2"/>
      <c r="D1252" s="2"/>
      <c r="E1252" s="2"/>
      <c r="F1252" s="2"/>
      <c r="G1252" s="2"/>
      <c r="H1252" s="2"/>
      <c r="I1252" s="2"/>
      <c r="J1252" s="2"/>
      <c r="K1252" s="2"/>
      <c r="L1252" s="2"/>
      <c r="M1252" s="2"/>
      <c r="N1252" s="2"/>
      <c r="O1252" s="2"/>
      <c r="P1252" s="2"/>
      <c r="Q1252" s="2"/>
      <c r="R1252" s="2"/>
      <c r="S1252" s="2"/>
      <c r="T1252" s="2"/>
      <c r="U1252" s="2"/>
      <c r="V1252" s="2"/>
      <c r="W1252" s="2"/>
      <c r="X1252" s="2"/>
      <c r="Y1252" s="2"/>
      <c r="Z1252" s="2"/>
      <c r="AA1252" s="2"/>
      <c r="AB1252" s="2"/>
      <c r="AC1252" s="2"/>
      <c r="AD1252" s="2"/>
      <c r="AE1252" s="2"/>
      <c r="AF1252" s="2"/>
      <c r="AG1252" s="2"/>
      <c r="AH1252" s="2"/>
      <c r="AI1252" s="2"/>
      <c r="AJ1252" s="2"/>
      <c r="AK1252" s="2"/>
      <c r="AL1252" s="2"/>
      <c r="AM1252" s="2"/>
      <c r="AN1252" s="2"/>
      <c r="AO1252" s="2"/>
      <c r="AP1252" s="2"/>
      <c r="AQ1252" s="2"/>
      <c r="AR1252" s="2"/>
      <c r="AS1252" s="2"/>
      <c r="AT1252" s="2"/>
      <c r="AU1252" s="2"/>
      <c r="AV1252" s="2"/>
      <c r="AW1252" s="2"/>
      <c r="AX1252" s="2"/>
      <c r="AY1252" s="2"/>
      <c r="AZ1252" s="2"/>
      <c r="BA1252" s="2"/>
      <c r="BB1252" s="2"/>
      <c r="BC1252" s="2"/>
      <c r="BD1252" s="2"/>
      <c r="BE1252" s="2"/>
      <c r="BF1252" s="2"/>
      <c r="BG1252" s="2"/>
      <c r="BH1252" s="2"/>
      <c r="BI1252" s="2"/>
      <c r="BJ1252" s="2"/>
    </row>
    <row r="1253" spans="1:62" x14ac:dyDescent="0.3">
      <c r="A1253" s="2"/>
      <c r="B1253" s="2"/>
      <c r="C1253" s="2"/>
      <c r="D1253" s="2"/>
      <c r="E1253" s="2"/>
      <c r="F1253" s="2"/>
      <c r="G1253" s="2"/>
      <c r="H1253" s="2"/>
      <c r="I1253" s="2"/>
      <c r="J1253" s="2"/>
      <c r="K1253" s="2"/>
      <c r="L1253" s="2"/>
      <c r="M1253" s="2"/>
      <c r="N1253" s="2"/>
      <c r="O1253" s="2"/>
      <c r="P1253" s="2"/>
      <c r="Q1253" s="2"/>
      <c r="R1253" s="2"/>
      <c r="S1253" s="2"/>
      <c r="T1253" s="2"/>
      <c r="U1253" s="2"/>
      <c r="V1253" s="2"/>
      <c r="W1253" s="2"/>
      <c r="X1253" s="2"/>
      <c r="Y1253" s="2"/>
      <c r="Z1253" s="2"/>
      <c r="AA1253" s="2"/>
      <c r="AB1253" s="2"/>
      <c r="AC1253" s="2"/>
      <c r="AD1253" s="2"/>
      <c r="AE1253" s="2"/>
      <c r="AF1253" s="2"/>
      <c r="AG1253" s="2"/>
      <c r="AH1253" s="2"/>
      <c r="AI1253" s="2"/>
      <c r="AJ1253" s="2"/>
      <c r="AK1253" s="2"/>
      <c r="AL1253" s="2"/>
      <c r="AM1253" s="2"/>
      <c r="AN1253" s="2"/>
      <c r="AO1253" s="2"/>
      <c r="AP1253" s="2"/>
      <c r="AQ1253" s="2"/>
      <c r="AR1253" s="2"/>
      <c r="AS1253" s="2"/>
      <c r="AT1253" s="2"/>
      <c r="AU1253" s="2"/>
      <c r="AV1253" s="2"/>
      <c r="AW1253" s="2"/>
      <c r="AX1253" s="2"/>
      <c r="AY1253" s="2"/>
      <c r="AZ1253" s="2"/>
      <c r="BA1253" s="2"/>
      <c r="BB1253" s="2"/>
      <c r="BC1253" s="2"/>
      <c r="BD1253" s="2"/>
      <c r="BE1253" s="2"/>
      <c r="BF1253" s="2"/>
      <c r="BG1253" s="2"/>
      <c r="BH1253" s="2"/>
      <c r="BI1253" s="2"/>
      <c r="BJ1253" s="2"/>
    </row>
    <row r="1254" spans="1:62" x14ac:dyDescent="0.3">
      <c r="A1254" s="2"/>
      <c r="B1254" s="2"/>
      <c r="C1254" s="2"/>
      <c r="D1254" s="2"/>
      <c r="E1254" s="2"/>
      <c r="F1254" s="2"/>
      <c r="G1254" s="2"/>
      <c r="H1254" s="2"/>
      <c r="I1254" s="2"/>
      <c r="J1254" s="2"/>
      <c r="K1254" s="2"/>
      <c r="L1254" s="2"/>
      <c r="M1254" s="2"/>
      <c r="N1254" s="2"/>
      <c r="O1254" s="2"/>
      <c r="P1254" s="2"/>
      <c r="Q1254" s="2"/>
      <c r="R1254" s="2"/>
      <c r="S1254" s="2"/>
      <c r="T1254" s="2"/>
      <c r="U1254" s="2"/>
      <c r="V1254" s="2"/>
      <c r="W1254" s="2"/>
      <c r="X1254" s="2"/>
      <c r="Y1254" s="2"/>
      <c r="Z1254" s="2"/>
      <c r="AA1254" s="2"/>
      <c r="AB1254" s="2"/>
      <c r="AC1254" s="2"/>
      <c r="AD1254" s="2"/>
      <c r="AE1254" s="2"/>
      <c r="AF1254" s="2"/>
      <c r="AG1254" s="2"/>
      <c r="AH1254" s="2"/>
      <c r="AI1254" s="2"/>
      <c r="AJ1254" s="2"/>
      <c r="AK1254" s="2"/>
      <c r="AL1254" s="2"/>
      <c r="AM1254" s="2"/>
      <c r="AN1254" s="2"/>
      <c r="AO1254" s="2"/>
      <c r="AP1254" s="2"/>
      <c r="AQ1254" s="2"/>
      <c r="AR1254" s="2"/>
      <c r="AS1254" s="2"/>
      <c r="AT1254" s="2"/>
      <c r="AU1254" s="2"/>
      <c r="AV1254" s="2"/>
      <c r="AW1254" s="2"/>
      <c r="AX1254" s="2"/>
      <c r="AY1254" s="2"/>
      <c r="AZ1254" s="2"/>
      <c r="BA1254" s="2"/>
      <c r="BB1254" s="2"/>
      <c r="BC1254" s="2"/>
      <c r="BD1254" s="2"/>
      <c r="BE1254" s="2"/>
      <c r="BF1254" s="2"/>
      <c r="BG1254" s="2"/>
      <c r="BH1254" s="2"/>
      <c r="BI1254" s="2"/>
      <c r="BJ1254" s="2"/>
    </row>
    <row r="1255" spans="1:62" x14ac:dyDescent="0.3">
      <c r="A1255" s="2"/>
      <c r="B1255" s="2"/>
      <c r="C1255" s="2"/>
      <c r="D1255" s="2"/>
      <c r="E1255" s="2"/>
      <c r="F1255" s="2"/>
      <c r="G1255" s="2"/>
      <c r="H1255" s="2"/>
      <c r="I1255" s="2"/>
      <c r="J1255" s="2"/>
      <c r="K1255" s="2"/>
      <c r="L1255" s="2"/>
      <c r="M1255" s="2"/>
      <c r="N1255" s="2"/>
      <c r="O1255" s="2"/>
      <c r="P1255" s="2"/>
      <c r="Q1255" s="2"/>
      <c r="R1255" s="2"/>
      <c r="S1255" s="2"/>
      <c r="T1255" s="2"/>
      <c r="U1255" s="2"/>
      <c r="V1255" s="2"/>
      <c r="W1255" s="2"/>
      <c r="X1255" s="2"/>
      <c r="Y1255" s="2"/>
      <c r="Z1255" s="2"/>
      <c r="AA1255" s="2"/>
      <c r="AB1255" s="2"/>
      <c r="AC1255" s="2"/>
      <c r="AD1255" s="2"/>
      <c r="AE1255" s="2"/>
      <c r="AF1255" s="2"/>
      <c r="AG1255" s="2"/>
      <c r="AH1255" s="2"/>
      <c r="AI1255" s="2"/>
      <c r="AJ1255" s="2"/>
      <c r="AK1255" s="2"/>
      <c r="AL1255" s="2"/>
      <c r="AM1255" s="2"/>
      <c r="AN1255" s="2"/>
      <c r="AO1255" s="2"/>
      <c r="AP1255" s="2"/>
      <c r="AQ1255" s="2"/>
      <c r="AR1255" s="2"/>
      <c r="AS1255" s="2"/>
      <c r="AT1255" s="2"/>
      <c r="AU1255" s="2"/>
      <c r="AV1255" s="2"/>
      <c r="AW1255" s="2"/>
      <c r="AX1255" s="2"/>
      <c r="AY1255" s="2"/>
      <c r="AZ1255" s="2"/>
      <c r="BA1255" s="2"/>
      <c r="BB1255" s="2"/>
      <c r="BC1255" s="2"/>
      <c r="BD1255" s="2"/>
      <c r="BE1255" s="2"/>
      <c r="BF1255" s="2"/>
      <c r="BG1255" s="2"/>
      <c r="BH1255" s="2"/>
      <c r="BI1255" s="2"/>
      <c r="BJ1255" s="2"/>
    </row>
    <row r="1256" spans="1:62" x14ac:dyDescent="0.3">
      <c r="A1256" s="2"/>
      <c r="B1256" s="2"/>
      <c r="C1256" s="2"/>
      <c r="D1256" s="2"/>
      <c r="E1256" s="2"/>
      <c r="F1256" s="2"/>
      <c r="G1256" s="2"/>
      <c r="H1256" s="2"/>
      <c r="I1256" s="2"/>
      <c r="J1256" s="2"/>
      <c r="K1256" s="2"/>
      <c r="L1256" s="2"/>
      <c r="M1256" s="2"/>
      <c r="N1256" s="2"/>
      <c r="O1256" s="2"/>
      <c r="P1256" s="2"/>
      <c r="Q1256" s="2"/>
      <c r="R1256" s="2"/>
      <c r="S1256" s="2"/>
      <c r="T1256" s="2"/>
      <c r="U1256" s="2"/>
      <c r="V1256" s="2"/>
      <c r="W1256" s="2"/>
      <c r="X1256" s="2"/>
      <c r="Y1256" s="2"/>
      <c r="Z1256" s="2"/>
      <c r="AA1256" s="2"/>
      <c r="AB1256" s="2"/>
      <c r="AC1256" s="2"/>
      <c r="AD1256" s="2"/>
      <c r="AE1256" s="2"/>
      <c r="AF1256" s="2"/>
      <c r="AG1256" s="2"/>
      <c r="AH1256" s="2"/>
      <c r="AI1256" s="2"/>
      <c r="AJ1256" s="2"/>
      <c r="AK1256" s="2"/>
      <c r="AL1256" s="2"/>
      <c r="AM1256" s="2"/>
      <c r="AN1256" s="2"/>
      <c r="AO1256" s="2"/>
      <c r="AP1256" s="2"/>
      <c r="AQ1256" s="2"/>
      <c r="AR1256" s="2"/>
      <c r="AS1256" s="2"/>
      <c r="AT1256" s="2"/>
      <c r="AU1256" s="2"/>
      <c r="AV1256" s="2"/>
      <c r="AW1256" s="2"/>
      <c r="AX1256" s="2"/>
      <c r="AY1256" s="2"/>
      <c r="AZ1256" s="2"/>
      <c r="BA1256" s="2"/>
      <c r="BB1256" s="2"/>
      <c r="BC1256" s="2"/>
      <c r="BD1256" s="2"/>
      <c r="BE1256" s="2"/>
      <c r="BF1256" s="2"/>
      <c r="BG1256" s="2"/>
      <c r="BH1256" s="2"/>
      <c r="BI1256" s="2"/>
      <c r="BJ1256" s="2"/>
    </row>
    <row r="1257" spans="1:62" x14ac:dyDescent="0.3">
      <c r="A1257" s="2"/>
      <c r="B1257" s="2"/>
      <c r="C1257" s="2"/>
      <c r="D1257" s="2"/>
      <c r="E1257" s="2"/>
      <c r="F1257" s="2"/>
      <c r="G1257" s="2"/>
      <c r="H1257" s="2"/>
      <c r="I1257" s="2"/>
      <c r="J1257" s="2"/>
      <c r="K1257" s="2"/>
      <c r="L1257" s="2"/>
      <c r="M1257" s="2"/>
      <c r="N1257" s="2"/>
      <c r="O1257" s="2"/>
      <c r="P1257" s="2"/>
      <c r="Q1257" s="2"/>
      <c r="R1257" s="2"/>
      <c r="S1257" s="2"/>
      <c r="T1257" s="2"/>
      <c r="U1257" s="2"/>
      <c r="V1257" s="2"/>
      <c r="W1257" s="2"/>
      <c r="X1257" s="2"/>
      <c r="Y1257" s="2"/>
      <c r="Z1257" s="2"/>
      <c r="AA1257" s="2"/>
      <c r="AB1257" s="2"/>
      <c r="AC1257" s="2"/>
      <c r="AD1257" s="2"/>
      <c r="AE1257" s="2"/>
      <c r="AF1257" s="2"/>
      <c r="AG1257" s="2"/>
      <c r="AH1257" s="2"/>
      <c r="AI1257" s="2"/>
      <c r="AJ1257" s="2"/>
      <c r="AK1257" s="2"/>
      <c r="AL1257" s="2"/>
      <c r="AM1257" s="2"/>
      <c r="AN1257" s="2"/>
      <c r="AO1257" s="2"/>
      <c r="AP1257" s="2"/>
      <c r="AQ1257" s="2"/>
      <c r="AR1257" s="2"/>
      <c r="AS1257" s="2"/>
      <c r="AT1257" s="2"/>
      <c r="AU1257" s="2"/>
      <c r="AV1257" s="2"/>
      <c r="AW1257" s="2"/>
      <c r="AX1257" s="2"/>
      <c r="AY1257" s="2"/>
      <c r="AZ1257" s="2"/>
      <c r="BA1257" s="2"/>
      <c r="BB1257" s="2"/>
      <c r="BC1257" s="2"/>
      <c r="BD1257" s="2"/>
      <c r="BE1257" s="2"/>
      <c r="BF1257" s="2"/>
      <c r="BG1257" s="2"/>
      <c r="BH1257" s="2"/>
      <c r="BI1257" s="2"/>
      <c r="BJ1257" s="2"/>
    </row>
    <row r="1258" spans="1:62" x14ac:dyDescent="0.3">
      <c r="A1258" s="2"/>
      <c r="B1258" s="2"/>
      <c r="C1258" s="2"/>
      <c r="D1258" s="2"/>
      <c r="E1258" s="2"/>
      <c r="F1258" s="2"/>
      <c r="G1258" s="2"/>
      <c r="H1258" s="2"/>
      <c r="I1258" s="2"/>
      <c r="J1258" s="2"/>
      <c r="K1258" s="2"/>
      <c r="L1258" s="2"/>
      <c r="M1258" s="2"/>
      <c r="N1258" s="2"/>
      <c r="O1258" s="2"/>
      <c r="P1258" s="2"/>
      <c r="Q1258" s="2"/>
      <c r="R1258" s="2"/>
      <c r="S1258" s="2"/>
      <c r="T1258" s="2"/>
      <c r="U1258" s="2"/>
      <c r="V1258" s="2"/>
      <c r="W1258" s="2"/>
      <c r="X1258" s="2"/>
      <c r="Y1258" s="2"/>
      <c r="Z1258" s="2"/>
      <c r="AA1258" s="2"/>
      <c r="AB1258" s="2"/>
      <c r="AC1258" s="2"/>
      <c r="AD1258" s="2"/>
      <c r="AE1258" s="2"/>
      <c r="AF1258" s="2"/>
      <c r="AG1258" s="2"/>
      <c r="AH1258" s="2"/>
      <c r="AI1258" s="2"/>
      <c r="AJ1258" s="2"/>
      <c r="AK1258" s="2"/>
      <c r="AL1258" s="2"/>
      <c r="AM1258" s="2"/>
      <c r="AN1258" s="2"/>
      <c r="AO1258" s="2"/>
      <c r="AP1258" s="2"/>
      <c r="AQ1258" s="2"/>
      <c r="AR1258" s="2"/>
      <c r="AS1258" s="2"/>
      <c r="AT1258" s="2"/>
      <c r="AU1258" s="2"/>
      <c r="AV1258" s="2"/>
      <c r="AW1258" s="2"/>
      <c r="AX1258" s="2"/>
      <c r="AY1258" s="2"/>
      <c r="AZ1258" s="2"/>
      <c r="BA1258" s="2"/>
      <c r="BB1258" s="2"/>
      <c r="BC1258" s="2"/>
      <c r="BD1258" s="2"/>
      <c r="BE1258" s="2"/>
      <c r="BF1258" s="2"/>
      <c r="BG1258" s="2"/>
      <c r="BH1258" s="2"/>
      <c r="BI1258" s="2"/>
      <c r="BJ1258" s="2"/>
    </row>
    <row r="1259" spans="1:62" x14ac:dyDescent="0.3">
      <c r="A1259" s="2"/>
      <c r="B1259" s="2"/>
      <c r="C1259" s="2"/>
      <c r="D1259" s="2"/>
      <c r="E1259" s="2"/>
      <c r="F1259" s="2"/>
      <c r="G1259" s="2"/>
      <c r="H1259" s="2"/>
      <c r="I1259" s="2"/>
      <c r="J1259" s="2"/>
      <c r="K1259" s="2"/>
      <c r="L1259" s="2"/>
      <c r="M1259" s="2"/>
      <c r="N1259" s="2"/>
      <c r="O1259" s="2"/>
      <c r="P1259" s="2"/>
      <c r="Q1259" s="2"/>
      <c r="R1259" s="2"/>
      <c r="S1259" s="2"/>
      <c r="T1259" s="2"/>
      <c r="U1259" s="2"/>
      <c r="V1259" s="2"/>
      <c r="W1259" s="2"/>
      <c r="X1259" s="2"/>
      <c r="Y1259" s="2"/>
      <c r="Z1259" s="2"/>
      <c r="AA1259" s="2"/>
      <c r="AB1259" s="2"/>
      <c r="AC1259" s="2"/>
      <c r="AD1259" s="2"/>
      <c r="AE1259" s="2"/>
      <c r="AF1259" s="2"/>
      <c r="AG1259" s="2"/>
      <c r="AH1259" s="2"/>
      <c r="AI1259" s="2"/>
      <c r="AJ1259" s="2"/>
      <c r="AK1259" s="2"/>
      <c r="AL1259" s="2"/>
      <c r="AM1259" s="2"/>
      <c r="AN1259" s="2"/>
      <c r="AO1259" s="2"/>
      <c r="AP1259" s="2"/>
      <c r="AQ1259" s="2"/>
      <c r="AR1259" s="2"/>
      <c r="AS1259" s="2"/>
      <c r="AT1259" s="2"/>
      <c r="AU1259" s="2"/>
      <c r="AV1259" s="2"/>
      <c r="AW1259" s="2"/>
      <c r="AX1259" s="2"/>
      <c r="AY1259" s="2"/>
      <c r="AZ1259" s="2"/>
      <c r="BA1259" s="2"/>
      <c r="BB1259" s="2"/>
      <c r="BC1259" s="2"/>
      <c r="BD1259" s="2"/>
      <c r="BE1259" s="2"/>
      <c r="BF1259" s="2"/>
      <c r="BG1259" s="2"/>
      <c r="BH1259" s="2"/>
      <c r="BI1259" s="2"/>
      <c r="BJ1259" s="2"/>
    </row>
    <row r="1260" spans="1:62" x14ac:dyDescent="0.3">
      <c r="A1260" s="2"/>
      <c r="B1260" s="2"/>
      <c r="C1260" s="2"/>
      <c r="D1260" s="2"/>
      <c r="E1260" s="2"/>
      <c r="F1260" s="2"/>
      <c r="G1260" s="2"/>
      <c r="H1260" s="2"/>
      <c r="I1260" s="2"/>
      <c r="J1260" s="2"/>
      <c r="K1260" s="2"/>
      <c r="L1260" s="2"/>
      <c r="M1260" s="2"/>
      <c r="N1260" s="2"/>
      <c r="O1260" s="2"/>
      <c r="P1260" s="2"/>
      <c r="Q1260" s="2"/>
      <c r="R1260" s="2"/>
      <c r="S1260" s="2"/>
      <c r="T1260" s="2"/>
      <c r="U1260" s="2"/>
      <c r="V1260" s="2"/>
      <c r="W1260" s="2"/>
      <c r="X1260" s="2"/>
      <c r="Y1260" s="2"/>
      <c r="Z1260" s="2"/>
      <c r="AA1260" s="2"/>
      <c r="AB1260" s="2"/>
      <c r="AC1260" s="2"/>
      <c r="AD1260" s="2"/>
      <c r="AE1260" s="2"/>
      <c r="AF1260" s="2"/>
      <c r="AG1260" s="2"/>
      <c r="AH1260" s="2"/>
      <c r="AI1260" s="2"/>
      <c r="AJ1260" s="2"/>
      <c r="AK1260" s="2"/>
      <c r="AL1260" s="2"/>
      <c r="AM1260" s="2"/>
      <c r="AN1260" s="2"/>
      <c r="AO1260" s="2"/>
      <c r="AP1260" s="2"/>
      <c r="AQ1260" s="2"/>
      <c r="AR1260" s="2"/>
      <c r="AS1260" s="2"/>
      <c r="AT1260" s="2"/>
      <c r="AU1260" s="2"/>
      <c r="AV1260" s="2"/>
      <c r="AW1260" s="2"/>
      <c r="AX1260" s="2"/>
      <c r="AY1260" s="2"/>
      <c r="AZ1260" s="2"/>
      <c r="BA1260" s="2"/>
      <c r="BB1260" s="2"/>
      <c r="BC1260" s="2"/>
      <c r="BD1260" s="2"/>
      <c r="BE1260" s="2"/>
      <c r="BF1260" s="2"/>
      <c r="BG1260" s="2"/>
      <c r="BH1260" s="2"/>
      <c r="BI1260" s="2"/>
      <c r="BJ1260" s="2"/>
    </row>
    <row r="1261" spans="1:62" x14ac:dyDescent="0.3">
      <c r="A1261" s="2"/>
      <c r="B1261" s="2"/>
      <c r="C1261" s="2"/>
      <c r="D1261" s="2"/>
      <c r="E1261" s="2"/>
      <c r="F1261" s="2"/>
      <c r="G1261" s="2"/>
      <c r="H1261" s="2"/>
      <c r="I1261" s="2"/>
      <c r="J1261" s="2"/>
      <c r="K1261" s="2"/>
      <c r="L1261" s="2"/>
      <c r="M1261" s="2"/>
      <c r="N1261" s="2"/>
      <c r="O1261" s="2"/>
      <c r="P1261" s="2"/>
      <c r="Q1261" s="2"/>
      <c r="R1261" s="2"/>
      <c r="S1261" s="2"/>
      <c r="T1261" s="2"/>
      <c r="U1261" s="2"/>
      <c r="V1261" s="2"/>
      <c r="W1261" s="2"/>
      <c r="X1261" s="2"/>
      <c r="Y1261" s="2"/>
      <c r="Z1261" s="2"/>
      <c r="AA1261" s="2"/>
      <c r="AB1261" s="2"/>
      <c r="AC1261" s="2"/>
      <c r="AD1261" s="2"/>
      <c r="AE1261" s="2"/>
      <c r="AF1261" s="2"/>
      <c r="AG1261" s="2"/>
      <c r="AH1261" s="2"/>
      <c r="AI1261" s="2"/>
      <c r="AJ1261" s="2"/>
      <c r="AK1261" s="2"/>
      <c r="AL1261" s="2"/>
      <c r="AM1261" s="2"/>
      <c r="AN1261" s="2"/>
      <c r="AO1261" s="2"/>
      <c r="AP1261" s="2"/>
      <c r="AQ1261" s="2"/>
      <c r="AR1261" s="2"/>
      <c r="AS1261" s="2"/>
      <c r="AT1261" s="2"/>
      <c r="AU1261" s="2"/>
      <c r="AV1261" s="2"/>
      <c r="AW1261" s="2"/>
      <c r="AX1261" s="2"/>
      <c r="AY1261" s="2"/>
      <c r="AZ1261" s="2"/>
      <c r="BA1261" s="2"/>
      <c r="BB1261" s="2"/>
      <c r="BC1261" s="2"/>
      <c r="BD1261" s="2"/>
      <c r="BE1261" s="2"/>
      <c r="BF1261" s="2"/>
      <c r="BG1261" s="2"/>
      <c r="BH1261" s="2"/>
      <c r="BI1261" s="2"/>
      <c r="BJ1261" s="2"/>
    </row>
    <row r="1262" spans="1:62" x14ac:dyDescent="0.3">
      <c r="A1262" s="2"/>
      <c r="B1262" s="2"/>
      <c r="C1262" s="2"/>
      <c r="D1262" s="2"/>
      <c r="E1262" s="2"/>
      <c r="F1262" s="2"/>
      <c r="G1262" s="2"/>
      <c r="H1262" s="2"/>
      <c r="I1262" s="2"/>
      <c r="J1262" s="2"/>
      <c r="K1262" s="2"/>
      <c r="L1262" s="2"/>
      <c r="M1262" s="2"/>
      <c r="N1262" s="2"/>
      <c r="O1262" s="2"/>
      <c r="P1262" s="2"/>
      <c r="Q1262" s="2"/>
      <c r="R1262" s="2"/>
      <c r="S1262" s="2"/>
      <c r="T1262" s="2"/>
      <c r="U1262" s="2"/>
      <c r="V1262" s="2"/>
      <c r="W1262" s="2"/>
      <c r="X1262" s="2"/>
      <c r="Y1262" s="2"/>
      <c r="Z1262" s="2"/>
      <c r="AA1262" s="2"/>
      <c r="AB1262" s="2"/>
      <c r="AC1262" s="2"/>
      <c r="AD1262" s="2"/>
      <c r="AE1262" s="2"/>
      <c r="AF1262" s="2"/>
      <c r="AG1262" s="2"/>
      <c r="AH1262" s="2"/>
      <c r="AI1262" s="2"/>
      <c r="AJ1262" s="2"/>
      <c r="AK1262" s="2"/>
      <c r="AL1262" s="2"/>
      <c r="AM1262" s="2"/>
      <c r="AN1262" s="2"/>
      <c r="AO1262" s="2"/>
      <c r="AP1262" s="2"/>
      <c r="AQ1262" s="2"/>
      <c r="AR1262" s="2"/>
      <c r="AS1262" s="2"/>
      <c r="AT1262" s="2"/>
      <c r="AU1262" s="2"/>
      <c r="AV1262" s="2"/>
      <c r="AW1262" s="2"/>
      <c r="AX1262" s="2"/>
      <c r="AY1262" s="2"/>
      <c r="AZ1262" s="2"/>
      <c r="BA1262" s="2"/>
      <c r="BB1262" s="2"/>
      <c r="BC1262" s="2"/>
      <c r="BD1262" s="2"/>
      <c r="BE1262" s="2"/>
      <c r="BF1262" s="2"/>
      <c r="BG1262" s="2"/>
      <c r="BH1262" s="2"/>
      <c r="BI1262" s="2"/>
      <c r="BJ1262" s="2"/>
    </row>
    <row r="1263" spans="1:62" x14ac:dyDescent="0.3">
      <c r="A1263" s="2"/>
      <c r="B1263" s="2"/>
      <c r="C1263" s="2"/>
      <c r="D1263" s="2"/>
      <c r="E1263" s="2"/>
      <c r="F1263" s="2"/>
      <c r="G1263" s="2"/>
      <c r="H1263" s="2"/>
      <c r="I1263" s="2"/>
      <c r="J1263" s="2"/>
      <c r="K1263" s="2"/>
      <c r="L1263" s="2"/>
      <c r="M1263" s="2"/>
      <c r="N1263" s="2"/>
      <c r="O1263" s="2"/>
      <c r="P1263" s="2"/>
      <c r="Q1263" s="2"/>
      <c r="R1263" s="2"/>
      <c r="S1263" s="2"/>
      <c r="T1263" s="2"/>
      <c r="U1263" s="2"/>
      <c r="V1263" s="2"/>
      <c r="W1263" s="2"/>
      <c r="X1263" s="2"/>
      <c r="Y1263" s="2"/>
      <c r="Z1263" s="2"/>
      <c r="AA1263" s="2"/>
      <c r="AB1263" s="2"/>
      <c r="AC1263" s="2"/>
      <c r="AD1263" s="2"/>
      <c r="AE1263" s="2"/>
      <c r="AF1263" s="2"/>
      <c r="AG1263" s="2"/>
      <c r="AH1263" s="2"/>
      <c r="AI1263" s="2"/>
      <c r="AJ1263" s="2"/>
      <c r="AK1263" s="2"/>
      <c r="AL1263" s="2"/>
      <c r="AM1263" s="2"/>
      <c r="AN1263" s="2"/>
      <c r="AO1263" s="2"/>
      <c r="AP1263" s="2"/>
      <c r="AQ1263" s="2"/>
      <c r="AR1263" s="2"/>
      <c r="AS1263" s="2"/>
      <c r="AT1263" s="2"/>
      <c r="AU1263" s="2"/>
      <c r="AV1263" s="2"/>
      <c r="AW1263" s="2"/>
      <c r="AX1263" s="2"/>
      <c r="AY1263" s="2"/>
      <c r="AZ1263" s="2"/>
      <c r="BA1263" s="2"/>
      <c r="BB1263" s="2"/>
      <c r="BC1263" s="2"/>
      <c r="BD1263" s="2"/>
      <c r="BE1263" s="2"/>
      <c r="BF1263" s="2"/>
      <c r="BG1263" s="2"/>
      <c r="BH1263" s="2"/>
      <c r="BI1263" s="2"/>
      <c r="BJ1263" s="2"/>
    </row>
    <row r="1264" spans="1:62" x14ac:dyDescent="0.3">
      <c r="A1264" s="2"/>
      <c r="B1264" s="2"/>
      <c r="C1264" s="2"/>
      <c r="D1264" s="2"/>
      <c r="E1264" s="2"/>
      <c r="F1264" s="2"/>
      <c r="G1264" s="2"/>
      <c r="H1264" s="2"/>
      <c r="I1264" s="2"/>
      <c r="J1264" s="2"/>
      <c r="K1264" s="2"/>
      <c r="L1264" s="2"/>
      <c r="M1264" s="2"/>
      <c r="N1264" s="2"/>
      <c r="O1264" s="2"/>
      <c r="P1264" s="2"/>
      <c r="Q1264" s="2"/>
      <c r="R1264" s="2"/>
      <c r="S1264" s="2"/>
      <c r="T1264" s="2"/>
      <c r="U1264" s="2"/>
      <c r="V1264" s="2"/>
      <c r="W1264" s="2"/>
      <c r="X1264" s="2"/>
      <c r="Y1264" s="2"/>
      <c r="Z1264" s="2"/>
      <c r="AA1264" s="2"/>
      <c r="AB1264" s="2"/>
      <c r="AC1264" s="2"/>
      <c r="AD1264" s="2"/>
      <c r="AE1264" s="2"/>
      <c r="AF1264" s="2"/>
      <c r="AG1264" s="2"/>
      <c r="AH1264" s="2"/>
      <c r="AI1264" s="2"/>
      <c r="AJ1264" s="2"/>
      <c r="AK1264" s="2"/>
      <c r="AL1264" s="2"/>
      <c r="AM1264" s="2"/>
      <c r="AN1264" s="2"/>
      <c r="AO1264" s="2"/>
      <c r="AP1264" s="2"/>
      <c r="AQ1264" s="2"/>
      <c r="AR1264" s="2"/>
      <c r="AS1264" s="2"/>
      <c r="AT1264" s="2"/>
      <c r="AU1264" s="2"/>
      <c r="AV1264" s="2"/>
      <c r="AW1264" s="2"/>
      <c r="AX1264" s="2"/>
      <c r="AY1264" s="2"/>
      <c r="AZ1264" s="2"/>
      <c r="BA1264" s="2"/>
      <c r="BB1264" s="2"/>
      <c r="BC1264" s="2"/>
      <c r="BD1264" s="2"/>
      <c r="BE1264" s="2"/>
      <c r="BF1264" s="2"/>
      <c r="BG1264" s="2"/>
      <c r="BH1264" s="2"/>
      <c r="BI1264" s="2"/>
      <c r="BJ1264" s="2"/>
    </row>
    <row r="1265" spans="1:62" x14ac:dyDescent="0.3">
      <c r="A1265" s="2"/>
      <c r="B1265" s="2"/>
      <c r="C1265" s="2"/>
      <c r="D1265" s="2"/>
      <c r="E1265" s="2"/>
      <c r="F1265" s="2"/>
      <c r="G1265" s="2"/>
      <c r="H1265" s="2"/>
      <c r="I1265" s="2"/>
      <c r="J1265" s="2"/>
      <c r="K1265" s="2"/>
      <c r="L1265" s="2"/>
      <c r="M1265" s="2"/>
      <c r="N1265" s="2"/>
      <c r="O1265" s="2"/>
      <c r="P1265" s="2"/>
      <c r="Q1265" s="2"/>
      <c r="R1265" s="2"/>
      <c r="S1265" s="2"/>
      <c r="T1265" s="2"/>
      <c r="U1265" s="2"/>
      <c r="V1265" s="2"/>
      <c r="W1265" s="2"/>
      <c r="X1265" s="2"/>
      <c r="Y1265" s="2"/>
      <c r="Z1265" s="2"/>
      <c r="AA1265" s="2"/>
      <c r="AB1265" s="2"/>
      <c r="AC1265" s="2"/>
      <c r="AD1265" s="2"/>
      <c r="AE1265" s="2"/>
      <c r="AF1265" s="2"/>
      <c r="AG1265" s="2"/>
      <c r="AH1265" s="2"/>
      <c r="AI1265" s="2"/>
      <c r="AJ1265" s="2"/>
      <c r="AK1265" s="2"/>
      <c r="AL1265" s="2"/>
      <c r="AM1265" s="2"/>
      <c r="AN1265" s="2"/>
      <c r="AO1265" s="2"/>
      <c r="AP1265" s="2"/>
      <c r="AQ1265" s="2"/>
      <c r="AR1265" s="2"/>
      <c r="AS1265" s="2"/>
      <c r="AT1265" s="2"/>
      <c r="AU1265" s="2"/>
      <c r="AV1265" s="2"/>
      <c r="AW1265" s="2"/>
      <c r="AX1265" s="2"/>
      <c r="AY1265" s="2"/>
      <c r="AZ1265" s="2"/>
      <c r="BA1265" s="2"/>
      <c r="BB1265" s="2"/>
      <c r="BC1265" s="2"/>
      <c r="BD1265" s="2"/>
      <c r="BE1265" s="2"/>
      <c r="BF1265" s="2"/>
      <c r="BG1265" s="2"/>
      <c r="BH1265" s="2"/>
      <c r="BI1265" s="2"/>
      <c r="BJ1265" s="2"/>
    </row>
    <row r="1266" spans="1:62" x14ac:dyDescent="0.3">
      <c r="A1266" s="2"/>
      <c r="B1266" s="2"/>
      <c r="C1266" s="2"/>
      <c r="D1266" s="2"/>
      <c r="E1266" s="2"/>
      <c r="F1266" s="2"/>
      <c r="G1266" s="2"/>
      <c r="H1266" s="2"/>
      <c r="I1266" s="2"/>
      <c r="J1266" s="2"/>
      <c r="K1266" s="2"/>
      <c r="L1266" s="2"/>
      <c r="M1266" s="2"/>
      <c r="N1266" s="2"/>
      <c r="O1266" s="2"/>
      <c r="P1266" s="2"/>
      <c r="Q1266" s="2"/>
      <c r="R1266" s="2"/>
      <c r="S1266" s="2"/>
      <c r="T1266" s="2"/>
      <c r="U1266" s="2"/>
      <c r="V1266" s="2"/>
      <c r="W1266" s="2"/>
      <c r="X1266" s="2"/>
      <c r="Y1266" s="2"/>
      <c r="Z1266" s="2"/>
      <c r="AA1266" s="2"/>
      <c r="AB1266" s="2"/>
      <c r="AC1266" s="2"/>
      <c r="AD1266" s="2"/>
      <c r="AE1266" s="2"/>
      <c r="AF1266" s="2"/>
      <c r="AG1266" s="2"/>
      <c r="AH1266" s="2"/>
      <c r="AI1266" s="2"/>
      <c r="AJ1266" s="2"/>
      <c r="AK1266" s="2"/>
      <c r="AL1266" s="2"/>
      <c r="AM1266" s="2"/>
      <c r="AN1266" s="2"/>
      <c r="AO1266" s="2"/>
      <c r="AP1266" s="2"/>
      <c r="AQ1266" s="2"/>
      <c r="AR1266" s="2"/>
      <c r="AS1266" s="2"/>
      <c r="AT1266" s="2"/>
      <c r="AU1266" s="2"/>
      <c r="AV1266" s="2"/>
      <c r="AW1266" s="2"/>
      <c r="AX1266" s="2"/>
      <c r="AY1266" s="2"/>
      <c r="AZ1266" s="2"/>
      <c r="BA1266" s="2"/>
      <c r="BB1266" s="2"/>
      <c r="BC1266" s="2"/>
      <c r="BD1266" s="2"/>
      <c r="BE1266" s="2"/>
      <c r="BF1266" s="2"/>
      <c r="BG1266" s="2"/>
      <c r="BH1266" s="2"/>
      <c r="BI1266" s="2"/>
      <c r="BJ1266" s="2"/>
    </row>
    <row r="1267" spans="1:62" x14ac:dyDescent="0.3">
      <c r="A1267" s="2"/>
      <c r="B1267" s="2"/>
      <c r="C1267" s="2"/>
      <c r="D1267" s="2"/>
      <c r="E1267" s="2"/>
      <c r="F1267" s="2"/>
      <c r="G1267" s="2"/>
      <c r="H1267" s="2"/>
      <c r="I1267" s="2"/>
      <c r="J1267" s="2"/>
      <c r="K1267" s="2"/>
      <c r="L1267" s="2"/>
      <c r="M1267" s="2"/>
      <c r="N1267" s="2"/>
      <c r="O1267" s="2"/>
      <c r="P1267" s="2"/>
      <c r="Q1267" s="2"/>
      <c r="R1267" s="2"/>
      <c r="S1267" s="2"/>
      <c r="T1267" s="2"/>
      <c r="U1267" s="2"/>
      <c r="V1267" s="2"/>
      <c r="W1267" s="2"/>
      <c r="X1267" s="2"/>
      <c r="Y1267" s="2"/>
      <c r="Z1267" s="2"/>
      <c r="AA1267" s="2"/>
      <c r="AB1267" s="2"/>
      <c r="AC1267" s="2"/>
      <c r="AD1267" s="2"/>
      <c r="AE1267" s="2"/>
      <c r="AF1267" s="2"/>
      <c r="AG1267" s="2"/>
      <c r="AH1267" s="2"/>
      <c r="AI1267" s="2"/>
      <c r="AJ1267" s="2"/>
      <c r="AK1267" s="2"/>
      <c r="AL1267" s="2"/>
      <c r="AM1267" s="2"/>
      <c r="AN1267" s="2"/>
      <c r="AO1267" s="2"/>
      <c r="AP1267" s="2"/>
      <c r="AQ1267" s="2"/>
      <c r="AR1267" s="2"/>
      <c r="AS1267" s="2"/>
      <c r="AT1267" s="2"/>
      <c r="AU1267" s="2"/>
      <c r="AV1267" s="2"/>
      <c r="AW1267" s="2"/>
      <c r="AX1267" s="2"/>
      <c r="AY1267" s="2"/>
      <c r="AZ1267" s="2"/>
      <c r="BA1267" s="2"/>
      <c r="BB1267" s="2"/>
      <c r="BC1267" s="2"/>
      <c r="BD1267" s="2"/>
      <c r="BE1267" s="2"/>
      <c r="BF1267" s="2"/>
      <c r="BG1267" s="2"/>
      <c r="BH1267" s="2"/>
      <c r="BI1267" s="2"/>
      <c r="BJ1267" s="2"/>
    </row>
    <row r="1268" spans="1:62" x14ac:dyDescent="0.3">
      <c r="A1268" s="2"/>
      <c r="B1268" s="2"/>
      <c r="C1268" s="2"/>
      <c r="D1268" s="2"/>
      <c r="E1268" s="2"/>
      <c r="F1268" s="2"/>
      <c r="G1268" s="2"/>
      <c r="H1268" s="2"/>
      <c r="I1268" s="2"/>
      <c r="J1268" s="2"/>
      <c r="K1268" s="2"/>
      <c r="L1268" s="2"/>
      <c r="M1268" s="2"/>
      <c r="N1268" s="2"/>
      <c r="O1268" s="2"/>
      <c r="P1268" s="2"/>
      <c r="Q1268" s="2"/>
      <c r="R1268" s="2"/>
      <c r="S1268" s="2"/>
      <c r="T1268" s="2"/>
      <c r="U1268" s="2"/>
      <c r="V1268" s="2"/>
      <c r="W1268" s="2"/>
      <c r="X1268" s="2"/>
      <c r="Y1268" s="2"/>
      <c r="Z1268" s="2"/>
      <c r="AA1268" s="2"/>
      <c r="AB1268" s="2"/>
      <c r="AC1268" s="2"/>
      <c r="AD1268" s="2"/>
      <c r="AE1268" s="2"/>
      <c r="AF1268" s="2"/>
      <c r="AG1268" s="2"/>
      <c r="AH1268" s="2"/>
      <c r="AI1268" s="2"/>
      <c r="AJ1268" s="2"/>
      <c r="AK1268" s="2"/>
      <c r="AL1268" s="2"/>
      <c r="AM1268" s="2"/>
      <c r="AN1268" s="2"/>
      <c r="AO1268" s="2"/>
      <c r="AP1268" s="2"/>
      <c r="AQ1268" s="2"/>
      <c r="AR1268" s="2"/>
      <c r="AS1268" s="2"/>
      <c r="AT1268" s="2"/>
      <c r="AU1268" s="2"/>
      <c r="AV1268" s="2"/>
      <c r="AW1268" s="2"/>
      <c r="AX1268" s="2"/>
      <c r="AY1268" s="2"/>
      <c r="AZ1268" s="2"/>
      <c r="BA1268" s="2"/>
      <c r="BB1268" s="2"/>
      <c r="BC1268" s="2"/>
      <c r="BD1268" s="2"/>
      <c r="BE1268" s="2"/>
      <c r="BF1268" s="2"/>
      <c r="BG1268" s="2"/>
      <c r="BH1268" s="2"/>
      <c r="BI1268" s="2"/>
      <c r="BJ1268" s="2"/>
    </row>
    <row r="1269" spans="1:62" x14ac:dyDescent="0.3">
      <c r="A1269" s="2"/>
      <c r="B1269" s="2"/>
      <c r="C1269" s="2"/>
      <c r="D1269" s="2"/>
      <c r="E1269" s="2"/>
      <c r="F1269" s="2"/>
      <c r="G1269" s="2"/>
      <c r="H1269" s="2"/>
      <c r="I1269" s="2"/>
      <c r="J1269" s="2"/>
      <c r="K1269" s="2"/>
      <c r="L1269" s="2"/>
      <c r="M1269" s="2"/>
      <c r="N1269" s="2"/>
      <c r="O1269" s="2"/>
      <c r="P1269" s="2"/>
      <c r="Q1269" s="2"/>
      <c r="R1269" s="2"/>
      <c r="S1269" s="2"/>
      <c r="T1269" s="2"/>
      <c r="U1269" s="2"/>
      <c r="V1269" s="2"/>
      <c r="W1269" s="2"/>
      <c r="X1269" s="2"/>
      <c r="Y1269" s="2"/>
      <c r="Z1269" s="2"/>
      <c r="AA1269" s="2"/>
      <c r="AB1269" s="2"/>
      <c r="AC1269" s="2"/>
      <c r="AD1269" s="2"/>
      <c r="AE1269" s="2"/>
      <c r="AF1269" s="2"/>
      <c r="AG1269" s="2"/>
      <c r="AH1269" s="2"/>
      <c r="AI1269" s="2"/>
      <c r="AJ1269" s="2"/>
      <c r="AK1269" s="2"/>
      <c r="AL1269" s="2"/>
      <c r="AM1269" s="2"/>
      <c r="AN1269" s="2"/>
      <c r="AO1269" s="2"/>
      <c r="AP1269" s="2"/>
      <c r="AQ1269" s="2"/>
      <c r="AR1269" s="2"/>
      <c r="AS1269" s="2"/>
      <c r="AT1269" s="2"/>
      <c r="AU1269" s="2"/>
      <c r="AV1269" s="2"/>
      <c r="AW1269" s="2"/>
      <c r="AX1269" s="2"/>
      <c r="AY1269" s="2"/>
      <c r="AZ1269" s="2"/>
      <c r="BA1269" s="2"/>
      <c r="BB1269" s="2"/>
      <c r="BC1269" s="2"/>
      <c r="BD1269" s="2"/>
      <c r="BE1269" s="2"/>
      <c r="BF1269" s="2"/>
      <c r="BG1269" s="2"/>
      <c r="BH1269" s="2"/>
      <c r="BI1269" s="2"/>
      <c r="BJ1269" s="2"/>
    </row>
    <row r="1270" spans="1:62" x14ac:dyDescent="0.3">
      <c r="A1270" s="2"/>
      <c r="B1270" s="2"/>
      <c r="C1270" s="2"/>
      <c r="D1270" s="2"/>
      <c r="E1270" s="2"/>
      <c r="F1270" s="2"/>
      <c r="G1270" s="2"/>
      <c r="H1270" s="2"/>
      <c r="I1270" s="2"/>
      <c r="J1270" s="2"/>
      <c r="K1270" s="2"/>
      <c r="L1270" s="2"/>
      <c r="M1270" s="2"/>
      <c r="N1270" s="2"/>
      <c r="O1270" s="2"/>
      <c r="P1270" s="2"/>
      <c r="Q1270" s="2"/>
      <c r="R1270" s="2"/>
      <c r="S1270" s="2"/>
      <c r="T1270" s="2"/>
      <c r="U1270" s="2"/>
      <c r="V1270" s="2"/>
      <c r="W1270" s="2"/>
      <c r="X1270" s="2"/>
      <c r="Y1270" s="2"/>
      <c r="Z1270" s="2"/>
      <c r="AA1270" s="2"/>
      <c r="AB1270" s="2"/>
      <c r="AC1270" s="2"/>
      <c r="AD1270" s="2"/>
      <c r="AE1270" s="2"/>
      <c r="AF1270" s="2"/>
      <c r="AG1270" s="2"/>
      <c r="AH1270" s="2"/>
      <c r="AI1270" s="2"/>
      <c r="AJ1270" s="2"/>
      <c r="AK1270" s="2"/>
      <c r="AL1270" s="2"/>
      <c r="AM1270" s="2"/>
      <c r="AN1270" s="2"/>
      <c r="AO1270" s="2"/>
      <c r="AP1270" s="2"/>
      <c r="AQ1270" s="2"/>
      <c r="AR1270" s="2"/>
      <c r="AS1270" s="2"/>
      <c r="AT1270" s="2"/>
      <c r="AU1270" s="2"/>
      <c r="AV1270" s="2"/>
      <c r="AW1270" s="2"/>
      <c r="AX1270" s="2"/>
      <c r="AY1270" s="2"/>
      <c r="AZ1270" s="2"/>
      <c r="BA1270" s="2"/>
      <c r="BB1270" s="2"/>
      <c r="BC1270" s="2"/>
      <c r="BD1270" s="2"/>
      <c r="BE1270" s="2"/>
      <c r="BF1270" s="2"/>
      <c r="BG1270" s="2"/>
      <c r="BH1270" s="2"/>
      <c r="BI1270" s="2"/>
      <c r="BJ1270" s="2"/>
    </row>
    <row r="1271" spans="1:62" x14ac:dyDescent="0.3">
      <c r="A1271" s="2"/>
      <c r="B1271" s="2"/>
      <c r="C1271" s="2"/>
      <c r="D1271" s="2"/>
      <c r="E1271" s="2"/>
      <c r="F1271" s="2"/>
      <c r="G1271" s="2"/>
      <c r="H1271" s="2"/>
      <c r="I1271" s="2"/>
      <c r="J1271" s="2"/>
      <c r="K1271" s="2"/>
      <c r="L1271" s="2"/>
      <c r="M1271" s="2"/>
      <c r="N1271" s="2"/>
      <c r="O1271" s="2"/>
      <c r="P1271" s="2"/>
      <c r="Q1271" s="2"/>
      <c r="R1271" s="2"/>
      <c r="S1271" s="2"/>
      <c r="T1271" s="2"/>
      <c r="U1271" s="2"/>
      <c r="V1271" s="2"/>
      <c r="W1271" s="2"/>
      <c r="X1271" s="2"/>
      <c r="Y1271" s="2"/>
      <c r="Z1271" s="2"/>
      <c r="AA1271" s="2"/>
      <c r="AB1271" s="2"/>
      <c r="AC1271" s="2"/>
      <c r="AD1271" s="2"/>
      <c r="AE1271" s="2"/>
      <c r="AF1271" s="2"/>
      <c r="AG1271" s="2"/>
      <c r="AH1271" s="2"/>
      <c r="AI1271" s="2"/>
      <c r="AJ1271" s="2"/>
      <c r="AK1271" s="2"/>
      <c r="AL1271" s="2"/>
      <c r="AM1271" s="2"/>
      <c r="AN1271" s="2"/>
      <c r="AO1271" s="2"/>
      <c r="AP1271" s="2"/>
      <c r="AQ1271" s="2"/>
      <c r="AR1271" s="2"/>
      <c r="AS1271" s="2"/>
      <c r="AT1271" s="2"/>
      <c r="AU1271" s="2"/>
      <c r="AV1271" s="2"/>
      <c r="AW1271" s="2"/>
      <c r="AX1271" s="2"/>
      <c r="AY1271" s="2"/>
      <c r="AZ1271" s="2"/>
      <c r="BA1271" s="2"/>
      <c r="BB1271" s="2"/>
      <c r="BC1271" s="2"/>
      <c r="BD1271" s="2"/>
      <c r="BE1271" s="2"/>
      <c r="BF1271" s="2"/>
      <c r="BG1271" s="2"/>
      <c r="BH1271" s="2"/>
      <c r="BI1271" s="2"/>
      <c r="BJ1271" s="2"/>
    </row>
    <row r="1272" spans="1:62" x14ac:dyDescent="0.3">
      <c r="A1272" s="2"/>
      <c r="B1272" s="2"/>
      <c r="C1272" s="2"/>
      <c r="D1272" s="2"/>
      <c r="E1272" s="2"/>
      <c r="F1272" s="2"/>
      <c r="G1272" s="2"/>
      <c r="H1272" s="2"/>
      <c r="I1272" s="2"/>
      <c r="J1272" s="2"/>
      <c r="K1272" s="2"/>
      <c r="L1272" s="2"/>
      <c r="M1272" s="2"/>
      <c r="N1272" s="2"/>
      <c r="O1272" s="2"/>
      <c r="P1272" s="2"/>
      <c r="Q1272" s="2"/>
      <c r="R1272" s="2"/>
      <c r="S1272" s="2"/>
      <c r="T1272" s="2"/>
      <c r="U1272" s="2"/>
      <c r="V1272" s="2"/>
      <c r="W1272" s="2"/>
      <c r="X1272" s="2"/>
      <c r="Y1272" s="2"/>
      <c r="Z1272" s="2"/>
      <c r="AA1272" s="2"/>
      <c r="AB1272" s="2"/>
      <c r="AC1272" s="2"/>
      <c r="AD1272" s="2"/>
      <c r="AE1272" s="2"/>
      <c r="AF1272" s="2"/>
      <c r="AG1272" s="2"/>
      <c r="AH1272" s="2"/>
      <c r="AI1272" s="2"/>
      <c r="AJ1272" s="2"/>
      <c r="AK1272" s="2"/>
      <c r="AL1272" s="2"/>
      <c r="AM1272" s="2"/>
      <c r="AN1272" s="2"/>
      <c r="AO1272" s="2"/>
      <c r="AP1272" s="2"/>
      <c r="AQ1272" s="2"/>
      <c r="AR1272" s="2"/>
      <c r="AS1272" s="2"/>
      <c r="AT1272" s="2"/>
      <c r="AU1272" s="2"/>
      <c r="AV1272" s="2"/>
      <c r="AW1272" s="2"/>
      <c r="AX1272" s="2"/>
      <c r="AY1272" s="2"/>
      <c r="AZ1272" s="2"/>
      <c r="BA1272" s="2"/>
      <c r="BB1272" s="2"/>
      <c r="BC1272" s="2"/>
      <c r="BD1272" s="2"/>
      <c r="BE1272" s="2"/>
      <c r="BF1272" s="2"/>
      <c r="BG1272" s="2"/>
      <c r="BH1272" s="2"/>
      <c r="BI1272" s="2"/>
      <c r="BJ1272" s="2"/>
    </row>
    <row r="1273" spans="1:62" x14ac:dyDescent="0.3">
      <c r="A1273" s="2"/>
      <c r="B1273" s="2"/>
      <c r="C1273" s="2"/>
      <c r="D1273" s="2"/>
      <c r="E1273" s="2"/>
      <c r="F1273" s="2"/>
      <c r="G1273" s="2"/>
      <c r="H1273" s="2"/>
      <c r="I1273" s="2"/>
      <c r="J1273" s="2"/>
      <c r="K1273" s="2"/>
      <c r="L1273" s="2"/>
      <c r="M1273" s="2"/>
      <c r="N1273" s="2"/>
      <c r="O1273" s="2"/>
      <c r="P1273" s="2"/>
      <c r="Q1273" s="2"/>
      <c r="R1273" s="2"/>
      <c r="S1273" s="2"/>
      <c r="T1273" s="2"/>
      <c r="U1273" s="2"/>
      <c r="V1273" s="2"/>
      <c r="W1273" s="2"/>
      <c r="X1273" s="2"/>
      <c r="Y1273" s="2"/>
      <c r="Z1273" s="2"/>
      <c r="AA1273" s="2"/>
      <c r="AB1273" s="2"/>
      <c r="AC1273" s="2"/>
      <c r="AD1273" s="2"/>
      <c r="AE1273" s="2"/>
      <c r="AF1273" s="2"/>
      <c r="AG1273" s="2"/>
      <c r="AH1273" s="2"/>
      <c r="AI1273" s="2"/>
      <c r="AJ1273" s="2"/>
      <c r="AK1273" s="2"/>
      <c r="AL1273" s="2"/>
      <c r="AM1273" s="2"/>
      <c r="AN1273" s="2"/>
      <c r="AO1273" s="2"/>
      <c r="AP1273" s="2"/>
      <c r="AQ1273" s="2"/>
      <c r="AR1273" s="2"/>
      <c r="AS1273" s="2"/>
      <c r="AT1273" s="2"/>
      <c r="AU1273" s="2"/>
      <c r="AV1273" s="2"/>
      <c r="AW1273" s="2"/>
      <c r="AX1273" s="2"/>
      <c r="AY1273" s="2"/>
      <c r="AZ1273" s="2"/>
      <c r="BA1273" s="2"/>
      <c r="BB1273" s="2"/>
      <c r="BC1273" s="2"/>
      <c r="BD1273" s="2"/>
      <c r="BE1273" s="2"/>
      <c r="BF1273" s="2"/>
      <c r="BG1273" s="2"/>
      <c r="BH1273" s="2"/>
      <c r="BI1273" s="2"/>
      <c r="BJ1273" s="2"/>
    </row>
    <row r="1274" spans="1:62" x14ac:dyDescent="0.3">
      <c r="A1274" s="2"/>
      <c r="B1274" s="2"/>
      <c r="C1274" s="2"/>
      <c r="D1274" s="2"/>
      <c r="E1274" s="2"/>
      <c r="F1274" s="2"/>
      <c r="G1274" s="2"/>
      <c r="H1274" s="2"/>
      <c r="I1274" s="2"/>
      <c r="J1274" s="2"/>
      <c r="K1274" s="2"/>
      <c r="L1274" s="2"/>
      <c r="M1274" s="2"/>
      <c r="N1274" s="2"/>
      <c r="O1274" s="2"/>
      <c r="P1274" s="2"/>
      <c r="Q1274" s="2"/>
      <c r="R1274" s="2"/>
      <c r="S1274" s="2"/>
      <c r="T1274" s="2"/>
      <c r="U1274" s="2"/>
      <c r="V1274" s="2"/>
      <c r="W1274" s="2"/>
      <c r="X1274" s="2"/>
      <c r="Y1274" s="2"/>
      <c r="Z1274" s="2"/>
      <c r="AA1274" s="2"/>
      <c r="AB1274" s="2"/>
      <c r="AC1274" s="2"/>
      <c r="AD1274" s="2"/>
      <c r="AE1274" s="2"/>
      <c r="AF1274" s="2"/>
      <c r="AG1274" s="2"/>
      <c r="AH1274" s="2"/>
      <c r="AI1274" s="2"/>
      <c r="AJ1274" s="2"/>
      <c r="AK1274" s="2"/>
      <c r="AL1274" s="2"/>
      <c r="AM1274" s="2"/>
      <c r="AN1274" s="2"/>
      <c r="AO1274" s="2"/>
      <c r="AP1274" s="2"/>
      <c r="AQ1274" s="2"/>
      <c r="AR1274" s="2"/>
      <c r="AS1274" s="2"/>
      <c r="AT1274" s="2"/>
      <c r="AU1274" s="2"/>
      <c r="AV1274" s="2"/>
      <c r="AW1274" s="2"/>
      <c r="AX1274" s="2"/>
      <c r="AY1274" s="2"/>
      <c r="AZ1274" s="2"/>
      <c r="BA1274" s="2"/>
      <c r="BB1274" s="2"/>
      <c r="BC1274" s="2"/>
      <c r="BD1274" s="2"/>
      <c r="BE1274" s="2"/>
      <c r="BF1274" s="2"/>
      <c r="BG1274" s="2"/>
      <c r="BH1274" s="2"/>
      <c r="BI1274" s="2"/>
      <c r="BJ1274" s="2"/>
    </row>
    <row r="1275" spans="1:62" x14ac:dyDescent="0.3">
      <c r="A1275" s="2"/>
      <c r="B1275" s="2"/>
      <c r="C1275" s="2"/>
      <c r="D1275" s="2"/>
      <c r="E1275" s="2"/>
      <c r="F1275" s="2"/>
      <c r="G1275" s="2"/>
      <c r="H1275" s="2"/>
      <c r="I1275" s="2"/>
      <c r="J1275" s="2"/>
      <c r="K1275" s="2"/>
      <c r="L1275" s="2"/>
      <c r="M1275" s="2"/>
      <c r="N1275" s="2"/>
      <c r="O1275" s="2"/>
      <c r="P1275" s="2"/>
      <c r="Q1275" s="2"/>
      <c r="R1275" s="2"/>
      <c r="S1275" s="2"/>
      <c r="T1275" s="2"/>
      <c r="U1275" s="2"/>
      <c r="V1275" s="2"/>
      <c r="W1275" s="2"/>
      <c r="X1275" s="2"/>
      <c r="Y1275" s="2"/>
      <c r="Z1275" s="2"/>
      <c r="AA1275" s="2"/>
      <c r="AB1275" s="2"/>
      <c r="AC1275" s="2"/>
      <c r="AD1275" s="2"/>
      <c r="AE1275" s="2"/>
      <c r="AF1275" s="2"/>
      <c r="AG1275" s="2"/>
      <c r="AH1275" s="2"/>
      <c r="AI1275" s="2"/>
      <c r="AJ1275" s="2"/>
      <c r="AK1275" s="2"/>
      <c r="AL1275" s="2"/>
      <c r="AM1275" s="2"/>
      <c r="AN1275" s="2"/>
      <c r="AO1275" s="2"/>
      <c r="AP1275" s="2"/>
      <c r="AQ1275" s="2"/>
      <c r="AR1275" s="2"/>
      <c r="AS1275" s="2"/>
      <c r="AT1275" s="2"/>
      <c r="AU1275" s="2"/>
      <c r="AV1275" s="2"/>
      <c r="AW1275" s="2"/>
      <c r="AX1275" s="2"/>
      <c r="AY1275" s="2"/>
      <c r="AZ1275" s="2"/>
      <c r="BA1275" s="2"/>
      <c r="BB1275" s="2"/>
      <c r="BC1275" s="2"/>
      <c r="BD1275" s="2"/>
      <c r="BE1275" s="2"/>
      <c r="BF1275" s="2"/>
      <c r="BG1275" s="2"/>
      <c r="BH1275" s="2"/>
      <c r="BI1275" s="2"/>
      <c r="BJ1275" s="2"/>
    </row>
    <row r="1276" spans="1:62" x14ac:dyDescent="0.3">
      <c r="A1276" s="2"/>
      <c r="B1276" s="2"/>
      <c r="C1276" s="2"/>
      <c r="D1276" s="2"/>
      <c r="E1276" s="2"/>
      <c r="F1276" s="2"/>
      <c r="G1276" s="2"/>
      <c r="H1276" s="2"/>
      <c r="I1276" s="2"/>
      <c r="J1276" s="2"/>
      <c r="K1276" s="2"/>
      <c r="L1276" s="2"/>
      <c r="M1276" s="2"/>
      <c r="N1276" s="2"/>
      <c r="O1276" s="2"/>
      <c r="P1276" s="2"/>
      <c r="Q1276" s="2"/>
      <c r="R1276" s="2"/>
      <c r="S1276" s="2"/>
      <c r="T1276" s="2"/>
      <c r="U1276" s="2"/>
      <c r="V1276" s="2"/>
      <c r="W1276" s="2"/>
      <c r="X1276" s="2"/>
      <c r="Y1276" s="2"/>
      <c r="Z1276" s="2"/>
      <c r="AA1276" s="2"/>
      <c r="AB1276" s="2"/>
      <c r="AC1276" s="2"/>
      <c r="AD1276" s="2"/>
      <c r="AE1276" s="2"/>
      <c r="AF1276" s="2"/>
      <c r="AG1276" s="2"/>
      <c r="AH1276" s="2"/>
      <c r="AI1276" s="2"/>
      <c r="AJ1276" s="2"/>
      <c r="AK1276" s="2"/>
      <c r="AL1276" s="2"/>
      <c r="AM1276" s="2"/>
      <c r="AN1276" s="2"/>
      <c r="AO1276" s="2"/>
      <c r="AP1276" s="2"/>
      <c r="AQ1276" s="2"/>
      <c r="AR1276" s="2"/>
      <c r="AS1276" s="2"/>
      <c r="AT1276" s="2"/>
      <c r="AU1276" s="2"/>
      <c r="AV1276" s="2"/>
      <c r="AW1276" s="2"/>
      <c r="AX1276" s="2"/>
      <c r="AY1276" s="2"/>
      <c r="AZ1276" s="2"/>
      <c r="BA1276" s="2"/>
      <c r="BB1276" s="2"/>
      <c r="BC1276" s="2"/>
      <c r="BD1276" s="2"/>
      <c r="BE1276" s="2"/>
      <c r="BF1276" s="2"/>
      <c r="BG1276" s="2"/>
      <c r="BH1276" s="2"/>
      <c r="BI1276" s="2"/>
      <c r="BJ1276" s="2"/>
    </row>
    <row r="1277" spans="1:62" x14ac:dyDescent="0.3">
      <c r="A1277" s="2"/>
      <c r="B1277" s="2"/>
      <c r="C1277" s="2"/>
      <c r="D1277" s="2"/>
      <c r="E1277" s="2"/>
      <c r="F1277" s="2"/>
      <c r="G1277" s="2"/>
      <c r="H1277" s="2"/>
      <c r="I1277" s="2"/>
      <c r="J1277" s="2"/>
      <c r="K1277" s="2"/>
      <c r="L1277" s="2"/>
      <c r="M1277" s="2"/>
      <c r="N1277" s="2"/>
      <c r="O1277" s="2"/>
      <c r="P1277" s="2"/>
      <c r="Q1277" s="2"/>
      <c r="R1277" s="2"/>
      <c r="S1277" s="2"/>
      <c r="T1277" s="2"/>
      <c r="U1277" s="2"/>
      <c r="V1277" s="2"/>
      <c r="W1277" s="2"/>
      <c r="X1277" s="2"/>
      <c r="Y1277" s="2"/>
      <c r="Z1277" s="2"/>
      <c r="AA1277" s="2"/>
      <c r="AB1277" s="2"/>
      <c r="AC1277" s="2"/>
      <c r="AD1277" s="2"/>
      <c r="AE1277" s="2"/>
      <c r="AF1277" s="2"/>
      <c r="AG1277" s="2"/>
      <c r="AH1277" s="2"/>
      <c r="AI1277" s="2"/>
      <c r="AJ1277" s="2"/>
      <c r="AK1277" s="2"/>
      <c r="AL1277" s="2"/>
      <c r="AM1277" s="2"/>
      <c r="AN1277" s="2"/>
      <c r="AO1277" s="2"/>
      <c r="AP1277" s="2"/>
      <c r="AQ1277" s="2"/>
      <c r="AR1277" s="2"/>
      <c r="AS1277" s="2"/>
      <c r="AT1277" s="2"/>
      <c r="AU1277" s="2"/>
      <c r="AV1277" s="2"/>
      <c r="AW1277" s="2"/>
      <c r="AX1277" s="2"/>
      <c r="AY1277" s="2"/>
      <c r="AZ1277" s="2"/>
      <c r="BA1277" s="2"/>
      <c r="BB1277" s="2"/>
      <c r="BC1277" s="2"/>
      <c r="BD1277" s="2"/>
      <c r="BE1277" s="2"/>
      <c r="BF1277" s="2"/>
      <c r="BG1277" s="2"/>
      <c r="BH1277" s="2"/>
      <c r="BI1277" s="2"/>
      <c r="BJ1277" s="2"/>
    </row>
    <row r="1278" spans="1:62" x14ac:dyDescent="0.3">
      <c r="A1278" s="2"/>
      <c r="B1278" s="2"/>
      <c r="C1278" s="2"/>
      <c r="D1278" s="2"/>
      <c r="E1278" s="2"/>
      <c r="F1278" s="2"/>
      <c r="G1278" s="2"/>
      <c r="H1278" s="2"/>
      <c r="I1278" s="2"/>
      <c r="J1278" s="2"/>
      <c r="K1278" s="2"/>
      <c r="L1278" s="2"/>
      <c r="M1278" s="2"/>
      <c r="N1278" s="2"/>
      <c r="O1278" s="2"/>
      <c r="P1278" s="2"/>
      <c r="Q1278" s="2"/>
      <c r="R1278" s="2"/>
      <c r="S1278" s="2"/>
      <c r="T1278" s="2"/>
      <c r="U1278" s="2"/>
      <c r="V1278" s="2"/>
      <c r="W1278" s="2"/>
      <c r="X1278" s="2"/>
      <c r="Y1278" s="2"/>
      <c r="Z1278" s="2"/>
      <c r="AA1278" s="2"/>
      <c r="AB1278" s="2"/>
      <c r="AC1278" s="2"/>
      <c r="AD1278" s="2"/>
      <c r="AE1278" s="2"/>
      <c r="AF1278" s="2"/>
      <c r="AG1278" s="2"/>
      <c r="AH1278" s="2"/>
      <c r="AI1278" s="2"/>
      <c r="AJ1278" s="2"/>
      <c r="AK1278" s="2"/>
      <c r="AL1278" s="2"/>
      <c r="AM1278" s="2"/>
      <c r="AN1278" s="2"/>
      <c r="AO1278" s="2"/>
      <c r="AP1278" s="2"/>
      <c r="AQ1278" s="2"/>
      <c r="AR1278" s="2"/>
      <c r="AS1278" s="2"/>
      <c r="AT1278" s="2"/>
      <c r="AU1278" s="2"/>
      <c r="AV1278" s="2"/>
      <c r="AW1278" s="2"/>
      <c r="AX1278" s="2"/>
      <c r="AY1278" s="2"/>
      <c r="AZ1278" s="2"/>
      <c r="BA1278" s="2"/>
      <c r="BB1278" s="2"/>
      <c r="BC1278" s="2"/>
      <c r="BD1278" s="2"/>
      <c r="BE1278" s="2"/>
      <c r="BF1278" s="2"/>
      <c r="BG1278" s="2"/>
      <c r="BH1278" s="2"/>
      <c r="BI1278" s="2"/>
      <c r="BJ1278" s="2"/>
    </row>
    <row r="1279" spans="1:62" x14ac:dyDescent="0.3">
      <c r="A1279" s="2"/>
      <c r="B1279" s="2"/>
      <c r="C1279" s="2"/>
      <c r="D1279" s="2"/>
      <c r="E1279" s="2"/>
      <c r="F1279" s="2"/>
      <c r="G1279" s="2"/>
      <c r="H1279" s="2"/>
      <c r="I1279" s="2"/>
      <c r="J1279" s="2"/>
      <c r="K1279" s="2"/>
      <c r="L1279" s="2"/>
      <c r="M1279" s="2"/>
      <c r="N1279" s="2"/>
      <c r="O1279" s="2"/>
      <c r="P1279" s="2"/>
      <c r="Q1279" s="2"/>
      <c r="R1279" s="2"/>
      <c r="S1279" s="2"/>
      <c r="T1279" s="2"/>
      <c r="U1279" s="2"/>
      <c r="V1279" s="2"/>
      <c r="W1279" s="2"/>
      <c r="X1279" s="2"/>
      <c r="Y1279" s="2"/>
      <c r="Z1279" s="2"/>
      <c r="AA1279" s="2"/>
      <c r="AB1279" s="2"/>
      <c r="AC1279" s="2"/>
      <c r="AD1279" s="2"/>
      <c r="AE1279" s="2"/>
      <c r="AF1279" s="2"/>
      <c r="AG1279" s="2"/>
      <c r="AH1279" s="2"/>
      <c r="AI1279" s="2"/>
      <c r="AJ1279" s="2"/>
      <c r="AK1279" s="2"/>
      <c r="AL1279" s="2"/>
      <c r="AM1279" s="2"/>
      <c r="AN1279" s="2"/>
      <c r="AO1279" s="2"/>
      <c r="AP1279" s="2"/>
      <c r="AQ1279" s="2"/>
      <c r="AR1279" s="2"/>
      <c r="AS1279" s="2"/>
      <c r="AT1279" s="2"/>
      <c r="AU1279" s="2"/>
      <c r="AV1279" s="2"/>
      <c r="AW1279" s="2"/>
      <c r="AX1279" s="2"/>
      <c r="AY1279" s="2"/>
      <c r="AZ1279" s="2"/>
      <c r="BA1279" s="2"/>
      <c r="BB1279" s="2"/>
      <c r="BC1279" s="2"/>
      <c r="BD1279" s="2"/>
      <c r="BE1279" s="2"/>
      <c r="BF1279" s="2"/>
      <c r="BG1279" s="2"/>
      <c r="BH1279" s="2"/>
      <c r="BI1279" s="2"/>
      <c r="BJ1279" s="2"/>
    </row>
    <row r="1280" spans="1:62" x14ac:dyDescent="0.3">
      <c r="A1280" s="2"/>
      <c r="B1280" s="2"/>
      <c r="C1280" s="2"/>
      <c r="D1280" s="2"/>
      <c r="E1280" s="2"/>
      <c r="F1280" s="2"/>
      <c r="G1280" s="2"/>
      <c r="H1280" s="2"/>
      <c r="I1280" s="2"/>
      <c r="J1280" s="2"/>
      <c r="K1280" s="2"/>
      <c r="L1280" s="2"/>
      <c r="M1280" s="2"/>
      <c r="N1280" s="2"/>
      <c r="O1280" s="2"/>
      <c r="P1280" s="2"/>
      <c r="Q1280" s="2"/>
      <c r="R1280" s="2"/>
      <c r="S1280" s="2"/>
      <c r="T1280" s="2"/>
      <c r="U1280" s="2"/>
      <c r="V1280" s="2"/>
      <c r="W1280" s="2"/>
      <c r="X1280" s="2"/>
      <c r="Y1280" s="2"/>
      <c r="Z1280" s="2"/>
      <c r="AA1280" s="2"/>
      <c r="AB1280" s="2"/>
      <c r="AC1280" s="2"/>
      <c r="AD1280" s="2"/>
      <c r="AE1280" s="2"/>
      <c r="AF1280" s="2"/>
      <c r="AG1280" s="2"/>
      <c r="AH1280" s="2"/>
      <c r="AI1280" s="2"/>
      <c r="AJ1280" s="2"/>
      <c r="AK1280" s="2"/>
      <c r="AL1280" s="2"/>
      <c r="AM1280" s="2"/>
      <c r="AN1280" s="2"/>
      <c r="AO1280" s="2"/>
      <c r="AP1280" s="2"/>
      <c r="AQ1280" s="2"/>
      <c r="AR1280" s="2"/>
      <c r="AS1280" s="2"/>
      <c r="AT1280" s="2"/>
      <c r="AU1280" s="2"/>
      <c r="AV1280" s="2"/>
      <c r="AW1280" s="2"/>
      <c r="AX1280" s="2"/>
      <c r="AY1280" s="2"/>
      <c r="AZ1280" s="2"/>
      <c r="BA1280" s="2"/>
      <c r="BB1280" s="2"/>
      <c r="BC1280" s="2"/>
      <c r="BD1280" s="2"/>
      <c r="BE1280" s="2"/>
      <c r="BF1280" s="2"/>
      <c r="BG1280" s="2"/>
      <c r="BH1280" s="2"/>
      <c r="BI1280" s="2"/>
      <c r="BJ1280" s="2"/>
    </row>
    <row r="1281" spans="1:62" x14ac:dyDescent="0.3">
      <c r="A1281" s="2"/>
      <c r="B1281" s="2"/>
      <c r="C1281" s="2"/>
      <c r="D1281" s="2"/>
      <c r="E1281" s="2"/>
      <c r="F1281" s="2"/>
      <c r="G1281" s="2"/>
      <c r="H1281" s="2"/>
      <c r="I1281" s="2"/>
      <c r="J1281" s="2"/>
      <c r="K1281" s="2"/>
      <c r="L1281" s="2"/>
      <c r="M1281" s="2"/>
      <c r="N1281" s="2"/>
      <c r="O1281" s="2"/>
      <c r="P1281" s="2"/>
      <c r="Q1281" s="2"/>
      <c r="R1281" s="2"/>
      <c r="S1281" s="2"/>
      <c r="T1281" s="2"/>
      <c r="U1281" s="2"/>
      <c r="V1281" s="2"/>
      <c r="W1281" s="2"/>
      <c r="X1281" s="2"/>
      <c r="Y1281" s="2"/>
      <c r="Z1281" s="2"/>
      <c r="AA1281" s="2"/>
      <c r="AB1281" s="2"/>
      <c r="AC1281" s="2"/>
      <c r="AD1281" s="2"/>
      <c r="AE1281" s="2"/>
      <c r="AF1281" s="2"/>
      <c r="AG1281" s="2"/>
      <c r="AH1281" s="2"/>
      <c r="AI1281" s="2"/>
      <c r="AJ1281" s="2"/>
      <c r="AK1281" s="2"/>
      <c r="AL1281" s="2"/>
      <c r="AM1281" s="2"/>
      <c r="AN1281" s="2"/>
      <c r="AO1281" s="2"/>
      <c r="AP1281" s="2"/>
      <c r="AQ1281" s="2"/>
      <c r="AR1281" s="2"/>
      <c r="AS1281" s="2"/>
      <c r="AT1281" s="2"/>
      <c r="AU1281" s="2"/>
      <c r="AV1281" s="2"/>
      <c r="AW1281" s="2"/>
      <c r="AX1281" s="2"/>
      <c r="AY1281" s="2"/>
      <c r="AZ1281" s="2"/>
      <c r="BA1281" s="2"/>
      <c r="BB1281" s="2"/>
      <c r="BC1281" s="2"/>
      <c r="BD1281" s="2"/>
      <c r="BE1281" s="2"/>
      <c r="BF1281" s="2"/>
      <c r="BG1281" s="2"/>
      <c r="BH1281" s="2"/>
      <c r="BI1281" s="2"/>
      <c r="BJ1281" s="2"/>
    </row>
    <row r="1282" spans="1:62" x14ac:dyDescent="0.3">
      <c r="A1282" s="2"/>
      <c r="B1282" s="2"/>
      <c r="C1282" s="2"/>
      <c r="D1282" s="2"/>
      <c r="E1282" s="2"/>
      <c r="F1282" s="2"/>
      <c r="G1282" s="2"/>
      <c r="H1282" s="2"/>
      <c r="I1282" s="2"/>
      <c r="J1282" s="2"/>
      <c r="K1282" s="2"/>
      <c r="L1282" s="2"/>
      <c r="M1282" s="2"/>
      <c r="N1282" s="2"/>
      <c r="O1282" s="2"/>
      <c r="P1282" s="2"/>
      <c r="Q1282" s="2"/>
      <c r="R1282" s="2"/>
      <c r="S1282" s="2"/>
      <c r="T1282" s="2"/>
      <c r="U1282" s="2"/>
      <c r="V1282" s="2"/>
      <c r="W1282" s="2"/>
      <c r="X1282" s="2"/>
      <c r="Y1282" s="2"/>
      <c r="Z1282" s="2"/>
      <c r="AA1282" s="2"/>
      <c r="AB1282" s="2"/>
      <c r="AC1282" s="2"/>
      <c r="AD1282" s="2"/>
      <c r="AE1282" s="2"/>
      <c r="AF1282" s="2"/>
      <c r="AG1282" s="2"/>
      <c r="AH1282" s="2"/>
      <c r="AI1282" s="2"/>
      <c r="AJ1282" s="2"/>
      <c r="AK1282" s="2"/>
      <c r="AL1282" s="2"/>
      <c r="AM1282" s="2"/>
      <c r="AN1282" s="2"/>
      <c r="AO1282" s="2"/>
      <c r="AP1282" s="2"/>
      <c r="AQ1282" s="2"/>
      <c r="AR1282" s="2"/>
      <c r="AS1282" s="2"/>
      <c r="AT1282" s="2"/>
      <c r="AU1282" s="2"/>
      <c r="AV1282" s="2"/>
      <c r="AW1282" s="2"/>
      <c r="AX1282" s="2"/>
      <c r="AY1282" s="2"/>
      <c r="AZ1282" s="2"/>
      <c r="BA1282" s="2"/>
      <c r="BB1282" s="2"/>
      <c r="BC1282" s="2"/>
      <c r="BD1282" s="2"/>
      <c r="BE1282" s="2"/>
      <c r="BF1282" s="2"/>
      <c r="BG1282" s="2"/>
      <c r="BH1282" s="2"/>
      <c r="BI1282" s="2"/>
      <c r="BJ1282" s="2"/>
    </row>
    <row r="1283" spans="1:62" x14ac:dyDescent="0.3">
      <c r="A1283" s="2"/>
      <c r="B1283" s="2"/>
      <c r="C1283" s="2"/>
      <c r="D1283" s="2"/>
      <c r="E1283" s="2"/>
      <c r="F1283" s="2"/>
      <c r="G1283" s="2"/>
      <c r="H1283" s="2"/>
      <c r="I1283" s="2"/>
      <c r="J1283" s="2"/>
      <c r="K1283" s="2"/>
      <c r="L1283" s="2"/>
      <c r="M1283" s="2"/>
      <c r="N1283" s="2"/>
      <c r="O1283" s="2"/>
      <c r="P1283" s="2"/>
      <c r="Q1283" s="2"/>
      <c r="R1283" s="2"/>
      <c r="S1283" s="2"/>
      <c r="T1283" s="2"/>
      <c r="U1283" s="2"/>
      <c r="V1283" s="2"/>
      <c r="W1283" s="2"/>
      <c r="X1283" s="2"/>
      <c r="Y1283" s="2"/>
      <c r="Z1283" s="2"/>
      <c r="AA1283" s="2"/>
      <c r="AB1283" s="2"/>
      <c r="AC1283" s="2"/>
      <c r="AD1283" s="2"/>
      <c r="AE1283" s="2"/>
      <c r="AF1283" s="2"/>
      <c r="AG1283" s="2"/>
      <c r="AH1283" s="2"/>
      <c r="AI1283" s="2"/>
      <c r="AJ1283" s="2"/>
      <c r="AK1283" s="2"/>
      <c r="AL1283" s="2"/>
      <c r="AM1283" s="2"/>
      <c r="AN1283" s="2"/>
      <c r="AO1283" s="2"/>
      <c r="AP1283" s="2"/>
      <c r="AQ1283" s="2"/>
      <c r="AR1283" s="2"/>
      <c r="AS1283" s="2"/>
      <c r="AT1283" s="2"/>
      <c r="AU1283" s="2"/>
      <c r="AV1283" s="2"/>
      <c r="AW1283" s="2"/>
      <c r="AX1283" s="2"/>
      <c r="AY1283" s="2"/>
      <c r="AZ1283" s="2"/>
      <c r="BA1283" s="2"/>
      <c r="BB1283" s="2"/>
      <c r="BC1283" s="2"/>
      <c r="BD1283" s="2"/>
      <c r="BE1283" s="2"/>
      <c r="BF1283" s="2"/>
      <c r="BG1283" s="2"/>
      <c r="BH1283" s="2"/>
      <c r="BI1283" s="2"/>
      <c r="BJ1283" s="2"/>
    </row>
    <row r="1284" spans="1:62" x14ac:dyDescent="0.3">
      <c r="A1284" s="2"/>
      <c r="B1284" s="2"/>
      <c r="C1284" s="2"/>
      <c r="D1284" s="2"/>
      <c r="E1284" s="2"/>
      <c r="F1284" s="2"/>
      <c r="G1284" s="2"/>
      <c r="H1284" s="2"/>
      <c r="I1284" s="2"/>
      <c r="J1284" s="2"/>
      <c r="K1284" s="2"/>
      <c r="L1284" s="2"/>
      <c r="M1284" s="2"/>
      <c r="N1284" s="2"/>
      <c r="O1284" s="2"/>
      <c r="P1284" s="2"/>
      <c r="Q1284" s="2"/>
      <c r="R1284" s="2"/>
      <c r="S1284" s="2"/>
      <c r="T1284" s="2"/>
      <c r="U1284" s="2"/>
      <c r="V1284" s="2"/>
      <c r="W1284" s="2"/>
      <c r="X1284" s="2"/>
      <c r="Y1284" s="2"/>
      <c r="Z1284" s="2"/>
      <c r="AA1284" s="2"/>
      <c r="AB1284" s="2"/>
      <c r="AC1284" s="2"/>
      <c r="AD1284" s="2"/>
      <c r="AE1284" s="2"/>
      <c r="AF1284" s="2"/>
      <c r="AG1284" s="2"/>
      <c r="AH1284" s="2"/>
      <c r="AI1284" s="2"/>
      <c r="AJ1284" s="2"/>
      <c r="AK1284" s="2"/>
      <c r="AL1284" s="2"/>
      <c r="AM1284" s="2"/>
      <c r="AN1284" s="2"/>
      <c r="AO1284" s="2"/>
      <c r="AP1284" s="2"/>
      <c r="AQ1284" s="2"/>
      <c r="AR1284" s="2"/>
      <c r="AS1284" s="2"/>
      <c r="AT1284" s="2"/>
      <c r="AU1284" s="2"/>
      <c r="AV1284" s="2"/>
      <c r="AW1284" s="2"/>
      <c r="AX1284" s="2"/>
      <c r="AY1284" s="2"/>
      <c r="AZ1284" s="2"/>
      <c r="BA1284" s="2"/>
      <c r="BB1284" s="2"/>
      <c r="BC1284" s="2"/>
      <c r="BD1284" s="2"/>
      <c r="BE1284" s="2"/>
      <c r="BF1284" s="2"/>
      <c r="BG1284" s="2"/>
      <c r="BH1284" s="2"/>
      <c r="BI1284" s="2"/>
      <c r="BJ1284" s="2"/>
    </row>
    <row r="1285" spans="1:62" x14ac:dyDescent="0.3">
      <c r="A1285" s="2"/>
      <c r="B1285" s="2"/>
      <c r="C1285" s="2"/>
      <c r="D1285" s="2"/>
      <c r="E1285" s="2"/>
      <c r="F1285" s="2"/>
      <c r="G1285" s="2"/>
      <c r="H1285" s="2"/>
      <c r="I1285" s="2"/>
      <c r="J1285" s="2"/>
      <c r="K1285" s="2"/>
      <c r="L1285" s="2"/>
      <c r="M1285" s="2"/>
      <c r="N1285" s="2"/>
      <c r="O1285" s="2"/>
      <c r="P1285" s="2"/>
      <c r="Q1285" s="2"/>
      <c r="R1285" s="2"/>
      <c r="S1285" s="2"/>
      <c r="T1285" s="2"/>
      <c r="U1285" s="2"/>
      <c r="V1285" s="2"/>
      <c r="W1285" s="2"/>
      <c r="X1285" s="2"/>
      <c r="Y1285" s="2"/>
      <c r="Z1285" s="2"/>
      <c r="AA1285" s="2"/>
      <c r="AB1285" s="2"/>
      <c r="AC1285" s="2"/>
      <c r="AD1285" s="2"/>
      <c r="AE1285" s="2"/>
      <c r="AF1285" s="2"/>
      <c r="AG1285" s="2"/>
      <c r="AH1285" s="2"/>
      <c r="AI1285" s="2"/>
      <c r="AJ1285" s="2"/>
      <c r="AK1285" s="2"/>
      <c r="AL1285" s="2"/>
      <c r="AM1285" s="2"/>
      <c r="AN1285" s="2"/>
      <c r="AO1285" s="2"/>
      <c r="AP1285" s="2"/>
      <c r="AQ1285" s="2"/>
      <c r="AR1285" s="2"/>
      <c r="AS1285" s="2"/>
      <c r="AT1285" s="2"/>
      <c r="AU1285" s="2"/>
      <c r="AV1285" s="2"/>
      <c r="AW1285" s="2"/>
      <c r="AX1285" s="2"/>
      <c r="AY1285" s="2"/>
      <c r="AZ1285" s="2"/>
      <c r="BA1285" s="2"/>
      <c r="BB1285" s="2"/>
      <c r="BC1285" s="2"/>
      <c r="BD1285" s="2"/>
      <c r="BE1285" s="2"/>
      <c r="BF1285" s="2"/>
      <c r="BG1285" s="2"/>
      <c r="BH1285" s="2"/>
      <c r="BI1285" s="2"/>
      <c r="BJ1285" s="2"/>
    </row>
    <row r="1286" spans="1:62" x14ac:dyDescent="0.3">
      <c r="A1286" s="2"/>
      <c r="B1286" s="2"/>
      <c r="C1286" s="2"/>
      <c r="D1286" s="2"/>
      <c r="E1286" s="2"/>
      <c r="F1286" s="2"/>
      <c r="G1286" s="2"/>
      <c r="H1286" s="2"/>
      <c r="I1286" s="2"/>
      <c r="J1286" s="2"/>
      <c r="K1286" s="2"/>
      <c r="L1286" s="2"/>
      <c r="M1286" s="2"/>
      <c r="N1286" s="2"/>
      <c r="O1286" s="2"/>
      <c r="P1286" s="2"/>
      <c r="Q1286" s="2"/>
      <c r="R1286" s="2"/>
      <c r="S1286" s="2"/>
      <c r="T1286" s="2"/>
      <c r="U1286" s="2"/>
      <c r="V1286" s="2"/>
      <c r="W1286" s="2"/>
      <c r="X1286" s="2"/>
      <c r="Y1286" s="2"/>
      <c r="Z1286" s="2"/>
      <c r="AA1286" s="2"/>
      <c r="AB1286" s="2"/>
      <c r="AC1286" s="2"/>
      <c r="AD1286" s="2"/>
      <c r="AE1286" s="2"/>
      <c r="AF1286" s="2"/>
      <c r="AG1286" s="2"/>
      <c r="AH1286" s="2"/>
      <c r="AI1286" s="2"/>
      <c r="AJ1286" s="2"/>
      <c r="AK1286" s="2"/>
      <c r="AL1286" s="2"/>
      <c r="AM1286" s="2"/>
      <c r="AN1286" s="2"/>
      <c r="AO1286" s="2"/>
      <c r="AP1286" s="2"/>
      <c r="AQ1286" s="2"/>
      <c r="AR1286" s="2"/>
      <c r="AS1286" s="2"/>
      <c r="AT1286" s="2"/>
      <c r="AU1286" s="2"/>
      <c r="AV1286" s="2"/>
      <c r="AW1286" s="2"/>
      <c r="AX1286" s="2"/>
      <c r="AY1286" s="2"/>
      <c r="AZ1286" s="2"/>
      <c r="BA1286" s="2"/>
      <c r="BB1286" s="2"/>
      <c r="BC1286" s="2"/>
      <c r="BD1286" s="2"/>
      <c r="BE1286" s="2"/>
      <c r="BF1286" s="2"/>
      <c r="BG1286" s="2"/>
      <c r="BH1286" s="2"/>
      <c r="BI1286" s="2"/>
      <c r="BJ1286" s="2"/>
    </row>
    <row r="1287" spans="1:62" x14ac:dyDescent="0.3">
      <c r="A1287" s="2"/>
      <c r="B1287" s="2"/>
      <c r="C1287" s="2"/>
      <c r="D1287" s="2"/>
      <c r="E1287" s="2"/>
      <c r="F1287" s="2"/>
      <c r="G1287" s="2"/>
      <c r="H1287" s="2"/>
      <c r="I1287" s="2"/>
      <c r="J1287" s="2"/>
      <c r="K1287" s="2"/>
      <c r="L1287" s="2"/>
      <c r="M1287" s="2"/>
      <c r="N1287" s="2"/>
      <c r="O1287" s="2"/>
      <c r="P1287" s="2"/>
      <c r="Q1287" s="2"/>
      <c r="R1287" s="2"/>
      <c r="S1287" s="2"/>
      <c r="T1287" s="2"/>
      <c r="U1287" s="2"/>
      <c r="V1287" s="2"/>
      <c r="W1287" s="2"/>
      <c r="X1287" s="2"/>
      <c r="Y1287" s="2"/>
      <c r="Z1287" s="2"/>
      <c r="AA1287" s="2"/>
      <c r="AB1287" s="2"/>
      <c r="AC1287" s="2"/>
      <c r="AD1287" s="2"/>
      <c r="AE1287" s="2"/>
      <c r="AF1287" s="2"/>
      <c r="AG1287" s="2"/>
      <c r="AH1287" s="2"/>
      <c r="AI1287" s="2"/>
      <c r="AJ1287" s="2"/>
      <c r="AK1287" s="2"/>
      <c r="AL1287" s="2"/>
      <c r="AM1287" s="2"/>
      <c r="AN1287" s="2"/>
      <c r="AO1287" s="2"/>
      <c r="AP1287" s="2"/>
      <c r="AQ1287" s="2"/>
      <c r="AR1287" s="2"/>
      <c r="AS1287" s="2"/>
      <c r="AT1287" s="2"/>
      <c r="AU1287" s="2"/>
      <c r="AV1287" s="2"/>
      <c r="AW1287" s="2"/>
      <c r="AX1287" s="2"/>
      <c r="AY1287" s="2"/>
      <c r="AZ1287" s="2"/>
      <c r="BA1287" s="2"/>
      <c r="BB1287" s="2"/>
      <c r="BC1287" s="2"/>
      <c r="BD1287" s="2"/>
      <c r="BE1287" s="2"/>
      <c r="BF1287" s="2"/>
      <c r="BG1287" s="2"/>
      <c r="BH1287" s="2"/>
      <c r="BI1287" s="2"/>
      <c r="BJ1287" s="2"/>
    </row>
    <row r="1288" spans="1:62" x14ac:dyDescent="0.3">
      <c r="A1288" s="2"/>
      <c r="B1288" s="2"/>
      <c r="C1288" s="2"/>
      <c r="D1288" s="2"/>
      <c r="E1288" s="2"/>
      <c r="F1288" s="2"/>
      <c r="G1288" s="2"/>
      <c r="H1288" s="2"/>
      <c r="I1288" s="2"/>
      <c r="J1288" s="2"/>
      <c r="K1288" s="2"/>
      <c r="L1288" s="2"/>
      <c r="M1288" s="2"/>
      <c r="N1288" s="2"/>
      <c r="O1288" s="2"/>
      <c r="P1288" s="2"/>
      <c r="Q1288" s="2"/>
      <c r="R1288" s="2"/>
      <c r="S1288" s="2"/>
      <c r="T1288" s="2"/>
      <c r="U1288" s="2"/>
      <c r="V1288" s="2"/>
      <c r="W1288" s="2"/>
      <c r="X1288" s="2"/>
      <c r="Y1288" s="2"/>
      <c r="Z1288" s="2"/>
      <c r="AA1288" s="2"/>
      <c r="AB1288" s="2"/>
      <c r="AC1288" s="2"/>
      <c r="AD1288" s="2"/>
      <c r="AE1288" s="2"/>
      <c r="AF1288" s="2"/>
      <c r="AG1288" s="2"/>
      <c r="AH1288" s="2"/>
      <c r="AI1288" s="2"/>
      <c r="AJ1288" s="2"/>
      <c r="AK1288" s="2"/>
      <c r="AL1288" s="2"/>
      <c r="AM1288" s="2"/>
      <c r="AN1288" s="2"/>
      <c r="AO1288" s="2"/>
      <c r="AP1288" s="2"/>
      <c r="AQ1288" s="2"/>
      <c r="AR1288" s="2"/>
      <c r="AS1288" s="2"/>
      <c r="AT1288" s="2"/>
      <c r="AU1288" s="2"/>
      <c r="AV1288" s="2"/>
      <c r="AW1288" s="2"/>
      <c r="AX1288" s="2"/>
      <c r="AY1288" s="2"/>
      <c r="AZ1288" s="2"/>
      <c r="BA1288" s="2"/>
      <c r="BB1288" s="2"/>
      <c r="BC1288" s="2"/>
      <c r="BD1288" s="2"/>
      <c r="BE1288" s="2"/>
      <c r="BF1288" s="2"/>
      <c r="BG1288" s="2"/>
      <c r="BH1288" s="2"/>
      <c r="BI1288" s="2"/>
      <c r="BJ1288" s="2"/>
    </row>
    <row r="1289" spans="1:62" x14ac:dyDescent="0.3">
      <c r="A1289" s="2"/>
      <c r="B1289" s="2"/>
      <c r="C1289" s="2"/>
      <c r="D1289" s="2"/>
      <c r="E1289" s="2"/>
      <c r="F1289" s="2"/>
      <c r="G1289" s="2"/>
      <c r="H1289" s="2"/>
      <c r="I1289" s="2"/>
      <c r="J1289" s="2"/>
      <c r="K1289" s="2"/>
      <c r="L1289" s="2"/>
      <c r="M1289" s="2"/>
      <c r="N1289" s="2"/>
      <c r="O1289" s="2"/>
      <c r="P1289" s="2"/>
      <c r="Q1289" s="2"/>
      <c r="R1289" s="2"/>
      <c r="S1289" s="2"/>
      <c r="T1289" s="2"/>
      <c r="U1289" s="2"/>
      <c r="V1289" s="2"/>
      <c r="W1289" s="2"/>
      <c r="X1289" s="2"/>
      <c r="Y1289" s="2"/>
      <c r="Z1289" s="2"/>
      <c r="AA1289" s="2"/>
      <c r="AB1289" s="2"/>
      <c r="AC1289" s="2"/>
      <c r="AD1289" s="2"/>
      <c r="AE1289" s="2"/>
      <c r="AF1289" s="2"/>
      <c r="AG1289" s="2"/>
      <c r="AH1289" s="2"/>
      <c r="AI1289" s="2"/>
      <c r="AJ1289" s="2"/>
      <c r="AK1289" s="2"/>
      <c r="AL1289" s="2"/>
      <c r="AM1289" s="2"/>
      <c r="AN1289" s="2"/>
      <c r="AO1289" s="2"/>
      <c r="AP1289" s="2"/>
      <c r="AQ1289" s="2"/>
      <c r="AR1289" s="2"/>
      <c r="AS1289" s="2"/>
      <c r="AT1289" s="2"/>
      <c r="AU1289" s="2"/>
      <c r="AV1289" s="2"/>
      <c r="AW1289" s="2"/>
      <c r="AX1289" s="2"/>
      <c r="AY1289" s="2"/>
      <c r="AZ1289" s="2"/>
      <c r="BA1289" s="2"/>
      <c r="BB1289" s="2"/>
      <c r="BC1289" s="2"/>
      <c r="BD1289" s="2"/>
      <c r="BE1289" s="2"/>
      <c r="BF1289" s="2"/>
      <c r="BG1289" s="2"/>
      <c r="BH1289" s="2"/>
      <c r="BI1289" s="2"/>
      <c r="BJ1289" s="2"/>
    </row>
    <row r="1290" spans="1:62" x14ac:dyDescent="0.3">
      <c r="A1290" s="2"/>
      <c r="B1290" s="2"/>
      <c r="C1290" s="2"/>
      <c r="D1290" s="2"/>
      <c r="E1290" s="2"/>
      <c r="F1290" s="2"/>
      <c r="G1290" s="2"/>
      <c r="H1290" s="2"/>
      <c r="I1290" s="2"/>
      <c r="J1290" s="2"/>
      <c r="K1290" s="2"/>
      <c r="L1290" s="2"/>
      <c r="M1290" s="2"/>
      <c r="N1290" s="2"/>
      <c r="O1290" s="2"/>
      <c r="P1290" s="2"/>
      <c r="Q1290" s="2"/>
      <c r="R1290" s="2"/>
      <c r="S1290" s="2"/>
      <c r="T1290" s="2"/>
      <c r="U1290" s="2"/>
      <c r="V1290" s="2"/>
      <c r="W1290" s="2"/>
      <c r="X1290" s="2"/>
      <c r="Y1290" s="2"/>
      <c r="Z1290" s="2"/>
      <c r="AA1290" s="2"/>
      <c r="AB1290" s="2"/>
      <c r="AC1290" s="2"/>
      <c r="AD1290" s="2"/>
      <c r="AE1290" s="2"/>
      <c r="AF1290" s="2"/>
      <c r="AG1290" s="2"/>
      <c r="AH1290" s="2"/>
      <c r="AI1290" s="2"/>
      <c r="AJ1290" s="2"/>
      <c r="AK1290" s="2"/>
      <c r="AL1290" s="2"/>
      <c r="AM1290" s="2"/>
      <c r="AN1290" s="2"/>
      <c r="AO1290" s="2"/>
      <c r="AP1290" s="2"/>
      <c r="AQ1290" s="2"/>
      <c r="AR1290" s="2"/>
      <c r="AS1290" s="2"/>
      <c r="AT1290" s="2"/>
      <c r="AU1290" s="2"/>
      <c r="AV1290" s="2"/>
      <c r="AW1290" s="2"/>
      <c r="AX1290" s="2"/>
      <c r="AY1290" s="2"/>
      <c r="AZ1290" s="2"/>
      <c r="BA1290" s="2"/>
      <c r="BB1290" s="2"/>
      <c r="BC1290" s="2"/>
      <c r="BD1290" s="2"/>
      <c r="BE1290" s="2"/>
      <c r="BF1290" s="2"/>
      <c r="BG1290" s="2"/>
      <c r="BH1290" s="2"/>
      <c r="BI1290" s="2"/>
      <c r="BJ1290" s="2"/>
    </row>
    <row r="1291" spans="1:62" x14ac:dyDescent="0.3">
      <c r="A1291" s="2"/>
      <c r="B1291" s="2"/>
      <c r="C1291" s="2"/>
      <c r="D1291" s="2"/>
      <c r="E1291" s="2"/>
      <c r="F1291" s="2"/>
      <c r="G1291" s="2"/>
      <c r="H1291" s="2"/>
      <c r="I1291" s="2"/>
      <c r="J1291" s="2"/>
      <c r="K1291" s="2"/>
      <c r="L1291" s="2"/>
      <c r="M1291" s="2"/>
      <c r="N1291" s="2"/>
      <c r="O1291" s="2"/>
      <c r="P1291" s="2"/>
      <c r="Q1291" s="2"/>
      <c r="R1291" s="2"/>
      <c r="S1291" s="2"/>
      <c r="T1291" s="2"/>
      <c r="U1291" s="2"/>
      <c r="V1291" s="2"/>
      <c r="W1291" s="2"/>
      <c r="X1291" s="2"/>
      <c r="Y1291" s="2"/>
      <c r="Z1291" s="2"/>
      <c r="AA1291" s="2"/>
      <c r="AB1291" s="2"/>
      <c r="AC1291" s="2"/>
      <c r="AD1291" s="2"/>
      <c r="AE1291" s="2"/>
      <c r="AF1291" s="2"/>
      <c r="AG1291" s="2"/>
      <c r="AH1291" s="2"/>
      <c r="AI1291" s="2"/>
      <c r="AJ1291" s="2"/>
      <c r="AK1291" s="2"/>
      <c r="AL1291" s="2"/>
      <c r="AM1291" s="2"/>
      <c r="AN1291" s="2"/>
      <c r="AO1291" s="2"/>
      <c r="AP1291" s="2"/>
      <c r="AQ1291" s="2"/>
      <c r="AR1291" s="2"/>
      <c r="AS1291" s="2"/>
      <c r="AT1291" s="2"/>
      <c r="AU1291" s="2"/>
      <c r="AV1291" s="2"/>
      <c r="AW1291" s="2"/>
      <c r="AX1291" s="2"/>
      <c r="AY1291" s="2"/>
      <c r="AZ1291" s="2"/>
      <c r="BA1291" s="2"/>
      <c r="BB1291" s="2"/>
      <c r="BC1291" s="2"/>
      <c r="BD1291" s="2"/>
      <c r="BE1291" s="2"/>
      <c r="BF1291" s="2"/>
      <c r="BG1291" s="2"/>
      <c r="BH1291" s="2"/>
      <c r="BI1291" s="2"/>
      <c r="BJ1291" s="2"/>
    </row>
    <row r="1292" spans="1:62" x14ac:dyDescent="0.3">
      <c r="A1292" s="2"/>
      <c r="B1292" s="2"/>
      <c r="C1292" s="2"/>
      <c r="D1292" s="2"/>
      <c r="E1292" s="2"/>
      <c r="F1292" s="2"/>
      <c r="G1292" s="2"/>
      <c r="H1292" s="2"/>
      <c r="I1292" s="2"/>
      <c r="J1292" s="2"/>
      <c r="K1292" s="2"/>
      <c r="L1292" s="2"/>
      <c r="M1292" s="2"/>
      <c r="N1292" s="2"/>
      <c r="O1292" s="2"/>
      <c r="P1292" s="2"/>
      <c r="Q1292" s="2"/>
      <c r="R1292" s="2"/>
      <c r="S1292" s="2"/>
      <c r="T1292" s="2"/>
      <c r="U1292" s="2"/>
      <c r="V1292" s="2"/>
      <c r="W1292" s="2"/>
      <c r="X1292" s="2"/>
      <c r="Y1292" s="2"/>
      <c r="Z1292" s="2"/>
      <c r="AA1292" s="2"/>
      <c r="AB1292" s="2"/>
      <c r="AC1292" s="2"/>
      <c r="AD1292" s="2"/>
      <c r="AE1292" s="2"/>
      <c r="AF1292" s="2"/>
      <c r="AG1292" s="2"/>
      <c r="AH1292" s="2"/>
      <c r="AI1292" s="2"/>
      <c r="AJ1292" s="2"/>
      <c r="AK1292" s="2"/>
      <c r="AL1292" s="2"/>
      <c r="AM1292" s="2"/>
      <c r="AN1292" s="2"/>
      <c r="AO1292" s="2"/>
      <c r="AP1292" s="2"/>
      <c r="AQ1292" s="2"/>
      <c r="AR1292" s="2"/>
      <c r="AS1292" s="2"/>
      <c r="AT1292" s="2"/>
      <c r="AU1292" s="2"/>
      <c r="AV1292" s="2"/>
      <c r="AW1292" s="2"/>
      <c r="AX1292" s="2"/>
      <c r="AY1292" s="2"/>
      <c r="AZ1292" s="2"/>
      <c r="BA1292" s="2"/>
      <c r="BB1292" s="2"/>
      <c r="BC1292" s="2"/>
      <c r="BD1292" s="2"/>
      <c r="BE1292" s="2"/>
      <c r="BF1292" s="2"/>
      <c r="BG1292" s="2"/>
      <c r="BH1292" s="2"/>
      <c r="BI1292" s="2"/>
      <c r="BJ1292" s="2"/>
    </row>
    <row r="1293" spans="1:62" x14ac:dyDescent="0.3">
      <c r="A1293" s="2"/>
      <c r="B1293" s="2"/>
      <c r="C1293" s="2"/>
      <c r="D1293" s="2"/>
      <c r="E1293" s="2"/>
      <c r="F1293" s="2"/>
      <c r="G1293" s="2"/>
      <c r="H1293" s="2"/>
      <c r="I1293" s="2"/>
      <c r="J1293" s="2"/>
      <c r="K1293" s="2"/>
      <c r="L1293" s="2"/>
      <c r="M1293" s="2"/>
      <c r="N1293" s="2"/>
      <c r="O1293" s="2"/>
      <c r="P1293" s="2"/>
      <c r="Q1293" s="2"/>
      <c r="R1293" s="2"/>
      <c r="S1293" s="2"/>
      <c r="T1293" s="2"/>
      <c r="U1293" s="2"/>
      <c r="V1293" s="2"/>
      <c r="W1293" s="2"/>
      <c r="X1293" s="2"/>
      <c r="Y1293" s="2"/>
      <c r="Z1293" s="2"/>
      <c r="AA1293" s="2"/>
      <c r="AB1293" s="2"/>
      <c r="AC1293" s="2"/>
      <c r="AD1293" s="2"/>
      <c r="AE1293" s="2"/>
      <c r="AF1293" s="2"/>
      <c r="AG1293" s="2"/>
      <c r="AH1293" s="2"/>
      <c r="AI1293" s="2"/>
      <c r="AJ1293" s="2"/>
      <c r="AK1293" s="2"/>
      <c r="AL1293" s="2"/>
      <c r="AM1293" s="2"/>
      <c r="AN1293" s="2"/>
      <c r="AO1293" s="2"/>
      <c r="AP1293" s="2"/>
      <c r="AQ1293" s="2"/>
      <c r="AR1293" s="2"/>
      <c r="AS1293" s="2"/>
      <c r="AT1293" s="2"/>
      <c r="AU1293" s="2"/>
      <c r="AV1293" s="2"/>
      <c r="AW1293" s="2"/>
      <c r="AX1293" s="2"/>
      <c r="AY1293" s="2"/>
      <c r="AZ1293" s="2"/>
      <c r="BA1293" s="2"/>
      <c r="BB1293" s="2"/>
      <c r="BC1293" s="2"/>
      <c r="BD1293" s="2"/>
      <c r="BE1293" s="2"/>
      <c r="BF1293" s="2"/>
      <c r="BG1293" s="2"/>
      <c r="BH1293" s="2"/>
      <c r="BI1293" s="2"/>
      <c r="BJ1293" s="2"/>
    </row>
    <row r="1294" spans="1:62" x14ac:dyDescent="0.3">
      <c r="A1294" s="2"/>
      <c r="B1294" s="2"/>
      <c r="C1294" s="2"/>
      <c r="D1294" s="2"/>
      <c r="E1294" s="2"/>
      <c r="F1294" s="2"/>
      <c r="G1294" s="2"/>
      <c r="H1294" s="2"/>
      <c r="I1294" s="2"/>
      <c r="J1294" s="2"/>
      <c r="K1294" s="2"/>
      <c r="L1294" s="2"/>
      <c r="M1294" s="2"/>
      <c r="N1294" s="2"/>
      <c r="O1294" s="2"/>
      <c r="P1294" s="2"/>
      <c r="Q1294" s="2"/>
      <c r="R1294" s="2"/>
      <c r="S1294" s="2"/>
      <c r="T1294" s="2"/>
      <c r="U1294" s="2"/>
      <c r="V1294" s="2"/>
      <c r="W1294" s="2"/>
      <c r="X1294" s="2"/>
      <c r="Y1294" s="2"/>
      <c r="Z1294" s="2"/>
      <c r="AA1294" s="2"/>
      <c r="AB1294" s="2"/>
      <c r="AC1294" s="2"/>
      <c r="AD1294" s="2"/>
      <c r="AE1294" s="2"/>
      <c r="AF1294" s="2"/>
      <c r="AG1294" s="2"/>
      <c r="AH1294" s="2"/>
      <c r="AI1294" s="2"/>
      <c r="AJ1294" s="2"/>
      <c r="AK1294" s="2"/>
      <c r="AL1294" s="2"/>
      <c r="AM1294" s="2"/>
      <c r="AN1294" s="2"/>
      <c r="AO1294" s="2"/>
      <c r="AP1294" s="2"/>
      <c r="AQ1294" s="2"/>
      <c r="AR1294" s="2"/>
      <c r="AS1294" s="2"/>
      <c r="AT1294" s="2"/>
      <c r="AU1294" s="2"/>
      <c r="AV1294" s="2"/>
      <c r="AW1294" s="2"/>
      <c r="AX1294" s="2"/>
      <c r="AY1294" s="2"/>
      <c r="AZ1294" s="2"/>
      <c r="BA1294" s="2"/>
      <c r="BB1294" s="2"/>
      <c r="BC1294" s="2"/>
      <c r="BD1294" s="2"/>
      <c r="BE1294" s="2"/>
      <c r="BF1294" s="2"/>
      <c r="BG1294" s="2"/>
      <c r="BH1294" s="2"/>
      <c r="BI1294" s="2"/>
      <c r="BJ1294" s="2"/>
    </row>
    <row r="1295" spans="1:62" x14ac:dyDescent="0.3">
      <c r="A1295" s="2"/>
      <c r="B1295" s="2"/>
      <c r="C1295" s="2"/>
      <c r="D1295" s="2"/>
      <c r="E1295" s="2"/>
      <c r="F1295" s="2"/>
      <c r="G1295" s="2"/>
      <c r="H1295" s="2"/>
      <c r="I1295" s="2"/>
      <c r="J1295" s="2"/>
      <c r="K1295" s="2"/>
      <c r="L1295" s="2"/>
      <c r="M1295" s="2"/>
      <c r="N1295" s="2"/>
      <c r="O1295" s="2"/>
      <c r="P1295" s="2"/>
      <c r="Q1295" s="2"/>
      <c r="R1295" s="2"/>
      <c r="S1295" s="2"/>
      <c r="T1295" s="2"/>
      <c r="U1295" s="2"/>
      <c r="V1295" s="2"/>
      <c r="W1295" s="2"/>
      <c r="X1295" s="2"/>
      <c r="Y1295" s="2"/>
      <c r="Z1295" s="2"/>
      <c r="AA1295" s="2"/>
      <c r="AB1295" s="2"/>
      <c r="AC1295" s="2"/>
      <c r="AD1295" s="2"/>
      <c r="AE1295" s="2"/>
      <c r="AF1295" s="2"/>
      <c r="AG1295" s="2"/>
      <c r="AH1295" s="2"/>
      <c r="AI1295" s="2"/>
      <c r="AJ1295" s="2"/>
      <c r="AK1295" s="2"/>
      <c r="AL1295" s="2"/>
      <c r="AM1295" s="2"/>
      <c r="AN1295" s="2"/>
      <c r="AO1295" s="2"/>
      <c r="AP1295" s="2"/>
      <c r="AQ1295" s="2"/>
      <c r="AR1295" s="2"/>
      <c r="AS1295" s="2"/>
      <c r="AT1295" s="2"/>
      <c r="AU1295" s="2"/>
      <c r="AV1295" s="2"/>
      <c r="AW1295" s="2"/>
      <c r="AX1295" s="2"/>
      <c r="AY1295" s="2"/>
      <c r="AZ1295" s="2"/>
      <c r="BA1295" s="2"/>
      <c r="BB1295" s="2"/>
      <c r="BC1295" s="2"/>
      <c r="BD1295" s="2"/>
      <c r="BE1295" s="2"/>
      <c r="BF1295" s="2"/>
      <c r="BG1295" s="2"/>
      <c r="BH1295" s="2"/>
      <c r="BI1295" s="2"/>
      <c r="BJ1295" s="2"/>
    </row>
    <row r="1296" spans="1:62" x14ac:dyDescent="0.3">
      <c r="A1296" s="2"/>
      <c r="B1296" s="2"/>
      <c r="C1296" s="2"/>
      <c r="D1296" s="2"/>
      <c r="E1296" s="2"/>
      <c r="F1296" s="2"/>
      <c r="G1296" s="2"/>
      <c r="H1296" s="2"/>
      <c r="I1296" s="2"/>
      <c r="J1296" s="2"/>
      <c r="K1296" s="2"/>
      <c r="L1296" s="2"/>
      <c r="M1296" s="2"/>
      <c r="N1296" s="2"/>
      <c r="O1296" s="2"/>
      <c r="P1296" s="2"/>
      <c r="Q1296" s="2"/>
      <c r="R1296" s="2"/>
      <c r="S1296" s="2"/>
      <c r="T1296" s="2"/>
      <c r="U1296" s="2"/>
      <c r="V1296" s="2"/>
      <c r="W1296" s="2"/>
      <c r="X1296" s="2"/>
      <c r="Y1296" s="2"/>
      <c r="Z1296" s="2"/>
      <c r="AA1296" s="2"/>
      <c r="AB1296" s="2"/>
      <c r="AC1296" s="2"/>
      <c r="AD1296" s="2"/>
      <c r="AE1296" s="2"/>
      <c r="AF1296" s="2"/>
      <c r="AG1296" s="2"/>
      <c r="AH1296" s="2"/>
      <c r="AI1296" s="2"/>
      <c r="AJ1296" s="2"/>
      <c r="AK1296" s="2"/>
      <c r="AL1296" s="2"/>
      <c r="AM1296" s="2"/>
      <c r="AN1296" s="2"/>
      <c r="AO1296" s="2"/>
      <c r="AP1296" s="2"/>
      <c r="AQ1296" s="2"/>
      <c r="AR1296" s="2"/>
      <c r="AS1296" s="2"/>
      <c r="AT1296" s="2"/>
      <c r="AU1296" s="2"/>
      <c r="AV1296" s="2"/>
      <c r="AW1296" s="2"/>
      <c r="AX1296" s="2"/>
      <c r="AY1296" s="2"/>
      <c r="AZ1296" s="2"/>
      <c r="BA1296" s="2"/>
      <c r="BB1296" s="2"/>
      <c r="BC1296" s="2"/>
      <c r="BD1296" s="2"/>
      <c r="BE1296" s="2"/>
      <c r="BF1296" s="2"/>
      <c r="BG1296" s="2"/>
      <c r="BH1296" s="2"/>
      <c r="BI1296" s="2"/>
      <c r="BJ1296" s="2"/>
    </row>
    <row r="1297" spans="1:62" x14ac:dyDescent="0.3">
      <c r="A1297" s="2"/>
      <c r="B1297" s="2"/>
      <c r="C1297" s="2"/>
      <c r="D1297" s="2"/>
      <c r="E1297" s="2"/>
      <c r="F1297" s="2"/>
      <c r="G1297" s="2"/>
      <c r="H1297" s="2"/>
      <c r="I1297" s="2"/>
      <c r="J1297" s="2"/>
      <c r="K1297" s="2"/>
      <c r="L1297" s="2"/>
      <c r="M1297" s="2"/>
      <c r="N1297" s="2"/>
      <c r="O1297" s="2"/>
      <c r="P1297" s="2"/>
      <c r="Q1297" s="2"/>
      <c r="R1297" s="2"/>
      <c r="S1297" s="2"/>
      <c r="T1297" s="2"/>
      <c r="U1297" s="2"/>
      <c r="V1297" s="2"/>
      <c r="W1297" s="2"/>
      <c r="X1297" s="2"/>
      <c r="Y1297" s="2"/>
      <c r="Z1297" s="2"/>
      <c r="AA1297" s="2"/>
      <c r="AB1297" s="2"/>
      <c r="AC1297" s="2"/>
      <c r="AD1297" s="2"/>
      <c r="AE1297" s="2"/>
      <c r="AF1297" s="2"/>
      <c r="AG1297" s="2"/>
      <c r="AH1297" s="2"/>
      <c r="AI1297" s="2"/>
      <c r="AJ1297" s="2"/>
      <c r="AK1297" s="2"/>
      <c r="AL1297" s="2"/>
      <c r="AM1297" s="2"/>
      <c r="AN1297" s="2"/>
      <c r="AO1297" s="2"/>
      <c r="AP1297" s="2"/>
      <c r="AQ1297" s="2"/>
      <c r="AR1297" s="2"/>
      <c r="AS1297" s="2"/>
      <c r="AT1297" s="2"/>
      <c r="AU1297" s="2"/>
      <c r="AV1297" s="2"/>
      <c r="AW1297" s="2"/>
      <c r="AX1297" s="2"/>
      <c r="AY1297" s="2"/>
      <c r="AZ1297" s="2"/>
      <c r="BA1297" s="2"/>
      <c r="BB1297" s="2"/>
      <c r="BC1297" s="2"/>
      <c r="BD1297" s="2"/>
      <c r="BE1297" s="2"/>
      <c r="BF1297" s="2"/>
      <c r="BG1297" s="2"/>
      <c r="BH1297" s="2"/>
      <c r="BI1297" s="2"/>
      <c r="BJ1297" s="2"/>
    </row>
    <row r="1298" spans="1:62" x14ac:dyDescent="0.3">
      <c r="A1298" s="2"/>
      <c r="B1298" s="2"/>
      <c r="C1298" s="2"/>
      <c r="D1298" s="2"/>
      <c r="E1298" s="2"/>
      <c r="F1298" s="2"/>
      <c r="G1298" s="2"/>
      <c r="H1298" s="2"/>
      <c r="I1298" s="2"/>
      <c r="J1298" s="2"/>
      <c r="K1298" s="2"/>
      <c r="L1298" s="2"/>
      <c r="M1298" s="2"/>
      <c r="N1298" s="2"/>
      <c r="O1298" s="2"/>
      <c r="P1298" s="2"/>
      <c r="Q1298" s="2"/>
      <c r="R1298" s="2"/>
      <c r="S1298" s="2"/>
      <c r="T1298" s="2"/>
      <c r="U1298" s="2"/>
      <c r="V1298" s="2"/>
      <c r="W1298" s="2"/>
      <c r="X1298" s="2"/>
      <c r="Y1298" s="2"/>
      <c r="Z1298" s="2"/>
      <c r="AA1298" s="2"/>
      <c r="AB1298" s="2"/>
      <c r="AC1298" s="2"/>
      <c r="AD1298" s="2"/>
      <c r="AE1298" s="2"/>
      <c r="AF1298" s="2"/>
      <c r="AG1298" s="2"/>
      <c r="AH1298" s="2"/>
      <c r="AI1298" s="2"/>
      <c r="AJ1298" s="2"/>
      <c r="AK1298" s="2"/>
      <c r="AL1298" s="2"/>
      <c r="AM1298" s="2"/>
      <c r="AN1298" s="2"/>
      <c r="AO1298" s="2"/>
      <c r="AP1298" s="2"/>
      <c r="AQ1298" s="2"/>
      <c r="AR1298" s="2"/>
      <c r="AS1298" s="2"/>
      <c r="AT1298" s="2"/>
      <c r="AU1298" s="2"/>
      <c r="AV1298" s="2"/>
      <c r="AW1298" s="2"/>
      <c r="AX1298" s="2"/>
      <c r="AY1298" s="2"/>
      <c r="AZ1298" s="2"/>
      <c r="BA1298" s="2"/>
      <c r="BB1298" s="2"/>
      <c r="BC1298" s="2"/>
      <c r="BD1298" s="2"/>
      <c r="BE1298" s="2"/>
      <c r="BF1298" s="2"/>
      <c r="BG1298" s="2"/>
      <c r="BH1298" s="2"/>
      <c r="BI1298" s="2"/>
      <c r="BJ1298" s="2"/>
    </row>
    <row r="1299" spans="1:62" x14ac:dyDescent="0.3">
      <c r="A1299" s="2"/>
      <c r="B1299" s="2"/>
      <c r="C1299" s="2"/>
      <c r="D1299" s="2"/>
      <c r="E1299" s="2"/>
      <c r="F1299" s="2"/>
      <c r="G1299" s="2"/>
      <c r="H1299" s="2"/>
      <c r="I1299" s="2"/>
      <c r="J1299" s="2"/>
      <c r="K1299" s="2"/>
      <c r="L1299" s="2"/>
      <c r="M1299" s="2"/>
      <c r="N1299" s="2"/>
      <c r="O1299" s="2"/>
      <c r="P1299" s="2"/>
      <c r="Q1299" s="2"/>
      <c r="R1299" s="2"/>
      <c r="S1299" s="2"/>
      <c r="T1299" s="2"/>
      <c r="U1299" s="2"/>
      <c r="V1299" s="2"/>
      <c r="W1299" s="2"/>
      <c r="X1299" s="2"/>
      <c r="Y1299" s="2"/>
      <c r="Z1299" s="2"/>
      <c r="AA1299" s="2"/>
      <c r="AB1299" s="2"/>
      <c r="AC1299" s="2"/>
      <c r="AD1299" s="2"/>
      <c r="AE1299" s="2"/>
      <c r="AF1299" s="2"/>
      <c r="AG1299" s="2"/>
      <c r="AH1299" s="2"/>
      <c r="AI1299" s="2"/>
      <c r="AJ1299" s="2"/>
      <c r="AK1299" s="2"/>
      <c r="AL1299" s="2"/>
      <c r="AM1299" s="2"/>
      <c r="AN1299" s="2"/>
      <c r="AO1299" s="2"/>
      <c r="AP1299" s="2"/>
      <c r="AQ1299" s="2"/>
      <c r="AR1299" s="2"/>
      <c r="AS1299" s="2"/>
      <c r="AT1299" s="2"/>
      <c r="AU1299" s="2"/>
      <c r="AV1299" s="2"/>
      <c r="AW1299" s="2"/>
      <c r="AX1299" s="2"/>
      <c r="AY1299" s="2"/>
      <c r="AZ1299" s="2"/>
      <c r="BA1299" s="2"/>
      <c r="BB1299" s="2"/>
      <c r="BC1299" s="2"/>
      <c r="BD1299" s="2"/>
      <c r="BE1299" s="2"/>
      <c r="BF1299" s="2"/>
      <c r="BG1299" s="2"/>
      <c r="BH1299" s="2"/>
      <c r="BI1299" s="2"/>
      <c r="BJ1299" s="2"/>
    </row>
    <row r="1300" spans="1:62" x14ac:dyDescent="0.3">
      <c r="A1300" s="2"/>
      <c r="B1300" s="2"/>
      <c r="C1300" s="2"/>
      <c r="D1300" s="2"/>
      <c r="E1300" s="2"/>
      <c r="F1300" s="2"/>
      <c r="G1300" s="2"/>
      <c r="H1300" s="2"/>
      <c r="I1300" s="2"/>
      <c r="J1300" s="2"/>
      <c r="K1300" s="2"/>
      <c r="L1300" s="2"/>
      <c r="M1300" s="2"/>
      <c r="N1300" s="2"/>
      <c r="O1300" s="2"/>
      <c r="P1300" s="2"/>
      <c r="Q1300" s="2"/>
      <c r="R1300" s="2"/>
      <c r="S1300" s="2"/>
      <c r="T1300" s="2"/>
      <c r="U1300" s="2"/>
      <c r="V1300" s="2"/>
      <c r="W1300" s="2"/>
      <c r="X1300" s="2"/>
      <c r="Y1300" s="2"/>
      <c r="Z1300" s="2"/>
      <c r="AA1300" s="2"/>
      <c r="AB1300" s="2"/>
      <c r="AC1300" s="2"/>
      <c r="AD1300" s="2"/>
      <c r="AE1300" s="2"/>
      <c r="AF1300" s="2"/>
      <c r="AG1300" s="2"/>
      <c r="AH1300" s="2"/>
      <c r="AI1300" s="2"/>
      <c r="AJ1300" s="2"/>
      <c r="AK1300" s="2"/>
      <c r="AL1300" s="2"/>
      <c r="AM1300" s="2"/>
      <c r="AN1300" s="2"/>
      <c r="AO1300" s="2"/>
      <c r="AP1300" s="2"/>
      <c r="AQ1300" s="2"/>
      <c r="AR1300" s="2"/>
      <c r="AS1300" s="2"/>
      <c r="AT1300" s="2"/>
      <c r="AU1300" s="2"/>
      <c r="AV1300" s="2"/>
      <c r="AW1300" s="2"/>
      <c r="AX1300" s="2"/>
      <c r="AY1300" s="2"/>
      <c r="AZ1300" s="2"/>
      <c r="BA1300" s="2"/>
      <c r="BB1300" s="2"/>
      <c r="BC1300" s="2"/>
      <c r="BD1300" s="2"/>
      <c r="BE1300" s="2"/>
      <c r="BF1300" s="2"/>
      <c r="BG1300" s="2"/>
      <c r="BH1300" s="2"/>
      <c r="BI1300" s="2"/>
      <c r="BJ1300" s="2"/>
    </row>
    <row r="1301" spans="1:62" x14ac:dyDescent="0.3">
      <c r="A1301" s="2"/>
      <c r="B1301" s="2"/>
      <c r="C1301" s="2"/>
      <c r="D1301" s="2"/>
      <c r="E1301" s="2"/>
      <c r="F1301" s="2"/>
      <c r="G1301" s="2"/>
      <c r="H1301" s="2"/>
      <c r="I1301" s="2"/>
      <c r="J1301" s="2"/>
      <c r="K1301" s="2"/>
      <c r="L1301" s="2"/>
      <c r="M1301" s="2"/>
      <c r="N1301" s="2"/>
      <c r="O1301" s="2"/>
      <c r="P1301" s="2"/>
      <c r="Q1301" s="2"/>
      <c r="R1301" s="2"/>
      <c r="S1301" s="2"/>
      <c r="T1301" s="2"/>
      <c r="U1301" s="2"/>
      <c r="V1301" s="2"/>
      <c r="W1301" s="2"/>
      <c r="X1301" s="2"/>
      <c r="Y1301" s="2"/>
      <c r="Z1301" s="2"/>
      <c r="AA1301" s="2"/>
      <c r="AB1301" s="2"/>
      <c r="AC1301" s="2"/>
      <c r="AD1301" s="2"/>
      <c r="AE1301" s="2"/>
      <c r="AF1301" s="2"/>
      <c r="AG1301" s="2"/>
      <c r="AH1301" s="2"/>
      <c r="AI1301" s="2"/>
      <c r="AJ1301" s="2"/>
      <c r="AK1301" s="2"/>
      <c r="AL1301" s="2"/>
      <c r="AM1301" s="2"/>
      <c r="AN1301" s="2"/>
      <c r="AO1301" s="2"/>
      <c r="AP1301" s="2"/>
      <c r="AQ1301" s="2"/>
      <c r="AR1301" s="2"/>
      <c r="AS1301" s="2"/>
      <c r="AT1301" s="2"/>
      <c r="AU1301" s="2"/>
      <c r="AV1301" s="2"/>
      <c r="AW1301" s="2"/>
      <c r="AX1301" s="2"/>
      <c r="AY1301" s="2"/>
      <c r="AZ1301" s="2"/>
      <c r="BA1301" s="2"/>
      <c r="BB1301" s="2"/>
      <c r="BC1301" s="2"/>
      <c r="BD1301" s="2"/>
      <c r="BE1301" s="2"/>
      <c r="BF1301" s="2"/>
      <c r="BG1301" s="2"/>
      <c r="BH1301" s="2"/>
      <c r="BI1301" s="2"/>
      <c r="BJ1301" s="2"/>
    </row>
    <row r="1302" spans="1:62" x14ac:dyDescent="0.3">
      <c r="A1302" s="2"/>
      <c r="B1302" s="2"/>
      <c r="C1302" s="2"/>
      <c r="D1302" s="2"/>
      <c r="E1302" s="2"/>
      <c r="F1302" s="2"/>
      <c r="G1302" s="2"/>
      <c r="H1302" s="2"/>
      <c r="I1302" s="2"/>
      <c r="J1302" s="2"/>
      <c r="K1302" s="2"/>
      <c r="L1302" s="2"/>
      <c r="M1302" s="2"/>
      <c r="N1302" s="2"/>
      <c r="O1302" s="2"/>
      <c r="P1302" s="2"/>
      <c r="Q1302" s="2"/>
      <c r="R1302" s="2"/>
      <c r="S1302" s="2"/>
      <c r="T1302" s="2"/>
      <c r="U1302" s="2"/>
      <c r="V1302" s="2"/>
      <c r="W1302" s="2"/>
      <c r="X1302" s="2"/>
      <c r="Y1302" s="2"/>
      <c r="Z1302" s="2"/>
      <c r="AA1302" s="2"/>
      <c r="AB1302" s="2"/>
      <c r="AC1302" s="2"/>
      <c r="AD1302" s="2"/>
      <c r="AE1302" s="2"/>
      <c r="AF1302" s="2"/>
      <c r="AG1302" s="2"/>
      <c r="AH1302" s="2"/>
      <c r="AI1302" s="2"/>
      <c r="AJ1302" s="2"/>
      <c r="AK1302" s="2"/>
      <c r="AL1302" s="2"/>
      <c r="AM1302" s="2"/>
      <c r="AN1302" s="2"/>
      <c r="AO1302" s="2"/>
      <c r="AP1302" s="2"/>
      <c r="AQ1302" s="2"/>
      <c r="AR1302" s="2"/>
      <c r="AS1302" s="2"/>
      <c r="AT1302" s="2"/>
      <c r="AU1302" s="2"/>
      <c r="AV1302" s="2"/>
      <c r="AW1302" s="2"/>
      <c r="AX1302" s="2"/>
      <c r="AY1302" s="2"/>
      <c r="AZ1302" s="2"/>
      <c r="BA1302" s="2"/>
      <c r="BB1302" s="2"/>
      <c r="BC1302" s="2"/>
      <c r="BD1302" s="2"/>
      <c r="BE1302" s="2"/>
      <c r="BF1302" s="2"/>
      <c r="BG1302" s="2"/>
      <c r="BH1302" s="2"/>
      <c r="BI1302" s="2"/>
      <c r="BJ1302" s="2"/>
    </row>
    <row r="1303" spans="1:62" x14ac:dyDescent="0.3">
      <c r="A1303" s="2"/>
      <c r="B1303" s="2"/>
      <c r="C1303" s="2"/>
      <c r="D1303" s="2"/>
      <c r="E1303" s="2"/>
      <c r="F1303" s="2"/>
      <c r="G1303" s="2"/>
      <c r="H1303" s="2"/>
      <c r="I1303" s="2"/>
      <c r="J1303" s="2"/>
      <c r="K1303" s="2"/>
      <c r="L1303" s="2"/>
      <c r="M1303" s="2"/>
      <c r="N1303" s="2"/>
      <c r="O1303" s="2"/>
      <c r="P1303" s="2"/>
      <c r="Q1303" s="2"/>
      <c r="R1303" s="2"/>
      <c r="S1303" s="2"/>
      <c r="T1303" s="2"/>
      <c r="U1303" s="2"/>
      <c r="V1303" s="2"/>
      <c r="W1303" s="2"/>
      <c r="X1303" s="2"/>
      <c r="Y1303" s="2"/>
      <c r="Z1303" s="2"/>
      <c r="AA1303" s="2"/>
      <c r="AB1303" s="2"/>
      <c r="AC1303" s="2"/>
      <c r="AD1303" s="2"/>
      <c r="AE1303" s="2"/>
      <c r="AF1303" s="2"/>
      <c r="AG1303" s="2"/>
      <c r="AH1303" s="2"/>
      <c r="AI1303" s="2"/>
      <c r="AJ1303" s="2"/>
      <c r="AK1303" s="2"/>
      <c r="AL1303" s="2"/>
      <c r="AM1303" s="2"/>
      <c r="AN1303" s="2"/>
      <c r="AO1303" s="2"/>
      <c r="AP1303" s="2"/>
      <c r="AQ1303" s="2"/>
      <c r="AR1303" s="2"/>
      <c r="AS1303" s="2"/>
      <c r="AT1303" s="2"/>
      <c r="AU1303" s="2"/>
      <c r="AV1303" s="2"/>
      <c r="AW1303" s="2"/>
      <c r="AX1303" s="2"/>
      <c r="AY1303" s="2"/>
      <c r="AZ1303" s="2"/>
      <c r="BA1303" s="2"/>
      <c r="BB1303" s="2"/>
      <c r="BC1303" s="2"/>
      <c r="BD1303" s="2"/>
      <c r="BE1303" s="2"/>
      <c r="BF1303" s="2"/>
      <c r="BG1303" s="2"/>
      <c r="BH1303" s="2"/>
      <c r="BI1303" s="2"/>
      <c r="BJ1303" s="2"/>
    </row>
    <row r="1304" spans="1:62" x14ac:dyDescent="0.3">
      <c r="A1304" s="2"/>
      <c r="B1304" s="2"/>
      <c r="C1304" s="2"/>
      <c r="D1304" s="2"/>
      <c r="E1304" s="2"/>
      <c r="F1304" s="2"/>
      <c r="G1304" s="2"/>
      <c r="H1304" s="2"/>
      <c r="I1304" s="2"/>
      <c r="J1304" s="2"/>
      <c r="K1304" s="2"/>
      <c r="L1304" s="2"/>
      <c r="M1304" s="2"/>
      <c r="N1304" s="2"/>
      <c r="O1304" s="2"/>
      <c r="P1304" s="2"/>
      <c r="Q1304" s="2"/>
      <c r="R1304" s="2"/>
      <c r="S1304" s="2"/>
      <c r="T1304" s="2"/>
      <c r="U1304" s="2"/>
      <c r="V1304" s="2"/>
      <c r="W1304" s="2"/>
      <c r="X1304" s="2"/>
      <c r="Y1304" s="2"/>
      <c r="Z1304" s="2"/>
      <c r="AA1304" s="2"/>
      <c r="AB1304" s="2"/>
      <c r="AC1304" s="2"/>
      <c r="AD1304" s="2"/>
      <c r="AE1304" s="2"/>
      <c r="AF1304" s="2"/>
      <c r="AG1304" s="2"/>
      <c r="AH1304" s="2"/>
      <c r="AI1304" s="2"/>
      <c r="AJ1304" s="2"/>
      <c r="AK1304" s="2"/>
      <c r="AL1304" s="2"/>
      <c r="AM1304" s="2"/>
      <c r="AN1304" s="2"/>
      <c r="AO1304" s="2"/>
      <c r="AP1304" s="2"/>
      <c r="AQ1304" s="2"/>
      <c r="AR1304" s="2"/>
      <c r="AS1304" s="2"/>
      <c r="AT1304" s="2"/>
      <c r="AU1304" s="2"/>
      <c r="AV1304" s="2"/>
      <c r="AW1304" s="2"/>
      <c r="AX1304" s="2"/>
      <c r="AY1304" s="2"/>
      <c r="AZ1304" s="2"/>
      <c r="BA1304" s="2"/>
      <c r="BB1304" s="2"/>
      <c r="BC1304" s="2"/>
      <c r="BD1304" s="2"/>
      <c r="BE1304" s="2"/>
      <c r="BF1304" s="2"/>
      <c r="BG1304" s="2"/>
      <c r="BH1304" s="2"/>
      <c r="BI1304" s="2"/>
      <c r="BJ1304" s="2"/>
    </row>
    <row r="1305" spans="1:62" x14ac:dyDescent="0.3">
      <c r="A1305" s="2"/>
      <c r="B1305" s="2"/>
      <c r="C1305" s="2"/>
      <c r="D1305" s="2"/>
      <c r="E1305" s="2"/>
      <c r="F1305" s="2"/>
      <c r="G1305" s="2"/>
      <c r="H1305" s="2"/>
      <c r="I1305" s="2"/>
      <c r="J1305" s="2"/>
      <c r="K1305" s="2"/>
      <c r="L1305" s="2"/>
      <c r="M1305" s="2"/>
      <c r="N1305" s="2"/>
      <c r="O1305" s="2"/>
      <c r="P1305" s="2"/>
      <c r="Q1305" s="2"/>
      <c r="R1305" s="2"/>
      <c r="S1305" s="2"/>
      <c r="T1305" s="2"/>
      <c r="U1305" s="2"/>
      <c r="V1305" s="2"/>
      <c r="W1305" s="2"/>
      <c r="X1305" s="2"/>
      <c r="Y1305" s="2"/>
      <c r="Z1305" s="2"/>
      <c r="AA1305" s="2"/>
      <c r="AB1305" s="2"/>
      <c r="AC1305" s="2"/>
      <c r="AD1305" s="2"/>
      <c r="AE1305" s="2"/>
      <c r="AF1305" s="2"/>
      <c r="AG1305" s="2"/>
      <c r="AH1305" s="2"/>
      <c r="AI1305" s="2"/>
      <c r="AJ1305" s="2"/>
      <c r="AK1305" s="2"/>
      <c r="AL1305" s="2"/>
      <c r="AM1305" s="2"/>
      <c r="AN1305" s="2"/>
      <c r="AO1305" s="2"/>
      <c r="AP1305" s="2"/>
      <c r="AQ1305" s="2"/>
      <c r="AR1305" s="2"/>
      <c r="AS1305" s="2"/>
      <c r="AT1305" s="2"/>
      <c r="AU1305" s="2"/>
      <c r="AV1305" s="2"/>
      <c r="AW1305" s="2"/>
      <c r="AX1305" s="2"/>
      <c r="AY1305" s="2"/>
      <c r="AZ1305" s="2"/>
      <c r="BA1305" s="2"/>
      <c r="BB1305" s="2"/>
      <c r="BC1305" s="2"/>
      <c r="BD1305" s="2"/>
      <c r="BE1305" s="2"/>
      <c r="BF1305" s="2"/>
      <c r="BG1305" s="2"/>
      <c r="BH1305" s="2"/>
      <c r="BI1305" s="2"/>
      <c r="BJ1305" s="2"/>
    </row>
    <row r="1306" spans="1:62" x14ac:dyDescent="0.3">
      <c r="A1306" s="2"/>
      <c r="B1306" s="2"/>
      <c r="C1306" s="2"/>
      <c r="D1306" s="2"/>
      <c r="E1306" s="2"/>
      <c r="F1306" s="2"/>
      <c r="G1306" s="2"/>
      <c r="H1306" s="2"/>
      <c r="I1306" s="2"/>
      <c r="J1306" s="2"/>
      <c r="K1306" s="2"/>
      <c r="L1306" s="2"/>
      <c r="M1306" s="2"/>
      <c r="N1306" s="2"/>
      <c r="O1306" s="2"/>
      <c r="P1306" s="2"/>
      <c r="Q1306" s="2"/>
      <c r="R1306" s="2"/>
      <c r="S1306" s="2"/>
      <c r="T1306" s="2"/>
      <c r="U1306" s="2"/>
      <c r="V1306" s="2"/>
      <c r="W1306" s="2"/>
      <c r="X1306" s="2"/>
      <c r="Y1306" s="2"/>
      <c r="Z1306" s="2"/>
      <c r="AA1306" s="2"/>
      <c r="AB1306" s="2"/>
      <c r="AC1306" s="2"/>
      <c r="AD1306" s="2"/>
      <c r="AE1306" s="2"/>
      <c r="AF1306" s="2"/>
      <c r="AG1306" s="2"/>
      <c r="AH1306" s="2"/>
      <c r="AI1306" s="2"/>
      <c r="AJ1306" s="2"/>
      <c r="AK1306" s="2"/>
      <c r="AL1306" s="2"/>
      <c r="AM1306" s="2"/>
      <c r="AN1306" s="2"/>
      <c r="AO1306" s="2"/>
      <c r="AP1306" s="2"/>
      <c r="AQ1306" s="2"/>
      <c r="AR1306" s="2"/>
      <c r="AS1306" s="2"/>
      <c r="AT1306" s="2"/>
      <c r="AU1306" s="2"/>
      <c r="AV1306" s="2"/>
      <c r="AW1306" s="2"/>
      <c r="AX1306" s="2"/>
      <c r="AY1306" s="2"/>
      <c r="AZ1306" s="2"/>
      <c r="BA1306" s="2"/>
      <c r="BB1306" s="2"/>
      <c r="BC1306" s="2"/>
      <c r="BD1306" s="2"/>
      <c r="BE1306" s="2"/>
      <c r="BF1306" s="2"/>
      <c r="BG1306" s="2"/>
      <c r="BH1306" s="2"/>
      <c r="BI1306" s="2"/>
      <c r="BJ1306" s="2"/>
    </row>
    <row r="1307" spans="1:62" x14ac:dyDescent="0.3">
      <c r="A1307" s="2"/>
      <c r="B1307" s="2"/>
      <c r="C1307" s="2"/>
      <c r="D1307" s="2"/>
      <c r="E1307" s="2"/>
      <c r="F1307" s="2"/>
      <c r="G1307" s="2"/>
      <c r="H1307" s="2"/>
      <c r="I1307" s="2"/>
      <c r="J1307" s="2"/>
      <c r="K1307" s="2"/>
      <c r="L1307" s="2"/>
      <c r="M1307" s="2"/>
      <c r="N1307" s="2"/>
      <c r="O1307" s="2"/>
      <c r="P1307" s="2"/>
      <c r="Q1307" s="2"/>
      <c r="R1307" s="2"/>
      <c r="S1307" s="2"/>
      <c r="T1307" s="2"/>
      <c r="U1307" s="2"/>
      <c r="V1307" s="2"/>
      <c r="W1307" s="2"/>
      <c r="X1307" s="2"/>
      <c r="Y1307" s="2"/>
      <c r="Z1307" s="2"/>
      <c r="AA1307" s="2"/>
      <c r="AB1307" s="2"/>
      <c r="AC1307" s="2"/>
      <c r="AD1307" s="2"/>
      <c r="AE1307" s="2"/>
      <c r="AF1307" s="2"/>
      <c r="AG1307" s="2"/>
      <c r="AH1307" s="2"/>
      <c r="AI1307" s="2"/>
      <c r="AJ1307" s="2"/>
      <c r="AK1307" s="2"/>
      <c r="AL1307" s="2"/>
      <c r="AM1307" s="2"/>
      <c r="AN1307" s="2"/>
      <c r="AO1307" s="2"/>
      <c r="AP1307" s="2"/>
      <c r="AQ1307" s="2"/>
      <c r="AR1307" s="2"/>
      <c r="AS1307" s="2"/>
      <c r="AT1307" s="2"/>
      <c r="AU1307" s="2"/>
      <c r="AV1307" s="2"/>
      <c r="AW1307" s="2"/>
      <c r="AX1307" s="2"/>
      <c r="AY1307" s="2"/>
      <c r="AZ1307" s="2"/>
      <c r="BA1307" s="2"/>
      <c r="BB1307" s="2"/>
      <c r="BC1307" s="2"/>
      <c r="BD1307" s="2"/>
      <c r="BE1307" s="2"/>
      <c r="BF1307" s="2"/>
      <c r="BG1307" s="2"/>
      <c r="BH1307" s="2"/>
      <c r="BI1307" s="2"/>
      <c r="BJ1307" s="2"/>
    </row>
    <row r="1308" spans="1:62" x14ac:dyDescent="0.3">
      <c r="A1308" s="2"/>
      <c r="B1308" s="2"/>
      <c r="C1308" s="2"/>
      <c r="D1308" s="2"/>
      <c r="E1308" s="2"/>
      <c r="F1308" s="2"/>
      <c r="G1308" s="2"/>
      <c r="H1308" s="2"/>
      <c r="I1308" s="2"/>
      <c r="J1308" s="2"/>
      <c r="K1308" s="2"/>
      <c r="L1308" s="2"/>
      <c r="M1308" s="2"/>
      <c r="N1308" s="2"/>
      <c r="O1308" s="2"/>
      <c r="P1308" s="2"/>
      <c r="Q1308" s="2"/>
      <c r="R1308" s="2"/>
      <c r="S1308" s="2"/>
      <c r="T1308" s="2"/>
      <c r="U1308" s="2"/>
      <c r="V1308" s="2"/>
      <c r="W1308" s="2"/>
      <c r="X1308" s="2"/>
      <c r="Y1308" s="2"/>
      <c r="Z1308" s="2"/>
      <c r="AA1308" s="2"/>
      <c r="AB1308" s="2"/>
      <c r="AC1308" s="2"/>
      <c r="AD1308" s="2"/>
      <c r="AE1308" s="2"/>
      <c r="AF1308" s="2"/>
      <c r="AG1308" s="2"/>
      <c r="AH1308" s="2"/>
      <c r="AI1308" s="2"/>
      <c r="AJ1308" s="2"/>
      <c r="AK1308" s="2"/>
      <c r="AL1308" s="2"/>
      <c r="AM1308" s="2"/>
      <c r="AN1308" s="2"/>
      <c r="AO1308" s="2"/>
      <c r="AP1308" s="2"/>
      <c r="AQ1308" s="2"/>
      <c r="AR1308" s="2"/>
      <c r="AS1308" s="2"/>
      <c r="AT1308" s="2"/>
      <c r="AU1308" s="2"/>
      <c r="AV1308" s="2"/>
      <c r="AW1308" s="2"/>
      <c r="AX1308" s="2"/>
      <c r="AY1308" s="2"/>
      <c r="AZ1308" s="2"/>
      <c r="BA1308" s="2"/>
      <c r="BB1308" s="2"/>
      <c r="BC1308" s="2"/>
      <c r="BD1308" s="2"/>
      <c r="BE1308" s="2"/>
      <c r="BF1308" s="2"/>
      <c r="BG1308" s="2"/>
      <c r="BH1308" s="2"/>
      <c r="BI1308" s="2"/>
      <c r="BJ1308" s="2"/>
    </row>
    <row r="1309" spans="1:62" x14ac:dyDescent="0.3">
      <c r="A1309" s="2"/>
      <c r="B1309" s="2"/>
      <c r="C1309" s="2"/>
      <c r="D1309" s="2"/>
      <c r="E1309" s="2"/>
      <c r="F1309" s="2"/>
      <c r="G1309" s="2"/>
      <c r="H1309" s="2"/>
      <c r="I1309" s="2"/>
      <c r="J1309" s="2"/>
      <c r="K1309" s="2"/>
      <c r="L1309" s="2"/>
      <c r="M1309" s="2"/>
      <c r="N1309" s="2"/>
      <c r="O1309" s="2"/>
      <c r="P1309" s="2"/>
      <c r="Q1309" s="2"/>
      <c r="R1309" s="2"/>
      <c r="S1309" s="2"/>
      <c r="T1309" s="2"/>
      <c r="U1309" s="2"/>
      <c r="V1309" s="2"/>
      <c r="W1309" s="2"/>
      <c r="X1309" s="2"/>
      <c r="Y1309" s="2"/>
      <c r="Z1309" s="2"/>
      <c r="AA1309" s="2"/>
      <c r="AB1309" s="2"/>
      <c r="AC1309" s="2"/>
      <c r="AD1309" s="2"/>
      <c r="AE1309" s="2"/>
      <c r="AF1309" s="2"/>
      <c r="AG1309" s="2"/>
      <c r="AH1309" s="2"/>
      <c r="AI1309" s="2"/>
      <c r="AJ1309" s="2"/>
      <c r="AK1309" s="2"/>
      <c r="AL1309" s="2"/>
      <c r="AM1309" s="2"/>
      <c r="AN1309" s="2"/>
      <c r="AO1309" s="2"/>
      <c r="AP1309" s="2"/>
      <c r="AQ1309" s="2"/>
      <c r="AR1309" s="2"/>
      <c r="AS1309" s="2"/>
      <c r="AT1309" s="2"/>
      <c r="AU1309" s="2"/>
      <c r="AV1309" s="2"/>
      <c r="AW1309" s="2"/>
      <c r="AX1309" s="2"/>
      <c r="AY1309" s="2"/>
      <c r="AZ1309" s="2"/>
      <c r="BA1309" s="2"/>
      <c r="BB1309" s="2"/>
      <c r="BC1309" s="2"/>
      <c r="BD1309" s="2"/>
      <c r="BE1309" s="2"/>
      <c r="BF1309" s="2"/>
      <c r="BG1309" s="2"/>
      <c r="BH1309" s="2"/>
      <c r="BI1309" s="2"/>
      <c r="BJ1309" s="2"/>
    </row>
    <row r="1310" spans="1:62" x14ac:dyDescent="0.3">
      <c r="A1310" s="2"/>
      <c r="B1310" s="2"/>
      <c r="C1310" s="2"/>
      <c r="D1310" s="2"/>
      <c r="E1310" s="2"/>
      <c r="F1310" s="2"/>
      <c r="G1310" s="2"/>
      <c r="H1310" s="2"/>
      <c r="I1310" s="2"/>
      <c r="J1310" s="2"/>
      <c r="K1310" s="2"/>
      <c r="L1310" s="2"/>
      <c r="M1310" s="2"/>
      <c r="N1310" s="2"/>
      <c r="O1310" s="2"/>
      <c r="P1310" s="2"/>
      <c r="Q1310" s="2"/>
      <c r="R1310" s="2"/>
      <c r="S1310" s="2"/>
      <c r="T1310" s="2"/>
      <c r="U1310" s="2"/>
      <c r="V1310" s="2"/>
      <c r="W1310" s="2"/>
      <c r="X1310" s="2"/>
      <c r="Y1310" s="2"/>
      <c r="Z1310" s="2"/>
      <c r="AA1310" s="2"/>
      <c r="AB1310" s="2"/>
      <c r="AC1310" s="2"/>
      <c r="AD1310" s="2"/>
      <c r="AE1310" s="2"/>
      <c r="AF1310" s="2"/>
      <c r="AG1310" s="2"/>
      <c r="AH1310" s="2"/>
      <c r="AI1310" s="2"/>
      <c r="AJ1310" s="2"/>
      <c r="AK1310" s="2"/>
      <c r="AL1310" s="2"/>
      <c r="AM1310" s="2"/>
      <c r="AN1310" s="2"/>
      <c r="AO1310" s="2"/>
      <c r="AP1310" s="2"/>
      <c r="AQ1310" s="2"/>
      <c r="AR1310" s="2"/>
      <c r="AS1310" s="2"/>
      <c r="AT1310" s="2"/>
      <c r="AU1310" s="2"/>
      <c r="AV1310" s="2"/>
      <c r="AW1310" s="2"/>
      <c r="AX1310" s="2"/>
      <c r="AY1310" s="2"/>
      <c r="AZ1310" s="2"/>
      <c r="BA1310" s="2"/>
      <c r="BB1310" s="2"/>
      <c r="BC1310" s="2"/>
      <c r="BD1310" s="2"/>
      <c r="BE1310" s="2"/>
      <c r="BF1310" s="2"/>
      <c r="BG1310" s="2"/>
      <c r="BH1310" s="2"/>
      <c r="BI1310" s="2"/>
      <c r="BJ1310" s="2"/>
    </row>
    <row r="1311" spans="1:62" x14ac:dyDescent="0.3">
      <c r="A1311" s="2"/>
      <c r="B1311" s="2"/>
      <c r="C1311" s="2"/>
      <c r="D1311" s="2"/>
      <c r="E1311" s="2"/>
      <c r="F1311" s="2"/>
      <c r="G1311" s="2"/>
      <c r="H1311" s="2"/>
      <c r="I1311" s="2"/>
      <c r="J1311" s="2"/>
      <c r="K1311" s="2"/>
      <c r="L1311" s="2"/>
      <c r="M1311" s="2"/>
      <c r="N1311" s="2"/>
      <c r="O1311" s="2"/>
      <c r="P1311" s="2"/>
      <c r="Q1311" s="2"/>
      <c r="R1311" s="2"/>
      <c r="S1311" s="2"/>
      <c r="T1311" s="2"/>
      <c r="U1311" s="2"/>
      <c r="V1311" s="2"/>
      <c r="W1311" s="2"/>
      <c r="X1311" s="2"/>
      <c r="Y1311" s="2"/>
      <c r="Z1311" s="2"/>
      <c r="AA1311" s="2"/>
      <c r="AB1311" s="2"/>
      <c r="AC1311" s="2"/>
      <c r="AD1311" s="2"/>
      <c r="AE1311" s="2"/>
      <c r="AF1311" s="2"/>
      <c r="AG1311" s="2"/>
      <c r="AH1311" s="2"/>
      <c r="AI1311" s="2"/>
      <c r="AJ1311" s="2"/>
      <c r="AK1311" s="2"/>
      <c r="AL1311" s="2"/>
      <c r="AM1311" s="2"/>
      <c r="AN1311" s="2"/>
      <c r="AO1311" s="2"/>
      <c r="AP1311" s="2"/>
      <c r="AQ1311" s="2"/>
      <c r="AR1311" s="2"/>
      <c r="AS1311" s="2"/>
      <c r="AT1311" s="2"/>
      <c r="AU1311" s="2"/>
      <c r="AV1311" s="2"/>
      <c r="AW1311" s="2"/>
      <c r="AX1311" s="2"/>
      <c r="AY1311" s="2"/>
      <c r="AZ1311" s="2"/>
      <c r="BA1311" s="2"/>
      <c r="BB1311" s="2"/>
      <c r="BC1311" s="2"/>
      <c r="BD1311" s="2"/>
      <c r="BE1311" s="2"/>
      <c r="BF1311" s="2"/>
      <c r="BG1311" s="2"/>
      <c r="BH1311" s="2"/>
      <c r="BI1311" s="2"/>
      <c r="BJ1311" s="2"/>
    </row>
    <row r="1312" spans="1:62" x14ac:dyDescent="0.3">
      <c r="A1312" s="2"/>
      <c r="B1312" s="2"/>
      <c r="C1312" s="2"/>
      <c r="D1312" s="2"/>
      <c r="E1312" s="2"/>
      <c r="F1312" s="2"/>
      <c r="G1312" s="2"/>
      <c r="H1312" s="2"/>
      <c r="I1312" s="2"/>
      <c r="J1312" s="2"/>
      <c r="K1312" s="2"/>
      <c r="L1312" s="2"/>
      <c r="M1312" s="2"/>
      <c r="N1312" s="2"/>
      <c r="O1312" s="2"/>
      <c r="P1312" s="2"/>
      <c r="Q1312" s="2"/>
      <c r="R1312" s="2"/>
      <c r="S1312" s="2"/>
      <c r="T1312" s="2"/>
      <c r="U1312" s="2"/>
      <c r="V1312" s="2"/>
      <c r="W1312" s="2"/>
      <c r="X1312" s="2"/>
      <c r="Y1312" s="2"/>
      <c r="Z1312" s="2"/>
      <c r="AA1312" s="2"/>
      <c r="AB1312" s="2"/>
      <c r="AC1312" s="2"/>
      <c r="AD1312" s="2"/>
      <c r="AE1312" s="2"/>
      <c r="AF1312" s="2"/>
      <c r="AG1312" s="2"/>
      <c r="AH1312" s="2"/>
      <c r="AI1312" s="2"/>
      <c r="AJ1312" s="2"/>
      <c r="AK1312" s="2"/>
      <c r="AL1312" s="2"/>
      <c r="AM1312" s="2"/>
      <c r="AN1312" s="2"/>
      <c r="AO1312" s="2"/>
      <c r="AP1312" s="2"/>
      <c r="AQ1312" s="2"/>
      <c r="AR1312" s="2"/>
      <c r="AS1312" s="2"/>
      <c r="AT1312" s="2"/>
      <c r="AU1312" s="2"/>
      <c r="AV1312" s="2"/>
      <c r="AW1312" s="2"/>
      <c r="AX1312" s="2"/>
      <c r="AY1312" s="2"/>
      <c r="AZ1312" s="2"/>
      <c r="BA1312" s="2"/>
      <c r="BB1312" s="2"/>
      <c r="BC1312" s="2"/>
      <c r="BD1312" s="2"/>
      <c r="BE1312" s="2"/>
      <c r="BF1312" s="2"/>
      <c r="BG1312" s="2"/>
      <c r="BH1312" s="2"/>
      <c r="BI1312" s="2"/>
      <c r="BJ1312" s="2"/>
    </row>
    <row r="1313" spans="1:62" x14ac:dyDescent="0.3">
      <c r="A1313" s="2"/>
      <c r="B1313" s="2"/>
      <c r="C1313" s="2"/>
      <c r="D1313" s="2"/>
      <c r="E1313" s="2"/>
      <c r="F1313" s="2"/>
      <c r="G1313" s="2"/>
      <c r="H1313" s="2"/>
      <c r="I1313" s="2"/>
      <c r="J1313" s="2"/>
      <c r="K1313" s="2"/>
      <c r="L1313" s="2"/>
      <c r="M1313" s="2"/>
      <c r="N1313" s="2"/>
      <c r="O1313" s="2"/>
      <c r="P1313" s="2"/>
      <c r="Q1313" s="2"/>
      <c r="R1313" s="2"/>
      <c r="S1313" s="2"/>
      <c r="T1313" s="2"/>
      <c r="U1313" s="2"/>
      <c r="V1313" s="2"/>
      <c r="W1313" s="2"/>
      <c r="X1313" s="2"/>
      <c r="Y1313" s="2"/>
      <c r="Z1313" s="2"/>
      <c r="AA1313" s="2"/>
      <c r="AB1313" s="2"/>
      <c r="AC1313" s="2"/>
      <c r="AD1313" s="2"/>
      <c r="AE1313" s="2"/>
      <c r="AF1313" s="2"/>
      <c r="AG1313" s="2"/>
      <c r="AH1313" s="2"/>
      <c r="AI1313" s="2"/>
      <c r="AJ1313" s="2"/>
      <c r="AK1313" s="2"/>
      <c r="AL1313" s="2"/>
      <c r="AM1313" s="2"/>
      <c r="AN1313" s="2"/>
      <c r="AO1313" s="2"/>
      <c r="AP1313" s="2"/>
      <c r="AQ1313" s="2"/>
      <c r="AR1313" s="2"/>
      <c r="AS1313" s="2"/>
      <c r="AT1313" s="2"/>
      <c r="AU1313" s="2"/>
      <c r="AV1313" s="2"/>
      <c r="AW1313" s="2"/>
      <c r="AX1313" s="2"/>
      <c r="AY1313" s="2"/>
      <c r="AZ1313" s="2"/>
      <c r="BA1313" s="2"/>
      <c r="BB1313" s="2"/>
      <c r="BC1313" s="2"/>
      <c r="BD1313" s="2"/>
      <c r="BE1313" s="2"/>
      <c r="BF1313" s="2"/>
      <c r="BG1313" s="2"/>
      <c r="BH1313" s="2"/>
      <c r="BI1313" s="2"/>
      <c r="BJ1313" s="2"/>
    </row>
    <row r="1314" spans="1:62" x14ac:dyDescent="0.3">
      <c r="A1314" s="2"/>
      <c r="B1314" s="2"/>
      <c r="C1314" s="2"/>
      <c r="D1314" s="2"/>
      <c r="E1314" s="2"/>
      <c r="F1314" s="2"/>
      <c r="G1314" s="2"/>
      <c r="H1314" s="2"/>
      <c r="I1314" s="2"/>
      <c r="J1314" s="2"/>
      <c r="K1314" s="2"/>
      <c r="L1314" s="2"/>
      <c r="M1314" s="2"/>
      <c r="N1314" s="2"/>
      <c r="O1314" s="2"/>
      <c r="P1314" s="2"/>
      <c r="Q1314" s="2"/>
      <c r="R1314" s="2"/>
      <c r="S1314" s="2"/>
      <c r="T1314" s="2"/>
      <c r="U1314" s="2"/>
      <c r="V1314" s="2"/>
      <c r="W1314" s="2"/>
      <c r="X1314" s="2"/>
      <c r="Y1314" s="2"/>
      <c r="Z1314" s="2"/>
      <c r="AA1314" s="2"/>
      <c r="AB1314" s="2"/>
      <c r="AC1314" s="2"/>
      <c r="AD1314" s="2"/>
      <c r="AE1314" s="2"/>
      <c r="AF1314" s="2"/>
      <c r="AG1314" s="2"/>
      <c r="AH1314" s="2"/>
      <c r="AI1314" s="2"/>
      <c r="AJ1314" s="2"/>
      <c r="AK1314" s="2"/>
      <c r="AL1314" s="2"/>
      <c r="AM1314" s="2"/>
      <c r="AN1314" s="2"/>
      <c r="AO1314" s="2"/>
      <c r="AP1314" s="2"/>
      <c r="AQ1314" s="2"/>
      <c r="AR1314" s="2"/>
      <c r="AS1314" s="2"/>
      <c r="AT1314" s="2"/>
      <c r="AU1314" s="2"/>
      <c r="AV1314" s="2"/>
      <c r="AW1314" s="2"/>
      <c r="AX1314" s="2"/>
      <c r="AY1314" s="2"/>
      <c r="AZ1314" s="2"/>
      <c r="BA1314" s="2"/>
      <c r="BB1314" s="2"/>
      <c r="BC1314" s="2"/>
      <c r="BD1314" s="2"/>
      <c r="BE1314" s="2"/>
      <c r="BF1314" s="2"/>
      <c r="BG1314" s="2"/>
      <c r="BH1314" s="2"/>
      <c r="BI1314" s="2"/>
      <c r="BJ1314" s="2"/>
    </row>
    <row r="1315" spans="1:62" x14ac:dyDescent="0.3">
      <c r="A1315" s="2"/>
      <c r="B1315" s="2"/>
      <c r="C1315" s="2"/>
      <c r="D1315" s="2"/>
      <c r="E1315" s="2"/>
      <c r="F1315" s="2"/>
      <c r="G1315" s="2"/>
      <c r="H1315" s="2"/>
      <c r="I1315" s="2"/>
      <c r="J1315" s="2"/>
      <c r="K1315" s="2"/>
      <c r="L1315" s="2"/>
      <c r="M1315" s="2"/>
      <c r="N1315" s="2"/>
      <c r="O1315" s="2"/>
      <c r="P1315" s="2"/>
      <c r="Q1315" s="2"/>
      <c r="R1315" s="2"/>
      <c r="S1315" s="2"/>
      <c r="T1315" s="2"/>
      <c r="U1315" s="2"/>
      <c r="V1315" s="2"/>
      <c r="W1315" s="2"/>
      <c r="X1315" s="2"/>
      <c r="Y1315" s="2"/>
      <c r="Z1315" s="2"/>
      <c r="AA1315" s="2"/>
      <c r="AB1315" s="2"/>
      <c r="AC1315" s="2"/>
      <c r="AD1315" s="2"/>
      <c r="AE1315" s="2"/>
      <c r="AF1315" s="2"/>
      <c r="AG1315" s="2"/>
      <c r="AH1315" s="2"/>
      <c r="AI1315" s="2"/>
      <c r="AJ1315" s="2"/>
      <c r="AK1315" s="2"/>
      <c r="AL1315" s="2"/>
      <c r="AM1315" s="2"/>
      <c r="AN1315" s="2"/>
      <c r="AO1315" s="2"/>
      <c r="AP1315" s="2"/>
      <c r="AQ1315" s="2"/>
      <c r="AR1315" s="2"/>
      <c r="AS1315" s="2"/>
      <c r="AT1315" s="2"/>
      <c r="AU1315" s="2"/>
      <c r="AV1315" s="2"/>
      <c r="AW1315" s="2"/>
      <c r="AX1315" s="2"/>
      <c r="AY1315" s="2"/>
      <c r="AZ1315" s="2"/>
      <c r="BA1315" s="2"/>
      <c r="BB1315" s="2"/>
      <c r="BC1315" s="2"/>
      <c r="BD1315" s="2"/>
      <c r="BE1315" s="2"/>
      <c r="BF1315" s="2"/>
      <c r="BG1315" s="2"/>
      <c r="BH1315" s="2"/>
      <c r="BI1315" s="2"/>
      <c r="BJ1315" s="2"/>
    </row>
    <row r="1316" spans="1:62" x14ac:dyDescent="0.3">
      <c r="A1316" s="2"/>
      <c r="B1316" s="2"/>
      <c r="C1316" s="2"/>
      <c r="D1316" s="2"/>
      <c r="E1316" s="2"/>
      <c r="F1316" s="2"/>
      <c r="G1316" s="2"/>
      <c r="H1316" s="2"/>
      <c r="I1316" s="2"/>
      <c r="J1316" s="2"/>
      <c r="K1316" s="2"/>
      <c r="L1316" s="2"/>
      <c r="M1316" s="2"/>
      <c r="N1316" s="2"/>
      <c r="O1316" s="2"/>
      <c r="P1316" s="2"/>
      <c r="Q1316" s="2"/>
      <c r="R1316" s="2"/>
      <c r="S1316" s="2"/>
      <c r="T1316" s="2"/>
      <c r="U1316" s="2"/>
      <c r="V1316" s="2"/>
      <c r="W1316" s="2"/>
      <c r="X1316" s="2"/>
      <c r="Y1316" s="2"/>
      <c r="Z1316" s="2"/>
      <c r="AA1316" s="2"/>
      <c r="AB1316" s="2"/>
      <c r="AC1316" s="2"/>
      <c r="AD1316" s="2"/>
      <c r="AE1316" s="2"/>
      <c r="AF1316" s="2"/>
      <c r="AG1316" s="2"/>
      <c r="AH1316" s="2"/>
      <c r="AI1316" s="2"/>
      <c r="AJ1316" s="2"/>
      <c r="AK1316" s="2"/>
      <c r="AL1316" s="2"/>
      <c r="AM1316" s="2"/>
      <c r="AN1316" s="2"/>
      <c r="AO1316" s="2"/>
      <c r="AP1316" s="2"/>
      <c r="AQ1316" s="2"/>
      <c r="AR1316" s="2"/>
      <c r="AS1316" s="2"/>
      <c r="AT1316" s="2"/>
      <c r="AU1316" s="2"/>
      <c r="AV1316" s="2"/>
      <c r="AW1316" s="2"/>
      <c r="AX1316" s="2"/>
      <c r="AY1316" s="2"/>
      <c r="AZ1316" s="2"/>
      <c r="BA1316" s="2"/>
      <c r="BB1316" s="2"/>
      <c r="BC1316" s="2"/>
      <c r="BD1316" s="2"/>
      <c r="BE1316" s="2"/>
      <c r="BF1316" s="2"/>
      <c r="BG1316" s="2"/>
      <c r="BH1316" s="2"/>
      <c r="BI1316" s="2"/>
      <c r="BJ1316" s="2"/>
    </row>
    <row r="1317" spans="1:62" x14ac:dyDescent="0.3">
      <c r="A1317" s="2"/>
      <c r="B1317" s="2"/>
      <c r="C1317" s="2"/>
      <c r="D1317" s="2"/>
      <c r="E1317" s="2"/>
      <c r="F1317" s="2"/>
      <c r="G1317" s="2"/>
      <c r="H1317" s="2"/>
      <c r="I1317" s="2"/>
      <c r="J1317" s="2"/>
      <c r="K1317" s="2"/>
      <c r="L1317" s="2"/>
      <c r="M1317" s="2"/>
      <c r="N1317" s="2"/>
      <c r="O1317" s="2"/>
      <c r="P1317" s="2"/>
      <c r="Q1317" s="2"/>
      <c r="R1317" s="2"/>
      <c r="S1317" s="2"/>
      <c r="T1317" s="2"/>
      <c r="U1317" s="2"/>
      <c r="V1317" s="2"/>
      <c r="W1317" s="2"/>
      <c r="X1317" s="2"/>
      <c r="Y1317" s="2"/>
      <c r="Z1317" s="2"/>
      <c r="AA1317" s="2"/>
      <c r="AB1317" s="2"/>
      <c r="AC1317" s="2"/>
      <c r="AD1317" s="2"/>
      <c r="AE1317" s="2"/>
      <c r="AF1317" s="2"/>
      <c r="AG1317" s="2"/>
      <c r="AH1317" s="2"/>
      <c r="AI1317" s="2"/>
      <c r="AJ1317" s="2"/>
      <c r="AK1317" s="2"/>
      <c r="AL1317" s="2"/>
      <c r="AM1317" s="2"/>
      <c r="AN1317" s="2"/>
      <c r="AO1317" s="2"/>
      <c r="AP1317" s="2"/>
      <c r="AQ1317" s="2"/>
      <c r="AR1317" s="2"/>
      <c r="AS1317" s="2"/>
      <c r="AT1317" s="2"/>
      <c r="AU1317" s="2"/>
      <c r="AV1317" s="2"/>
      <c r="AW1317" s="2"/>
      <c r="AX1317" s="2"/>
      <c r="AY1317" s="2"/>
      <c r="AZ1317" s="2"/>
      <c r="BA1317" s="2"/>
      <c r="BB1317" s="2"/>
      <c r="BC1317" s="2"/>
      <c r="BD1317" s="2"/>
      <c r="BE1317" s="2"/>
      <c r="BF1317" s="2"/>
      <c r="BG1317" s="2"/>
      <c r="BH1317" s="2"/>
      <c r="BI1317" s="2"/>
      <c r="BJ1317" s="2"/>
    </row>
    <row r="1318" spans="1:62" x14ac:dyDescent="0.3">
      <c r="A1318" s="2"/>
      <c r="B1318" s="2"/>
      <c r="C1318" s="2"/>
      <c r="D1318" s="2"/>
      <c r="E1318" s="2"/>
      <c r="F1318" s="2"/>
      <c r="G1318" s="2"/>
      <c r="H1318" s="2"/>
      <c r="I1318" s="2"/>
      <c r="J1318" s="2"/>
      <c r="K1318" s="2"/>
      <c r="L1318" s="2"/>
      <c r="M1318" s="2"/>
      <c r="N1318" s="2"/>
      <c r="O1318" s="2"/>
      <c r="P1318" s="2"/>
      <c r="Q1318" s="2"/>
      <c r="R1318" s="2"/>
      <c r="S1318" s="2"/>
      <c r="T1318" s="2"/>
      <c r="U1318" s="2"/>
      <c r="V1318" s="2"/>
      <c r="W1318" s="2"/>
      <c r="X1318" s="2"/>
      <c r="Y1318" s="2"/>
      <c r="Z1318" s="2"/>
      <c r="AA1318" s="2"/>
      <c r="AB1318" s="2"/>
      <c r="AC1318" s="2"/>
      <c r="AD1318" s="2"/>
      <c r="AE1318" s="2"/>
      <c r="AF1318" s="2"/>
      <c r="AG1318" s="2"/>
      <c r="AH1318" s="2"/>
      <c r="AI1318" s="2"/>
      <c r="AJ1318" s="2"/>
      <c r="AK1318" s="2"/>
      <c r="AL1318" s="2"/>
      <c r="AM1318" s="2"/>
      <c r="AN1318" s="2"/>
      <c r="AO1318" s="2"/>
      <c r="AP1318" s="2"/>
      <c r="AQ1318" s="2"/>
      <c r="AR1318" s="2"/>
      <c r="AS1318" s="2"/>
      <c r="AT1318" s="2"/>
      <c r="AU1318" s="2"/>
      <c r="AV1318" s="2"/>
      <c r="AW1318" s="2"/>
      <c r="AX1318" s="2"/>
      <c r="AY1318" s="2"/>
      <c r="AZ1318" s="2"/>
      <c r="BA1318" s="2"/>
      <c r="BB1318" s="2"/>
      <c r="BC1318" s="2"/>
      <c r="BD1318" s="2"/>
      <c r="BE1318" s="2"/>
      <c r="BF1318" s="2"/>
      <c r="BG1318" s="2"/>
      <c r="BH1318" s="2"/>
      <c r="BI1318" s="2"/>
      <c r="BJ1318" s="2"/>
    </row>
    <row r="1319" spans="1:62" x14ac:dyDescent="0.3">
      <c r="A1319" s="2"/>
      <c r="B1319" s="2"/>
      <c r="C1319" s="2"/>
      <c r="D1319" s="2"/>
      <c r="E1319" s="2"/>
      <c r="F1319" s="2"/>
      <c r="G1319" s="2"/>
      <c r="H1319" s="2"/>
      <c r="I1319" s="2"/>
      <c r="J1319" s="2"/>
      <c r="K1319" s="2"/>
      <c r="L1319" s="2"/>
      <c r="M1319" s="2"/>
      <c r="N1319" s="2"/>
      <c r="O1319" s="2"/>
      <c r="P1319" s="2"/>
      <c r="Q1319" s="2"/>
      <c r="R1319" s="2"/>
      <c r="S1319" s="2"/>
      <c r="T1319" s="2"/>
      <c r="U1319" s="2"/>
      <c r="V1319" s="2"/>
      <c r="W1319" s="2"/>
      <c r="X1319" s="2"/>
      <c r="Y1319" s="2"/>
      <c r="Z1319" s="2"/>
      <c r="AA1319" s="2"/>
      <c r="AB1319" s="2"/>
      <c r="AC1319" s="2"/>
      <c r="AD1319" s="2"/>
      <c r="AE1319" s="2"/>
      <c r="AF1319" s="2"/>
      <c r="AG1319" s="2"/>
      <c r="AH1319" s="2"/>
      <c r="AI1319" s="2"/>
      <c r="AJ1319" s="2"/>
      <c r="AK1319" s="2"/>
      <c r="AL1319" s="2"/>
      <c r="AM1319" s="2"/>
      <c r="AN1319" s="2"/>
      <c r="AO1319" s="2"/>
      <c r="AP1319" s="2"/>
      <c r="AQ1319" s="2"/>
      <c r="AR1319" s="2"/>
      <c r="AS1319" s="2"/>
      <c r="AT1319" s="2"/>
      <c r="AU1319" s="2"/>
      <c r="AV1319" s="2"/>
      <c r="AW1319" s="2"/>
      <c r="AX1319" s="2"/>
      <c r="AY1319" s="2"/>
      <c r="AZ1319" s="2"/>
      <c r="BA1319" s="2"/>
      <c r="BB1319" s="2"/>
      <c r="BC1319" s="2"/>
      <c r="BD1319" s="2"/>
      <c r="BE1319" s="2"/>
      <c r="BF1319" s="2"/>
      <c r="BG1319" s="2"/>
      <c r="BH1319" s="2"/>
      <c r="BI1319" s="2"/>
      <c r="BJ1319" s="2"/>
    </row>
    <row r="1320" spans="1:62" x14ac:dyDescent="0.3">
      <c r="A1320" s="2"/>
      <c r="B1320" s="2"/>
      <c r="C1320" s="2"/>
      <c r="D1320" s="2"/>
      <c r="E1320" s="2"/>
      <c r="F1320" s="2"/>
      <c r="G1320" s="2"/>
      <c r="H1320" s="2"/>
      <c r="I1320" s="2"/>
      <c r="J1320" s="2"/>
      <c r="K1320" s="2"/>
      <c r="L1320" s="2"/>
      <c r="M1320" s="2"/>
      <c r="N1320" s="2"/>
      <c r="O1320" s="2"/>
      <c r="P1320" s="2"/>
      <c r="Q1320" s="2"/>
      <c r="R1320" s="2"/>
      <c r="S1320" s="2"/>
      <c r="T1320" s="2"/>
      <c r="U1320" s="2"/>
      <c r="V1320" s="2"/>
      <c r="W1320" s="2"/>
      <c r="X1320" s="2"/>
      <c r="Y1320" s="2"/>
      <c r="Z1320" s="2"/>
      <c r="AA1320" s="2"/>
      <c r="AB1320" s="2"/>
      <c r="AC1320" s="2"/>
      <c r="AD1320" s="2"/>
      <c r="AE1320" s="2"/>
      <c r="AF1320" s="2"/>
      <c r="AG1320" s="2"/>
      <c r="AH1320" s="2"/>
      <c r="AI1320" s="2"/>
      <c r="AJ1320" s="2"/>
      <c r="AK1320" s="2"/>
      <c r="AL1320" s="2"/>
      <c r="AM1320" s="2"/>
      <c r="AN1320" s="2"/>
      <c r="AO1320" s="2"/>
      <c r="AP1320" s="2"/>
      <c r="AQ1320" s="2"/>
      <c r="AR1320" s="2"/>
      <c r="AS1320" s="2"/>
      <c r="AT1320" s="2"/>
      <c r="AU1320" s="2"/>
      <c r="AV1320" s="2"/>
      <c r="AW1320" s="2"/>
      <c r="AX1320" s="2"/>
      <c r="AY1320" s="2"/>
      <c r="AZ1320" s="2"/>
      <c r="BA1320" s="2"/>
      <c r="BB1320" s="2"/>
      <c r="BC1320" s="2"/>
      <c r="BD1320" s="2"/>
      <c r="BE1320" s="2"/>
      <c r="BF1320" s="2"/>
      <c r="BG1320" s="2"/>
      <c r="BH1320" s="2"/>
      <c r="BI1320" s="2"/>
      <c r="BJ1320" s="2"/>
    </row>
    <row r="1321" spans="1:62" x14ac:dyDescent="0.3">
      <c r="A1321" s="2"/>
      <c r="B1321" s="2"/>
      <c r="C1321" s="2"/>
      <c r="D1321" s="2"/>
      <c r="E1321" s="2"/>
      <c r="F1321" s="2"/>
      <c r="G1321" s="2"/>
      <c r="H1321" s="2"/>
      <c r="I1321" s="2"/>
      <c r="J1321" s="2"/>
      <c r="K1321" s="2"/>
      <c r="L1321" s="2"/>
      <c r="M1321" s="2"/>
      <c r="N1321" s="2"/>
      <c r="O1321" s="2"/>
      <c r="P1321" s="2"/>
      <c r="Q1321" s="2"/>
      <c r="R1321" s="2"/>
      <c r="S1321" s="2"/>
      <c r="T1321" s="2"/>
      <c r="U1321" s="2"/>
      <c r="V1321" s="2"/>
      <c r="W1321" s="2"/>
      <c r="X1321" s="2"/>
      <c r="Y1321" s="2"/>
      <c r="Z1321" s="2"/>
      <c r="AA1321" s="2"/>
      <c r="AB1321" s="2"/>
      <c r="AC1321" s="2"/>
      <c r="AD1321" s="2"/>
      <c r="AE1321" s="2"/>
      <c r="AF1321" s="2"/>
      <c r="AG1321" s="2"/>
      <c r="AH1321" s="2"/>
      <c r="AI1321" s="2"/>
      <c r="AJ1321" s="2"/>
      <c r="AK1321" s="2"/>
      <c r="AL1321" s="2"/>
      <c r="AM1321" s="2"/>
      <c r="AN1321" s="2"/>
      <c r="AO1321" s="2"/>
      <c r="AP1321" s="2"/>
      <c r="AQ1321" s="2"/>
      <c r="AR1321" s="2"/>
      <c r="AS1321" s="2"/>
      <c r="AT1321" s="2"/>
      <c r="AU1321" s="2"/>
      <c r="AV1321" s="2"/>
      <c r="AW1321" s="2"/>
      <c r="AX1321" s="2"/>
      <c r="AY1321" s="2"/>
      <c r="AZ1321" s="2"/>
      <c r="BA1321" s="2"/>
      <c r="BB1321" s="2"/>
      <c r="BC1321" s="2"/>
      <c r="BD1321" s="2"/>
      <c r="BE1321" s="2"/>
      <c r="BF1321" s="2"/>
      <c r="BG1321" s="2"/>
      <c r="BH1321" s="2"/>
      <c r="BI1321" s="2"/>
      <c r="BJ1321" s="2"/>
    </row>
    <row r="1322" spans="1:62" x14ac:dyDescent="0.3">
      <c r="A1322" s="2"/>
      <c r="B1322" s="2"/>
      <c r="C1322" s="2"/>
      <c r="D1322" s="2"/>
      <c r="E1322" s="2"/>
      <c r="F1322" s="2"/>
      <c r="G1322" s="2"/>
      <c r="H1322" s="2"/>
      <c r="I1322" s="2"/>
      <c r="J1322" s="2"/>
      <c r="K1322" s="2"/>
      <c r="L1322" s="2"/>
      <c r="M1322" s="2"/>
      <c r="N1322" s="2"/>
      <c r="O1322" s="2"/>
      <c r="P1322" s="2"/>
      <c r="Q1322" s="2"/>
      <c r="R1322" s="2"/>
      <c r="S1322" s="2"/>
      <c r="T1322" s="2"/>
      <c r="U1322" s="2"/>
      <c r="V1322" s="2"/>
      <c r="W1322" s="2"/>
      <c r="X1322" s="2"/>
      <c r="Y1322" s="2"/>
      <c r="Z1322" s="2"/>
      <c r="AA1322" s="2"/>
      <c r="AB1322" s="2"/>
      <c r="AC1322" s="2"/>
      <c r="AD1322" s="2"/>
      <c r="AE1322" s="2"/>
      <c r="AF1322" s="2"/>
      <c r="AG1322" s="2"/>
      <c r="AH1322" s="2"/>
      <c r="AI1322" s="2"/>
      <c r="AJ1322" s="2"/>
      <c r="AK1322" s="2"/>
      <c r="AL1322" s="2"/>
      <c r="AM1322" s="2"/>
      <c r="AN1322" s="2"/>
      <c r="AO1322" s="2"/>
      <c r="AP1322" s="2"/>
      <c r="AQ1322" s="2"/>
      <c r="AR1322" s="2"/>
      <c r="AS1322" s="2"/>
      <c r="AT1322" s="2"/>
      <c r="AU1322" s="2"/>
      <c r="AV1322" s="2"/>
      <c r="AW1322" s="2"/>
      <c r="AX1322" s="2"/>
      <c r="AY1322" s="2"/>
      <c r="AZ1322" s="2"/>
      <c r="BA1322" s="2"/>
      <c r="BB1322" s="2"/>
      <c r="BC1322" s="2"/>
      <c r="BD1322" s="2"/>
      <c r="BE1322" s="2"/>
      <c r="BF1322" s="2"/>
      <c r="BG1322" s="2"/>
      <c r="BH1322" s="2"/>
      <c r="BI1322" s="2"/>
      <c r="BJ1322" s="2"/>
    </row>
    <row r="1323" spans="1:62" x14ac:dyDescent="0.3">
      <c r="A1323" s="2"/>
      <c r="B1323" s="2"/>
      <c r="C1323" s="2"/>
      <c r="D1323" s="2"/>
      <c r="E1323" s="2"/>
      <c r="F1323" s="2"/>
      <c r="G1323" s="2"/>
      <c r="H1323" s="2"/>
      <c r="I1323" s="2"/>
      <c r="J1323" s="2"/>
      <c r="K1323" s="2"/>
      <c r="L1323" s="2"/>
      <c r="M1323" s="2"/>
      <c r="N1323" s="2"/>
      <c r="O1323" s="2"/>
      <c r="P1323" s="2"/>
      <c r="Q1323" s="2"/>
      <c r="R1323" s="2"/>
      <c r="S1323" s="2"/>
      <c r="T1323" s="2"/>
      <c r="U1323" s="2"/>
      <c r="V1323" s="2"/>
      <c r="W1323" s="2"/>
      <c r="X1323" s="2"/>
      <c r="Y1323" s="2"/>
      <c r="Z1323" s="2"/>
      <c r="AA1323" s="2"/>
      <c r="AB1323" s="2"/>
      <c r="AC1323" s="2"/>
      <c r="AD1323" s="2"/>
      <c r="AE1323" s="2"/>
      <c r="AF1323" s="2"/>
      <c r="AG1323" s="2"/>
      <c r="AH1323" s="2"/>
      <c r="AI1323" s="2"/>
      <c r="AJ1323" s="2"/>
      <c r="AK1323" s="2"/>
      <c r="AL1323" s="2"/>
      <c r="AM1323" s="2"/>
      <c r="AN1323" s="2"/>
      <c r="AO1323" s="2"/>
      <c r="AP1323" s="2"/>
      <c r="AQ1323" s="2"/>
      <c r="AR1323" s="2"/>
      <c r="AS1323" s="2"/>
      <c r="AT1323" s="2"/>
      <c r="AU1323" s="2"/>
      <c r="AV1323" s="2"/>
      <c r="AW1323" s="2"/>
      <c r="AX1323" s="2"/>
      <c r="AY1323" s="2"/>
      <c r="AZ1323" s="2"/>
      <c r="BA1323" s="2"/>
      <c r="BB1323" s="2"/>
      <c r="BC1323" s="2"/>
      <c r="BD1323" s="2"/>
      <c r="BE1323" s="2"/>
      <c r="BF1323" s="2"/>
      <c r="BG1323" s="2"/>
      <c r="BH1323" s="2"/>
      <c r="BI1323" s="2"/>
      <c r="BJ1323" s="2"/>
    </row>
    <row r="1324" spans="1:62" x14ac:dyDescent="0.3">
      <c r="A1324" s="2"/>
      <c r="B1324" s="2"/>
      <c r="C1324" s="2"/>
      <c r="D1324" s="2"/>
      <c r="E1324" s="2"/>
      <c r="F1324" s="2"/>
      <c r="G1324" s="2"/>
      <c r="H1324" s="2"/>
      <c r="I1324" s="2"/>
      <c r="J1324" s="2"/>
      <c r="K1324" s="2"/>
      <c r="L1324" s="2"/>
      <c r="M1324" s="2"/>
      <c r="N1324" s="2"/>
      <c r="O1324" s="2"/>
      <c r="P1324" s="2"/>
      <c r="Q1324" s="2"/>
      <c r="R1324" s="2"/>
      <c r="S1324" s="2"/>
      <c r="T1324" s="2"/>
      <c r="U1324" s="2"/>
      <c r="V1324" s="2"/>
      <c r="W1324" s="2"/>
      <c r="X1324" s="2"/>
      <c r="Y1324" s="2"/>
      <c r="Z1324" s="2"/>
      <c r="AA1324" s="2"/>
      <c r="AB1324" s="2"/>
      <c r="AC1324" s="2"/>
      <c r="AD1324" s="2"/>
      <c r="AE1324" s="2"/>
      <c r="AF1324" s="2"/>
      <c r="AG1324" s="2"/>
      <c r="AH1324" s="2"/>
      <c r="AI1324" s="2"/>
      <c r="AJ1324" s="2"/>
      <c r="AK1324" s="2"/>
      <c r="AL1324" s="2"/>
      <c r="AM1324" s="2"/>
      <c r="AN1324" s="2"/>
      <c r="AO1324" s="2"/>
      <c r="AP1324" s="2"/>
      <c r="AQ1324" s="2"/>
      <c r="AR1324" s="2"/>
      <c r="AS1324" s="2"/>
      <c r="AT1324" s="2"/>
      <c r="AU1324" s="2"/>
      <c r="AV1324" s="2"/>
      <c r="AW1324" s="2"/>
      <c r="AX1324" s="2"/>
      <c r="AY1324" s="2"/>
      <c r="AZ1324" s="2"/>
      <c r="BA1324" s="2"/>
      <c r="BB1324" s="2"/>
      <c r="BC1324" s="2"/>
      <c r="BD1324" s="2"/>
      <c r="BE1324" s="2"/>
      <c r="BF1324" s="2"/>
      <c r="BG1324" s="2"/>
      <c r="BH1324" s="2"/>
      <c r="BI1324" s="2"/>
      <c r="BJ1324" s="2"/>
    </row>
    <row r="1325" spans="1:62" x14ac:dyDescent="0.3">
      <c r="A1325" s="2"/>
      <c r="B1325" s="2"/>
      <c r="C1325" s="2"/>
      <c r="D1325" s="2"/>
      <c r="E1325" s="2"/>
      <c r="F1325" s="2"/>
      <c r="G1325" s="2"/>
      <c r="H1325" s="2"/>
      <c r="I1325" s="2"/>
      <c r="J1325" s="2"/>
      <c r="K1325" s="2"/>
      <c r="L1325" s="2"/>
      <c r="M1325" s="2"/>
      <c r="N1325" s="2"/>
      <c r="O1325" s="2"/>
      <c r="P1325" s="2"/>
      <c r="Q1325" s="2"/>
      <c r="R1325" s="2"/>
      <c r="S1325" s="2"/>
      <c r="T1325" s="2"/>
      <c r="U1325" s="2"/>
      <c r="V1325" s="2"/>
      <c r="W1325" s="2"/>
      <c r="X1325" s="2"/>
      <c r="Y1325" s="2"/>
      <c r="Z1325" s="2"/>
      <c r="AA1325" s="2"/>
      <c r="AB1325" s="2"/>
      <c r="AC1325" s="2"/>
      <c r="AD1325" s="2"/>
      <c r="AE1325" s="2"/>
      <c r="AF1325" s="2"/>
      <c r="AG1325" s="2"/>
      <c r="AH1325" s="2"/>
      <c r="AI1325" s="2"/>
      <c r="AJ1325" s="2"/>
      <c r="AK1325" s="2"/>
      <c r="AL1325" s="2"/>
      <c r="AM1325" s="2"/>
      <c r="AN1325" s="2"/>
      <c r="AO1325" s="2"/>
      <c r="AP1325" s="2"/>
      <c r="AQ1325" s="2"/>
      <c r="AR1325" s="2"/>
      <c r="AS1325" s="2"/>
      <c r="AT1325" s="2"/>
      <c r="AU1325" s="2"/>
      <c r="AV1325" s="2"/>
      <c r="AW1325" s="2"/>
      <c r="AX1325" s="2"/>
      <c r="AY1325" s="2"/>
      <c r="AZ1325" s="2"/>
      <c r="BA1325" s="2"/>
      <c r="BB1325" s="2"/>
      <c r="BC1325" s="2"/>
      <c r="BD1325" s="2"/>
      <c r="BE1325" s="2"/>
      <c r="BF1325" s="2"/>
      <c r="BG1325" s="2"/>
      <c r="BH1325" s="2"/>
      <c r="BI1325" s="2"/>
      <c r="BJ1325" s="2"/>
    </row>
    <row r="1326" spans="1:62" x14ac:dyDescent="0.3">
      <c r="A1326" s="2"/>
      <c r="B1326" s="2"/>
      <c r="C1326" s="2"/>
      <c r="D1326" s="2"/>
      <c r="E1326" s="2"/>
      <c r="F1326" s="2"/>
      <c r="G1326" s="2"/>
      <c r="H1326" s="2"/>
      <c r="I1326" s="2"/>
      <c r="J1326" s="2"/>
      <c r="K1326" s="2"/>
      <c r="L1326" s="2"/>
      <c r="M1326" s="2"/>
      <c r="N1326" s="2"/>
      <c r="O1326" s="2"/>
      <c r="P1326" s="2"/>
      <c r="Q1326" s="2"/>
      <c r="R1326" s="2"/>
      <c r="S1326" s="2"/>
      <c r="T1326" s="2"/>
      <c r="U1326" s="2"/>
      <c r="V1326" s="2"/>
      <c r="W1326" s="2"/>
      <c r="X1326" s="2"/>
      <c r="Y1326" s="2"/>
      <c r="Z1326" s="2"/>
      <c r="AA1326" s="2"/>
      <c r="AB1326" s="2"/>
      <c r="AC1326" s="2"/>
      <c r="AD1326" s="2"/>
      <c r="AE1326" s="2"/>
      <c r="AF1326" s="2"/>
      <c r="AG1326" s="2"/>
      <c r="AH1326" s="2"/>
      <c r="AI1326" s="2"/>
      <c r="AJ1326" s="2"/>
      <c r="AK1326" s="2"/>
      <c r="AL1326" s="2"/>
      <c r="AM1326" s="2"/>
      <c r="AN1326" s="2"/>
      <c r="AO1326" s="2"/>
      <c r="AP1326" s="2"/>
      <c r="AQ1326" s="2"/>
      <c r="AR1326" s="2"/>
      <c r="AS1326" s="2"/>
      <c r="AT1326" s="2"/>
      <c r="AU1326" s="2"/>
      <c r="AV1326" s="2"/>
      <c r="AW1326" s="2"/>
      <c r="AX1326" s="2"/>
      <c r="AY1326" s="2"/>
      <c r="AZ1326" s="2"/>
      <c r="BA1326" s="2"/>
      <c r="BB1326" s="2"/>
      <c r="BC1326" s="2"/>
      <c r="BD1326" s="2"/>
      <c r="BE1326" s="2"/>
      <c r="BF1326" s="2"/>
      <c r="BG1326" s="2"/>
      <c r="BH1326" s="2"/>
      <c r="BI1326" s="2"/>
      <c r="BJ1326" s="2"/>
    </row>
    <row r="1327" spans="1:62" x14ac:dyDescent="0.3">
      <c r="A1327" s="2"/>
      <c r="B1327" s="2"/>
      <c r="C1327" s="2"/>
      <c r="D1327" s="2"/>
      <c r="E1327" s="2"/>
      <c r="F1327" s="2"/>
      <c r="G1327" s="2"/>
      <c r="H1327" s="2"/>
      <c r="I1327" s="2"/>
      <c r="J1327" s="2"/>
      <c r="K1327" s="2"/>
      <c r="L1327" s="2"/>
      <c r="M1327" s="2"/>
      <c r="N1327" s="2"/>
      <c r="O1327" s="2"/>
      <c r="P1327" s="2"/>
      <c r="Q1327" s="2"/>
      <c r="R1327" s="2"/>
      <c r="S1327" s="2"/>
      <c r="T1327" s="2"/>
      <c r="U1327" s="2"/>
      <c r="V1327" s="2"/>
      <c r="W1327" s="2"/>
      <c r="X1327" s="2"/>
      <c r="Y1327" s="2"/>
      <c r="Z1327" s="2"/>
      <c r="AA1327" s="2"/>
      <c r="AB1327" s="2"/>
      <c r="AC1327" s="2"/>
      <c r="AD1327" s="2"/>
      <c r="AE1327" s="2"/>
      <c r="AF1327" s="2"/>
      <c r="AG1327" s="2"/>
      <c r="AH1327" s="2"/>
      <c r="AI1327" s="2"/>
      <c r="AJ1327" s="2"/>
      <c r="AK1327" s="2"/>
      <c r="AL1327" s="2"/>
      <c r="AM1327" s="2"/>
      <c r="AN1327" s="2"/>
      <c r="AO1327" s="2"/>
      <c r="AP1327" s="2"/>
      <c r="AQ1327" s="2"/>
      <c r="AR1327" s="2"/>
      <c r="AS1327" s="2"/>
      <c r="AT1327" s="2"/>
      <c r="AU1327" s="2"/>
      <c r="AV1327" s="2"/>
      <c r="AW1327" s="2"/>
      <c r="AX1327" s="2"/>
      <c r="AY1327" s="2"/>
      <c r="AZ1327" s="2"/>
      <c r="BA1327" s="2"/>
      <c r="BB1327" s="2"/>
      <c r="BC1327" s="2"/>
      <c r="BD1327" s="2"/>
      <c r="BE1327" s="2"/>
      <c r="BF1327" s="2"/>
      <c r="BG1327" s="2"/>
      <c r="BH1327" s="2"/>
      <c r="BI1327" s="2"/>
      <c r="BJ1327" s="2"/>
    </row>
    <row r="1328" spans="1:62" x14ac:dyDescent="0.3">
      <c r="A1328" s="2"/>
      <c r="B1328" s="2"/>
      <c r="C1328" s="2"/>
      <c r="D1328" s="2"/>
      <c r="E1328" s="2"/>
      <c r="F1328" s="2"/>
      <c r="G1328" s="2"/>
      <c r="H1328" s="2"/>
      <c r="I1328" s="2"/>
      <c r="J1328" s="2"/>
      <c r="K1328" s="2"/>
      <c r="L1328" s="2"/>
      <c r="M1328" s="2"/>
      <c r="N1328" s="2"/>
      <c r="O1328" s="2"/>
      <c r="P1328" s="2"/>
      <c r="Q1328" s="2"/>
      <c r="R1328" s="2"/>
      <c r="S1328" s="2"/>
      <c r="T1328" s="2"/>
      <c r="U1328" s="2"/>
      <c r="V1328" s="2"/>
      <c r="W1328" s="2"/>
      <c r="X1328" s="2"/>
      <c r="Y1328" s="2"/>
      <c r="Z1328" s="2"/>
      <c r="AA1328" s="2"/>
      <c r="AB1328" s="2"/>
      <c r="AC1328" s="2"/>
      <c r="AD1328" s="2"/>
      <c r="AE1328" s="2"/>
      <c r="AF1328" s="2"/>
      <c r="AG1328" s="2"/>
      <c r="AH1328" s="2"/>
      <c r="AI1328" s="2"/>
      <c r="AJ1328" s="2"/>
      <c r="AK1328" s="2"/>
      <c r="AL1328" s="2"/>
      <c r="AM1328" s="2"/>
      <c r="AN1328" s="2"/>
      <c r="AO1328" s="2"/>
      <c r="AP1328" s="2"/>
      <c r="AQ1328" s="2"/>
      <c r="AR1328" s="2"/>
      <c r="AS1328" s="2"/>
      <c r="AT1328" s="2"/>
      <c r="AU1328" s="2"/>
      <c r="AV1328" s="2"/>
      <c r="AW1328" s="2"/>
      <c r="AX1328" s="2"/>
      <c r="AY1328" s="2"/>
      <c r="AZ1328" s="2"/>
      <c r="BA1328" s="2"/>
      <c r="BB1328" s="2"/>
      <c r="BC1328" s="2"/>
      <c r="BD1328" s="2"/>
      <c r="BE1328" s="2"/>
      <c r="BF1328" s="2"/>
      <c r="BG1328" s="2"/>
      <c r="BH1328" s="2"/>
      <c r="BI1328" s="2"/>
      <c r="BJ1328" s="2"/>
    </row>
    <row r="1329" spans="1:62" x14ac:dyDescent="0.3">
      <c r="A1329" s="2"/>
      <c r="B1329" s="2"/>
      <c r="C1329" s="2"/>
      <c r="D1329" s="2"/>
      <c r="E1329" s="2"/>
      <c r="F1329" s="2"/>
      <c r="G1329" s="2"/>
      <c r="H1329" s="2"/>
      <c r="I1329" s="2"/>
      <c r="J1329" s="2"/>
      <c r="K1329" s="2"/>
      <c r="L1329" s="2"/>
      <c r="M1329" s="2"/>
      <c r="N1329" s="2"/>
      <c r="O1329" s="2"/>
      <c r="P1329" s="2"/>
      <c r="Q1329" s="2"/>
      <c r="R1329" s="2"/>
      <c r="S1329" s="2"/>
      <c r="T1329" s="2"/>
      <c r="U1329" s="2"/>
      <c r="V1329" s="2"/>
      <c r="W1329" s="2"/>
      <c r="X1329" s="2"/>
      <c r="Y1329" s="2"/>
      <c r="Z1329" s="2"/>
      <c r="AA1329" s="2"/>
      <c r="AB1329" s="2"/>
      <c r="AC1329" s="2"/>
      <c r="AD1329" s="2"/>
      <c r="AE1329" s="2"/>
      <c r="AF1329" s="2"/>
      <c r="AG1329" s="2"/>
      <c r="AH1329" s="2"/>
      <c r="AI1329" s="2"/>
      <c r="AJ1329" s="2"/>
      <c r="AK1329" s="2"/>
      <c r="AL1329" s="2"/>
      <c r="AM1329" s="2"/>
      <c r="AN1329" s="2"/>
      <c r="AO1329" s="2"/>
      <c r="AP1329" s="2"/>
      <c r="AQ1329" s="2"/>
      <c r="AR1329" s="2"/>
      <c r="AS1329" s="2"/>
      <c r="AT1329" s="2"/>
      <c r="AU1329" s="2"/>
      <c r="AV1329" s="2"/>
      <c r="AW1329" s="2"/>
      <c r="AX1329" s="2"/>
      <c r="AY1329" s="2"/>
      <c r="AZ1329" s="2"/>
      <c r="BA1329" s="2"/>
      <c r="BB1329" s="2"/>
      <c r="BC1329" s="2"/>
      <c r="BD1329" s="2"/>
      <c r="BE1329" s="2"/>
      <c r="BF1329" s="2"/>
      <c r="BG1329" s="2"/>
      <c r="BH1329" s="2"/>
      <c r="BI1329" s="2"/>
      <c r="BJ1329" s="2"/>
    </row>
    <row r="1330" spans="1:62" x14ac:dyDescent="0.3">
      <c r="A1330" s="2"/>
      <c r="B1330" s="2"/>
      <c r="C1330" s="2"/>
      <c r="D1330" s="2"/>
      <c r="E1330" s="2"/>
      <c r="F1330" s="2"/>
      <c r="G1330" s="2"/>
      <c r="H1330" s="2"/>
      <c r="I1330" s="2"/>
      <c r="J1330" s="2"/>
      <c r="K1330" s="2"/>
      <c r="L1330" s="2"/>
      <c r="M1330" s="2"/>
      <c r="N1330" s="2"/>
      <c r="O1330" s="2"/>
      <c r="P1330" s="2"/>
      <c r="Q1330" s="2"/>
      <c r="R1330" s="2"/>
      <c r="S1330" s="2"/>
      <c r="T1330" s="2"/>
      <c r="U1330" s="2"/>
      <c r="V1330" s="2"/>
      <c r="W1330" s="2"/>
      <c r="X1330" s="2"/>
      <c r="Y1330" s="2"/>
      <c r="Z1330" s="2"/>
      <c r="AA1330" s="2"/>
      <c r="AB1330" s="2"/>
      <c r="AC1330" s="2"/>
      <c r="AD1330" s="2"/>
      <c r="AE1330" s="2"/>
      <c r="AF1330" s="2"/>
      <c r="AG1330" s="2"/>
      <c r="AH1330" s="2"/>
      <c r="AI1330" s="2"/>
      <c r="AJ1330" s="2"/>
      <c r="AK1330" s="2"/>
      <c r="AL1330" s="2"/>
      <c r="AM1330" s="2"/>
      <c r="AN1330" s="2"/>
      <c r="AO1330" s="2"/>
      <c r="AP1330" s="2"/>
      <c r="AQ1330" s="2"/>
      <c r="AR1330" s="2"/>
      <c r="AS1330" s="2"/>
      <c r="AT1330" s="2"/>
      <c r="AU1330" s="2"/>
      <c r="AV1330" s="2"/>
      <c r="AW1330" s="2"/>
      <c r="AX1330" s="2"/>
      <c r="AY1330" s="2"/>
      <c r="AZ1330" s="2"/>
      <c r="BA1330" s="2"/>
      <c r="BB1330" s="2"/>
      <c r="BC1330" s="2"/>
      <c r="BD1330" s="2"/>
      <c r="BE1330" s="2"/>
      <c r="BF1330" s="2"/>
      <c r="BG1330" s="2"/>
      <c r="BH1330" s="2"/>
      <c r="BI1330" s="2"/>
      <c r="BJ1330" s="2"/>
    </row>
    <row r="1331" spans="1:62" x14ac:dyDescent="0.3">
      <c r="A1331" s="2"/>
      <c r="B1331" s="2"/>
      <c r="C1331" s="2"/>
      <c r="D1331" s="2"/>
      <c r="E1331" s="2"/>
      <c r="F1331" s="2"/>
      <c r="G1331" s="2"/>
      <c r="H1331" s="2"/>
      <c r="I1331" s="2"/>
      <c r="J1331" s="2"/>
      <c r="K1331" s="2"/>
      <c r="L1331" s="2"/>
      <c r="M1331" s="2"/>
      <c r="N1331" s="2"/>
      <c r="O1331" s="2"/>
      <c r="P1331" s="2"/>
      <c r="Q1331" s="2"/>
      <c r="R1331" s="2"/>
      <c r="S1331" s="2"/>
      <c r="T1331" s="2"/>
      <c r="U1331" s="2"/>
      <c r="V1331" s="2"/>
      <c r="W1331" s="2"/>
      <c r="X1331" s="2"/>
      <c r="Y1331" s="2"/>
      <c r="Z1331" s="2"/>
      <c r="AA1331" s="2"/>
      <c r="AB1331" s="2"/>
      <c r="AC1331" s="2"/>
      <c r="AD1331" s="2"/>
      <c r="AE1331" s="2"/>
      <c r="AF1331" s="2"/>
      <c r="AG1331" s="2"/>
      <c r="AH1331" s="2"/>
      <c r="AI1331" s="2"/>
      <c r="AJ1331" s="2"/>
      <c r="AK1331" s="2"/>
      <c r="AL1331" s="2"/>
      <c r="AM1331" s="2"/>
      <c r="AN1331" s="2"/>
      <c r="AO1331" s="2"/>
      <c r="AP1331" s="2"/>
      <c r="AQ1331" s="2"/>
      <c r="AR1331" s="2"/>
      <c r="AS1331" s="2"/>
      <c r="AT1331" s="2"/>
      <c r="AU1331" s="2"/>
      <c r="AV1331" s="2"/>
      <c r="AW1331" s="2"/>
      <c r="AX1331" s="2"/>
      <c r="AY1331" s="2"/>
      <c r="AZ1331" s="2"/>
      <c r="BA1331" s="2"/>
      <c r="BB1331" s="2"/>
      <c r="BC1331" s="2"/>
      <c r="BD1331" s="2"/>
      <c r="BE1331" s="2"/>
      <c r="BF1331" s="2"/>
      <c r="BG1331" s="2"/>
      <c r="BH1331" s="2"/>
      <c r="BI1331" s="2"/>
      <c r="BJ1331" s="2"/>
    </row>
    <row r="1332" spans="1:62" x14ac:dyDescent="0.3">
      <c r="A1332" s="2"/>
      <c r="B1332" s="2"/>
      <c r="C1332" s="2"/>
      <c r="D1332" s="2"/>
      <c r="E1332" s="2"/>
      <c r="F1332" s="2"/>
      <c r="G1332" s="2"/>
      <c r="H1332" s="2"/>
      <c r="I1332" s="2"/>
      <c r="J1332" s="2"/>
      <c r="K1332" s="2"/>
      <c r="L1332" s="2"/>
      <c r="M1332" s="2"/>
      <c r="N1332" s="2"/>
      <c r="O1332" s="2"/>
      <c r="P1332" s="2"/>
      <c r="Q1332" s="2"/>
      <c r="R1332" s="2"/>
      <c r="S1332" s="2"/>
      <c r="T1332" s="2"/>
      <c r="U1332" s="2"/>
      <c r="V1332" s="2"/>
      <c r="W1332" s="2"/>
      <c r="X1332" s="2"/>
      <c r="Y1332" s="2"/>
      <c r="Z1332" s="2"/>
      <c r="AA1332" s="2"/>
      <c r="AB1332" s="2"/>
      <c r="AC1332" s="2"/>
      <c r="AD1332" s="2"/>
      <c r="AE1332" s="2"/>
      <c r="AF1332" s="2"/>
      <c r="AG1332" s="2"/>
      <c r="AH1332" s="2"/>
      <c r="AI1332" s="2"/>
      <c r="AJ1332" s="2"/>
      <c r="AK1332" s="2"/>
      <c r="AL1332" s="2"/>
      <c r="AM1332" s="2"/>
      <c r="AN1332" s="2"/>
      <c r="AO1332" s="2"/>
      <c r="AP1332" s="2"/>
      <c r="AQ1332" s="2"/>
      <c r="AR1332" s="2"/>
      <c r="AS1332" s="2"/>
      <c r="AT1332" s="2"/>
      <c r="AU1332" s="2"/>
      <c r="AV1332" s="2"/>
      <c r="AW1332" s="2"/>
      <c r="AX1332" s="2"/>
      <c r="AY1332" s="2"/>
      <c r="AZ1332" s="2"/>
      <c r="BA1332" s="2"/>
      <c r="BB1332" s="2"/>
      <c r="BC1332" s="2"/>
      <c r="BD1332" s="2"/>
      <c r="BE1332" s="2"/>
      <c r="BF1332" s="2"/>
      <c r="BG1332" s="2"/>
      <c r="BH1332" s="2"/>
      <c r="BI1332" s="2"/>
      <c r="BJ1332" s="2"/>
    </row>
    <row r="1333" spans="1:62" x14ac:dyDescent="0.3">
      <c r="A1333" s="2"/>
      <c r="B1333" s="2"/>
      <c r="C1333" s="2"/>
      <c r="D1333" s="2"/>
      <c r="E1333" s="2"/>
      <c r="F1333" s="2"/>
      <c r="G1333" s="2"/>
      <c r="H1333" s="2"/>
      <c r="I1333" s="2"/>
      <c r="J1333" s="2"/>
      <c r="K1333" s="2"/>
      <c r="L1333" s="2"/>
      <c r="M1333" s="2"/>
      <c r="N1333" s="2"/>
      <c r="O1333" s="2"/>
      <c r="P1333" s="2"/>
      <c r="Q1333" s="2"/>
      <c r="R1333" s="2"/>
      <c r="S1333" s="2"/>
      <c r="T1333" s="2"/>
      <c r="U1333" s="2"/>
      <c r="V1333" s="2"/>
      <c r="W1333" s="2"/>
      <c r="X1333" s="2"/>
      <c r="Y1333" s="2"/>
      <c r="Z1333" s="2"/>
      <c r="AA1333" s="2"/>
      <c r="AB1333" s="2"/>
      <c r="AC1333" s="2"/>
      <c r="AD1333" s="2"/>
      <c r="AE1333" s="2"/>
      <c r="AF1333" s="2"/>
      <c r="AG1333" s="2"/>
      <c r="AH1333" s="2"/>
      <c r="AI1333" s="2"/>
      <c r="AJ1333" s="2"/>
      <c r="AK1333" s="2"/>
      <c r="AL1333" s="2"/>
      <c r="AM1333" s="2"/>
      <c r="AN1333" s="2"/>
      <c r="AO1333" s="2"/>
      <c r="AP1333" s="2"/>
      <c r="AQ1333" s="2"/>
      <c r="AR1333" s="2"/>
      <c r="AS1333" s="2"/>
      <c r="AT1333" s="2"/>
      <c r="AU1333" s="2"/>
      <c r="AV1333" s="2"/>
      <c r="AW1333" s="2"/>
      <c r="AX1333" s="2"/>
      <c r="AY1333" s="2"/>
      <c r="AZ1333" s="2"/>
      <c r="BA1333" s="2"/>
      <c r="BB1333" s="2"/>
      <c r="BC1333" s="2"/>
      <c r="BD1333" s="2"/>
      <c r="BE1333" s="2"/>
      <c r="BF1333" s="2"/>
      <c r="BG1333" s="2"/>
      <c r="BH1333" s="2"/>
      <c r="BI1333" s="2"/>
      <c r="BJ1333" s="2"/>
    </row>
    <row r="1334" spans="1:62" x14ac:dyDescent="0.3">
      <c r="A1334" s="2"/>
      <c r="B1334" s="2"/>
      <c r="C1334" s="2"/>
      <c r="D1334" s="2"/>
      <c r="E1334" s="2"/>
      <c r="F1334" s="2"/>
      <c r="G1334" s="2"/>
      <c r="H1334" s="2"/>
      <c r="I1334" s="2"/>
      <c r="J1334" s="2"/>
      <c r="K1334" s="2"/>
      <c r="L1334" s="2"/>
      <c r="M1334" s="2"/>
      <c r="N1334" s="2"/>
      <c r="O1334" s="2"/>
      <c r="P1334" s="2"/>
      <c r="Q1334" s="2"/>
      <c r="R1334" s="2"/>
      <c r="S1334" s="2"/>
      <c r="T1334" s="2"/>
      <c r="U1334" s="2"/>
      <c r="V1334" s="2"/>
      <c r="W1334" s="2"/>
      <c r="X1334" s="2"/>
      <c r="Y1334" s="2"/>
      <c r="Z1334" s="2"/>
      <c r="AA1334" s="2"/>
      <c r="AB1334" s="2"/>
      <c r="AC1334" s="2"/>
      <c r="AD1334" s="2"/>
      <c r="AE1334" s="2"/>
      <c r="AF1334" s="2"/>
      <c r="AG1334" s="2"/>
      <c r="AH1334" s="2"/>
      <c r="AI1334" s="2"/>
      <c r="AJ1334" s="2"/>
      <c r="AK1334" s="2"/>
      <c r="AL1334" s="2"/>
      <c r="AM1334" s="2"/>
      <c r="AN1334" s="2"/>
      <c r="AO1334" s="2"/>
      <c r="AP1334" s="2"/>
      <c r="AQ1334" s="2"/>
      <c r="AR1334" s="2"/>
      <c r="AS1334" s="2"/>
      <c r="AT1334" s="2"/>
      <c r="AU1334" s="2"/>
      <c r="AV1334" s="2"/>
      <c r="AW1334" s="2"/>
      <c r="AX1334" s="2"/>
      <c r="AY1334" s="2"/>
      <c r="AZ1334" s="2"/>
      <c r="BA1334" s="2"/>
      <c r="BB1334" s="2"/>
      <c r="BC1334" s="2"/>
      <c r="BD1334" s="2"/>
      <c r="BE1334" s="2"/>
      <c r="BF1334" s="2"/>
      <c r="BG1334" s="2"/>
      <c r="BH1334" s="2"/>
      <c r="BI1334" s="2"/>
      <c r="BJ1334" s="2"/>
    </row>
    <row r="1335" spans="1:62" x14ac:dyDescent="0.3">
      <c r="A1335" s="2"/>
      <c r="B1335" s="2"/>
      <c r="C1335" s="2"/>
      <c r="D1335" s="2"/>
      <c r="E1335" s="2"/>
      <c r="F1335" s="2"/>
      <c r="G1335" s="2"/>
      <c r="H1335" s="2"/>
      <c r="I1335" s="2"/>
      <c r="J1335" s="2"/>
      <c r="K1335" s="2"/>
      <c r="L1335" s="2"/>
      <c r="M1335" s="2"/>
      <c r="N1335" s="2"/>
      <c r="O1335" s="2"/>
      <c r="P1335" s="2"/>
      <c r="Q1335" s="2"/>
      <c r="R1335" s="2"/>
      <c r="S1335" s="2"/>
      <c r="T1335" s="2"/>
      <c r="U1335" s="2"/>
      <c r="V1335" s="2"/>
      <c r="W1335" s="2"/>
      <c r="X1335" s="2"/>
      <c r="Y1335" s="2"/>
      <c r="Z1335" s="2"/>
      <c r="AA1335" s="2"/>
      <c r="AB1335" s="2"/>
      <c r="AC1335" s="2"/>
      <c r="AD1335" s="2"/>
      <c r="AE1335" s="2"/>
      <c r="AF1335" s="2"/>
      <c r="AG1335" s="2"/>
      <c r="AH1335" s="2"/>
      <c r="AI1335" s="2"/>
      <c r="AJ1335" s="2"/>
      <c r="AK1335" s="2"/>
      <c r="AL1335" s="2"/>
      <c r="AM1335" s="2"/>
      <c r="AN1335" s="2"/>
      <c r="AO1335" s="2"/>
      <c r="AP1335" s="2"/>
      <c r="AQ1335" s="2"/>
      <c r="AR1335" s="2"/>
      <c r="AS1335" s="2"/>
      <c r="AT1335" s="2"/>
      <c r="AU1335" s="2"/>
      <c r="AV1335" s="2"/>
      <c r="AW1335" s="2"/>
      <c r="AX1335" s="2"/>
      <c r="AY1335" s="2"/>
      <c r="AZ1335" s="2"/>
      <c r="BA1335" s="2"/>
      <c r="BB1335" s="2"/>
      <c r="BC1335" s="2"/>
      <c r="BD1335" s="2"/>
      <c r="BE1335" s="2"/>
      <c r="BF1335" s="2"/>
      <c r="BG1335" s="2"/>
      <c r="BH1335" s="2"/>
      <c r="BI1335" s="2"/>
      <c r="BJ1335" s="2"/>
    </row>
    <row r="1336" spans="1:62" x14ac:dyDescent="0.3">
      <c r="A1336" s="2"/>
      <c r="B1336" s="2"/>
      <c r="C1336" s="2"/>
      <c r="D1336" s="2"/>
      <c r="E1336" s="2"/>
      <c r="F1336" s="2"/>
      <c r="G1336" s="2"/>
      <c r="H1336" s="2"/>
      <c r="I1336" s="2"/>
      <c r="J1336" s="2"/>
      <c r="K1336" s="2"/>
      <c r="L1336" s="2"/>
      <c r="M1336" s="2"/>
      <c r="N1336" s="2"/>
      <c r="O1336" s="2"/>
      <c r="P1336" s="2"/>
      <c r="Q1336" s="2"/>
      <c r="R1336" s="2"/>
      <c r="S1336" s="2"/>
      <c r="T1336" s="2"/>
      <c r="U1336" s="2"/>
      <c r="V1336" s="2"/>
      <c r="W1336" s="2"/>
      <c r="X1336" s="2"/>
      <c r="Y1336" s="2"/>
      <c r="Z1336" s="2"/>
      <c r="AA1336" s="2"/>
      <c r="AB1336" s="2"/>
      <c r="AC1336" s="2"/>
      <c r="AD1336" s="2"/>
      <c r="AE1336" s="2"/>
      <c r="AF1336" s="2"/>
      <c r="AG1336" s="2"/>
      <c r="AH1336" s="2"/>
      <c r="AI1336" s="2"/>
      <c r="AJ1336" s="2"/>
      <c r="AK1336" s="2"/>
      <c r="AL1336" s="2"/>
      <c r="AM1336" s="2"/>
      <c r="AN1336" s="2"/>
      <c r="AO1336" s="2"/>
      <c r="AP1336" s="2"/>
      <c r="AQ1336" s="2"/>
      <c r="AR1336" s="2"/>
      <c r="AS1336" s="2"/>
      <c r="AT1336" s="2"/>
      <c r="AU1336" s="2"/>
      <c r="AV1336" s="2"/>
      <c r="AW1336" s="2"/>
      <c r="AX1336" s="2"/>
      <c r="AY1336" s="2"/>
      <c r="AZ1336" s="2"/>
      <c r="BA1336" s="2"/>
      <c r="BB1336" s="2"/>
      <c r="BC1336" s="2"/>
      <c r="BD1336" s="2"/>
      <c r="BE1336" s="2"/>
      <c r="BF1336" s="2"/>
      <c r="BG1336" s="2"/>
      <c r="BH1336" s="2"/>
      <c r="BI1336" s="2"/>
      <c r="BJ1336" s="2"/>
    </row>
    <row r="1337" spans="1:62" x14ac:dyDescent="0.3">
      <c r="A1337" s="2"/>
      <c r="B1337" s="2"/>
      <c r="C1337" s="2"/>
      <c r="D1337" s="2"/>
      <c r="E1337" s="2"/>
      <c r="F1337" s="2"/>
      <c r="G1337" s="2"/>
      <c r="H1337" s="2"/>
      <c r="I1337" s="2"/>
      <c r="J1337" s="2"/>
      <c r="K1337" s="2"/>
      <c r="L1337" s="2"/>
      <c r="M1337" s="2"/>
      <c r="N1337" s="2"/>
      <c r="O1337" s="2"/>
      <c r="P1337" s="2"/>
      <c r="Q1337" s="2"/>
      <c r="R1337" s="2"/>
      <c r="S1337" s="2"/>
      <c r="T1337" s="2"/>
      <c r="U1337" s="2"/>
      <c r="V1337" s="2"/>
      <c r="W1337" s="2"/>
      <c r="X1337" s="2"/>
      <c r="Y1337" s="2"/>
      <c r="Z1337" s="2"/>
      <c r="AA1337" s="2"/>
      <c r="AB1337" s="2"/>
      <c r="AC1337" s="2"/>
      <c r="AD1337" s="2"/>
      <c r="AE1337" s="2"/>
      <c r="AF1337" s="2"/>
      <c r="AG1337" s="2"/>
      <c r="AH1337" s="2"/>
      <c r="AI1337" s="2"/>
      <c r="AJ1337" s="2"/>
      <c r="AK1337" s="2"/>
      <c r="AL1337" s="2"/>
      <c r="AM1337" s="2"/>
      <c r="AN1337" s="2"/>
      <c r="AO1337" s="2"/>
      <c r="AP1337" s="2"/>
      <c r="AQ1337" s="2"/>
      <c r="AR1337" s="2"/>
      <c r="AS1337" s="2"/>
      <c r="AT1337" s="2"/>
      <c r="AU1337" s="2"/>
      <c r="AV1337" s="2"/>
      <c r="AW1337" s="2"/>
      <c r="AX1337" s="2"/>
      <c r="AY1337" s="2"/>
      <c r="AZ1337" s="2"/>
      <c r="BA1337" s="2"/>
      <c r="BB1337" s="2"/>
      <c r="BC1337" s="2"/>
      <c r="BD1337" s="2"/>
      <c r="BE1337" s="2"/>
      <c r="BF1337" s="2"/>
      <c r="BG1337" s="2"/>
      <c r="BH1337" s="2"/>
      <c r="BI1337" s="2"/>
      <c r="BJ1337" s="2"/>
    </row>
    <row r="1338" spans="1:62" x14ac:dyDescent="0.3">
      <c r="A1338" s="2"/>
      <c r="B1338" s="2"/>
      <c r="C1338" s="2"/>
      <c r="D1338" s="2"/>
      <c r="E1338" s="2"/>
      <c r="F1338" s="2"/>
      <c r="G1338" s="2"/>
      <c r="H1338" s="2"/>
      <c r="I1338" s="2"/>
      <c r="J1338" s="2"/>
      <c r="K1338" s="2"/>
      <c r="L1338" s="2"/>
      <c r="M1338" s="2"/>
      <c r="N1338" s="2"/>
      <c r="O1338" s="2"/>
      <c r="P1338" s="2"/>
      <c r="Q1338" s="2"/>
      <c r="R1338" s="2"/>
      <c r="S1338" s="2"/>
      <c r="T1338" s="2"/>
      <c r="U1338" s="2"/>
      <c r="V1338" s="2"/>
      <c r="W1338" s="2"/>
      <c r="X1338" s="2"/>
      <c r="Y1338" s="2"/>
      <c r="Z1338" s="2"/>
      <c r="AA1338" s="2"/>
      <c r="AB1338" s="2"/>
      <c r="AC1338" s="2"/>
      <c r="AD1338" s="2"/>
      <c r="AE1338" s="2"/>
      <c r="AF1338" s="2"/>
      <c r="AG1338" s="2"/>
      <c r="AH1338" s="2"/>
      <c r="AI1338" s="2"/>
      <c r="AJ1338" s="2"/>
      <c r="AK1338" s="2"/>
      <c r="AL1338" s="2"/>
      <c r="AM1338" s="2"/>
      <c r="AN1338" s="2"/>
      <c r="AO1338" s="2"/>
      <c r="AP1338" s="2"/>
      <c r="AQ1338" s="2"/>
      <c r="AR1338" s="2"/>
      <c r="AS1338" s="2"/>
      <c r="AT1338" s="2"/>
      <c r="AU1338" s="2"/>
      <c r="AV1338" s="2"/>
      <c r="AW1338" s="2"/>
      <c r="AX1338" s="2"/>
      <c r="AY1338" s="2"/>
      <c r="AZ1338" s="2"/>
      <c r="BA1338" s="2"/>
      <c r="BB1338" s="2"/>
      <c r="BC1338" s="2"/>
      <c r="BD1338" s="2"/>
      <c r="BE1338" s="2"/>
      <c r="BF1338" s="2"/>
      <c r="BG1338" s="2"/>
      <c r="BH1338" s="2"/>
      <c r="BI1338" s="2"/>
      <c r="BJ1338" s="2"/>
    </row>
    <row r="1339" spans="1:62" x14ac:dyDescent="0.3">
      <c r="A1339" s="2"/>
      <c r="B1339" s="2"/>
      <c r="C1339" s="2"/>
      <c r="D1339" s="2"/>
      <c r="E1339" s="2"/>
      <c r="F1339" s="2"/>
      <c r="G1339" s="2"/>
      <c r="H1339" s="2"/>
      <c r="I1339" s="2"/>
      <c r="J1339" s="2"/>
      <c r="K1339" s="2"/>
      <c r="L1339" s="2"/>
      <c r="M1339" s="2"/>
      <c r="N1339" s="2"/>
      <c r="O1339" s="2"/>
      <c r="P1339" s="2"/>
      <c r="Q1339" s="2"/>
      <c r="R1339" s="2"/>
      <c r="S1339" s="2"/>
      <c r="T1339" s="2"/>
      <c r="U1339" s="2"/>
      <c r="V1339" s="2"/>
      <c r="W1339" s="2"/>
      <c r="X1339" s="2"/>
      <c r="Y1339" s="2"/>
      <c r="Z1339" s="2"/>
      <c r="AA1339" s="2"/>
      <c r="AB1339" s="2"/>
      <c r="AC1339" s="2"/>
      <c r="AD1339" s="2"/>
      <c r="AE1339" s="2"/>
      <c r="AF1339" s="2"/>
      <c r="AG1339" s="2"/>
      <c r="AH1339" s="2"/>
      <c r="AI1339" s="2"/>
      <c r="AJ1339" s="2"/>
      <c r="AK1339" s="2"/>
      <c r="AL1339" s="2"/>
      <c r="AM1339" s="2"/>
      <c r="AN1339" s="2"/>
      <c r="AO1339" s="2"/>
      <c r="AP1339" s="2"/>
      <c r="AQ1339" s="2"/>
      <c r="AR1339" s="2"/>
      <c r="AS1339" s="2"/>
      <c r="AT1339" s="2"/>
      <c r="AU1339" s="2"/>
      <c r="AV1339" s="2"/>
      <c r="AW1339" s="2"/>
      <c r="AX1339" s="2"/>
      <c r="AY1339" s="2"/>
      <c r="AZ1339" s="2"/>
      <c r="BA1339" s="2"/>
      <c r="BB1339" s="2"/>
      <c r="BC1339" s="2"/>
      <c r="BD1339" s="2"/>
      <c r="BE1339" s="2"/>
      <c r="BF1339" s="2"/>
      <c r="BG1339" s="2"/>
      <c r="BH1339" s="2"/>
      <c r="BI1339" s="2"/>
      <c r="BJ1339" s="2"/>
    </row>
    <row r="1340" spans="1:62" x14ac:dyDescent="0.3">
      <c r="A1340" s="2"/>
      <c r="B1340" s="2"/>
      <c r="C1340" s="2"/>
      <c r="D1340" s="2"/>
      <c r="E1340" s="2"/>
      <c r="F1340" s="2"/>
      <c r="G1340" s="2"/>
      <c r="H1340" s="2"/>
      <c r="I1340" s="2"/>
      <c r="J1340" s="2"/>
      <c r="K1340" s="2"/>
      <c r="L1340" s="2"/>
      <c r="M1340" s="2"/>
      <c r="N1340" s="2"/>
      <c r="O1340" s="2"/>
      <c r="P1340" s="2"/>
      <c r="Q1340" s="2"/>
      <c r="R1340" s="2"/>
      <c r="S1340" s="2"/>
      <c r="T1340" s="2"/>
      <c r="U1340" s="2"/>
      <c r="V1340" s="2"/>
      <c r="W1340" s="2"/>
      <c r="X1340" s="2"/>
      <c r="Y1340" s="2"/>
      <c r="Z1340" s="2"/>
      <c r="AA1340" s="2"/>
      <c r="AB1340" s="2"/>
      <c r="AC1340" s="2"/>
      <c r="AD1340" s="2"/>
      <c r="AE1340" s="2"/>
      <c r="AF1340" s="2"/>
      <c r="AG1340" s="2"/>
      <c r="AH1340" s="2"/>
      <c r="AI1340" s="2"/>
      <c r="AJ1340" s="2"/>
      <c r="AK1340" s="2"/>
      <c r="AL1340" s="2"/>
      <c r="AM1340" s="2"/>
      <c r="AN1340" s="2"/>
      <c r="AO1340" s="2"/>
      <c r="AP1340" s="2"/>
      <c r="AQ1340" s="2"/>
      <c r="AR1340" s="2"/>
      <c r="AS1340" s="2"/>
      <c r="AT1340" s="2"/>
      <c r="AU1340" s="2"/>
      <c r="AV1340" s="2"/>
      <c r="AW1340" s="2"/>
      <c r="AX1340" s="2"/>
      <c r="AY1340" s="2"/>
      <c r="AZ1340" s="2"/>
      <c r="BA1340" s="2"/>
      <c r="BB1340" s="2"/>
      <c r="BC1340" s="2"/>
      <c r="BD1340" s="2"/>
      <c r="BE1340" s="2"/>
      <c r="BF1340" s="2"/>
      <c r="BG1340" s="2"/>
      <c r="BH1340" s="2"/>
      <c r="BI1340" s="2"/>
      <c r="BJ1340" s="2"/>
    </row>
    <row r="1341" spans="1:62" x14ac:dyDescent="0.3">
      <c r="A1341" s="2"/>
      <c r="B1341" s="2"/>
      <c r="C1341" s="2"/>
      <c r="D1341" s="2"/>
      <c r="E1341" s="2"/>
      <c r="F1341" s="2"/>
      <c r="G1341" s="2"/>
      <c r="H1341" s="2"/>
      <c r="I1341" s="2"/>
      <c r="J1341" s="2"/>
      <c r="K1341" s="2"/>
      <c r="L1341" s="2"/>
      <c r="M1341" s="2"/>
      <c r="N1341" s="2"/>
      <c r="O1341" s="2"/>
      <c r="P1341" s="2"/>
      <c r="Q1341" s="2"/>
      <c r="R1341" s="2"/>
      <c r="S1341" s="2"/>
      <c r="T1341" s="2"/>
      <c r="U1341" s="2"/>
      <c r="V1341" s="2"/>
      <c r="W1341" s="2"/>
      <c r="X1341" s="2"/>
      <c r="Y1341" s="2"/>
      <c r="Z1341" s="2"/>
      <c r="AA1341" s="2"/>
      <c r="AB1341" s="2"/>
      <c r="AC1341" s="2"/>
      <c r="AD1341" s="2"/>
      <c r="AE1341" s="2"/>
      <c r="AF1341" s="2"/>
      <c r="AG1341" s="2"/>
      <c r="AH1341" s="2"/>
      <c r="AI1341" s="2"/>
      <c r="AJ1341" s="2"/>
      <c r="AK1341" s="2"/>
      <c r="AL1341" s="2"/>
      <c r="AM1341" s="2"/>
      <c r="AN1341" s="2"/>
      <c r="AO1341" s="2"/>
      <c r="AP1341" s="2"/>
      <c r="AQ1341" s="2"/>
      <c r="AR1341" s="2"/>
      <c r="AS1341" s="2"/>
      <c r="AT1341" s="2"/>
      <c r="AU1341" s="2"/>
      <c r="AV1341" s="2"/>
      <c r="AW1341" s="2"/>
      <c r="AX1341" s="2"/>
      <c r="AY1341" s="2"/>
      <c r="AZ1341" s="2"/>
      <c r="BA1341" s="2"/>
      <c r="BB1341" s="2"/>
      <c r="BC1341" s="2"/>
      <c r="BD1341" s="2"/>
      <c r="BE1341" s="2"/>
      <c r="BF1341" s="2"/>
      <c r="BG1341" s="2"/>
      <c r="BH1341" s="2"/>
      <c r="BI1341" s="2"/>
      <c r="BJ1341" s="2"/>
    </row>
    <row r="1342" spans="1:62" x14ac:dyDescent="0.3">
      <c r="A1342" s="2"/>
      <c r="B1342" s="2"/>
      <c r="C1342" s="2"/>
      <c r="D1342" s="2"/>
      <c r="E1342" s="2"/>
      <c r="F1342" s="2"/>
      <c r="G1342" s="2"/>
      <c r="H1342" s="2"/>
      <c r="I1342" s="2"/>
      <c r="J1342" s="2"/>
      <c r="K1342" s="2"/>
      <c r="L1342" s="2"/>
      <c r="M1342" s="2"/>
      <c r="N1342" s="2"/>
      <c r="O1342" s="2"/>
      <c r="P1342" s="2"/>
      <c r="Q1342" s="2"/>
      <c r="R1342" s="2"/>
      <c r="S1342" s="2"/>
      <c r="T1342" s="2"/>
      <c r="U1342" s="2"/>
      <c r="V1342" s="2"/>
      <c r="W1342" s="2"/>
      <c r="X1342" s="2"/>
      <c r="Y1342" s="2"/>
      <c r="Z1342" s="2"/>
      <c r="AA1342" s="2"/>
      <c r="AB1342" s="2"/>
      <c r="AC1342" s="2"/>
      <c r="AD1342" s="2"/>
      <c r="AE1342" s="2"/>
      <c r="AF1342" s="2"/>
      <c r="AG1342" s="2"/>
      <c r="AH1342" s="2"/>
      <c r="AI1342" s="2"/>
      <c r="AJ1342" s="2"/>
      <c r="AK1342" s="2"/>
      <c r="AL1342" s="2"/>
      <c r="AM1342" s="2"/>
      <c r="AN1342" s="2"/>
      <c r="AO1342" s="2"/>
      <c r="AP1342" s="2"/>
      <c r="AQ1342" s="2"/>
      <c r="AR1342" s="2"/>
      <c r="AS1342" s="2"/>
      <c r="AT1342" s="2"/>
      <c r="AU1342" s="2"/>
      <c r="AV1342" s="2"/>
      <c r="AW1342" s="2"/>
      <c r="AX1342" s="2"/>
      <c r="AY1342" s="2"/>
      <c r="AZ1342" s="2"/>
      <c r="BA1342" s="2"/>
      <c r="BB1342" s="2"/>
      <c r="BC1342" s="2"/>
      <c r="BD1342" s="2"/>
      <c r="BE1342" s="2"/>
      <c r="BF1342" s="2"/>
      <c r="BG1342" s="2"/>
      <c r="BH1342" s="2"/>
      <c r="BI1342" s="2"/>
      <c r="BJ1342" s="2"/>
    </row>
    <row r="1343" spans="1:62" x14ac:dyDescent="0.3">
      <c r="A1343" s="2"/>
      <c r="B1343" s="2"/>
      <c r="C1343" s="2"/>
      <c r="D1343" s="2"/>
      <c r="E1343" s="2"/>
      <c r="F1343" s="2"/>
      <c r="G1343" s="2"/>
      <c r="H1343" s="2"/>
      <c r="I1343" s="2"/>
      <c r="J1343" s="2"/>
      <c r="K1343" s="2"/>
      <c r="L1343" s="2"/>
      <c r="M1343" s="2"/>
      <c r="N1343" s="2"/>
      <c r="O1343" s="2"/>
      <c r="P1343" s="2"/>
      <c r="Q1343" s="2"/>
      <c r="R1343" s="2"/>
      <c r="S1343" s="2"/>
      <c r="T1343" s="2"/>
      <c r="U1343" s="2"/>
      <c r="V1343" s="2"/>
      <c r="W1343" s="2"/>
      <c r="X1343" s="2"/>
      <c r="Y1343" s="2"/>
      <c r="Z1343" s="2"/>
      <c r="AA1343" s="2"/>
      <c r="AB1343" s="2"/>
      <c r="AC1343" s="2"/>
      <c r="AD1343" s="2"/>
      <c r="AE1343" s="2"/>
      <c r="AF1343" s="2"/>
      <c r="AG1343" s="2"/>
      <c r="AH1343" s="2"/>
      <c r="AI1343" s="2"/>
      <c r="AJ1343" s="2"/>
      <c r="AK1343" s="2"/>
      <c r="AL1343" s="2"/>
      <c r="AM1343" s="2"/>
      <c r="AN1343" s="2"/>
      <c r="AO1343" s="2"/>
      <c r="AP1343" s="2"/>
      <c r="AQ1343" s="2"/>
      <c r="AR1343" s="2"/>
      <c r="AS1343" s="2"/>
      <c r="AT1343" s="2"/>
      <c r="AU1343" s="2"/>
      <c r="AV1343" s="2"/>
      <c r="AW1343" s="2"/>
      <c r="AX1343" s="2"/>
      <c r="AY1343" s="2"/>
      <c r="AZ1343" s="2"/>
      <c r="BA1343" s="2"/>
      <c r="BB1343" s="2"/>
      <c r="BC1343" s="2"/>
      <c r="BD1343" s="2"/>
      <c r="BE1343" s="2"/>
      <c r="BF1343" s="2"/>
      <c r="BG1343" s="2"/>
      <c r="BH1343" s="2"/>
      <c r="BI1343" s="2"/>
      <c r="BJ1343" s="2"/>
    </row>
    <row r="1344" spans="1:62" x14ac:dyDescent="0.3">
      <c r="A1344" s="2"/>
      <c r="B1344" s="2"/>
      <c r="C1344" s="2"/>
      <c r="D1344" s="2"/>
      <c r="E1344" s="2"/>
      <c r="F1344" s="2"/>
      <c r="G1344" s="2"/>
      <c r="H1344" s="2"/>
      <c r="I1344" s="2"/>
      <c r="J1344" s="2"/>
      <c r="K1344" s="2"/>
      <c r="L1344" s="2"/>
      <c r="M1344" s="2"/>
      <c r="N1344" s="2"/>
      <c r="O1344" s="2"/>
      <c r="P1344" s="2"/>
      <c r="Q1344" s="2"/>
      <c r="R1344" s="2"/>
      <c r="S1344" s="2"/>
      <c r="T1344" s="2"/>
      <c r="U1344" s="2"/>
      <c r="V1344" s="2"/>
      <c r="W1344" s="2"/>
      <c r="X1344" s="2"/>
      <c r="Y1344" s="2"/>
      <c r="Z1344" s="2"/>
      <c r="AA1344" s="2"/>
      <c r="AB1344" s="2"/>
      <c r="AC1344" s="2"/>
      <c r="AD1344" s="2"/>
      <c r="AE1344" s="2"/>
      <c r="AF1344" s="2"/>
      <c r="AG1344" s="2"/>
      <c r="AH1344" s="2"/>
      <c r="AI1344" s="2"/>
      <c r="AJ1344" s="2"/>
      <c r="AK1344" s="2"/>
      <c r="AL1344" s="2"/>
      <c r="AM1344" s="2"/>
      <c r="AN1344" s="2"/>
      <c r="AO1344" s="2"/>
      <c r="AP1344" s="2"/>
      <c r="AQ1344" s="2"/>
      <c r="AR1344" s="2"/>
      <c r="AS1344" s="2"/>
      <c r="AT1344" s="2"/>
      <c r="AU1344" s="2"/>
      <c r="AV1344" s="2"/>
      <c r="AW1344" s="2"/>
      <c r="AX1344" s="2"/>
      <c r="AY1344" s="2"/>
      <c r="AZ1344" s="2"/>
      <c r="BA1344" s="2"/>
      <c r="BB1344" s="2"/>
      <c r="BC1344" s="2"/>
      <c r="BD1344" s="2"/>
      <c r="BE1344" s="2"/>
      <c r="BF1344" s="2"/>
      <c r="BG1344" s="2"/>
      <c r="BH1344" s="2"/>
      <c r="BI1344" s="2"/>
      <c r="BJ1344" s="2"/>
    </row>
    <row r="1345" spans="1:62" x14ac:dyDescent="0.3">
      <c r="A1345" s="2"/>
      <c r="B1345" s="2"/>
      <c r="C1345" s="2"/>
      <c r="D1345" s="2"/>
      <c r="E1345" s="2"/>
      <c r="F1345" s="2"/>
      <c r="G1345" s="2"/>
      <c r="H1345" s="2"/>
      <c r="I1345" s="2"/>
      <c r="J1345" s="2"/>
      <c r="K1345" s="2"/>
      <c r="L1345" s="2"/>
      <c r="M1345" s="2"/>
      <c r="N1345" s="2"/>
      <c r="O1345" s="2"/>
      <c r="P1345" s="2"/>
      <c r="Q1345" s="2"/>
      <c r="R1345" s="2"/>
      <c r="S1345" s="2"/>
      <c r="T1345" s="2"/>
      <c r="U1345" s="2"/>
      <c r="V1345" s="2"/>
      <c r="W1345" s="2"/>
      <c r="X1345" s="2"/>
      <c r="Y1345" s="2"/>
      <c r="Z1345" s="2"/>
      <c r="AA1345" s="2"/>
      <c r="AB1345" s="2"/>
      <c r="AC1345" s="2"/>
      <c r="AD1345" s="2"/>
      <c r="AE1345" s="2"/>
      <c r="AF1345" s="2"/>
      <c r="AG1345" s="2"/>
      <c r="AH1345" s="2"/>
      <c r="AI1345" s="2"/>
      <c r="AJ1345" s="2"/>
      <c r="AK1345" s="2"/>
      <c r="AL1345" s="2"/>
      <c r="AM1345" s="2"/>
      <c r="AN1345" s="2"/>
      <c r="AO1345" s="2"/>
      <c r="AP1345" s="2"/>
      <c r="AQ1345" s="2"/>
      <c r="AR1345" s="2"/>
      <c r="AS1345" s="2"/>
      <c r="AT1345" s="2"/>
      <c r="AU1345" s="2"/>
      <c r="AV1345" s="2"/>
      <c r="AW1345" s="2"/>
      <c r="AX1345" s="2"/>
      <c r="AY1345" s="2"/>
      <c r="AZ1345" s="2"/>
      <c r="BA1345" s="2"/>
      <c r="BB1345" s="2"/>
      <c r="BC1345" s="2"/>
      <c r="BD1345" s="2"/>
      <c r="BE1345" s="2"/>
      <c r="BF1345" s="2"/>
      <c r="BG1345" s="2"/>
      <c r="BH1345" s="2"/>
      <c r="BI1345" s="2"/>
      <c r="BJ1345" s="2"/>
    </row>
    <row r="1346" spans="1:62" x14ac:dyDescent="0.3">
      <c r="A1346" s="2"/>
      <c r="B1346" s="2"/>
      <c r="C1346" s="2"/>
      <c r="D1346" s="2"/>
      <c r="E1346" s="2"/>
      <c r="F1346" s="2"/>
      <c r="G1346" s="2"/>
      <c r="H1346" s="2"/>
      <c r="I1346" s="2"/>
      <c r="J1346" s="2"/>
      <c r="K1346" s="2"/>
      <c r="L1346" s="2"/>
      <c r="M1346" s="2"/>
      <c r="N1346" s="2"/>
      <c r="O1346" s="2"/>
      <c r="P1346" s="2"/>
      <c r="Q1346" s="2"/>
      <c r="R1346" s="2"/>
      <c r="S1346" s="2"/>
      <c r="T1346" s="2"/>
      <c r="U1346" s="2"/>
      <c r="V1346" s="2"/>
      <c r="W1346" s="2"/>
      <c r="X1346" s="2"/>
      <c r="Y1346" s="2"/>
      <c r="Z1346" s="2"/>
      <c r="AA1346" s="2"/>
      <c r="AB1346" s="2"/>
      <c r="AC1346" s="2"/>
      <c r="AD1346" s="2"/>
      <c r="AE1346" s="2"/>
      <c r="AF1346" s="2"/>
      <c r="AG1346" s="2"/>
      <c r="AH1346" s="2"/>
      <c r="AI1346" s="2"/>
      <c r="AJ1346" s="2"/>
      <c r="AK1346" s="2"/>
      <c r="AL1346" s="2"/>
      <c r="AM1346" s="2"/>
      <c r="AN1346" s="2"/>
      <c r="AO1346" s="2"/>
      <c r="AP1346" s="2"/>
      <c r="AQ1346" s="2"/>
      <c r="AR1346" s="2"/>
      <c r="AS1346" s="2"/>
      <c r="AT1346" s="2"/>
      <c r="AU1346" s="2"/>
      <c r="AV1346" s="2"/>
      <c r="AW1346" s="2"/>
      <c r="AX1346" s="2"/>
      <c r="AY1346" s="2"/>
      <c r="AZ1346" s="2"/>
      <c r="BA1346" s="2"/>
      <c r="BB1346" s="2"/>
      <c r="BC1346" s="2"/>
      <c r="BD1346" s="2"/>
      <c r="BE1346" s="2"/>
      <c r="BF1346" s="2"/>
      <c r="BG1346" s="2"/>
      <c r="BH1346" s="2"/>
      <c r="BI1346" s="2"/>
      <c r="BJ1346" s="2"/>
    </row>
    <row r="1347" spans="1:62" x14ac:dyDescent="0.3">
      <c r="A1347" s="2"/>
      <c r="B1347" s="2"/>
      <c r="C1347" s="2"/>
      <c r="D1347" s="2"/>
      <c r="E1347" s="2"/>
      <c r="F1347" s="2"/>
      <c r="G1347" s="2"/>
      <c r="H1347" s="2"/>
      <c r="I1347" s="2"/>
      <c r="J1347" s="2"/>
      <c r="K1347" s="2"/>
      <c r="L1347" s="2"/>
      <c r="M1347" s="2"/>
      <c r="N1347" s="2"/>
      <c r="O1347" s="2"/>
      <c r="P1347" s="2"/>
      <c r="Q1347" s="2"/>
      <c r="R1347" s="2"/>
      <c r="S1347" s="2"/>
      <c r="T1347" s="2"/>
      <c r="U1347" s="2"/>
      <c r="V1347" s="2"/>
      <c r="W1347" s="2"/>
      <c r="X1347" s="2"/>
      <c r="Y1347" s="2"/>
      <c r="Z1347" s="2"/>
      <c r="AA1347" s="2"/>
      <c r="AB1347" s="2"/>
      <c r="AC1347" s="2"/>
      <c r="AD1347" s="2"/>
      <c r="AE1347" s="2"/>
      <c r="AF1347" s="2"/>
      <c r="AG1347" s="2"/>
      <c r="AH1347" s="2"/>
      <c r="AI1347" s="2"/>
      <c r="AJ1347" s="2"/>
      <c r="AK1347" s="2"/>
      <c r="AL1347" s="2"/>
      <c r="AM1347" s="2"/>
      <c r="AN1347" s="2"/>
      <c r="AO1347" s="2"/>
      <c r="AP1347" s="2"/>
      <c r="AQ1347" s="2"/>
      <c r="AR1347" s="2"/>
      <c r="AS1347" s="2"/>
      <c r="AT1347" s="2"/>
      <c r="AU1347" s="2"/>
      <c r="AV1347" s="2"/>
      <c r="AW1347" s="2"/>
      <c r="AX1347" s="2"/>
      <c r="AY1347" s="2"/>
      <c r="AZ1347" s="2"/>
      <c r="BA1347" s="2"/>
      <c r="BB1347" s="2"/>
      <c r="BC1347" s="2"/>
      <c r="BD1347" s="2"/>
      <c r="BE1347" s="2"/>
      <c r="BF1347" s="2"/>
      <c r="BG1347" s="2"/>
      <c r="BH1347" s="2"/>
      <c r="BI1347" s="2"/>
      <c r="BJ1347" s="2"/>
    </row>
    <row r="1348" spans="1:62" x14ac:dyDescent="0.3">
      <c r="A1348" s="2"/>
      <c r="B1348" s="2"/>
      <c r="C1348" s="2"/>
      <c r="D1348" s="2"/>
      <c r="E1348" s="2"/>
      <c r="F1348" s="2"/>
      <c r="G1348" s="2"/>
      <c r="H1348" s="2"/>
      <c r="I1348" s="2"/>
      <c r="J1348" s="2"/>
      <c r="K1348" s="2"/>
      <c r="L1348" s="2"/>
      <c r="M1348" s="2"/>
      <c r="N1348" s="2"/>
      <c r="O1348" s="2"/>
      <c r="P1348" s="2"/>
      <c r="Q1348" s="2"/>
      <c r="R1348" s="2"/>
      <c r="S1348" s="2"/>
      <c r="T1348" s="2"/>
      <c r="U1348" s="2"/>
      <c r="V1348" s="2"/>
      <c r="W1348" s="2"/>
      <c r="X1348" s="2"/>
      <c r="Y1348" s="2"/>
      <c r="Z1348" s="2"/>
      <c r="AA1348" s="2"/>
      <c r="AB1348" s="2"/>
      <c r="AC1348" s="2"/>
      <c r="AD1348" s="2"/>
      <c r="AE1348" s="2"/>
      <c r="AF1348" s="2"/>
      <c r="AG1348" s="2"/>
      <c r="AH1348" s="2"/>
      <c r="AI1348" s="2"/>
      <c r="AJ1348" s="2"/>
      <c r="AK1348" s="2"/>
      <c r="AL1348" s="2"/>
      <c r="AM1348" s="2"/>
      <c r="AN1348" s="2"/>
      <c r="AO1348" s="2"/>
      <c r="AP1348" s="2"/>
      <c r="AQ1348" s="2"/>
      <c r="AR1348" s="2"/>
      <c r="AS1348" s="2"/>
      <c r="AT1348" s="2"/>
      <c r="AU1348" s="2"/>
      <c r="AV1348" s="2"/>
      <c r="AW1348" s="2"/>
      <c r="AX1348" s="2"/>
      <c r="AY1348" s="2"/>
      <c r="AZ1348" s="2"/>
      <c r="BA1348" s="2"/>
      <c r="BB1348" s="2"/>
      <c r="BC1348" s="2"/>
      <c r="BD1348" s="2"/>
      <c r="BE1348" s="2"/>
      <c r="BF1348" s="2"/>
      <c r="BG1348" s="2"/>
      <c r="BH1348" s="2"/>
      <c r="BI1348" s="2"/>
      <c r="BJ1348" s="2"/>
    </row>
    <row r="1349" spans="1:62" x14ac:dyDescent="0.3">
      <c r="A1349" s="2"/>
      <c r="B1349" s="2"/>
      <c r="C1349" s="2"/>
      <c r="D1349" s="2"/>
      <c r="E1349" s="2"/>
      <c r="F1349" s="2"/>
      <c r="G1349" s="2"/>
      <c r="H1349" s="2"/>
      <c r="I1349" s="2"/>
      <c r="J1349" s="2"/>
      <c r="K1349" s="2"/>
      <c r="L1349" s="2"/>
      <c r="M1349" s="2"/>
      <c r="N1349" s="2"/>
      <c r="O1349" s="2"/>
      <c r="P1349" s="2"/>
      <c r="Q1349" s="2"/>
      <c r="R1349" s="2"/>
      <c r="S1349" s="2"/>
      <c r="T1349" s="2"/>
      <c r="U1349" s="2"/>
      <c r="V1349" s="2"/>
      <c r="W1349" s="2"/>
      <c r="X1349" s="2"/>
      <c r="Y1349" s="2"/>
      <c r="Z1349" s="2"/>
      <c r="AA1349" s="2"/>
      <c r="AB1349" s="2"/>
      <c r="AC1349" s="2"/>
      <c r="AD1349" s="2"/>
      <c r="AE1349" s="2"/>
      <c r="AF1349" s="2"/>
      <c r="AG1349" s="2"/>
      <c r="AH1349" s="2"/>
      <c r="AI1349" s="2"/>
      <c r="AJ1349" s="2"/>
      <c r="AK1349" s="2"/>
      <c r="AL1349" s="2"/>
      <c r="AM1349" s="2"/>
      <c r="AN1349" s="2"/>
      <c r="AO1349" s="2"/>
      <c r="AP1349" s="2"/>
      <c r="AQ1349" s="2"/>
      <c r="AR1349" s="2"/>
      <c r="AS1349" s="2"/>
      <c r="AT1349" s="2"/>
      <c r="AU1349" s="2"/>
      <c r="AV1349" s="2"/>
      <c r="AW1349" s="2"/>
      <c r="AX1349" s="2"/>
      <c r="AY1349" s="2"/>
      <c r="AZ1349" s="2"/>
      <c r="BA1349" s="2"/>
      <c r="BB1349" s="2"/>
      <c r="BC1349" s="2"/>
      <c r="BD1349" s="2"/>
      <c r="BE1349" s="2"/>
      <c r="BF1349" s="2"/>
      <c r="BG1349" s="2"/>
      <c r="BH1349" s="2"/>
      <c r="BI1349" s="2"/>
      <c r="BJ1349" s="2"/>
    </row>
    <row r="1350" spans="1:62" x14ac:dyDescent="0.3">
      <c r="A1350" s="2"/>
      <c r="B1350" s="2"/>
      <c r="C1350" s="2"/>
      <c r="D1350" s="2"/>
      <c r="E1350" s="2"/>
      <c r="F1350" s="2"/>
      <c r="G1350" s="2"/>
      <c r="H1350" s="2"/>
      <c r="I1350" s="2"/>
      <c r="J1350" s="2"/>
      <c r="K1350" s="2"/>
      <c r="L1350" s="2"/>
      <c r="M1350" s="2"/>
      <c r="N1350" s="2"/>
      <c r="O1350" s="2"/>
      <c r="P1350" s="2"/>
      <c r="Q1350" s="2"/>
      <c r="R1350" s="2"/>
      <c r="S1350" s="2"/>
      <c r="T1350" s="2"/>
      <c r="U1350" s="2"/>
      <c r="V1350" s="2"/>
      <c r="W1350" s="2"/>
      <c r="X1350" s="2"/>
      <c r="Y1350" s="2"/>
      <c r="Z1350" s="2"/>
      <c r="AA1350" s="2"/>
      <c r="AB1350" s="2"/>
      <c r="AC1350" s="2"/>
      <c r="AD1350" s="2"/>
      <c r="AE1350" s="2"/>
      <c r="AF1350" s="2"/>
      <c r="AG1350" s="2"/>
      <c r="AH1350" s="2"/>
      <c r="AI1350" s="2"/>
      <c r="AJ1350" s="2"/>
      <c r="AK1350" s="2"/>
      <c r="AL1350" s="2"/>
      <c r="AM1350" s="2"/>
      <c r="AN1350" s="2"/>
      <c r="AO1350" s="2"/>
      <c r="AP1350" s="2"/>
      <c r="AQ1350" s="2"/>
      <c r="AR1350" s="2"/>
      <c r="AS1350" s="2"/>
      <c r="AT1350" s="2"/>
      <c r="AU1350" s="2"/>
      <c r="AV1350" s="2"/>
      <c r="AW1350" s="2"/>
      <c r="AX1350" s="2"/>
      <c r="AY1350" s="2"/>
      <c r="AZ1350" s="2"/>
      <c r="BA1350" s="2"/>
      <c r="BB1350" s="2"/>
      <c r="BC1350" s="2"/>
      <c r="BD1350" s="2"/>
      <c r="BE1350" s="2"/>
      <c r="BF1350" s="2"/>
      <c r="BG1350" s="2"/>
      <c r="BH1350" s="2"/>
      <c r="BI1350" s="2"/>
      <c r="BJ1350" s="2"/>
    </row>
    <row r="1351" spans="1:62" x14ac:dyDescent="0.3">
      <c r="A1351" s="2"/>
      <c r="B1351" s="2"/>
      <c r="C1351" s="2"/>
      <c r="D1351" s="2"/>
      <c r="E1351" s="2"/>
      <c r="F1351" s="2"/>
      <c r="G1351" s="2"/>
      <c r="H1351" s="2"/>
      <c r="I1351" s="2"/>
      <c r="J1351" s="2"/>
      <c r="K1351" s="2"/>
      <c r="L1351" s="2"/>
      <c r="M1351" s="2"/>
      <c r="N1351" s="2"/>
      <c r="O1351" s="2"/>
      <c r="P1351" s="2"/>
      <c r="Q1351" s="2"/>
      <c r="R1351" s="2"/>
      <c r="S1351" s="2"/>
      <c r="T1351" s="2"/>
      <c r="U1351" s="2"/>
      <c r="V1351" s="2"/>
      <c r="W1351" s="2"/>
      <c r="X1351" s="2"/>
      <c r="Y1351" s="2"/>
      <c r="Z1351" s="2"/>
      <c r="AA1351" s="2"/>
      <c r="AB1351" s="2"/>
      <c r="AC1351" s="2"/>
      <c r="AD1351" s="2"/>
      <c r="AE1351" s="2"/>
      <c r="AF1351" s="2"/>
      <c r="AG1351" s="2"/>
      <c r="AH1351" s="2"/>
      <c r="AI1351" s="2"/>
      <c r="AJ1351" s="2"/>
      <c r="AK1351" s="2"/>
      <c r="AL1351" s="2"/>
      <c r="AM1351" s="2"/>
      <c r="AN1351" s="2"/>
      <c r="AO1351" s="2"/>
      <c r="AP1351" s="2"/>
      <c r="AQ1351" s="2"/>
      <c r="AR1351" s="2"/>
      <c r="AS1351" s="2"/>
      <c r="AT1351" s="2"/>
      <c r="AU1351" s="2"/>
      <c r="AV1351" s="2"/>
      <c r="AW1351" s="2"/>
      <c r="AX1351" s="2"/>
      <c r="AY1351" s="2"/>
      <c r="AZ1351" s="2"/>
      <c r="BA1351" s="2"/>
      <c r="BB1351" s="2"/>
      <c r="BC1351" s="2"/>
      <c r="BD1351" s="2"/>
      <c r="BE1351" s="2"/>
      <c r="BF1351" s="2"/>
      <c r="BG1351" s="2"/>
      <c r="BH1351" s="2"/>
      <c r="BI1351" s="2"/>
      <c r="BJ1351" s="2"/>
    </row>
    <row r="1352" spans="1:62" x14ac:dyDescent="0.3">
      <c r="A1352" s="2"/>
      <c r="B1352" s="2"/>
      <c r="C1352" s="2"/>
      <c r="D1352" s="2"/>
      <c r="E1352" s="2"/>
      <c r="F1352" s="2"/>
      <c r="G1352" s="2"/>
      <c r="H1352" s="2"/>
      <c r="I1352" s="2"/>
      <c r="J1352" s="2"/>
      <c r="K1352" s="2"/>
      <c r="L1352" s="2"/>
      <c r="M1352" s="2"/>
      <c r="N1352" s="2"/>
      <c r="O1352" s="2"/>
      <c r="P1352" s="2"/>
      <c r="Q1352" s="2"/>
      <c r="R1352" s="2"/>
      <c r="S1352" s="2"/>
      <c r="T1352" s="2"/>
      <c r="U1352" s="2"/>
      <c r="V1352" s="2"/>
      <c r="W1352" s="2"/>
      <c r="X1352" s="2"/>
      <c r="Y1352" s="2"/>
      <c r="Z1352" s="2"/>
      <c r="AA1352" s="2"/>
      <c r="AB1352" s="2"/>
      <c r="AC1352" s="2"/>
      <c r="AD1352" s="2"/>
      <c r="AE1352" s="2"/>
      <c r="AF1352" s="2"/>
      <c r="AG1352" s="2"/>
      <c r="AH1352" s="2"/>
      <c r="AI1352" s="2"/>
      <c r="AJ1352" s="2"/>
      <c r="AK1352" s="2"/>
      <c r="AL1352" s="2"/>
      <c r="AM1352" s="2"/>
      <c r="AN1352" s="2"/>
      <c r="AO1352" s="2"/>
      <c r="AP1352" s="2"/>
      <c r="AQ1352" s="2"/>
      <c r="AR1352" s="2"/>
      <c r="AS1352" s="2"/>
      <c r="AT1352" s="2"/>
      <c r="AU1352" s="2"/>
      <c r="AV1352" s="2"/>
      <c r="AW1352" s="2"/>
      <c r="AX1352" s="2"/>
      <c r="AY1352" s="2"/>
      <c r="AZ1352" s="2"/>
      <c r="BA1352" s="2"/>
      <c r="BB1352" s="2"/>
      <c r="BC1352" s="2"/>
      <c r="BD1352" s="2"/>
      <c r="BE1352" s="2"/>
      <c r="BF1352" s="2"/>
      <c r="BG1352" s="2"/>
      <c r="BH1352" s="2"/>
      <c r="BI1352" s="2"/>
      <c r="BJ1352" s="2"/>
    </row>
    <row r="1353" spans="1:62" x14ac:dyDescent="0.3">
      <c r="A1353" s="2"/>
      <c r="B1353" s="2"/>
      <c r="C1353" s="2"/>
      <c r="D1353" s="2"/>
      <c r="E1353" s="2"/>
      <c r="F1353" s="2"/>
      <c r="G1353" s="2"/>
      <c r="H1353" s="2"/>
      <c r="I1353" s="2"/>
      <c r="J1353" s="2"/>
      <c r="K1353" s="2"/>
      <c r="L1353" s="2"/>
      <c r="M1353" s="2"/>
      <c r="N1353" s="2"/>
      <c r="O1353" s="2"/>
      <c r="P1353" s="2"/>
      <c r="Q1353" s="2"/>
      <c r="R1353" s="2"/>
      <c r="S1353" s="2"/>
      <c r="T1353" s="2"/>
      <c r="U1353" s="2"/>
      <c r="V1353" s="2"/>
      <c r="W1353" s="2"/>
      <c r="X1353" s="2"/>
      <c r="Y1353" s="2"/>
      <c r="Z1353" s="2"/>
      <c r="AA1353" s="2"/>
      <c r="AB1353" s="2"/>
      <c r="AC1353" s="2"/>
      <c r="AD1353" s="2"/>
      <c r="AE1353" s="2"/>
      <c r="AF1353" s="2"/>
      <c r="AG1353" s="2"/>
      <c r="AH1353" s="2"/>
      <c r="AI1353" s="2"/>
      <c r="AJ1353" s="2"/>
      <c r="AK1353" s="2"/>
      <c r="AL1353" s="2"/>
      <c r="AM1353" s="2"/>
      <c r="AN1353" s="2"/>
      <c r="AO1353" s="2"/>
      <c r="AP1353" s="2"/>
      <c r="AQ1353" s="2"/>
      <c r="AR1353" s="2"/>
      <c r="AS1353" s="2"/>
      <c r="AT1353" s="2"/>
      <c r="AU1353" s="2"/>
      <c r="AV1353" s="2"/>
      <c r="AW1353" s="2"/>
      <c r="AX1353" s="2"/>
      <c r="AY1353" s="2"/>
      <c r="AZ1353" s="2"/>
      <c r="BA1353" s="2"/>
      <c r="BB1353" s="2"/>
      <c r="BC1353" s="2"/>
      <c r="BD1353" s="2"/>
      <c r="BE1353" s="2"/>
      <c r="BF1353" s="2"/>
      <c r="BG1353" s="2"/>
      <c r="BH1353" s="2"/>
      <c r="BI1353" s="2"/>
      <c r="BJ1353" s="2"/>
    </row>
    <row r="1354" spans="1:62" x14ac:dyDescent="0.3">
      <c r="A1354" s="2"/>
      <c r="B1354" s="2"/>
      <c r="C1354" s="2"/>
      <c r="D1354" s="2"/>
      <c r="E1354" s="2"/>
      <c r="F1354" s="2"/>
      <c r="G1354" s="2"/>
      <c r="H1354" s="2"/>
      <c r="I1354" s="2"/>
      <c r="J1354" s="2"/>
      <c r="K1354" s="2"/>
      <c r="L1354" s="2"/>
      <c r="M1354" s="2"/>
      <c r="N1354" s="2"/>
      <c r="O1354" s="2"/>
      <c r="P1354" s="2"/>
      <c r="Q1354" s="2"/>
      <c r="R1354" s="2"/>
      <c r="S1354" s="2"/>
      <c r="T1354" s="2"/>
      <c r="U1354" s="2"/>
      <c r="V1354" s="2"/>
      <c r="W1354" s="2"/>
      <c r="X1354" s="2"/>
      <c r="Y1354" s="2"/>
      <c r="Z1354" s="2"/>
      <c r="AA1354" s="2"/>
      <c r="AB1354" s="2"/>
      <c r="AC1354" s="2"/>
      <c r="AD1354" s="2"/>
      <c r="AE1354" s="2"/>
      <c r="AF1354" s="2"/>
      <c r="AG1354" s="2"/>
      <c r="AH1354" s="2"/>
      <c r="AI1354" s="2"/>
      <c r="AJ1354" s="2"/>
      <c r="AK1354" s="2"/>
      <c r="AL1354" s="2"/>
      <c r="AM1354" s="2"/>
      <c r="AN1354" s="2"/>
      <c r="AO1354" s="2"/>
      <c r="AP1354" s="2"/>
      <c r="AQ1354" s="2"/>
      <c r="AR1354" s="2"/>
      <c r="AS1354" s="2"/>
      <c r="AT1354" s="2"/>
      <c r="AU1354" s="2"/>
      <c r="AV1354" s="2"/>
      <c r="AW1354" s="2"/>
      <c r="AX1354" s="2"/>
      <c r="AY1354" s="2"/>
      <c r="AZ1354" s="2"/>
      <c r="BA1354" s="2"/>
      <c r="BB1354" s="2"/>
      <c r="BC1354" s="2"/>
      <c r="BD1354" s="2"/>
      <c r="BE1354" s="2"/>
      <c r="BF1354" s="2"/>
      <c r="BG1354" s="2"/>
      <c r="BH1354" s="2"/>
      <c r="BI1354" s="2"/>
      <c r="BJ1354" s="2"/>
    </row>
    <row r="1355" spans="1:62" x14ac:dyDescent="0.3">
      <c r="A1355" s="2"/>
      <c r="B1355" s="2"/>
      <c r="C1355" s="2"/>
      <c r="D1355" s="2"/>
      <c r="E1355" s="2"/>
      <c r="F1355" s="2"/>
      <c r="G1355" s="2"/>
      <c r="H1355" s="2"/>
      <c r="I1355" s="2"/>
      <c r="J1355" s="2"/>
      <c r="K1355" s="2"/>
      <c r="L1355" s="2"/>
      <c r="M1355" s="2"/>
      <c r="N1355" s="2"/>
      <c r="O1355" s="2"/>
      <c r="P1355" s="2"/>
      <c r="Q1355" s="2"/>
      <c r="R1355" s="2"/>
      <c r="S1355" s="2"/>
      <c r="T1355" s="2"/>
      <c r="U1355" s="2"/>
      <c r="V1355" s="2"/>
      <c r="W1355" s="2"/>
      <c r="X1355" s="2"/>
      <c r="Y1355" s="2"/>
      <c r="Z1355" s="2"/>
      <c r="AA1355" s="2"/>
      <c r="AB1355" s="2"/>
      <c r="AC1355" s="2"/>
      <c r="AD1355" s="2"/>
      <c r="AE1355" s="2"/>
      <c r="AF1355" s="2"/>
      <c r="AG1355" s="2"/>
      <c r="AH1355" s="2"/>
      <c r="AI1355" s="2"/>
      <c r="AJ1355" s="2"/>
      <c r="AK1355" s="2"/>
      <c r="AL1355" s="2"/>
      <c r="AM1355" s="2"/>
      <c r="AN1355" s="2"/>
      <c r="AO1355" s="2"/>
      <c r="AP1355" s="2"/>
      <c r="AQ1355" s="2"/>
      <c r="AR1355" s="2"/>
      <c r="AS1355" s="2"/>
      <c r="AT1355" s="2"/>
      <c r="AU1355" s="2"/>
      <c r="AV1355" s="2"/>
      <c r="AW1355" s="2"/>
      <c r="AX1355" s="2"/>
      <c r="AY1355" s="2"/>
      <c r="AZ1355" s="2"/>
      <c r="BA1355" s="2"/>
      <c r="BB1355" s="2"/>
      <c r="BC1355" s="2"/>
      <c r="BD1355" s="2"/>
      <c r="BE1355" s="2"/>
      <c r="BF1355" s="2"/>
      <c r="BG1355" s="2"/>
      <c r="BH1355" s="2"/>
      <c r="BI1355" s="2"/>
      <c r="BJ1355" s="2"/>
    </row>
    <row r="1356" spans="1:62" x14ac:dyDescent="0.3">
      <c r="A1356" s="2"/>
      <c r="B1356" s="2"/>
      <c r="C1356" s="2"/>
      <c r="D1356" s="2"/>
      <c r="E1356" s="2"/>
      <c r="F1356" s="2"/>
      <c r="G1356" s="2"/>
      <c r="H1356" s="2"/>
      <c r="I1356" s="2"/>
      <c r="J1356" s="2"/>
      <c r="K1356" s="2"/>
      <c r="L1356" s="2"/>
      <c r="M1356" s="2"/>
      <c r="N1356" s="2"/>
      <c r="O1356" s="2"/>
      <c r="P1356" s="2"/>
      <c r="Q1356" s="2"/>
      <c r="R1356" s="2"/>
      <c r="S1356" s="2"/>
      <c r="T1356" s="2"/>
      <c r="U1356" s="2"/>
      <c r="V1356" s="2"/>
      <c r="W1356" s="2"/>
      <c r="X1356" s="2"/>
      <c r="Y1356" s="2"/>
      <c r="Z1356" s="2"/>
      <c r="AA1356" s="2"/>
      <c r="AB1356" s="2"/>
      <c r="AC1356" s="2"/>
      <c r="AD1356" s="2"/>
      <c r="AE1356" s="2"/>
      <c r="AF1356" s="2"/>
      <c r="AG1356" s="2"/>
      <c r="AH1356" s="2"/>
      <c r="AI1356" s="2"/>
      <c r="AJ1356" s="2"/>
      <c r="AK1356" s="2"/>
      <c r="AL1356" s="2"/>
      <c r="AM1356" s="2"/>
      <c r="AN1356" s="2"/>
      <c r="AO1356" s="2"/>
      <c r="AP1356" s="2"/>
      <c r="AQ1356" s="2"/>
      <c r="AR1356" s="2"/>
      <c r="AS1356" s="2"/>
      <c r="AT1356" s="2"/>
      <c r="AU1356" s="2"/>
      <c r="AV1356" s="2"/>
      <c r="AW1356" s="2"/>
      <c r="AX1356" s="2"/>
      <c r="AY1356" s="2"/>
      <c r="AZ1356" s="2"/>
      <c r="BA1356" s="2"/>
      <c r="BB1356" s="2"/>
      <c r="BC1356" s="2"/>
      <c r="BD1356" s="2"/>
      <c r="BE1356" s="2"/>
      <c r="BF1356" s="2"/>
      <c r="BG1356" s="2"/>
      <c r="BH1356" s="2"/>
      <c r="BI1356" s="2"/>
      <c r="BJ1356" s="2"/>
    </row>
    <row r="1357" spans="1:62" x14ac:dyDescent="0.3">
      <c r="A1357" s="2"/>
      <c r="B1357" s="2"/>
      <c r="C1357" s="2"/>
      <c r="D1357" s="2"/>
      <c r="E1357" s="2"/>
      <c r="F1357" s="2"/>
      <c r="G1357" s="2"/>
      <c r="H1357" s="2"/>
      <c r="I1357" s="2"/>
      <c r="J1357" s="2"/>
      <c r="K1357" s="2"/>
      <c r="L1357" s="2"/>
      <c r="M1357" s="2"/>
      <c r="N1357" s="2"/>
      <c r="O1357" s="2"/>
      <c r="P1357" s="2"/>
      <c r="Q1357" s="2"/>
      <c r="R1357" s="2"/>
      <c r="S1357" s="2"/>
      <c r="T1357" s="2"/>
      <c r="U1357" s="2"/>
      <c r="V1357" s="2"/>
      <c r="W1357" s="2"/>
      <c r="X1357" s="2"/>
      <c r="Y1357" s="2"/>
      <c r="Z1357" s="2"/>
      <c r="AA1357" s="2"/>
      <c r="AB1357" s="2"/>
      <c r="AC1357" s="2"/>
      <c r="AD1357" s="2"/>
      <c r="AE1357" s="2"/>
      <c r="AF1357" s="2"/>
      <c r="AG1357" s="2"/>
      <c r="AH1357" s="2"/>
      <c r="AI1357" s="2"/>
      <c r="AJ1357" s="2"/>
      <c r="AK1357" s="2"/>
      <c r="AL1357" s="2"/>
      <c r="AM1357" s="2"/>
      <c r="AN1357" s="2"/>
      <c r="AO1357" s="2"/>
      <c r="AP1357" s="2"/>
      <c r="AQ1357" s="2"/>
      <c r="AR1357" s="2"/>
      <c r="AS1357" s="2"/>
      <c r="AT1357" s="2"/>
      <c r="AU1357" s="2"/>
      <c r="AV1357" s="2"/>
      <c r="AW1357" s="2"/>
      <c r="AX1357" s="2"/>
      <c r="AY1357" s="2"/>
      <c r="AZ1357" s="2"/>
      <c r="BA1357" s="2"/>
      <c r="BB1357" s="2"/>
      <c r="BC1357" s="2"/>
      <c r="BD1357" s="2"/>
      <c r="BE1357" s="2"/>
      <c r="BF1357" s="2"/>
      <c r="BG1357" s="2"/>
      <c r="BH1357" s="2"/>
      <c r="BI1357" s="2"/>
      <c r="BJ1357" s="2"/>
    </row>
    <row r="1358" spans="1:62" x14ac:dyDescent="0.3">
      <c r="A1358" s="2"/>
      <c r="B1358" s="2"/>
      <c r="C1358" s="2"/>
      <c r="D1358" s="2"/>
      <c r="E1358" s="2"/>
      <c r="F1358" s="2"/>
      <c r="G1358" s="2"/>
      <c r="H1358" s="2"/>
      <c r="I1358" s="2"/>
      <c r="J1358" s="2"/>
      <c r="K1358" s="2"/>
      <c r="L1358" s="2"/>
      <c r="M1358" s="2"/>
      <c r="N1358" s="2"/>
      <c r="O1358" s="2"/>
      <c r="P1358" s="2"/>
      <c r="Q1358" s="2"/>
      <c r="R1358" s="2"/>
      <c r="S1358" s="2"/>
      <c r="T1358" s="2"/>
      <c r="U1358" s="2"/>
      <c r="V1358" s="2"/>
      <c r="W1358" s="2"/>
      <c r="X1358" s="2"/>
      <c r="Y1358" s="2"/>
      <c r="Z1358" s="2"/>
      <c r="AA1358" s="2"/>
      <c r="AB1358" s="2"/>
      <c r="AC1358" s="2"/>
      <c r="AD1358" s="2"/>
      <c r="AE1358" s="2"/>
      <c r="AF1358" s="2"/>
      <c r="AG1358" s="2"/>
      <c r="AH1358" s="2"/>
      <c r="AI1358" s="2"/>
      <c r="AJ1358" s="2"/>
      <c r="AK1358" s="2"/>
      <c r="AL1358" s="2"/>
      <c r="AM1358" s="2"/>
      <c r="AN1358" s="2"/>
      <c r="AO1358" s="2"/>
      <c r="AP1358" s="2"/>
      <c r="AQ1358" s="2"/>
      <c r="AR1358" s="2"/>
      <c r="AS1358" s="2"/>
      <c r="AT1358" s="2"/>
      <c r="AU1358" s="2"/>
      <c r="AV1358" s="2"/>
      <c r="AW1358" s="2"/>
      <c r="AX1358" s="2"/>
      <c r="AY1358" s="2"/>
      <c r="AZ1358" s="2"/>
      <c r="BA1358" s="2"/>
      <c r="BB1358" s="2"/>
      <c r="BC1358" s="2"/>
      <c r="BD1358" s="2"/>
      <c r="BE1358" s="2"/>
      <c r="BF1358" s="2"/>
      <c r="BG1358" s="2"/>
      <c r="BH1358" s="2"/>
      <c r="BI1358" s="2"/>
      <c r="BJ1358" s="2"/>
    </row>
    <row r="1359" spans="1:62" x14ac:dyDescent="0.3">
      <c r="A1359" s="2"/>
      <c r="B1359" s="2"/>
      <c r="C1359" s="2"/>
      <c r="D1359" s="2"/>
      <c r="E1359" s="2"/>
      <c r="F1359" s="2"/>
      <c r="G1359" s="2"/>
      <c r="H1359" s="2"/>
      <c r="I1359" s="2"/>
      <c r="J1359" s="2"/>
      <c r="K1359" s="2"/>
      <c r="L1359" s="2"/>
      <c r="M1359" s="2"/>
      <c r="N1359" s="2"/>
      <c r="O1359" s="2"/>
      <c r="P1359" s="2"/>
      <c r="Q1359" s="2"/>
      <c r="R1359" s="2"/>
      <c r="S1359" s="2"/>
      <c r="T1359" s="2"/>
      <c r="U1359" s="2"/>
      <c r="V1359" s="2"/>
      <c r="W1359" s="2"/>
      <c r="X1359" s="2"/>
      <c r="Y1359" s="2"/>
      <c r="Z1359" s="2"/>
      <c r="AA1359" s="2"/>
      <c r="AB1359" s="2"/>
      <c r="AC1359" s="2"/>
      <c r="AD1359" s="2"/>
      <c r="AE1359" s="2"/>
      <c r="AF1359" s="2"/>
      <c r="AG1359" s="2"/>
      <c r="AH1359" s="2"/>
      <c r="AI1359" s="2"/>
      <c r="AJ1359" s="2"/>
      <c r="AK1359" s="2"/>
      <c r="AL1359" s="2"/>
      <c r="AM1359" s="2"/>
      <c r="AN1359" s="2"/>
      <c r="AO1359" s="2"/>
      <c r="AP1359" s="2"/>
      <c r="AQ1359" s="2"/>
      <c r="AR1359" s="2"/>
      <c r="AS1359" s="2"/>
      <c r="AT1359" s="2"/>
      <c r="AU1359" s="2"/>
      <c r="AV1359" s="2"/>
      <c r="AW1359" s="2"/>
      <c r="AX1359" s="2"/>
      <c r="AY1359" s="2"/>
      <c r="AZ1359" s="2"/>
      <c r="BA1359" s="2"/>
      <c r="BB1359" s="2"/>
      <c r="BC1359" s="2"/>
      <c r="BD1359" s="2"/>
      <c r="BE1359" s="2"/>
      <c r="BF1359" s="2"/>
      <c r="BG1359" s="2"/>
      <c r="BH1359" s="2"/>
      <c r="BI1359" s="2"/>
      <c r="BJ1359" s="2"/>
    </row>
    <row r="1360" spans="1:62" x14ac:dyDescent="0.3">
      <c r="A1360" s="2"/>
      <c r="B1360" s="2"/>
      <c r="C1360" s="2"/>
      <c r="D1360" s="2"/>
      <c r="E1360" s="2"/>
      <c r="F1360" s="2"/>
      <c r="G1360" s="2"/>
      <c r="H1360" s="2"/>
      <c r="I1360" s="2"/>
      <c r="J1360" s="2"/>
      <c r="K1360" s="2"/>
      <c r="L1360" s="2"/>
      <c r="M1360" s="2"/>
      <c r="N1360" s="2"/>
      <c r="O1360" s="2"/>
      <c r="P1360" s="2"/>
      <c r="Q1360" s="2"/>
      <c r="R1360" s="2"/>
      <c r="S1360" s="2"/>
      <c r="T1360" s="2"/>
      <c r="U1360" s="2"/>
      <c r="V1360" s="2"/>
      <c r="W1360" s="2"/>
      <c r="X1360" s="2"/>
      <c r="Y1360" s="2"/>
      <c r="Z1360" s="2"/>
      <c r="AA1360" s="2"/>
      <c r="AB1360" s="2"/>
      <c r="AC1360" s="2"/>
      <c r="AD1360" s="2"/>
      <c r="AE1360" s="2"/>
      <c r="AF1360" s="2"/>
      <c r="AG1360" s="2"/>
      <c r="AH1360" s="2"/>
      <c r="AI1360" s="2"/>
      <c r="AJ1360" s="2"/>
      <c r="AK1360" s="2"/>
      <c r="AL1360" s="2"/>
      <c r="AM1360" s="2"/>
      <c r="AN1360" s="2"/>
      <c r="AO1360" s="2"/>
      <c r="AP1360" s="2"/>
      <c r="AQ1360" s="2"/>
      <c r="AR1360" s="2"/>
      <c r="AS1360" s="2"/>
      <c r="AT1360" s="2"/>
      <c r="AU1360" s="2"/>
      <c r="AV1360" s="2"/>
      <c r="AW1360" s="2"/>
      <c r="AX1360" s="2"/>
      <c r="AY1360" s="2"/>
      <c r="AZ1360" s="2"/>
      <c r="BA1360" s="2"/>
      <c r="BB1360" s="2"/>
      <c r="BC1360" s="2"/>
      <c r="BD1360" s="2"/>
      <c r="BE1360" s="2"/>
      <c r="BF1360" s="2"/>
      <c r="BG1360" s="2"/>
      <c r="BH1360" s="2"/>
      <c r="BI1360" s="2"/>
      <c r="BJ1360" s="2"/>
    </row>
    <row r="1361" spans="1:62" x14ac:dyDescent="0.3">
      <c r="A1361" s="2"/>
      <c r="B1361" s="2"/>
      <c r="C1361" s="2"/>
      <c r="D1361" s="2"/>
      <c r="E1361" s="2"/>
      <c r="F1361" s="2"/>
      <c r="G1361" s="2"/>
      <c r="H1361" s="2"/>
      <c r="I1361" s="2"/>
      <c r="J1361" s="2"/>
      <c r="K1361" s="2"/>
      <c r="L1361" s="2"/>
      <c r="M1361" s="2"/>
      <c r="N1361" s="2"/>
      <c r="O1361" s="2"/>
      <c r="P1361" s="2"/>
      <c r="Q1361" s="2"/>
      <c r="R1361" s="2"/>
      <c r="S1361" s="2"/>
      <c r="T1361" s="2"/>
      <c r="U1361" s="2"/>
      <c r="V1361" s="2"/>
      <c r="W1361" s="2"/>
      <c r="X1361" s="2"/>
      <c r="Y1361" s="2"/>
      <c r="Z1361" s="2"/>
      <c r="AA1361" s="2"/>
      <c r="AB1361" s="2"/>
      <c r="AC1361" s="2"/>
      <c r="AD1361" s="2"/>
      <c r="AE1361" s="2"/>
      <c r="AF1361" s="2"/>
      <c r="AG1361" s="2"/>
      <c r="AH1361" s="2"/>
      <c r="AI1361" s="2"/>
      <c r="AJ1361" s="2"/>
      <c r="AK1361" s="2"/>
      <c r="AL1361" s="2"/>
      <c r="AM1361" s="2"/>
      <c r="AN1361" s="2"/>
      <c r="AO1361" s="2"/>
      <c r="AP1361" s="2"/>
      <c r="AQ1361" s="2"/>
      <c r="AR1361" s="2"/>
      <c r="AS1361" s="2"/>
      <c r="AT1361" s="2"/>
      <c r="AU1361" s="2"/>
      <c r="AV1361" s="2"/>
      <c r="AW1361" s="2"/>
      <c r="AX1361" s="2"/>
      <c r="AY1361" s="2"/>
      <c r="AZ1361" s="2"/>
      <c r="BA1361" s="2"/>
      <c r="BB1361" s="2"/>
      <c r="BC1361" s="2"/>
      <c r="BD1361" s="2"/>
      <c r="BE1361" s="2"/>
      <c r="BF1361" s="2"/>
      <c r="BG1361" s="2"/>
      <c r="BH1361" s="2"/>
      <c r="BI1361" s="2"/>
      <c r="BJ1361" s="2"/>
    </row>
    <row r="1362" spans="1:62" x14ac:dyDescent="0.3">
      <c r="A1362" s="2"/>
      <c r="B1362" s="2"/>
      <c r="C1362" s="2"/>
      <c r="D1362" s="2"/>
      <c r="E1362" s="2"/>
      <c r="F1362" s="2"/>
      <c r="G1362" s="2"/>
      <c r="H1362" s="2"/>
      <c r="I1362" s="2"/>
      <c r="J1362" s="2"/>
      <c r="K1362" s="2"/>
      <c r="L1362" s="2"/>
      <c r="M1362" s="2"/>
      <c r="N1362" s="2"/>
      <c r="O1362" s="2"/>
      <c r="P1362" s="2"/>
      <c r="Q1362" s="2"/>
      <c r="R1362" s="2"/>
      <c r="S1362" s="2"/>
      <c r="T1362" s="2"/>
      <c r="U1362" s="2"/>
      <c r="V1362" s="2"/>
      <c r="W1362" s="2"/>
      <c r="X1362" s="2"/>
      <c r="Y1362" s="2"/>
      <c r="Z1362" s="2"/>
      <c r="AA1362" s="2"/>
      <c r="AB1362" s="2"/>
      <c r="AC1362" s="2"/>
      <c r="AD1362" s="2"/>
      <c r="AE1362" s="2"/>
      <c r="AF1362" s="2"/>
      <c r="AG1362" s="2"/>
      <c r="AH1362" s="2"/>
      <c r="AI1362" s="2"/>
      <c r="AJ1362" s="2"/>
      <c r="AK1362" s="2"/>
      <c r="AL1362" s="2"/>
      <c r="AM1362" s="2"/>
      <c r="AN1362" s="2"/>
      <c r="AO1362" s="2"/>
      <c r="AP1362" s="2"/>
      <c r="AQ1362" s="2"/>
      <c r="AR1362" s="2"/>
      <c r="AS1362" s="2"/>
      <c r="AT1362" s="2"/>
      <c r="AU1362" s="2"/>
      <c r="AV1362" s="2"/>
      <c r="AW1362" s="2"/>
      <c r="AX1362" s="2"/>
      <c r="AY1362" s="2"/>
      <c r="AZ1362" s="2"/>
      <c r="BA1362" s="2"/>
      <c r="BB1362" s="2"/>
      <c r="BC1362" s="2"/>
      <c r="BD1362" s="2"/>
      <c r="BE1362" s="2"/>
      <c r="BF1362" s="2"/>
      <c r="BG1362" s="2"/>
      <c r="BH1362" s="2"/>
      <c r="BI1362" s="2"/>
      <c r="BJ1362" s="2"/>
    </row>
    <row r="1363" spans="1:62" x14ac:dyDescent="0.3">
      <c r="A1363" s="2"/>
      <c r="B1363" s="2"/>
      <c r="C1363" s="2"/>
      <c r="D1363" s="2"/>
      <c r="E1363" s="2"/>
      <c r="F1363" s="2"/>
      <c r="G1363" s="2"/>
      <c r="H1363" s="2"/>
      <c r="I1363" s="2"/>
      <c r="J1363" s="2"/>
      <c r="K1363" s="2"/>
      <c r="L1363" s="2"/>
      <c r="M1363" s="2"/>
      <c r="N1363" s="2"/>
      <c r="O1363" s="2"/>
      <c r="P1363" s="2"/>
      <c r="Q1363" s="2"/>
      <c r="R1363" s="2"/>
      <c r="S1363" s="2"/>
      <c r="T1363" s="2"/>
      <c r="U1363" s="2"/>
      <c r="V1363" s="2"/>
      <c r="W1363" s="2"/>
      <c r="X1363" s="2"/>
      <c r="Y1363" s="2"/>
      <c r="Z1363" s="2"/>
      <c r="AA1363" s="2"/>
      <c r="AB1363" s="2"/>
      <c r="AC1363" s="2"/>
      <c r="AD1363" s="2"/>
      <c r="AE1363" s="2"/>
      <c r="AF1363" s="2"/>
      <c r="AG1363" s="2"/>
      <c r="AH1363" s="2"/>
      <c r="AI1363" s="2"/>
      <c r="AJ1363" s="2"/>
      <c r="AK1363" s="2"/>
      <c r="AL1363" s="2"/>
      <c r="AM1363" s="2"/>
      <c r="AN1363" s="2"/>
      <c r="AO1363" s="2"/>
      <c r="AP1363" s="2"/>
      <c r="AQ1363" s="2"/>
      <c r="AR1363" s="2"/>
      <c r="AS1363" s="2"/>
      <c r="AT1363" s="2"/>
      <c r="AU1363" s="2"/>
      <c r="AV1363" s="2"/>
      <c r="AW1363" s="2"/>
      <c r="AX1363" s="2"/>
      <c r="AY1363" s="2"/>
      <c r="AZ1363" s="2"/>
      <c r="BA1363" s="2"/>
      <c r="BB1363" s="2"/>
      <c r="BC1363" s="2"/>
      <c r="BD1363" s="2"/>
      <c r="BE1363" s="2"/>
      <c r="BF1363" s="2"/>
      <c r="BG1363" s="2"/>
      <c r="BH1363" s="2"/>
      <c r="BI1363" s="2"/>
      <c r="BJ1363" s="2"/>
    </row>
    <row r="1364" spans="1:62" x14ac:dyDescent="0.3">
      <c r="A1364" s="2"/>
      <c r="B1364" s="2"/>
      <c r="C1364" s="2"/>
      <c r="D1364" s="2"/>
      <c r="E1364" s="2"/>
      <c r="F1364" s="2"/>
      <c r="G1364" s="2"/>
      <c r="H1364" s="2"/>
      <c r="I1364" s="2"/>
      <c r="J1364" s="2"/>
      <c r="K1364" s="2"/>
      <c r="L1364" s="2"/>
      <c r="M1364" s="2"/>
      <c r="N1364" s="2"/>
      <c r="O1364" s="2"/>
      <c r="P1364" s="2"/>
      <c r="Q1364" s="2"/>
      <c r="R1364" s="2"/>
      <c r="S1364" s="2"/>
      <c r="T1364" s="2"/>
      <c r="U1364" s="2"/>
      <c r="V1364" s="2"/>
      <c r="W1364" s="2"/>
      <c r="X1364" s="2"/>
      <c r="Y1364" s="2"/>
      <c r="Z1364" s="2"/>
      <c r="AA1364" s="2"/>
      <c r="AB1364" s="2"/>
      <c r="AC1364" s="2"/>
      <c r="AD1364" s="2"/>
      <c r="AE1364" s="2"/>
      <c r="AF1364" s="2"/>
      <c r="AG1364" s="2"/>
      <c r="AH1364" s="2"/>
      <c r="AI1364" s="2"/>
      <c r="AJ1364" s="2"/>
      <c r="AK1364" s="2"/>
      <c r="AL1364" s="2"/>
      <c r="AM1364" s="2"/>
      <c r="AN1364" s="2"/>
      <c r="AO1364" s="2"/>
      <c r="AP1364" s="2"/>
      <c r="AQ1364" s="2"/>
      <c r="AR1364" s="2"/>
      <c r="AS1364" s="2"/>
      <c r="AT1364" s="2"/>
      <c r="AU1364" s="2"/>
      <c r="AV1364" s="2"/>
      <c r="AW1364" s="2"/>
      <c r="AX1364" s="2"/>
      <c r="AY1364" s="2"/>
      <c r="AZ1364" s="2"/>
      <c r="BA1364" s="2"/>
      <c r="BB1364" s="2"/>
      <c r="BC1364" s="2"/>
      <c r="BD1364" s="2"/>
      <c r="BE1364" s="2"/>
      <c r="BF1364" s="2"/>
      <c r="BG1364" s="2"/>
      <c r="BH1364" s="2"/>
      <c r="BI1364" s="2"/>
      <c r="BJ1364" s="2"/>
    </row>
    <row r="1365" spans="1:62" x14ac:dyDescent="0.3">
      <c r="A1365" s="2"/>
      <c r="B1365" s="2"/>
      <c r="C1365" s="2"/>
      <c r="D1365" s="2"/>
      <c r="E1365" s="2"/>
      <c r="F1365" s="2"/>
      <c r="G1365" s="2"/>
      <c r="H1365" s="2"/>
      <c r="I1365" s="2"/>
      <c r="J1365" s="2"/>
      <c r="K1365" s="2"/>
      <c r="L1365" s="2"/>
      <c r="M1365" s="2"/>
      <c r="N1365" s="2"/>
      <c r="O1365" s="2"/>
      <c r="P1365" s="2"/>
      <c r="Q1365" s="2"/>
      <c r="R1365" s="2"/>
      <c r="S1365" s="2"/>
      <c r="T1365" s="2"/>
      <c r="U1365" s="2"/>
      <c r="V1365" s="2"/>
      <c r="W1365" s="2"/>
      <c r="X1365" s="2"/>
      <c r="Y1365" s="2"/>
      <c r="Z1365" s="2"/>
      <c r="AA1365" s="2"/>
      <c r="AB1365" s="2"/>
      <c r="AC1365" s="2"/>
      <c r="AD1365" s="2"/>
      <c r="AE1365" s="2"/>
      <c r="AF1365" s="2"/>
      <c r="AG1365" s="2"/>
      <c r="AH1365" s="2"/>
      <c r="AI1365" s="2"/>
      <c r="AJ1365" s="2"/>
      <c r="AK1365" s="2"/>
      <c r="AL1365" s="2"/>
      <c r="AM1365" s="2"/>
      <c r="AN1365" s="2"/>
      <c r="AO1365" s="2"/>
      <c r="AP1365" s="2"/>
      <c r="AQ1365" s="2"/>
      <c r="AR1365" s="2"/>
      <c r="AS1365" s="2"/>
      <c r="AT1365" s="2"/>
      <c r="AU1365" s="2"/>
      <c r="AV1365" s="2"/>
      <c r="AW1365" s="2"/>
      <c r="AX1365" s="2"/>
      <c r="AY1365" s="2"/>
      <c r="AZ1365" s="2"/>
      <c r="BA1365" s="2"/>
      <c r="BB1365" s="2"/>
      <c r="BC1365" s="2"/>
      <c r="BD1365" s="2"/>
      <c r="BE1365" s="2"/>
      <c r="BF1365" s="2"/>
      <c r="BG1365" s="2"/>
      <c r="BH1365" s="2"/>
      <c r="BI1365" s="2"/>
      <c r="BJ1365" s="2"/>
    </row>
    <row r="1366" spans="1:62" x14ac:dyDescent="0.3">
      <c r="A1366" s="2"/>
      <c r="B1366" s="2"/>
      <c r="C1366" s="2"/>
      <c r="D1366" s="2"/>
      <c r="E1366" s="2"/>
      <c r="F1366" s="2"/>
      <c r="G1366" s="2"/>
      <c r="H1366" s="2"/>
      <c r="I1366" s="2"/>
      <c r="J1366" s="2"/>
      <c r="K1366" s="2"/>
      <c r="L1366" s="2"/>
      <c r="M1366" s="2"/>
      <c r="N1366" s="2"/>
      <c r="O1366" s="2"/>
      <c r="P1366" s="2"/>
      <c r="Q1366" s="2"/>
      <c r="R1366" s="2"/>
      <c r="S1366" s="2"/>
      <c r="T1366" s="2"/>
      <c r="U1366" s="2"/>
      <c r="V1366" s="2"/>
      <c r="W1366" s="2"/>
      <c r="X1366" s="2"/>
      <c r="Y1366" s="2"/>
      <c r="Z1366" s="2"/>
      <c r="AA1366" s="2"/>
      <c r="AB1366" s="2"/>
      <c r="AC1366" s="2"/>
      <c r="AD1366" s="2"/>
      <c r="AE1366" s="2"/>
      <c r="AF1366" s="2"/>
      <c r="AG1366" s="2"/>
      <c r="AH1366" s="2"/>
      <c r="AI1366" s="2"/>
      <c r="AJ1366" s="2"/>
      <c r="AK1366" s="2"/>
      <c r="AL1366" s="2"/>
      <c r="AM1366" s="2"/>
      <c r="AN1366" s="2"/>
      <c r="AO1366" s="2"/>
      <c r="AP1366" s="2"/>
      <c r="AQ1366" s="2"/>
      <c r="AR1366" s="2"/>
      <c r="AS1366" s="2"/>
      <c r="AT1366" s="2"/>
      <c r="AU1366" s="2"/>
      <c r="AV1366" s="2"/>
      <c r="AW1366" s="2"/>
      <c r="AX1366" s="2"/>
      <c r="AY1366" s="2"/>
      <c r="AZ1366" s="2"/>
      <c r="BA1366" s="2"/>
      <c r="BB1366" s="2"/>
      <c r="BC1366" s="2"/>
      <c r="BD1366" s="2"/>
      <c r="BE1366" s="2"/>
      <c r="BF1366" s="2"/>
      <c r="BG1366" s="2"/>
      <c r="BH1366" s="2"/>
      <c r="BI1366" s="2"/>
      <c r="BJ1366" s="2"/>
    </row>
    <row r="1367" spans="1:62" x14ac:dyDescent="0.3">
      <c r="A1367" s="2"/>
      <c r="B1367" s="2"/>
      <c r="C1367" s="2"/>
      <c r="D1367" s="2"/>
      <c r="E1367" s="2"/>
      <c r="F1367" s="2"/>
      <c r="G1367" s="2"/>
      <c r="H1367" s="2"/>
      <c r="I1367" s="2"/>
      <c r="J1367" s="2"/>
      <c r="K1367" s="2"/>
      <c r="L1367" s="2"/>
      <c r="M1367" s="2"/>
      <c r="N1367" s="2"/>
      <c r="O1367" s="2"/>
      <c r="P1367" s="2"/>
      <c r="Q1367" s="2"/>
      <c r="R1367" s="2"/>
      <c r="S1367" s="2"/>
      <c r="T1367" s="2"/>
      <c r="U1367" s="2"/>
      <c r="V1367" s="2"/>
      <c r="W1367" s="2"/>
      <c r="X1367" s="2"/>
      <c r="Y1367" s="2"/>
      <c r="Z1367" s="2"/>
      <c r="AA1367" s="2"/>
      <c r="AB1367" s="2"/>
      <c r="AC1367" s="2"/>
      <c r="AD1367" s="2"/>
      <c r="AE1367" s="2"/>
      <c r="AF1367" s="2"/>
      <c r="AG1367" s="2"/>
      <c r="AH1367" s="2"/>
      <c r="AI1367" s="2"/>
      <c r="AJ1367" s="2"/>
      <c r="AK1367" s="2"/>
      <c r="AL1367" s="2"/>
      <c r="AM1367" s="2"/>
      <c r="AN1367" s="2"/>
      <c r="AO1367" s="2"/>
      <c r="AP1367" s="2"/>
      <c r="AQ1367" s="2"/>
      <c r="AR1367" s="2"/>
      <c r="AS1367" s="2"/>
      <c r="AT1367" s="2"/>
      <c r="AU1367" s="2"/>
      <c r="AV1367" s="2"/>
      <c r="AW1367" s="2"/>
      <c r="AX1367" s="2"/>
      <c r="AY1367" s="2"/>
      <c r="AZ1367" s="2"/>
      <c r="BA1367" s="2"/>
      <c r="BB1367" s="2"/>
      <c r="BC1367" s="2"/>
      <c r="BD1367" s="2"/>
      <c r="BE1367" s="2"/>
      <c r="BF1367" s="2"/>
      <c r="BG1367" s="2"/>
      <c r="BH1367" s="2"/>
      <c r="BI1367" s="2"/>
      <c r="BJ1367" s="2"/>
    </row>
    <row r="1368" spans="1:62" x14ac:dyDescent="0.3">
      <c r="A1368" s="2"/>
      <c r="B1368" s="2"/>
      <c r="C1368" s="2"/>
      <c r="D1368" s="2"/>
      <c r="E1368" s="2"/>
      <c r="F1368" s="2"/>
      <c r="G1368" s="2"/>
      <c r="H1368" s="2"/>
      <c r="I1368" s="2"/>
      <c r="J1368" s="2"/>
      <c r="K1368" s="2"/>
      <c r="L1368" s="2"/>
      <c r="M1368" s="2"/>
      <c r="N1368" s="2"/>
      <c r="O1368" s="2"/>
      <c r="P1368" s="2"/>
      <c r="Q1368" s="2"/>
      <c r="R1368" s="2"/>
      <c r="S1368" s="2"/>
      <c r="T1368" s="2"/>
      <c r="U1368" s="2"/>
      <c r="V1368" s="2"/>
      <c r="W1368" s="2"/>
      <c r="X1368" s="2"/>
      <c r="Y1368" s="2"/>
      <c r="Z1368" s="2"/>
      <c r="AA1368" s="2"/>
      <c r="AB1368" s="2"/>
      <c r="AC1368" s="2"/>
      <c r="AD1368" s="2"/>
      <c r="AE1368" s="2"/>
      <c r="AF1368" s="2"/>
      <c r="AG1368" s="2"/>
      <c r="AH1368" s="2"/>
      <c r="AI1368" s="2"/>
      <c r="AJ1368" s="2"/>
      <c r="AK1368" s="2"/>
      <c r="AL1368" s="2"/>
      <c r="AM1368" s="2"/>
      <c r="AN1368" s="2"/>
      <c r="AO1368" s="2"/>
      <c r="AP1368" s="2"/>
      <c r="AQ1368" s="2"/>
      <c r="AR1368" s="2"/>
      <c r="AS1368" s="2"/>
      <c r="AT1368" s="2"/>
      <c r="AU1368" s="2"/>
      <c r="AV1368" s="2"/>
      <c r="AW1368" s="2"/>
      <c r="AX1368" s="2"/>
      <c r="AY1368" s="2"/>
      <c r="AZ1368" s="2"/>
      <c r="BA1368" s="2"/>
      <c r="BB1368" s="2"/>
      <c r="BC1368" s="2"/>
      <c r="BD1368" s="2"/>
      <c r="BE1368" s="2"/>
      <c r="BF1368" s="2"/>
      <c r="BG1368" s="2"/>
      <c r="BH1368" s="2"/>
      <c r="BI1368" s="2"/>
      <c r="BJ1368" s="2"/>
    </row>
    <row r="1369" spans="1:62" x14ac:dyDescent="0.3">
      <c r="A1369" s="2"/>
      <c r="B1369" s="2"/>
      <c r="C1369" s="2"/>
      <c r="D1369" s="2"/>
      <c r="E1369" s="2"/>
      <c r="F1369" s="2"/>
      <c r="G1369" s="2"/>
      <c r="H1369" s="2"/>
      <c r="I1369" s="2"/>
      <c r="J1369" s="2"/>
      <c r="K1369" s="2"/>
      <c r="L1369" s="2"/>
      <c r="M1369" s="2"/>
      <c r="N1369" s="2"/>
      <c r="O1369" s="2"/>
      <c r="P1369" s="2"/>
      <c r="Q1369" s="2"/>
      <c r="R1369" s="2"/>
      <c r="S1369" s="2"/>
      <c r="T1369" s="2"/>
      <c r="U1369" s="2"/>
      <c r="V1369" s="2"/>
      <c r="W1369" s="2"/>
      <c r="X1369" s="2"/>
      <c r="Y1369" s="2"/>
      <c r="Z1369" s="2"/>
      <c r="AA1369" s="2"/>
      <c r="AB1369" s="2"/>
      <c r="AC1369" s="2"/>
      <c r="AD1369" s="2"/>
      <c r="AE1369" s="2"/>
      <c r="AF1369" s="2"/>
      <c r="AG1369" s="2"/>
      <c r="AH1369" s="2"/>
      <c r="AI1369" s="2"/>
      <c r="AJ1369" s="2"/>
      <c r="AK1369" s="2"/>
      <c r="AL1369" s="2"/>
      <c r="AM1369" s="2"/>
      <c r="AN1369" s="2"/>
      <c r="AO1369" s="2"/>
      <c r="AP1369" s="2"/>
      <c r="AQ1369" s="2"/>
      <c r="AR1369" s="2"/>
      <c r="AS1369" s="2"/>
      <c r="AT1369" s="2"/>
      <c r="AU1369" s="2"/>
      <c r="AV1369" s="2"/>
      <c r="AW1369" s="2"/>
      <c r="AX1369" s="2"/>
      <c r="AY1369" s="2"/>
      <c r="AZ1369" s="2"/>
      <c r="BA1369" s="2"/>
      <c r="BB1369" s="2"/>
      <c r="BC1369" s="2"/>
      <c r="BD1369" s="2"/>
      <c r="BE1369" s="2"/>
      <c r="BF1369" s="2"/>
      <c r="BG1369" s="2"/>
      <c r="BH1369" s="2"/>
      <c r="BI1369" s="2"/>
      <c r="BJ1369" s="2"/>
    </row>
    <row r="1370" spans="1:62" x14ac:dyDescent="0.3">
      <c r="A1370" s="2"/>
      <c r="B1370" s="2"/>
      <c r="C1370" s="2"/>
      <c r="D1370" s="2"/>
      <c r="E1370" s="2"/>
      <c r="F1370" s="2"/>
      <c r="G1370" s="2"/>
      <c r="H1370" s="2"/>
      <c r="I1370" s="2"/>
      <c r="J1370" s="2"/>
      <c r="K1370" s="2"/>
      <c r="L1370" s="2"/>
      <c r="M1370" s="2"/>
      <c r="N1370" s="2"/>
      <c r="O1370" s="2"/>
      <c r="P1370" s="2"/>
      <c r="Q1370" s="2"/>
      <c r="R1370" s="2"/>
      <c r="S1370" s="2"/>
      <c r="T1370" s="2"/>
      <c r="U1370" s="2"/>
      <c r="V1370" s="2"/>
      <c r="W1370" s="2"/>
      <c r="X1370" s="2"/>
      <c r="Y1370" s="2"/>
      <c r="Z1370" s="2"/>
      <c r="AA1370" s="2"/>
      <c r="AB1370" s="2"/>
      <c r="AC1370" s="2"/>
      <c r="AD1370" s="2"/>
      <c r="AE1370" s="2"/>
      <c r="AF1370" s="2"/>
      <c r="AG1370" s="2"/>
      <c r="AH1370" s="2"/>
      <c r="AI1370" s="2"/>
      <c r="AJ1370" s="2"/>
      <c r="AK1370" s="2"/>
      <c r="AL1370" s="2"/>
      <c r="AM1370" s="2"/>
      <c r="AN1370" s="2"/>
      <c r="AO1370" s="2"/>
      <c r="AP1370" s="2"/>
      <c r="AQ1370" s="2"/>
      <c r="AR1370" s="2"/>
      <c r="AS1370" s="2"/>
      <c r="AT1370" s="2"/>
      <c r="AU1370" s="2"/>
      <c r="AV1370" s="2"/>
      <c r="AW1370" s="2"/>
      <c r="AX1370" s="2"/>
      <c r="AY1370" s="2"/>
      <c r="AZ1370" s="2"/>
      <c r="BA1370" s="2"/>
      <c r="BB1370" s="2"/>
      <c r="BC1370" s="2"/>
      <c r="BD1370" s="2"/>
      <c r="BE1370" s="2"/>
      <c r="BF1370" s="2"/>
      <c r="BG1370" s="2"/>
      <c r="BH1370" s="2"/>
      <c r="BI1370" s="2"/>
      <c r="BJ1370" s="2"/>
    </row>
    <row r="1371" spans="1:62" x14ac:dyDescent="0.3">
      <c r="A1371" s="2"/>
      <c r="B1371" s="2"/>
      <c r="C1371" s="2"/>
      <c r="D1371" s="2"/>
      <c r="E1371" s="2"/>
      <c r="F1371" s="2"/>
      <c r="G1371" s="2"/>
      <c r="H1371" s="2"/>
      <c r="I1371" s="2"/>
      <c r="J1371" s="2"/>
      <c r="K1371" s="2"/>
      <c r="L1371" s="2"/>
      <c r="M1371" s="2"/>
      <c r="N1371" s="2"/>
      <c r="O1371" s="2"/>
      <c r="P1371" s="2"/>
      <c r="Q1371" s="2"/>
      <c r="R1371" s="2"/>
      <c r="S1371" s="2"/>
      <c r="T1371" s="2"/>
      <c r="U1371" s="2"/>
      <c r="V1371" s="2"/>
      <c r="W1371" s="2"/>
      <c r="X1371" s="2"/>
      <c r="Y1371" s="2"/>
      <c r="Z1371" s="2"/>
      <c r="AA1371" s="2"/>
      <c r="AB1371" s="2"/>
      <c r="AC1371" s="2"/>
      <c r="AD1371" s="2"/>
      <c r="AE1371" s="2"/>
      <c r="AF1371" s="2"/>
      <c r="AG1371" s="2"/>
      <c r="AH1371" s="2"/>
      <c r="AI1371" s="2"/>
      <c r="AJ1371" s="2"/>
      <c r="AK1371" s="2"/>
      <c r="AL1371" s="2"/>
      <c r="AM1371" s="2"/>
      <c r="AN1371" s="2"/>
      <c r="AO1371" s="2"/>
      <c r="AP1371" s="2"/>
      <c r="AQ1371" s="2"/>
      <c r="AR1371" s="2"/>
      <c r="AS1371" s="2"/>
      <c r="AT1371" s="2"/>
      <c r="AU1371" s="2"/>
      <c r="AV1371" s="2"/>
      <c r="AW1371" s="2"/>
      <c r="AX1371" s="2"/>
      <c r="AY1371" s="2"/>
      <c r="AZ1371" s="2"/>
      <c r="BA1371" s="2"/>
      <c r="BB1371" s="2"/>
      <c r="BC1371" s="2"/>
      <c r="BD1371" s="2"/>
      <c r="BE1371" s="2"/>
      <c r="BF1371" s="2"/>
      <c r="BG1371" s="2"/>
      <c r="BH1371" s="2"/>
      <c r="BI1371" s="2"/>
      <c r="BJ1371" s="2"/>
    </row>
    <row r="1372" spans="1:62" x14ac:dyDescent="0.3">
      <c r="A1372" s="2"/>
      <c r="B1372" s="2"/>
      <c r="C1372" s="2"/>
      <c r="D1372" s="2"/>
      <c r="E1372" s="2"/>
      <c r="F1372" s="2"/>
      <c r="G1372" s="2"/>
      <c r="H1372" s="2"/>
      <c r="I1372" s="2"/>
      <c r="J1372" s="2"/>
      <c r="K1372" s="2"/>
      <c r="L1372" s="2"/>
      <c r="M1372" s="2"/>
      <c r="N1372" s="2"/>
      <c r="O1372" s="2"/>
      <c r="P1372" s="2"/>
      <c r="Q1372" s="2"/>
      <c r="R1372" s="2"/>
      <c r="S1372" s="2"/>
      <c r="T1372" s="2"/>
      <c r="U1372" s="2"/>
      <c r="V1372" s="2"/>
      <c r="W1372" s="2"/>
      <c r="X1372" s="2"/>
      <c r="Y1372" s="2"/>
      <c r="Z1372" s="2"/>
      <c r="AA1372" s="2"/>
      <c r="AB1372" s="2"/>
      <c r="AC1372" s="2"/>
      <c r="AD1372" s="2"/>
      <c r="AE1372" s="2"/>
      <c r="AF1372" s="2"/>
      <c r="AG1372" s="2"/>
      <c r="AH1372" s="2"/>
      <c r="AI1372" s="2"/>
      <c r="AJ1372" s="2"/>
      <c r="AK1372" s="2"/>
      <c r="AL1372" s="2"/>
      <c r="AM1372" s="2"/>
      <c r="AN1372" s="2"/>
      <c r="AO1372" s="2"/>
      <c r="AP1372" s="2"/>
      <c r="AQ1372" s="2"/>
      <c r="AR1372" s="2"/>
      <c r="AS1372" s="2"/>
      <c r="AT1372" s="2"/>
      <c r="AU1372" s="2"/>
      <c r="AV1372" s="2"/>
      <c r="AW1372" s="2"/>
      <c r="AX1372" s="2"/>
      <c r="AY1372" s="2"/>
      <c r="AZ1372" s="2"/>
      <c r="BA1372" s="2"/>
      <c r="BB1372" s="2"/>
      <c r="BC1372" s="2"/>
      <c r="BD1372" s="2"/>
      <c r="BE1372" s="2"/>
      <c r="BF1372" s="2"/>
      <c r="BG1372" s="2"/>
      <c r="BH1372" s="2"/>
      <c r="BI1372" s="2"/>
      <c r="BJ1372" s="2"/>
    </row>
    <row r="1373" spans="1:62" x14ac:dyDescent="0.3">
      <c r="A1373" s="2"/>
      <c r="B1373" s="2"/>
      <c r="C1373" s="2"/>
      <c r="D1373" s="2"/>
      <c r="E1373" s="2"/>
      <c r="F1373" s="2"/>
      <c r="G1373" s="2"/>
      <c r="H1373" s="2"/>
      <c r="I1373" s="2"/>
      <c r="J1373" s="2"/>
      <c r="K1373" s="2"/>
      <c r="L1373" s="2"/>
      <c r="M1373" s="2"/>
      <c r="N1373" s="2"/>
      <c r="O1373" s="2"/>
      <c r="P1373" s="2"/>
      <c r="Q1373" s="2"/>
      <c r="R1373" s="2"/>
      <c r="S1373" s="2"/>
      <c r="T1373" s="2"/>
      <c r="U1373" s="2"/>
      <c r="V1373" s="2"/>
      <c r="W1373" s="2"/>
      <c r="X1373" s="2"/>
      <c r="Y1373" s="2"/>
      <c r="Z1373" s="2"/>
      <c r="AA1373" s="2"/>
      <c r="AB1373" s="2"/>
      <c r="AC1373" s="2"/>
      <c r="AD1373" s="2"/>
      <c r="AE1373" s="2"/>
      <c r="AF1373" s="2"/>
      <c r="AG1373" s="2"/>
      <c r="AH1373" s="2"/>
      <c r="AI1373" s="2"/>
      <c r="AJ1373" s="2"/>
      <c r="AK1373" s="2"/>
      <c r="AL1373" s="2"/>
      <c r="AM1373" s="2"/>
      <c r="AN1373" s="2"/>
      <c r="AO1373" s="2"/>
      <c r="AP1373" s="2"/>
      <c r="AQ1373" s="2"/>
      <c r="AR1373" s="2"/>
      <c r="AS1373" s="2"/>
      <c r="AT1373" s="2"/>
      <c r="AU1373" s="2"/>
      <c r="AV1373" s="2"/>
      <c r="AW1373" s="2"/>
      <c r="AX1373" s="2"/>
      <c r="AY1373" s="2"/>
      <c r="AZ1373" s="2"/>
      <c r="BA1373" s="2"/>
      <c r="BB1373" s="2"/>
      <c r="BC1373" s="2"/>
      <c r="BD1373" s="2"/>
      <c r="BE1373" s="2"/>
      <c r="BF1373" s="2"/>
      <c r="BG1373" s="2"/>
      <c r="BH1373" s="2"/>
      <c r="BI1373" s="2"/>
      <c r="BJ1373" s="2"/>
    </row>
    <row r="1374" spans="1:62" x14ac:dyDescent="0.3">
      <c r="A1374" s="2"/>
      <c r="B1374" s="2"/>
      <c r="C1374" s="2"/>
      <c r="D1374" s="2"/>
      <c r="E1374" s="2"/>
      <c r="F1374" s="2"/>
      <c r="G1374" s="2"/>
      <c r="H1374" s="2"/>
      <c r="I1374" s="2"/>
      <c r="J1374" s="2"/>
      <c r="K1374" s="2"/>
      <c r="L1374" s="2"/>
      <c r="M1374" s="2"/>
      <c r="N1374" s="2"/>
      <c r="O1374" s="2"/>
      <c r="P1374" s="2"/>
      <c r="Q1374" s="2"/>
      <c r="R1374" s="2"/>
      <c r="S1374" s="2"/>
      <c r="T1374" s="2"/>
      <c r="U1374" s="2"/>
      <c r="V1374" s="2"/>
      <c r="W1374" s="2"/>
      <c r="X1374" s="2"/>
      <c r="Y1374" s="2"/>
      <c r="Z1374" s="2"/>
      <c r="AA1374" s="2"/>
      <c r="AB1374" s="2"/>
      <c r="AC1374" s="2"/>
      <c r="AD1374" s="2"/>
      <c r="AE1374" s="2"/>
      <c r="AF1374" s="2"/>
      <c r="AG1374" s="2"/>
      <c r="AH1374" s="2"/>
      <c r="AI1374" s="2"/>
      <c r="AJ1374" s="2"/>
      <c r="AK1374" s="2"/>
      <c r="AL1374" s="2"/>
      <c r="AM1374" s="2"/>
      <c r="AN1374" s="2"/>
      <c r="AO1374" s="2"/>
      <c r="AP1374" s="2"/>
      <c r="AQ1374" s="2"/>
      <c r="AR1374" s="2"/>
      <c r="AS1374" s="2"/>
      <c r="AT1374" s="2"/>
      <c r="AU1374" s="2"/>
      <c r="AV1374" s="2"/>
      <c r="AW1374" s="2"/>
      <c r="AX1374" s="2"/>
      <c r="AY1374" s="2"/>
      <c r="AZ1374" s="2"/>
      <c r="BA1374" s="2"/>
      <c r="BB1374" s="2"/>
      <c r="BC1374" s="2"/>
      <c r="BD1374" s="2"/>
      <c r="BE1374" s="2"/>
      <c r="BF1374" s="2"/>
      <c r="BG1374" s="2"/>
      <c r="BH1374" s="2"/>
      <c r="BI1374" s="2"/>
      <c r="BJ1374" s="2"/>
    </row>
    <row r="1375" spans="1:62" x14ac:dyDescent="0.3">
      <c r="A1375" s="2"/>
      <c r="B1375" s="2"/>
      <c r="C1375" s="2"/>
      <c r="D1375" s="2"/>
      <c r="E1375" s="2"/>
      <c r="F1375" s="2"/>
      <c r="G1375" s="2"/>
      <c r="H1375" s="2"/>
      <c r="I1375" s="2"/>
      <c r="J1375" s="2"/>
      <c r="K1375" s="2"/>
      <c r="L1375" s="2"/>
      <c r="M1375" s="2"/>
      <c r="N1375" s="2"/>
      <c r="O1375" s="2"/>
      <c r="P1375" s="2"/>
      <c r="Q1375" s="2"/>
      <c r="R1375" s="2"/>
      <c r="S1375" s="2"/>
      <c r="T1375" s="2"/>
      <c r="U1375" s="2"/>
      <c r="V1375" s="2"/>
      <c r="W1375" s="2"/>
      <c r="X1375" s="2"/>
      <c r="Y1375" s="2"/>
      <c r="Z1375" s="2"/>
      <c r="AA1375" s="2"/>
      <c r="AB1375" s="2"/>
      <c r="AC1375" s="2"/>
      <c r="AD1375" s="2"/>
      <c r="AE1375" s="2"/>
      <c r="AF1375" s="2"/>
      <c r="AG1375" s="2"/>
      <c r="AH1375" s="2"/>
      <c r="AI1375" s="2"/>
      <c r="AJ1375" s="2"/>
      <c r="AK1375" s="2"/>
      <c r="AL1375" s="2"/>
      <c r="AM1375" s="2"/>
      <c r="AN1375" s="2"/>
      <c r="AO1375" s="2"/>
      <c r="AP1375" s="2"/>
      <c r="AQ1375" s="2"/>
      <c r="AR1375" s="2"/>
      <c r="AS1375" s="2"/>
      <c r="AT1375" s="2"/>
      <c r="AU1375" s="2"/>
      <c r="AV1375" s="2"/>
      <c r="AW1375" s="2"/>
      <c r="AX1375" s="2"/>
      <c r="AY1375" s="2"/>
      <c r="AZ1375" s="2"/>
      <c r="BA1375" s="2"/>
      <c r="BB1375" s="2"/>
      <c r="BC1375" s="2"/>
      <c r="BD1375" s="2"/>
      <c r="BE1375" s="2"/>
      <c r="BF1375" s="2"/>
      <c r="BG1375" s="2"/>
      <c r="BH1375" s="2"/>
      <c r="BI1375" s="2"/>
      <c r="BJ1375" s="2"/>
    </row>
    <row r="1376" spans="1:62" x14ac:dyDescent="0.3">
      <c r="A1376" s="2"/>
      <c r="B1376" s="2"/>
      <c r="C1376" s="2"/>
      <c r="D1376" s="2"/>
      <c r="E1376" s="2"/>
      <c r="F1376" s="2"/>
      <c r="G1376" s="2"/>
      <c r="H1376" s="2"/>
      <c r="I1376" s="2"/>
      <c r="J1376" s="2"/>
      <c r="K1376" s="2"/>
      <c r="L1376" s="2"/>
      <c r="M1376" s="2"/>
      <c r="N1376" s="2"/>
      <c r="O1376" s="2"/>
      <c r="P1376" s="2"/>
      <c r="Q1376" s="2"/>
      <c r="R1376" s="2"/>
      <c r="S1376" s="2"/>
      <c r="T1376" s="2"/>
      <c r="U1376" s="2"/>
      <c r="V1376" s="2"/>
      <c r="W1376" s="2"/>
      <c r="X1376" s="2"/>
      <c r="Y1376" s="2"/>
      <c r="Z1376" s="2"/>
      <c r="AA1376" s="2"/>
      <c r="AB1376" s="2"/>
      <c r="AC1376" s="2"/>
      <c r="AD1376" s="2"/>
      <c r="AE1376" s="2"/>
      <c r="AF1376" s="2"/>
      <c r="AG1376" s="2"/>
      <c r="AH1376" s="2"/>
      <c r="AI1376" s="2"/>
      <c r="AJ1376" s="2"/>
      <c r="AK1376" s="2"/>
      <c r="AL1376" s="2"/>
      <c r="AM1376" s="2"/>
      <c r="AN1376" s="2"/>
      <c r="AO1376" s="2"/>
      <c r="AP1376" s="2"/>
      <c r="AQ1376" s="2"/>
      <c r="AR1376" s="2"/>
      <c r="AS1376" s="2"/>
      <c r="AT1376" s="2"/>
      <c r="AU1376" s="2"/>
      <c r="AV1376" s="2"/>
      <c r="AW1376" s="2"/>
      <c r="AX1376" s="2"/>
      <c r="AY1376" s="2"/>
      <c r="AZ1376" s="2"/>
      <c r="BA1376" s="2"/>
      <c r="BB1376" s="2"/>
      <c r="BC1376" s="2"/>
      <c r="BD1376" s="2"/>
      <c r="BE1376" s="2"/>
      <c r="BF1376" s="2"/>
      <c r="BG1376" s="2"/>
      <c r="BH1376" s="2"/>
      <c r="BI1376" s="2"/>
      <c r="BJ1376" s="2"/>
    </row>
    <row r="1377" spans="1:62" x14ac:dyDescent="0.3">
      <c r="A1377" s="2"/>
      <c r="B1377" s="2"/>
      <c r="C1377" s="2"/>
      <c r="D1377" s="2"/>
      <c r="E1377" s="2"/>
      <c r="F1377" s="2"/>
      <c r="G1377" s="2"/>
      <c r="H1377" s="2"/>
      <c r="I1377" s="2"/>
      <c r="J1377" s="2"/>
      <c r="K1377" s="2"/>
      <c r="L1377" s="2"/>
      <c r="M1377" s="2"/>
      <c r="N1377" s="2"/>
      <c r="O1377" s="2"/>
      <c r="P1377" s="2"/>
      <c r="Q1377" s="2"/>
      <c r="R1377" s="2"/>
      <c r="S1377" s="2"/>
      <c r="T1377" s="2"/>
      <c r="U1377" s="2"/>
      <c r="V1377" s="2"/>
      <c r="W1377" s="2"/>
      <c r="X1377" s="2"/>
      <c r="Y1377" s="2"/>
      <c r="Z1377" s="2"/>
      <c r="AA1377" s="2"/>
      <c r="AB1377" s="2"/>
      <c r="AC1377" s="2"/>
      <c r="AD1377" s="2"/>
      <c r="AE1377" s="2"/>
      <c r="AF1377" s="2"/>
      <c r="AG1377" s="2"/>
      <c r="AH1377" s="2"/>
      <c r="AI1377" s="2"/>
      <c r="AJ1377" s="2"/>
      <c r="AK1377" s="2"/>
      <c r="AL1377" s="2"/>
      <c r="AM1377" s="2"/>
      <c r="AN1377" s="2"/>
      <c r="AO1377" s="2"/>
      <c r="AP1377" s="2"/>
      <c r="AQ1377" s="2"/>
      <c r="AR1377" s="2"/>
      <c r="AS1377" s="2"/>
      <c r="AT1377" s="2"/>
      <c r="AU1377" s="2"/>
      <c r="AV1377" s="2"/>
      <c r="AW1377" s="2"/>
      <c r="AX1377" s="2"/>
      <c r="AY1377" s="2"/>
      <c r="AZ1377" s="2"/>
      <c r="BA1377" s="2"/>
      <c r="BB1377" s="2"/>
      <c r="BC1377" s="2"/>
      <c r="BD1377" s="2"/>
      <c r="BE1377" s="2"/>
      <c r="BF1377" s="2"/>
      <c r="BG1377" s="2"/>
      <c r="BH1377" s="2"/>
      <c r="BI1377" s="2"/>
      <c r="BJ1377" s="2"/>
    </row>
    <row r="1378" spans="1:62" x14ac:dyDescent="0.3">
      <c r="A1378" s="2"/>
      <c r="B1378" s="2"/>
      <c r="C1378" s="2"/>
      <c r="D1378" s="2"/>
      <c r="E1378" s="2"/>
      <c r="F1378" s="2"/>
      <c r="G1378" s="2"/>
      <c r="H1378" s="2"/>
      <c r="I1378" s="2"/>
      <c r="J1378" s="2"/>
      <c r="K1378" s="2"/>
      <c r="L1378" s="2"/>
      <c r="M1378" s="2"/>
      <c r="N1378" s="2"/>
      <c r="O1378" s="2"/>
      <c r="P1378" s="2"/>
      <c r="Q1378" s="2"/>
      <c r="R1378" s="2"/>
      <c r="S1378" s="2"/>
      <c r="T1378" s="2"/>
      <c r="U1378" s="2"/>
      <c r="V1378" s="2"/>
      <c r="W1378" s="2"/>
      <c r="X1378" s="2"/>
      <c r="Y1378" s="2"/>
      <c r="Z1378" s="2"/>
      <c r="AA1378" s="2"/>
      <c r="AB1378" s="2"/>
      <c r="AC1378" s="2"/>
      <c r="AD1378" s="2"/>
      <c r="AE1378" s="2"/>
      <c r="AF1378" s="2"/>
      <c r="AG1378" s="2"/>
      <c r="AH1378" s="2"/>
      <c r="AI1378" s="2"/>
      <c r="AJ1378" s="2"/>
      <c r="AK1378" s="2"/>
      <c r="AL1378" s="2"/>
      <c r="AM1378" s="2"/>
      <c r="AN1378" s="2"/>
      <c r="AO1378" s="2"/>
      <c r="AP1378" s="2"/>
      <c r="AQ1378" s="2"/>
      <c r="AR1378" s="2"/>
      <c r="AS1378" s="2"/>
      <c r="AT1378" s="2"/>
      <c r="AU1378" s="2"/>
      <c r="AV1378" s="2"/>
      <c r="AW1378" s="2"/>
      <c r="AX1378" s="2"/>
      <c r="AY1378" s="2"/>
      <c r="AZ1378" s="2"/>
      <c r="BA1378" s="2"/>
      <c r="BB1378" s="2"/>
      <c r="BC1378" s="2"/>
      <c r="BD1378" s="2"/>
      <c r="BE1378" s="2"/>
      <c r="BF1378" s="2"/>
      <c r="BG1378" s="2"/>
      <c r="BH1378" s="2"/>
      <c r="BI1378" s="2"/>
      <c r="BJ1378" s="2"/>
    </row>
    <row r="1379" spans="1:62" x14ac:dyDescent="0.3">
      <c r="A1379" s="2"/>
      <c r="B1379" s="2"/>
      <c r="C1379" s="2"/>
      <c r="D1379" s="2"/>
      <c r="E1379" s="2"/>
      <c r="F1379" s="2"/>
      <c r="G1379" s="2"/>
      <c r="H1379" s="2"/>
      <c r="I1379" s="2"/>
      <c r="J1379" s="2"/>
      <c r="K1379" s="2"/>
      <c r="L1379" s="2"/>
      <c r="M1379" s="2"/>
      <c r="N1379" s="2"/>
      <c r="O1379" s="2"/>
      <c r="P1379" s="2"/>
      <c r="Q1379" s="2"/>
      <c r="R1379" s="2"/>
      <c r="S1379" s="2"/>
      <c r="T1379" s="2"/>
      <c r="U1379" s="2"/>
      <c r="V1379" s="2"/>
      <c r="W1379" s="2"/>
      <c r="X1379" s="2"/>
      <c r="Y1379" s="2"/>
      <c r="Z1379" s="2"/>
      <c r="AA1379" s="2"/>
      <c r="AB1379" s="2"/>
      <c r="AC1379" s="2"/>
      <c r="AD1379" s="2"/>
      <c r="AE1379" s="2"/>
      <c r="AF1379" s="2"/>
      <c r="AG1379" s="2"/>
      <c r="AH1379" s="2"/>
      <c r="AI1379" s="2"/>
      <c r="AJ1379" s="2"/>
      <c r="AK1379" s="2"/>
      <c r="AL1379" s="2"/>
      <c r="AM1379" s="2"/>
      <c r="AN1379" s="2"/>
      <c r="AO1379" s="2"/>
      <c r="AP1379" s="2"/>
      <c r="AQ1379" s="2"/>
      <c r="AR1379" s="2"/>
      <c r="AS1379" s="2"/>
      <c r="AT1379" s="2"/>
      <c r="AU1379" s="2"/>
      <c r="AV1379" s="2"/>
      <c r="AW1379" s="2"/>
      <c r="AX1379" s="2"/>
      <c r="AY1379" s="2"/>
      <c r="AZ1379" s="2"/>
      <c r="BA1379" s="2"/>
      <c r="BB1379" s="2"/>
      <c r="BC1379" s="2"/>
      <c r="BD1379" s="2"/>
      <c r="BE1379" s="2"/>
      <c r="BF1379" s="2"/>
      <c r="BG1379" s="2"/>
      <c r="BH1379" s="2"/>
      <c r="BI1379" s="2"/>
      <c r="BJ1379" s="2"/>
    </row>
    <row r="1380" spans="1:62" x14ac:dyDescent="0.3">
      <c r="A1380" s="2"/>
      <c r="B1380" s="2"/>
      <c r="C1380" s="2"/>
      <c r="D1380" s="2"/>
      <c r="E1380" s="2"/>
      <c r="F1380" s="2"/>
      <c r="G1380" s="2"/>
      <c r="H1380" s="2"/>
      <c r="I1380" s="2"/>
      <c r="J1380" s="2"/>
      <c r="K1380" s="2"/>
      <c r="L1380" s="2"/>
      <c r="M1380" s="2"/>
      <c r="N1380" s="2"/>
      <c r="O1380" s="2"/>
      <c r="P1380" s="2"/>
      <c r="Q1380" s="2"/>
      <c r="R1380" s="2"/>
      <c r="S1380" s="2"/>
      <c r="T1380" s="2"/>
      <c r="U1380" s="2"/>
      <c r="V1380" s="2"/>
      <c r="W1380" s="2"/>
      <c r="X1380" s="2"/>
      <c r="Y1380" s="2"/>
      <c r="Z1380" s="2"/>
      <c r="AA1380" s="2"/>
      <c r="AB1380" s="2"/>
      <c r="AC1380" s="2"/>
      <c r="AD1380" s="2"/>
      <c r="AE1380" s="2"/>
      <c r="AF1380" s="2"/>
      <c r="AG1380" s="2"/>
      <c r="AH1380" s="2"/>
      <c r="AI1380" s="2"/>
      <c r="AJ1380" s="2"/>
      <c r="AK1380" s="2"/>
      <c r="AL1380" s="2"/>
      <c r="AM1380" s="2"/>
      <c r="AN1380" s="2"/>
      <c r="AO1380" s="2"/>
      <c r="AP1380" s="2"/>
      <c r="AQ1380" s="2"/>
      <c r="AR1380" s="2"/>
      <c r="AS1380" s="2"/>
      <c r="AT1380" s="2"/>
      <c r="AU1380" s="2"/>
      <c r="AV1380" s="2"/>
      <c r="AW1380" s="2"/>
      <c r="AX1380" s="2"/>
      <c r="AY1380" s="2"/>
      <c r="AZ1380" s="2"/>
      <c r="BA1380" s="2"/>
      <c r="BB1380" s="2"/>
      <c r="BC1380" s="2"/>
      <c r="BD1380" s="2"/>
      <c r="BE1380" s="2"/>
      <c r="BF1380" s="2"/>
      <c r="BG1380" s="2"/>
      <c r="BH1380" s="2"/>
      <c r="BI1380" s="2"/>
      <c r="BJ1380" s="2"/>
    </row>
    <row r="1381" spans="1:62" x14ac:dyDescent="0.3">
      <c r="A1381" s="2"/>
      <c r="B1381" s="2"/>
      <c r="C1381" s="2"/>
      <c r="D1381" s="2"/>
      <c r="E1381" s="2"/>
      <c r="F1381" s="2"/>
      <c r="G1381" s="2"/>
      <c r="H1381" s="2"/>
      <c r="I1381" s="2"/>
      <c r="J1381" s="2"/>
      <c r="K1381" s="2"/>
      <c r="L1381" s="2"/>
      <c r="M1381" s="2"/>
      <c r="N1381" s="2"/>
      <c r="O1381" s="2"/>
      <c r="P1381" s="2"/>
      <c r="Q1381" s="2"/>
      <c r="R1381" s="2"/>
      <c r="S1381" s="2"/>
      <c r="T1381" s="2"/>
      <c r="U1381" s="2"/>
      <c r="V1381" s="2"/>
      <c r="W1381" s="2"/>
      <c r="X1381" s="2"/>
      <c r="Y1381" s="2"/>
      <c r="Z1381" s="2"/>
      <c r="AA1381" s="2"/>
      <c r="AB1381" s="2"/>
      <c r="AC1381" s="2"/>
      <c r="AD1381" s="2"/>
      <c r="AE1381" s="2"/>
      <c r="AF1381" s="2"/>
      <c r="AG1381" s="2"/>
      <c r="AH1381" s="2"/>
      <c r="AI1381" s="2"/>
      <c r="AJ1381" s="2"/>
      <c r="AK1381" s="2"/>
      <c r="AL1381" s="2"/>
      <c r="AM1381" s="2"/>
      <c r="AN1381" s="2"/>
      <c r="AO1381" s="2"/>
      <c r="AP1381" s="2"/>
      <c r="AQ1381" s="2"/>
      <c r="AR1381" s="2"/>
      <c r="AS1381" s="2"/>
      <c r="AT1381" s="2"/>
      <c r="AU1381" s="2"/>
      <c r="AV1381" s="2"/>
      <c r="AW1381" s="2"/>
      <c r="AX1381" s="2"/>
      <c r="AY1381" s="2"/>
      <c r="AZ1381" s="2"/>
      <c r="BA1381" s="2"/>
      <c r="BB1381" s="2"/>
      <c r="BC1381" s="2"/>
      <c r="BD1381" s="2"/>
      <c r="BE1381" s="2"/>
      <c r="BF1381" s="2"/>
      <c r="BG1381" s="2"/>
      <c r="BH1381" s="2"/>
      <c r="BI1381" s="2"/>
      <c r="BJ1381" s="2"/>
    </row>
    <row r="1382" spans="1:62" x14ac:dyDescent="0.3">
      <c r="A1382" s="2"/>
      <c r="B1382" s="2"/>
      <c r="C1382" s="2"/>
      <c r="D1382" s="2"/>
      <c r="E1382" s="2"/>
      <c r="F1382" s="2"/>
      <c r="G1382" s="2"/>
      <c r="H1382" s="2"/>
      <c r="I1382" s="2"/>
      <c r="J1382" s="2"/>
      <c r="K1382" s="2"/>
      <c r="L1382" s="2"/>
      <c r="M1382" s="2"/>
      <c r="N1382" s="2"/>
      <c r="O1382" s="2"/>
      <c r="P1382" s="2"/>
      <c r="Q1382" s="2"/>
      <c r="R1382" s="2"/>
      <c r="S1382" s="2"/>
      <c r="T1382" s="2"/>
      <c r="U1382" s="2"/>
      <c r="V1382" s="2"/>
      <c r="W1382" s="2"/>
      <c r="X1382" s="2"/>
      <c r="Y1382" s="2"/>
      <c r="Z1382" s="2"/>
      <c r="AA1382" s="2"/>
      <c r="AB1382" s="2"/>
      <c r="AC1382" s="2"/>
      <c r="AD1382" s="2"/>
      <c r="AE1382" s="2"/>
      <c r="AF1382" s="2"/>
      <c r="AG1382" s="2"/>
      <c r="AH1382" s="2"/>
      <c r="AI1382" s="2"/>
      <c r="AJ1382" s="2"/>
      <c r="AK1382" s="2"/>
      <c r="AL1382" s="2"/>
      <c r="AM1382" s="2"/>
      <c r="AN1382" s="2"/>
      <c r="AO1382" s="2"/>
      <c r="AP1382" s="2"/>
      <c r="AQ1382" s="2"/>
      <c r="AR1382" s="2"/>
      <c r="AS1382" s="2"/>
      <c r="AT1382" s="2"/>
      <c r="AU1382" s="2"/>
      <c r="AV1382" s="2"/>
      <c r="AW1382" s="2"/>
      <c r="AX1382" s="2"/>
      <c r="AY1382" s="2"/>
      <c r="AZ1382" s="2"/>
      <c r="BA1382" s="2"/>
      <c r="BB1382" s="2"/>
      <c r="BC1382" s="2"/>
      <c r="BD1382" s="2"/>
      <c r="BE1382" s="2"/>
      <c r="BF1382" s="2"/>
      <c r="BG1382" s="2"/>
      <c r="BH1382" s="2"/>
      <c r="BI1382" s="2"/>
      <c r="BJ1382" s="2"/>
    </row>
    <row r="1383" spans="1:62" x14ac:dyDescent="0.3">
      <c r="A1383" s="2"/>
      <c r="B1383" s="2"/>
      <c r="C1383" s="2"/>
      <c r="D1383" s="2"/>
      <c r="E1383" s="2"/>
      <c r="F1383" s="2"/>
      <c r="G1383" s="2"/>
      <c r="H1383" s="2"/>
      <c r="I1383" s="2"/>
      <c r="J1383" s="2"/>
      <c r="K1383" s="2"/>
      <c r="L1383" s="2"/>
      <c r="M1383" s="2"/>
      <c r="N1383" s="2"/>
      <c r="O1383" s="2"/>
      <c r="P1383" s="2"/>
      <c r="Q1383" s="2"/>
      <c r="R1383" s="2"/>
      <c r="S1383" s="2"/>
      <c r="T1383" s="2"/>
      <c r="U1383" s="2"/>
      <c r="V1383" s="2"/>
      <c r="W1383" s="2"/>
      <c r="X1383" s="2"/>
      <c r="Y1383" s="2"/>
      <c r="Z1383" s="2"/>
      <c r="AA1383" s="2"/>
      <c r="AB1383" s="2"/>
      <c r="AC1383" s="2"/>
      <c r="AD1383" s="2"/>
      <c r="AE1383" s="2"/>
      <c r="AF1383" s="2"/>
      <c r="AG1383" s="2"/>
      <c r="AH1383" s="2"/>
      <c r="AI1383" s="2"/>
      <c r="AJ1383" s="2"/>
      <c r="AK1383" s="2"/>
      <c r="AL1383" s="2"/>
      <c r="AM1383" s="2"/>
      <c r="AN1383" s="2"/>
      <c r="AO1383" s="2"/>
      <c r="AP1383" s="2"/>
      <c r="AQ1383" s="2"/>
      <c r="AR1383" s="2"/>
      <c r="AS1383" s="2"/>
      <c r="AT1383" s="2"/>
      <c r="AU1383" s="2"/>
      <c r="AV1383" s="2"/>
      <c r="AW1383" s="2"/>
      <c r="AX1383" s="2"/>
      <c r="AY1383" s="2"/>
      <c r="AZ1383" s="2"/>
      <c r="BA1383" s="2"/>
      <c r="BB1383" s="2"/>
      <c r="BC1383" s="2"/>
      <c r="BD1383" s="2"/>
      <c r="BE1383" s="2"/>
      <c r="BF1383" s="2"/>
      <c r="BG1383" s="2"/>
      <c r="BH1383" s="2"/>
      <c r="BI1383" s="2"/>
      <c r="BJ1383" s="2"/>
    </row>
    <row r="1384" spans="1:62" x14ac:dyDescent="0.3">
      <c r="A1384" s="2"/>
      <c r="B1384" s="2"/>
      <c r="C1384" s="2"/>
      <c r="D1384" s="2"/>
      <c r="E1384" s="2"/>
      <c r="F1384" s="2"/>
      <c r="G1384" s="2"/>
      <c r="H1384" s="2"/>
      <c r="I1384" s="2"/>
      <c r="J1384" s="2"/>
      <c r="K1384" s="2"/>
      <c r="L1384" s="2"/>
      <c r="M1384" s="2"/>
      <c r="N1384" s="2"/>
      <c r="O1384" s="2"/>
      <c r="P1384" s="2"/>
      <c r="Q1384" s="2"/>
      <c r="R1384" s="2"/>
      <c r="S1384" s="2"/>
      <c r="T1384" s="2"/>
      <c r="U1384" s="2"/>
      <c r="V1384" s="2"/>
      <c r="W1384" s="2"/>
      <c r="X1384" s="2"/>
      <c r="Y1384" s="2"/>
      <c r="Z1384" s="2"/>
      <c r="AA1384" s="2"/>
      <c r="AB1384" s="2"/>
      <c r="AC1384" s="2"/>
      <c r="AD1384" s="2"/>
      <c r="AE1384" s="2"/>
      <c r="AF1384" s="2"/>
      <c r="AG1384" s="2"/>
      <c r="AH1384" s="2"/>
      <c r="AI1384" s="2"/>
      <c r="AJ1384" s="2"/>
      <c r="AK1384" s="2"/>
      <c r="AL1384" s="2"/>
      <c r="AM1384" s="2"/>
      <c r="AN1384" s="2"/>
      <c r="AO1384" s="2"/>
      <c r="AP1384" s="2"/>
      <c r="AQ1384" s="2"/>
      <c r="AR1384" s="2"/>
      <c r="AS1384" s="2"/>
      <c r="AT1384" s="2"/>
      <c r="AU1384" s="2"/>
      <c r="AV1384" s="2"/>
      <c r="AW1384" s="2"/>
      <c r="AX1384" s="2"/>
      <c r="AY1384" s="2"/>
      <c r="AZ1384" s="2"/>
      <c r="BA1384" s="2"/>
      <c r="BB1384" s="2"/>
      <c r="BC1384" s="2"/>
      <c r="BD1384" s="2"/>
      <c r="BE1384" s="2"/>
      <c r="BF1384" s="2"/>
      <c r="BG1384" s="2"/>
      <c r="BH1384" s="2"/>
      <c r="BI1384" s="2"/>
      <c r="BJ1384" s="2"/>
    </row>
    <row r="1385" spans="1:62" x14ac:dyDescent="0.3">
      <c r="A1385" s="2"/>
      <c r="B1385" s="2"/>
      <c r="C1385" s="2"/>
      <c r="D1385" s="2"/>
      <c r="E1385" s="2"/>
      <c r="F1385" s="2"/>
      <c r="G1385" s="2"/>
      <c r="H1385" s="2"/>
      <c r="I1385" s="2"/>
      <c r="J1385" s="2"/>
      <c r="K1385" s="2"/>
      <c r="L1385" s="2"/>
      <c r="M1385" s="2"/>
      <c r="N1385" s="2"/>
      <c r="O1385" s="2"/>
      <c r="P1385" s="2"/>
      <c r="Q1385" s="2"/>
      <c r="R1385" s="2"/>
      <c r="S1385" s="2"/>
      <c r="T1385" s="2"/>
      <c r="U1385" s="2"/>
      <c r="V1385" s="2"/>
      <c r="W1385" s="2"/>
      <c r="X1385" s="2"/>
      <c r="Y1385" s="2"/>
      <c r="Z1385" s="2"/>
      <c r="AA1385" s="2"/>
      <c r="AB1385" s="2"/>
      <c r="AC1385" s="2"/>
      <c r="AD1385" s="2"/>
      <c r="AE1385" s="2"/>
      <c r="AF1385" s="2"/>
      <c r="AG1385" s="2"/>
      <c r="AH1385" s="2"/>
      <c r="AI1385" s="2"/>
      <c r="AJ1385" s="2"/>
      <c r="AK1385" s="2"/>
      <c r="AL1385" s="2"/>
      <c r="AM1385" s="2"/>
      <c r="AN1385" s="2"/>
      <c r="AO1385" s="2"/>
      <c r="AP1385" s="2"/>
      <c r="AQ1385" s="2"/>
      <c r="AR1385" s="2"/>
      <c r="AS1385" s="2"/>
      <c r="AT1385" s="2"/>
      <c r="AU1385" s="2"/>
      <c r="AV1385" s="2"/>
      <c r="AW1385" s="2"/>
      <c r="AX1385" s="2"/>
      <c r="AY1385" s="2"/>
      <c r="AZ1385" s="2"/>
      <c r="BA1385" s="2"/>
      <c r="BB1385" s="2"/>
      <c r="BC1385" s="2"/>
      <c r="BD1385" s="2"/>
      <c r="BE1385" s="2"/>
      <c r="BF1385" s="2"/>
      <c r="BG1385" s="2"/>
      <c r="BH1385" s="2"/>
      <c r="BI1385" s="2"/>
      <c r="BJ1385" s="2"/>
    </row>
    <row r="1386" spans="1:62" x14ac:dyDescent="0.3">
      <c r="A1386" s="2"/>
      <c r="B1386" s="2"/>
      <c r="C1386" s="2"/>
      <c r="D1386" s="2"/>
      <c r="E1386" s="2"/>
      <c r="F1386" s="2"/>
      <c r="G1386" s="2"/>
      <c r="H1386" s="2"/>
      <c r="I1386" s="2"/>
      <c r="J1386" s="2"/>
      <c r="K1386" s="2"/>
      <c r="L1386" s="2"/>
      <c r="M1386" s="2"/>
      <c r="N1386" s="2"/>
      <c r="O1386" s="2"/>
      <c r="P1386" s="2"/>
      <c r="Q1386" s="2"/>
      <c r="R1386" s="2"/>
      <c r="S1386" s="2"/>
      <c r="T1386" s="2"/>
      <c r="U1386" s="2"/>
      <c r="V1386" s="2"/>
      <c r="W1386" s="2"/>
      <c r="X1386" s="2"/>
      <c r="Y1386" s="2"/>
      <c r="Z1386" s="2"/>
      <c r="AA1386" s="2"/>
      <c r="AB1386" s="2"/>
      <c r="AC1386" s="2"/>
      <c r="AD1386" s="2"/>
      <c r="AE1386" s="2"/>
      <c r="AF1386" s="2"/>
      <c r="AG1386" s="2"/>
      <c r="AH1386" s="2"/>
      <c r="AI1386" s="2"/>
      <c r="AJ1386" s="2"/>
      <c r="AK1386" s="2"/>
      <c r="AL1386" s="2"/>
      <c r="AM1386" s="2"/>
      <c r="AN1386" s="2"/>
      <c r="AO1386" s="2"/>
      <c r="AP1386" s="2"/>
      <c r="AQ1386" s="2"/>
      <c r="AR1386" s="2"/>
      <c r="AS1386" s="2"/>
      <c r="AT1386" s="2"/>
      <c r="AU1386" s="2"/>
      <c r="AV1386" s="2"/>
      <c r="AW1386" s="2"/>
      <c r="AX1386" s="2"/>
      <c r="AY1386" s="2"/>
      <c r="AZ1386" s="2"/>
      <c r="BA1386" s="2"/>
      <c r="BB1386" s="2"/>
      <c r="BC1386" s="2"/>
      <c r="BD1386" s="2"/>
      <c r="BE1386" s="2"/>
      <c r="BF1386" s="2"/>
      <c r="BG1386" s="2"/>
      <c r="BH1386" s="2"/>
      <c r="BI1386" s="2"/>
      <c r="BJ1386" s="2"/>
    </row>
    <row r="1387" spans="1:62" x14ac:dyDescent="0.3">
      <c r="A1387" s="2"/>
      <c r="B1387" s="2"/>
      <c r="C1387" s="2"/>
      <c r="D1387" s="2"/>
      <c r="E1387" s="2"/>
      <c r="F1387" s="2"/>
      <c r="G1387" s="2"/>
      <c r="H1387" s="2"/>
      <c r="I1387" s="2"/>
      <c r="J1387" s="2"/>
      <c r="K1387" s="2"/>
      <c r="L1387" s="2"/>
      <c r="M1387" s="2"/>
      <c r="N1387" s="2"/>
      <c r="O1387" s="2"/>
      <c r="P1387" s="2"/>
      <c r="Q1387" s="2"/>
      <c r="R1387" s="2"/>
      <c r="S1387" s="2"/>
      <c r="T1387" s="2"/>
      <c r="U1387" s="2"/>
      <c r="V1387" s="2"/>
      <c r="W1387" s="2"/>
      <c r="X1387" s="2"/>
      <c r="Y1387" s="2"/>
      <c r="Z1387" s="2"/>
      <c r="AA1387" s="2"/>
      <c r="AB1387" s="2"/>
      <c r="AC1387" s="2"/>
      <c r="AD1387" s="2"/>
      <c r="AE1387" s="2"/>
      <c r="AF1387" s="2"/>
      <c r="AG1387" s="2"/>
      <c r="AH1387" s="2"/>
      <c r="AI1387" s="2"/>
      <c r="AJ1387" s="2"/>
      <c r="AK1387" s="2"/>
      <c r="AL1387" s="2"/>
      <c r="AM1387" s="2"/>
      <c r="AN1387" s="2"/>
      <c r="AO1387" s="2"/>
      <c r="AP1387" s="2"/>
      <c r="AQ1387" s="2"/>
      <c r="AR1387" s="2"/>
      <c r="AS1387" s="2"/>
      <c r="AT1387" s="2"/>
      <c r="AU1387" s="2"/>
      <c r="AV1387" s="2"/>
      <c r="AW1387" s="2"/>
      <c r="AX1387" s="2"/>
      <c r="AY1387" s="2"/>
      <c r="AZ1387" s="2"/>
      <c r="BA1387" s="2"/>
      <c r="BB1387" s="2"/>
      <c r="BC1387" s="2"/>
      <c r="BD1387" s="2"/>
      <c r="BE1387" s="2"/>
      <c r="BF1387" s="2"/>
      <c r="BG1387" s="2"/>
      <c r="BH1387" s="2"/>
      <c r="BI1387" s="2"/>
      <c r="BJ1387" s="2"/>
    </row>
    <row r="1388" spans="1:62" x14ac:dyDescent="0.3">
      <c r="A1388" s="2"/>
      <c r="B1388" s="2"/>
      <c r="C1388" s="2"/>
      <c r="D1388" s="2"/>
      <c r="E1388" s="2"/>
      <c r="F1388" s="2"/>
      <c r="G1388" s="2"/>
      <c r="H1388" s="2"/>
      <c r="I1388" s="2"/>
      <c r="J1388" s="2"/>
      <c r="K1388" s="2"/>
      <c r="L1388" s="2"/>
      <c r="M1388" s="2"/>
      <c r="N1388" s="2"/>
      <c r="O1388" s="2"/>
      <c r="P1388" s="2"/>
      <c r="Q1388" s="2"/>
      <c r="R1388" s="2"/>
      <c r="S1388" s="2"/>
      <c r="T1388" s="2"/>
      <c r="U1388" s="2"/>
      <c r="V1388" s="2"/>
      <c r="W1388" s="2"/>
      <c r="X1388" s="2"/>
      <c r="Y1388" s="2"/>
      <c r="Z1388" s="2"/>
      <c r="AA1388" s="2"/>
      <c r="AB1388" s="2"/>
      <c r="AC1388" s="2"/>
      <c r="AD1388" s="2"/>
      <c r="AE1388" s="2"/>
      <c r="AF1388" s="2"/>
      <c r="AG1388" s="2"/>
      <c r="AH1388" s="2"/>
      <c r="AI1388" s="2"/>
      <c r="AJ1388" s="2"/>
      <c r="AK1388" s="2"/>
      <c r="AL1388" s="2"/>
      <c r="AM1388" s="2"/>
      <c r="AN1388" s="2"/>
      <c r="AO1388" s="2"/>
      <c r="AP1388" s="2"/>
      <c r="AQ1388" s="2"/>
      <c r="AR1388" s="2"/>
      <c r="AS1388" s="2"/>
      <c r="AT1388" s="2"/>
      <c r="AU1388" s="2"/>
      <c r="AV1388" s="2"/>
      <c r="AW1388" s="2"/>
      <c r="AX1388" s="2"/>
      <c r="AY1388" s="2"/>
      <c r="AZ1388" s="2"/>
      <c r="BA1388" s="2"/>
      <c r="BB1388" s="2"/>
      <c r="BC1388" s="2"/>
      <c r="BD1388" s="2"/>
      <c r="BE1388" s="2"/>
      <c r="BF1388" s="2"/>
      <c r="BG1388" s="2"/>
      <c r="BH1388" s="2"/>
      <c r="BI1388" s="2"/>
      <c r="BJ1388" s="2"/>
    </row>
    <row r="1389" spans="1:62" x14ac:dyDescent="0.3">
      <c r="A1389" s="2"/>
      <c r="B1389" s="2"/>
      <c r="C1389" s="2"/>
      <c r="D1389" s="2"/>
      <c r="E1389" s="2"/>
      <c r="F1389" s="2"/>
      <c r="G1389" s="2"/>
      <c r="H1389" s="2"/>
      <c r="I1389" s="2"/>
      <c r="J1389" s="2"/>
      <c r="K1389" s="2"/>
      <c r="L1389" s="2"/>
      <c r="M1389" s="2"/>
      <c r="N1389" s="2"/>
      <c r="O1389" s="2"/>
      <c r="P1389" s="2"/>
      <c r="Q1389" s="2"/>
      <c r="R1389" s="2"/>
      <c r="S1389" s="2"/>
      <c r="T1389" s="2"/>
      <c r="U1389" s="2"/>
      <c r="V1389" s="2"/>
      <c r="W1389" s="2"/>
      <c r="X1389" s="2"/>
      <c r="Y1389" s="2"/>
      <c r="Z1389" s="2"/>
      <c r="AA1389" s="2"/>
      <c r="AB1389" s="2"/>
      <c r="AC1389" s="2"/>
      <c r="AD1389" s="2"/>
      <c r="AE1389" s="2"/>
      <c r="AF1389" s="2"/>
      <c r="AG1389" s="2"/>
      <c r="AH1389" s="2"/>
      <c r="AI1389" s="2"/>
      <c r="AJ1389" s="2"/>
      <c r="AK1389" s="2"/>
      <c r="AL1389" s="2"/>
      <c r="AM1389" s="2"/>
      <c r="AN1389" s="2"/>
      <c r="AO1389" s="2"/>
      <c r="AP1389" s="2"/>
      <c r="AQ1389" s="2"/>
      <c r="AR1389" s="2"/>
      <c r="AS1389" s="2"/>
      <c r="AT1389" s="2"/>
      <c r="AU1389" s="2"/>
      <c r="AV1389" s="2"/>
      <c r="AW1389" s="2"/>
      <c r="AX1389" s="2"/>
      <c r="AY1389" s="2"/>
      <c r="AZ1389" s="2"/>
      <c r="BA1389" s="2"/>
      <c r="BB1389" s="2"/>
      <c r="BC1389" s="2"/>
      <c r="BD1389" s="2"/>
      <c r="BE1389" s="2"/>
      <c r="BF1389" s="2"/>
      <c r="BG1389" s="2"/>
      <c r="BH1389" s="2"/>
      <c r="BI1389" s="2"/>
      <c r="BJ1389" s="2"/>
    </row>
    <row r="1390" spans="1:62" x14ac:dyDescent="0.3">
      <c r="A1390" s="2"/>
      <c r="B1390" s="2"/>
      <c r="C1390" s="2"/>
      <c r="D1390" s="2"/>
      <c r="E1390" s="2"/>
      <c r="F1390" s="2"/>
      <c r="G1390" s="2"/>
      <c r="H1390" s="2"/>
      <c r="I1390" s="2"/>
      <c r="J1390" s="2"/>
      <c r="K1390" s="2"/>
      <c r="L1390" s="2"/>
      <c r="M1390" s="2"/>
      <c r="N1390" s="2"/>
      <c r="O1390" s="2"/>
      <c r="P1390" s="2"/>
      <c r="Q1390" s="2"/>
      <c r="R1390" s="2"/>
      <c r="S1390" s="2"/>
      <c r="T1390" s="2"/>
      <c r="U1390" s="2"/>
      <c r="V1390" s="2"/>
      <c r="W1390" s="2"/>
      <c r="X1390" s="2"/>
      <c r="Y1390" s="2"/>
      <c r="Z1390" s="2"/>
      <c r="AA1390" s="2"/>
      <c r="AB1390" s="2"/>
      <c r="AC1390" s="2"/>
      <c r="AD1390" s="2"/>
      <c r="AE1390" s="2"/>
      <c r="AF1390" s="2"/>
      <c r="AG1390" s="2"/>
      <c r="AH1390" s="2"/>
      <c r="AI1390" s="2"/>
      <c r="AJ1390" s="2"/>
      <c r="AK1390" s="2"/>
      <c r="AL1390" s="2"/>
      <c r="AM1390" s="2"/>
      <c r="AN1390" s="2"/>
      <c r="AO1390" s="2"/>
      <c r="AP1390" s="2"/>
      <c r="AQ1390" s="2"/>
      <c r="AR1390" s="2"/>
      <c r="AS1390" s="2"/>
      <c r="AT1390" s="2"/>
      <c r="AU1390" s="2"/>
      <c r="AV1390" s="2"/>
      <c r="AW1390" s="2"/>
      <c r="AX1390" s="2"/>
      <c r="AY1390" s="2"/>
      <c r="AZ1390" s="2"/>
      <c r="BA1390" s="2"/>
      <c r="BB1390" s="2"/>
      <c r="BC1390" s="2"/>
      <c r="BD1390" s="2"/>
      <c r="BE1390" s="2"/>
      <c r="BF1390" s="2"/>
      <c r="BG1390" s="2"/>
      <c r="BH1390" s="2"/>
      <c r="BI1390" s="2"/>
      <c r="BJ1390" s="2"/>
    </row>
    <row r="1391" spans="1:62" x14ac:dyDescent="0.3">
      <c r="A1391" s="2"/>
      <c r="B1391" s="2"/>
      <c r="C1391" s="2"/>
      <c r="D1391" s="2"/>
      <c r="E1391" s="2"/>
      <c r="F1391" s="2"/>
      <c r="G1391" s="2"/>
      <c r="H1391" s="2"/>
      <c r="I1391" s="2"/>
      <c r="J1391" s="2"/>
      <c r="K1391" s="2"/>
      <c r="L1391" s="2"/>
      <c r="M1391" s="2"/>
      <c r="N1391" s="2"/>
      <c r="O1391" s="2"/>
      <c r="P1391" s="2"/>
      <c r="Q1391" s="2"/>
      <c r="R1391" s="2"/>
      <c r="S1391" s="2"/>
      <c r="T1391" s="2"/>
      <c r="U1391" s="2"/>
      <c r="V1391" s="2"/>
      <c r="W1391" s="2"/>
      <c r="X1391" s="2"/>
      <c r="Y1391" s="2"/>
      <c r="Z1391" s="2"/>
      <c r="AA1391" s="2"/>
      <c r="AB1391" s="2"/>
      <c r="AC1391" s="2"/>
      <c r="AD1391" s="2"/>
      <c r="AE1391" s="2"/>
      <c r="AF1391" s="2"/>
      <c r="AG1391" s="2"/>
      <c r="AH1391" s="2"/>
      <c r="AI1391" s="2"/>
      <c r="AJ1391" s="2"/>
      <c r="AK1391" s="2"/>
      <c r="AL1391" s="2"/>
      <c r="AM1391" s="2"/>
      <c r="AN1391" s="2"/>
      <c r="AO1391" s="2"/>
      <c r="AP1391" s="2"/>
      <c r="AQ1391" s="2"/>
      <c r="AR1391" s="2"/>
      <c r="AS1391" s="2"/>
      <c r="AT1391" s="2"/>
      <c r="AU1391" s="2"/>
      <c r="AV1391" s="2"/>
      <c r="AW1391" s="2"/>
      <c r="AX1391" s="2"/>
      <c r="AY1391" s="2"/>
      <c r="AZ1391" s="2"/>
      <c r="BA1391" s="2"/>
      <c r="BB1391" s="2"/>
      <c r="BC1391" s="2"/>
      <c r="BD1391" s="2"/>
      <c r="BE1391" s="2"/>
      <c r="BF1391" s="2"/>
      <c r="BG1391" s="2"/>
      <c r="BH1391" s="2"/>
      <c r="BI1391" s="2"/>
      <c r="BJ1391" s="2"/>
    </row>
    <row r="1392" spans="1:62" x14ac:dyDescent="0.3">
      <c r="A1392" s="2"/>
      <c r="B1392" s="2"/>
      <c r="C1392" s="2"/>
      <c r="D1392" s="2"/>
      <c r="E1392" s="2"/>
      <c r="F1392" s="2"/>
      <c r="G1392" s="2"/>
      <c r="H1392" s="2"/>
      <c r="I1392" s="2"/>
      <c r="J1392" s="2"/>
      <c r="K1392" s="2"/>
      <c r="L1392" s="2"/>
      <c r="M1392" s="2"/>
      <c r="N1392" s="2"/>
      <c r="O1392" s="2"/>
      <c r="P1392" s="2"/>
      <c r="Q1392" s="2"/>
      <c r="R1392" s="2"/>
      <c r="S1392" s="2"/>
      <c r="T1392" s="2"/>
      <c r="U1392" s="2"/>
      <c r="V1392" s="2"/>
      <c r="W1392" s="2"/>
      <c r="X1392" s="2"/>
      <c r="Y1392" s="2"/>
      <c r="Z1392" s="2"/>
      <c r="AA1392" s="2"/>
      <c r="AB1392" s="2"/>
      <c r="AC1392" s="2"/>
      <c r="AD1392" s="2"/>
      <c r="AE1392" s="2"/>
      <c r="AF1392" s="2"/>
      <c r="AG1392" s="2"/>
      <c r="AH1392" s="2"/>
      <c r="AI1392" s="2"/>
      <c r="AJ1392" s="2"/>
      <c r="AK1392" s="2"/>
      <c r="AL1392" s="2"/>
      <c r="AM1392" s="2"/>
      <c r="AN1392" s="2"/>
      <c r="AO1392" s="2"/>
      <c r="AP1392" s="2"/>
      <c r="AQ1392" s="2"/>
      <c r="AR1392" s="2"/>
      <c r="AS1392" s="2"/>
      <c r="AT1392" s="2"/>
      <c r="AU1392" s="2"/>
      <c r="AV1392" s="2"/>
      <c r="AW1392" s="2"/>
      <c r="AX1392" s="2"/>
      <c r="AY1392" s="2"/>
      <c r="AZ1392" s="2"/>
      <c r="BA1392" s="2"/>
      <c r="BB1392" s="2"/>
      <c r="BC1392" s="2"/>
      <c r="BD1392" s="2"/>
      <c r="BE1392" s="2"/>
      <c r="BF1392" s="2"/>
      <c r="BG1392" s="2"/>
      <c r="BH1392" s="2"/>
      <c r="BI1392" s="2"/>
      <c r="BJ1392" s="2"/>
    </row>
    <row r="1393" spans="1:62" x14ac:dyDescent="0.3">
      <c r="A1393" s="2"/>
      <c r="B1393" s="2"/>
      <c r="C1393" s="2"/>
      <c r="D1393" s="2"/>
      <c r="E1393" s="2"/>
      <c r="F1393" s="2"/>
      <c r="G1393" s="2"/>
      <c r="H1393" s="2"/>
      <c r="I1393" s="2"/>
      <c r="J1393" s="2"/>
      <c r="K1393" s="2"/>
      <c r="L1393" s="2"/>
      <c r="M1393" s="2"/>
      <c r="N1393" s="2"/>
      <c r="O1393" s="2"/>
      <c r="P1393" s="2"/>
      <c r="Q1393" s="2"/>
      <c r="R1393" s="2"/>
      <c r="S1393" s="2"/>
      <c r="T1393" s="2"/>
      <c r="U1393" s="2"/>
      <c r="V1393" s="2"/>
      <c r="W1393" s="2"/>
      <c r="X1393" s="2"/>
      <c r="Y1393" s="2"/>
      <c r="Z1393" s="2"/>
      <c r="AA1393" s="2"/>
      <c r="AB1393" s="2"/>
      <c r="AC1393" s="2"/>
      <c r="AD1393" s="2"/>
      <c r="AE1393" s="2"/>
      <c r="AF1393" s="2"/>
      <c r="AG1393" s="2"/>
      <c r="AH1393" s="2"/>
      <c r="AI1393" s="2"/>
      <c r="AJ1393" s="2"/>
      <c r="AK1393" s="2"/>
      <c r="AL1393" s="2"/>
      <c r="AM1393" s="2"/>
      <c r="AN1393" s="2"/>
      <c r="AO1393" s="2"/>
      <c r="AP1393" s="2"/>
      <c r="AQ1393" s="2"/>
      <c r="AR1393" s="2"/>
      <c r="AS1393" s="2"/>
      <c r="AT1393" s="2"/>
      <c r="AU1393" s="2"/>
      <c r="AV1393" s="2"/>
      <c r="AW1393" s="2"/>
      <c r="AX1393" s="2"/>
      <c r="AY1393" s="2"/>
      <c r="AZ1393" s="2"/>
      <c r="BA1393" s="2"/>
      <c r="BB1393" s="2"/>
      <c r="BC1393" s="2"/>
      <c r="BD1393" s="2"/>
      <c r="BE1393" s="2"/>
      <c r="BF1393" s="2"/>
      <c r="BG1393" s="2"/>
      <c r="BH1393" s="2"/>
      <c r="BI1393" s="2"/>
      <c r="BJ1393" s="2"/>
    </row>
    <row r="1394" spans="1:62" x14ac:dyDescent="0.3">
      <c r="A1394" s="2"/>
      <c r="B1394" s="2"/>
      <c r="C1394" s="2"/>
      <c r="D1394" s="2"/>
      <c r="E1394" s="2"/>
      <c r="F1394" s="2"/>
      <c r="G1394" s="2"/>
      <c r="H1394" s="2"/>
      <c r="I1394" s="2"/>
      <c r="J1394" s="2"/>
      <c r="K1394" s="2"/>
      <c r="L1394" s="2"/>
      <c r="M1394" s="2"/>
      <c r="N1394" s="2"/>
      <c r="O1394" s="2"/>
      <c r="P1394" s="2"/>
      <c r="Q1394" s="2"/>
      <c r="R1394" s="2"/>
      <c r="S1394" s="2"/>
      <c r="T1394" s="2"/>
      <c r="U1394" s="2"/>
      <c r="V1394" s="2"/>
      <c r="W1394" s="2"/>
      <c r="X1394" s="2"/>
      <c r="Y1394" s="2"/>
      <c r="Z1394" s="2"/>
      <c r="AA1394" s="2"/>
      <c r="AB1394" s="2"/>
      <c r="AC1394" s="2"/>
      <c r="AD1394" s="2"/>
      <c r="AE1394" s="2"/>
      <c r="AF1394" s="2"/>
      <c r="AG1394" s="2"/>
      <c r="AH1394" s="2"/>
      <c r="AI1394" s="2"/>
      <c r="AJ1394" s="2"/>
      <c r="AK1394" s="2"/>
      <c r="AL1394" s="2"/>
      <c r="AM1394" s="2"/>
      <c r="AN1394" s="2"/>
      <c r="AO1394" s="2"/>
      <c r="AP1394" s="2"/>
      <c r="AQ1394" s="2"/>
      <c r="AR1394" s="2"/>
      <c r="AS1394" s="2"/>
      <c r="AT1394" s="2"/>
      <c r="AU1394" s="2"/>
      <c r="AV1394" s="2"/>
      <c r="AW1394" s="2"/>
      <c r="AX1394" s="2"/>
      <c r="AY1394" s="2"/>
      <c r="AZ1394" s="2"/>
      <c r="BA1394" s="2"/>
      <c r="BB1394" s="2"/>
      <c r="BC1394" s="2"/>
      <c r="BD1394" s="2"/>
      <c r="BE1394" s="2"/>
      <c r="BF1394" s="2"/>
      <c r="BG1394" s="2"/>
      <c r="BH1394" s="2"/>
      <c r="BI1394" s="2"/>
      <c r="BJ1394" s="2"/>
    </row>
    <row r="1395" spans="1:62" x14ac:dyDescent="0.3">
      <c r="A1395" s="2"/>
      <c r="B1395" s="2"/>
      <c r="C1395" s="2"/>
      <c r="D1395" s="2"/>
      <c r="E1395" s="2"/>
      <c r="F1395" s="2"/>
      <c r="G1395" s="2"/>
      <c r="H1395" s="2"/>
      <c r="I1395" s="2"/>
      <c r="J1395" s="2"/>
      <c r="K1395" s="2"/>
      <c r="L1395" s="2"/>
      <c r="M1395" s="2"/>
      <c r="N1395" s="2"/>
      <c r="O1395" s="2"/>
      <c r="P1395" s="2"/>
      <c r="Q1395" s="2"/>
      <c r="R1395" s="2"/>
      <c r="S1395" s="2"/>
      <c r="T1395" s="2"/>
      <c r="U1395" s="2"/>
      <c r="V1395" s="2"/>
      <c r="W1395" s="2"/>
      <c r="X1395" s="2"/>
      <c r="Y1395" s="2"/>
      <c r="Z1395" s="2"/>
      <c r="AA1395" s="2"/>
      <c r="AB1395" s="2"/>
      <c r="AC1395" s="2"/>
      <c r="AD1395" s="2"/>
      <c r="AE1395" s="2"/>
      <c r="AF1395" s="2"/>
      <c r="AG1395" s="2"/>
      <c r="AH1395" s="2"/>
      <c r="AI1395" s="2"/>
      <c r="AJ1395" s="2"/>
      <c r="AK1395" s="2"/>
      <c r="AL1395" s="2"/>
      <c r="AM1395" s="2"/>
      <c r="AN1395" s="2"/>
      <c r="AO1395" s="2"/>
      <c r="AP1395" s="2"/>
      <c r="AQ1395" s="2"/>
      <c r="AR1395" s="2"/>
      <c r="AS1395" s="2"/>
      <c r="AT1395" s="2"/>
      <c r="AU1395" s="2"/>
      <c r="AV1395" s="2"/>
      <c r="AW1395" s="2"/>
      <c r="AX1395" s="2"/>
      <c r="AY1395" s="2"/>
      <c r="AZ1395" s="2"/>
      <c r="BA1395" s="2"/>
      <c r="BB1395" s="2"/>
      <c r="BC1395" s="2"/>
      <c r="BD1395" s="2"/>
      <c r="BE1395" s="2"/>
      <c r="BF1395" s="2"/>
      <c r="BG1395" s="2"/>
      <c r="BH1395" s="2"/>
      <c r="BI1395" s="2"/>
      <c r="BJ1395" s="2"/>
    </row>
    <row r="1396" spans="1:62" x14ac:dyDescent="0.3">
      <c r="A1396" s="2"/>
      <c r="B1396" s="2"/>
      <c r="C1396" s="2"/>
      <c r="D1396" s="2"/>
      <c r="E1396" s="2"/>
      <c r="F1396" s="2"/>
      <c r="G1396" s="2"/>
      <c r="H1396" s="2"/>
      <c r="I1396" s="2"/>
      <c r="J1396" s="2"/>
      <c r="K1396" s="2"/>
      <c r="L1396" s="2"/>
      <c r="M1396" s="2"/>
      <c r="N1396" s="2"/>
      <c r="O1396" s="2"/>
      <c r="P1396" s="2"/>
      <c r="Q1396" s="2"/>
      <c r="R1396" s="2"/>
      <c r="S1396" s="2"/>
      <c r="T1396" s="2"/>
      <c r="U1396" s="2"/>
      <c r="V1396" s="2"/>
      <c r="W1396" s="2"/>
      <c r="X1396" s="2"/>
      <c r="Y1396" s="2"/>
      <c r="Z1396" s="2"/>
      <c r="AA1396" s="2"/>
      <c r="AB1396" s="2"/>
      <c r="AC1396" s="2"/>
      <c r="AD1396" s="2"/>
      <c r="AE1396" s="2"/>
      <c r="AF1396" s="2"/>
      <c r="AG1396" s="2"/>
      <c r="AH1396" s="2"/>
      <c r="AI1396" s="2"/>
      <c r="AJ1396" s="2"/>
      <c r="AK1396" s="2"/>
      <c r="AL1396" s="2"/>
      <c r="AM1396" s="2"/>
      <c r="AN1396" s="2"/>
      <c r="AO1396" s="2"/>
      <c r="AP1396" s="2"/>
      <c r="AQ1396" s="2"/>
      <c r="AR1396" s="2"/>
      <c r="AS1396" s="2"/>
      <c r="AT1396" s="2"/>
      <c r="AU1396" s="2"/>
      <c r="AV1396" s="2"/>
      <c r="AW1396" s="2"/>
      <c r="AX1396" s="2"/>
      <c r="AY1396" s="2"/>
      <c r="AZ1396" s="2"/>
      <c r="BA1396" s="2"/>
      <c r="BB1396" s="2"/>
      <c r="BC1396" s="2"/>
      <c r="BD1396" s="2"/>
      <c r="BE1396" s="2"/>
      <c r="BF1396" s="2"/>
      <c r="BG1396" s="2"/>
      <c r="BH1396" s="2"/>
      <c r="BI1396" s="2"/>
      <c r="BJ1396" s="2"/>
    </row>
    <row r="1397" spans="1:62" x14ac:dyDescent="0.3">
      <c r="A1397" s="2"/>
      <c r="B1397" s="2"/>
      <c r="C1397" s="2"/>
      <c r="D1397" s="2"/>
      <c r="E1397" s="2"/>
      <c r="F1397" s="2"/>
      <c r="G1397" s="2"/>
      <c r="H1397" s="2"/>
      <c r="I1397" s="2"/>
      <c r="J1397" s="2"/>
      <c r="K1397" s="2"/>
      <c r="L1397" s="2"/>
      <c r="M1397" s="2"/>
      <c r="N1397" s="2"/>
      <c r="O1397" s="2"/>
      <c r="P1397" s="2"/>
      <c r="Q1397" s="2"/>
      <c r="R1397" s="2"/>
      <c r="S1397" s="2"/>
      <c r="T1397" s="2"/>
      <c r="U1397" s="2"/>
      <c r="V1397" s="2"/>
      <c r="W1397" s="2"/>
      <c r="X1397" s="2"/>
      <c r="Y1397" s="2"/>
      <c r="Z1397" s="2"/>
      <c r="AA1397" s="2"/>
      <c r="AB1397" s="2"/>
      <c r="AC1397" s="2"/>
      <c r="AD1397" s="2"/>
      <c r="AE1397" s="2"/>
      <c r="AF1397" s="2"/>
      <c r="AG1397" s="2"/>
      <c r="AH1397" s="2"/>
      <c r="AI1397" s="2"/>
      <c r="AJ1397" s="2"/>
      <c r="AK1397" s="2"/>
      <c r="AL1397" s="2"/>
      <c r="AM1397" s="2"/>
      <c r="AN1397" s="2"/>
      <c r="AO1397" s="2"/>
      <c r="AP1397" s="2"/>
      <c r="AQ1397" s="2"/>
      <c r="AR1397" s="2"/>
      <c r="AS1397" s="2"/>
      <c r="AT1397" s="2"/>
      <c r="AU1397" s="2"/>
      <c r="AV1397" s="2"/>
      <c r="AW1397" s="2"/>
      <c r="AX1397" s="2"/>
      <c r="AY1397" s="2"/>
      <c r="AZ1397" s="2"/>
      <c r="BA1397" s="2"/>
      <c r="BB1397" s="2"/>
      <c r="BC1397" s="2"/>
      <c r="BD1397" s="2"/>
      <c r="BE1397" s="2"/>
      <c r="BF1397" s="2"/>
      <c r="BG1397" s="2"/>
      <c r="BH1397" s="2"/>
      <c r="BI1397" s="2"/>
      <c r="BJ1397" s="2"/>
    </row>
    <row r="1398" spans="1:62" x14ac:dyDescent="0.3">
      <c r="A1398" s="2"/>
      <c r="B1398" s="2"/>
      <c r="C1398" s="2"/>
      <c r="D1398" s="2"/>
      <c r="E1398" s="2"/>
      <c r="F1398" s="2"/>
      <c r="G1398" s="2"/>
      <c r="H1398" s="2"/>
      <c r="I1398" s="2"/>
      <c r="J1398" s="2"/>
      <c r="K1398" s="2"/>
      <c r="L1398" s="2"/>
      <c r="M1398" s="2"/>
      <c r="N1398" s="2"/>
      <c r="O1398" s="2"/>
      <c r="P1398" s="2"/>
      <c r="Q1398" s="2"/>
      <c r="R1398" s="2"/>
      <c r="S1398" s="2"/>
      <c r="T1398" s="2"/>
      <c r="U1398" s="2"/>
      <c r="V1398" s="2"/>
      <c r="W1398" s="2"/>
      <c r="X1398" s="2"/>
      <c r="Y1398" s="2"/>
      <c r="Z1398" s="2"/>
      <c r="AA1398" s="2"/>
      <c r="AB1398" s="2"/>
      <c r="AC1398" s="2"/>
      <c r="AD1398" s="2"/>
      <c r="AE1398" s="2"/>
      <c r="AF1398" s="2"/>
      <c r="AG1398" s="2"/>
      <c r="AH1398" s="2"/>
      <c r="AI1398" s="2"/>
      <c r="AJ1398" s="2"/>
      <c r="AK1398" s="2"/>
      <c r="AL1398" s="2"/>
      <c r="AM1398" s="2"/>
      <c r="AN1398" s="2"/>
      <c r="AO1398" s="2"/>
      <c r="AP1398" s="2"/>
      <c r="AQ1398" s="2"/>
      <c r="AR1398" s="2"/>
      <c r="AS1398" s="2"/>
      <c r="AT1398" s="2"/>
      <c r="AU1398" s="2"/>
      <c r="AV1398" s="2"/>
      <c r="AW1398" s="2"/>
      <c r="AX1398" s="2"/>
      <c r="AY1398" s="2"/>
      <c r="AZ1398" s="2"/>
      <c r="BA1398" s="2"/>
      <c r="BB1398" s="2"/>
      <c r="BC1398" s="2"/>
      <c r="BD1398" s="2"/>
      <c r="BE1398" s="2"/>
      <c r="BF1398" s="2"/>
      <c r="BG1398" s="2"/>
      <c r="BH1398" s="2"/>
      <c r="BI1398" s="2"/>
      <c r="BJ1398" s="2"/>
    </row>
    <row r="1399" spans="1:62" x14ac:dyDescent="0.3">
      <c r="A1399" s="2"/>
      <c r="B1399" s="2"/>
      <c r="C1399" s="2"/>
      <c r="D1399" s="2"/>
      <c r="E1399" s="2"/>
      <c r="F1399" s="2"/>
      <c r="G1399" s="2"/>
      <c r="H1399" s="2"/>
      <c r="I1399" s="2"/>
      <c r="J1399" s="2"/>
      <c r="K1399" s="2"/>
      <c r="L1399" s="2"/>
      <c r="M1399" s="2"/>
      <c r="N1399" s="2"/>
      <c r="O1399" s="2"/>
      <c r="P1399" s="2"/>
      <c r="Q1399" s="2"/>
      <c r="R1399" s="2"/>
      <c r="S1399" s="2"/>
      <c r="T1399" s="2"/>
      <c r="U1399" s="2"/>
      <c r="V1399" s="2"/>
      <c r="W1399" s="2"/>
      <c r="X1399" s="2"/>
      <c r="Y1399" s="2"/>
      <c r="Z1399" s="2"/>
      <c r="AA1399" s="2"/>
      <c r="AB1399" s="2"/>
      <c r="AC1399" s="2"/>
      <c r="AD1399" s="2"/>
      <c r="AE1399" s="2"/>
      <c r="AF1399" s="2"/>
      <c r="AG1399" s="2"/>
      <c r="AH1399" s="2"/>
      <c r="AI1399" s="2"/>
      <c r="AJ1399" s="2"/>
      <c r="AK1399" s="2"/>
      <c r="AL1399" s="2"/>
      <c r="AM1399" s="2"/>
      <c r="AN1399" s="2"/>
      <c r="AO1399" s="2"/>
      <c r="AP1399" s="2"/>
      <c r="AQ1399" s="2"/>
      <c r="AR1399" s="2"/>
      <c r="AS1399" s="2"/>
      <c r="AT1399" s="2"/>
      <c r="AU1399" s="2"/>
      <c r="AV1399" s="2"/>
      <c r="AW1399" s="2"/>
      <c r="AX1399" s="2"/>
      <c r="AY1399" s="2"/>
      <c r="AZ1399" s="2"/>
      <c r="BA1399" s="2"/>
      <c r="BB1399" s="2"/>
      <c r="BC1399" s="2"/>
      <c r="BD1399" s="2"/>
      <c r="BE1399" s="2"/>
      <c r="BF1399" s="2"/>
      <c r="BG1399" s="2"/>
      <c r="BH1399" s="2"/>
      <c r="BI1399" s="2"/>
      <c r="BJ1399" s="2"/>
    </row>
    <row r="1400" spans="1:62" x14ac:dyDescent="0.3">
      <c r="A1400" s="2"/>
      <c r="B1400" s="2"/>
      <c r="C1400" s="2"/>
      <c r="D1400" s="2"/>
      <c r="E1400" s="2"/>
      <c r="F1400" s="2"/>
      <c r="G1400" s="2"/>
      <c r="H1400" s="2"/>
      <c r="I1400" s="2"/>
      <c r="J1400" s="2"/>
      <c r="K1400" s="2"/>
      <c r="L1400" s="2"/>
      <c r="M1400" s="2"/>
      <c r="N1400" s="2"/>
      <c r="O1400" s="2"/>
      <c r="P1400" s="2"/>
      <c r="Q1400" s="2"/>
      <c r="R1400" s="2"/>
      <c r="S1400" s="2"/>
      <c r="T1400" s="2"/>
      <c r="U1400" s="2"/>
      <c r="V1400" s="2"/>
      <c r="W1400" s="2"/>
      <c r="X1400" s="2"/>
      <c r="Y1400" s="2"/>
      <c r="Z1400" s="2"/>
      <c r="AA1400" s="2"/>
      <c r="AB1400" s="2"/>
      <c r="AC1400" s="2"/>
      <c r="AD1400" s="2"/>
      <c r="AE1400" s="2"/>
      <c r="AF1400" s="2"/>
      <c r="AG1400" s="2"/>
      <c r="AH1400" s="2"/>
      <c r="AI1400" s="2"/>
      <c r="AJ1400" s="2"/>
      <c r="AK1400" s="2"/>
      <c r="AL1400" s="2"/>
      <c r="AM1400" s="2"/>
      <c r="AN1400" s="2"/>
      <c r="AO1400" s="2"/>
      <c r="AP1400" s="2"/>
      <c r="AQ1400" s="2"/>
      <c r="AR1400" s="2"/>
      <c r="AS1400" s="2"/>
      <c r="AT1400" s="2"/>
      <c r="AU1400" s="2"/>
      <c r="AV1400" s="2"/>
      <c r="AW1400" s="2"/>
      <c r="AX1400" s="2"/>
      <c r="AY1400" s="2"/>
      <c r="AZ1400" s="2"/>
      <c r="BA1400" s="2"/>
      <c r="BB1400" s="2"/>
      <c r="BC1400" s="2"/>
      <c r="BD1400" s="2"/>
      <c r="BE1400" s="2"/>
      <c r="BF1400" s="2"/>
      <c r="BG1400" s="2"/>
      <c r="BH1400" s="2"/>
      <c r="BI1400" s="2"/>
      <c r="BJ1400" s="2"/>
    </row>
    <row r="1401" spans="1:62" x14ac:dyDescent="0.3">
      <c r="A1401" s="2"/>
      <c r="B1401" s="2"/>
      <c r="C1401" s="2"/>
      <c r="D1401" s="2"/>
      <c r="E1401" s="2"/>
      <c r="F1401" s="2"/>
      <c r="G1401" s="2"/>
      <c r="H1401" s="2"/>
      <c r="I1401" s="2"/>
      <c r="J1401" s="2"/>
      <c r="K1401" s="2"/>
      <c r="L1401" s="2"/>
      <c r="M1401" s="2"/>
      <c r="N1401" s="2"/>
      <c r="O1401" s="2"/>
      <c r="P1401" s="2"/>
      <c r="Q1401" s="2"/>
      <c r="R1401" s="2"/>
      <c r="S1401" s="2"/>
      <c r="T1401" s="2"/>
      <c r="U1401" s="2"/>
      <c r="V1401" s="2"/>
      <c r="W1401" s="2"/>
      <c r="X1401" s="2"/>
      <c r="Y1401" s="2"/>
      <c r="Z1401" s="2"/>
      <c r="AA1401" s="2"/>
      <c r="AB1401" s="2"/>
      <c r="AC1401" s="2"/>
      <c r="AD1401" s="2"/>
      <c r="AE1401" s="2"/>
      <c r="AF1401" s="2"/>
      <c r="AG1401" s="2"/>
      <c r="AH1401" s="2"/>
      <c r="AI1401" s="2"/>
      <c r="AJ1401" s="2"/>
      <c r="AK1401" s="2"/>
      <c r="AL1401" s="2"/>
      <c r="AM1401" s="2"/>
      <c r="AN1401" s="2"/>
      <c r="AO1401" s="2"/>
      <c r="AP1401" s="2"/>
      <c r="AQ1401" s="2"/>
      <c r="AR1401" s="2"/>
      <c r="AS1401" s="2"/>
      <c r="AT1401" s="2"/>
      <c r="AU1401" s="2"/>
      <c r="AV1401" s="2"/>
      <c r="AW1401" s="2"/>
      <c r="AX1401" s="2"/>
      <c r="AY1401" s="2"/>
      <c r="AZ1401" s="2"/>
      <c r="BA1401" s="2"/>
      <c r="BB1401" s="2"/>
      <c r="BC1401" s="2"/>
      <c r="BD1401" s="2"/>
      <c r="BE1401" s="2"/>
      <c r="BF1401" s="2"/>
      <c r="BG1401" s="2"/>
      <c r="BH1401" s="2"/>
      <c r="BI1401" s="2"/>
      <c r="BJ1401" s="2"/>
    </row>
    <row r="1402" spans="1:62" x14ac:dyDescent="0.3">
      <c r="A1402" s="2"/>
      <c r="B1402" s="2"/>
      <c r="C1402" s="2"/>
      <c r="D1402" s="2"/>
      <c r="E1402" s="2"/>
      <c r="F1402" s="2"/>
      <c r="G1402" s="2"/>
      <c r="H1402" s="2"/>
      <c r="I1402" s="2"/>
      <c r="J1402" s="2"/>
      <c r="K1402" s="2"/>
      <c r="L1402" s="2"/>
      <c r="M1402" s="2"/>
      <c r="N1402" s="2"/>
      <c r="O1402" s="2"/>
      <c r="P1402" s="2"/>
      <c r="Q1402" s="2"/>
      <c r="R1402" s="2"/>
      <c r="S1402" s="2"/>
      <c r="T1402" s="2"/>
      <c r="U1402" s="2"/>
      <c r="V1402" s="2"/>
      <c r="W1402" s="2"/>
      <c r="X1402" s="2"/>
      <c r="Y1402" s="2"/>
      <c r="Z1402" s="2"/>
      <c r="AA1402" s="2"/>
      <c r="AB1402" s="2"/>
      <c r="AC1402" s="2"/>
      <c r="AD1402" s="2"/>
      <c r="AE1402" s="2"/>
      <c r="AF1402" s="2"/>
      <c r="AG1402" s="2"/>
      <c r="AH1402" s="2"/>
      <c r="AI1402" s="2"/>
      <c r="AJ1402" s="2"/>
      <c r="AK1402" s="2"/>
      <c r="AL1402" s="2"/>
      <c r="AM1402" s="2"/>
      <c r="AN1402" s="2"/>
      <c r="AO1402" s="2"/>
      <c r="AP1402" s="2"/>
      <c r="AQ1402" s="2"/>
      <c r="AR1402" s="2"/>
      <c r="AS1402" s="2"/>
      <c r="AT1402" s="2"/>
      <c r="AU1402" s="2"/>
      <c r="AV1402" s="2"/>
      <c r="AW1402" s="2"/>
      <c r="AX1402" s="2"/>
      <c r="AY1402" s="2"/>
      <c r="AZ1402" s="2"/>
      <c r="BA1402" s="2"/>
      <c r="BB1402" s="2"/>
      <c r="BC1402" s="2"/>
      <c r="BD1402" s="2"/>
      <c r="BE1402" s="2"/>
      <c r="BF1402" s="2"/>
      <c r="BG1402" s="2"/>
      <c r="BH1402" s="2"/>
      <c r="BI1402" s="2"/>
      <c r="BJ1402" s="2"/>
    </row>
    <row r="1403" spans="1:62" x14ac:dyDescent="0.3">
      <c r="A1403" s="2"/>
      <c r="B1403" s="2"/>
      <c r="C1403" s="2"/>
      <c r="D1403" s="2"/>
      <c r="E1403" s="2"/>
      <c r="F1403" s="2"/>
      <c r="G1403" s="2"/>
      <c r="H1403" s="2"/>
      <c r="I1403" s="2"/>
      <c r="J1403" s="2"/>
      <c r="K1403" s="2"/>
      <c r="L1403" s="2"/>
      <c r="M1403" s="2"/>
      <c r="N1403" s="2"/>
      <c r="O1403" s="2"/>
      <c r="P1403" s="2"/>
      <c r="Q1403" s="2"/>
      <c r="R1403" s="2"/>
      <c r="S1403" s="2"/>
      <c r="T1403" s="2"/>
      <c r="U1403" s="2"/>
      <c r="V1403" s="2"/>
      <c r="W1403" s="2"/>
      <c r="X1403" s="2"/>
      <c r="Y1403" s="2"/>
      <c r="Z1403" s="2"/>
      <c r="AA1403" s="2"/>
      <c r="AB1403" s="2"/>
      <c r="AC1403" s="2"/>
      <c r="AD1403" s="2"/>
      <c r="AE1403" s="2"/>
      <c r="AF1403" s="2"/>
      <c r="AG1403" s="2"/>
      <c r="AH1403" s="2"/>
      <c r="AI1403" s="2"/>
      <c r="AJ1403" s="2"/>
      <c r="AK1403" s="2"/>
      <c r="AL1403" s="2"/>
      <c r="AM1403" s="2"/>
      <c r="AN1403" s="2"/>
      <c r="AO1403" s="2"/>
      <c r="AP1403" s="2"/>
      <c r="AQ1403" s="2"/>
      <c r="AR1403" s="2"/>
      <c r="AS1403" s="2"/>
      <c r="AT1403" s="2"/>
      <c r="AU1403" s="2"/>
      <c r="AV1403" s="2"/>
      <c r="AW1403" s="2"/>
      <c r="AX1403" s="2"/>
      <c r="AY1403" s="2"/>
      <c r="AZ1403" s="2"/>
      <c r="BA1403" s="2"/>
      <c r="BB1403" s="2"/>
      <c r="BC1403" s="2"/>
      <c r="BD1403" s="2"/>
      <c r="BE1403" s="2"/>
      <c r="BF1403" s="2"/>
      <c r="BG1403" s="2"/>
      <c r="BH1403" s="2"/>
      <c r="BI1403" s="2"/>
      <c r="BJ1403" s="2"/>
    </row>
    <row r="1404" spans="1:62" x14ac:dyDescent="0.3">
      <c r="A1404" s="2"/>
      <c r="B1404" s="2"/>
      <c r="C1404" s="2"/>
      <c r="D1404" s="2"/>
      <c r="E1404" s="2"/>
      <c r="F1404" s="2"/>
      <c r="G1404" s="2"/>
      <c r="H1404" s="2"/>
      <c r="I1404" s="2"/>
      <c r="J1404" s="2"/>
      <c r="K1404" s="2"/>
      <c r="L1404" s="2"/>
      <c r="M1404" s="2"/>
      <c r="N1404" s="2"/>
      <c r="O1404" s="2"/>
      <c r="P1404" s="2"/>
      <c r="Q1404" s="2"/>
      <c r="R1404" s="2"/>
      <c r="S1404" s="2"/>
      <c r="T1404" s="2"/>
      <c r="U1404" s="2"/>
      <c r="V1404" s="2"/>
      <c r="W1404" s="2"/>
      <c r="X1404" s="2"/>
      <c r="Y1404" s="2"/>
      <c r="Z1404" s="2"/>
      <c r="AA1404" s="2"/>
      <c r="AB1404" s="2"/>
      <c r="AC1404" s="2"/>
      <c r="AD1404" s="2"/>
      <c r="AE1404" s="2"/>
      <c r="AF1404" s="2"/>
      <c r="AG1404" s="2"/>
      <c r="AH1404" s="2"/>
      <c r="AI1404" s="2"/>
      <c r="AJ1404" s="2"/>
      <c r="AK1404" s="2"/>
      <c r="AL1404" s="2"/>
      <c r="AM1404" s="2"/>
      <c r="AN1404" s="2"/>
      <c r="AO1404" s="2"/>
      <c r="AP1404" s="2"/>
      <c r="AQ1404" s="2"/>
      <c r="AR1404" s="2"/>
      <c r="AS1404" s="2"/>
      <c r="AT1404" s="2"/>
      <c r="AU1404" s="2"/>
      <c r="AV1404" s="2"/>
      <c r="AW1404" s="2"/>
      <c r="AX1404" s="2"/>
      <c r="AY1404" s="2"/>
      <c r="AZ1404" s="2"/>
      <c r="BA1404" s="2"/>
      <c r="BB1404" s="2"/>
      <c r="BC1404" s="2"/>
      <c r="BD1404" s="2"/>
      <c r="BE1404" s="2"/>
      <c r="BF1404" s="2"/>
      <c r="BG1404" s="2"/>
      <c r="BH1404" s="2"/>
      <c r="BI1404" s="2"/>
      <c r="BJ1404" s="2"/>
    </row>
    <row r="1405" spans="1:62" x14ac:dyDescent="0.3">
      <c r="A1405" s="2"/>
      <c r="B1405" s="2"/>
      <c r="C1405" s="2"/>
      <c r="D1405" s="2"/>
      <c r="E1405" s="2"/>
      <c r="F1405" s="2"/>
      <c r="G1405" s="2"/>
      <c r="H1405" s="2"/>
      <c r="I1405" s="2"/>
      <c r="J1405" s="2"/>
      <c r="K1405" s="2"/>
      <c r="L1405" s="2"/>
      <c r="M1405" s="2"/>
      <c r="N1405" s="2"/>
      <c r="O1405" s="2"/>
      <c r="P1405" s="2"/>
      <c r="Q1405" s="2"/>
      <c r="R1405" s="2"/>
      <c r="S1405" s="2"/>
      <c r="T1405" s="2"/>
      <c r="U1405" s="2"/>
      <c r="V1405" s="2"/>
      <c r="W1405" s="2"/>
      <c r="X1405" s="2"/>
      <c r="Y1405" s="2"/>
      <c r="Z1405" s="2"/>
      <c r="AA1405" s="2"/>
      <c r="AB1405" s="2"/>
      <c r="AC1405" s="2"/>
      <c r="AD1405" s="2"/>
      <c r="AE1405" s="2"/>
      <c r="AF1405" s="2"/>
      <c r="AG1405" s="2"/>
      <c r="AH1405" s="2"/>
      <c r="AI1405" s="2"/>
      <c r="AJ1405" s="2"/>
      <c r="AK1405" s="2"/>
      <c r="AL1405" s="2"/>
      <c r="AM1405" s="2"/>
      <c r="AN1405" s="2"/>
      <c r="AO1405" s="2"/>
      <c r="AP1405" s="2"/>
      <c r="AQ1405" s="2"/>
      <c r="AR1405" s="2"/>
      <c r="AS1405" s="2"/>
      <c r="AT1405" s="2"/>
      <c r="AU1405" s="2"/>
      <c r="AV1405" s="2"/>
      <c r="AW1405" s="2"/>
      <c r="AX1405" s="2"/>
      <c r="AY1405" s="2"/>
      <c r="AZ1405" s="2"/>
      <c r="BA1405" s="2"/>
      <c r="BB1405" s="2"/>
      <c r="BC1405" s="2"/>
      <c r="BD1405" s="2"/>
      <c r="BE1405" s="2"/>
      <c r="BF1405" s="2"/>
      <c r="BG1405" s="2"/>
      <c r="BH1405" s="2"/>
      <c r="BI1405" s="2"/>
      <c r="BJ1405" s="2"/>
    </row>
    <row r="1406" spans="1:62" x14ac:dyDescent="0.3">
      <c r="A1406" s="2"/>
      <c r="B1406" s="2"/>
      <c r="C1406" s="2"/>
      <c r="D1406" s="2"/>
      <c r="E1406" s="2"/>
      <c r="F1406" s="2"/>
      <c r="G1406" s="2"/>
      <c r="H1406" s="2"/>
      <c r="I1406" s="2"/>
      <c r="J1406" s="2"/>
      <c r="K1406" s="2"/>
      <c r="L1406" s="2"/>
      <c r="M1406" s="2"/>
      <c r="N1406" s="2"/>
      <c r="O1406" s="2"/>
      <c r="P1406" s="2"/>
      <c r="Q1406" s="2"/>
      <c r="R1406" s="2"/>
      <c r="S1406" s="2"/>
      <c r="T1406" s="2"/>
      <c r="U1406" s="2"/>
      <c r="V1406" s="2"/>
      <c r="W1406" s="2"/>
      <c r="X1406" s="2"/>
      <c r="Y1406" s="2"/>
      <c r="Z1406" s="2"/>
      <c r="AA1406" s="2"/>
      <c r="AB1406" s="2"/>
      <c r="AC1406" s="2"/>
      <c r="AD1406" s="2"/>
      <c r="AE1406" s="2"/>
      <c r="AF1406" s="2"/>
      <c r="AG1406" s="2"/>
      <c r="AH1406" s="2"/>
      <c r="AI1406" s="2"/>
      <c r="AJ1406" s="2"/>
      <c r="AK1406" s="2"/>
      <c r="AL1406" s="2"/>
      <c r="AM1406" s="2"/>
      <c r="AN1406" s="2"/>
      <c r="AO1406" s="2"/>
      <c r="AP1406" s="2"/>
      <c r="AQ1406" s="2"/>
      <c r="AR1406" s="2"/>
      <c r="AS1406" s="2"/>
      <c r="AT1406" s="2"/>
      <c r="AU1406" s="2"/>
      <c r="AV1406" s="2"/>
      <c r="AW1406" s="2"/>
      <c r="AX1406" s="2"/>
      <c r="AY1406" s="2"/>
      <c r="AZ1406" s="2"/>
      <c r="BA1406" s="2"/>
      <c r="BB1406" s="2"/>
      <c r="BC1406" s="2"/>
      <c r="BD1406" s="2"/>
      <c r="BE1406" s="2"/>
      <c r="BF1406" s="2"/>
      <c r="BG1406" s="2"/>
      <c r="BH1406" s="2"/>
      <c r="BI1406" s="2"/>
      <c r="BJ1406" s="2"/>
    </row>
    <row r="1407" spans="1:62" x14ac:dyDescent="0.3">
      <c r="A1407" s="2"/>
      <c r="B1407" s="2"/>
      <c r="C1407" s="2"/>
      <c r="D1407" s="2"/>
      <c r="E1407" s="2"/>
      <c r="F1407" s="2"/>
      <c r="G1407" s="2"/>
      <c r="H1407" s="2"/>
      <c r="I1407" s="2"/>
      <c r="J1407" s="2"/>
      <c r="K1407" s="2"/>
      <c r="L1407" s="2"/>
      <c r="M1407" s="2"/>
      <c r="N1407" s="2"/>
      <c r="O1407" s="2"/>
      <c r="P1407" s="2"/>
      <c r="Q1407" s="2"/>
      <c r="R1407" s="2"/>
      <c r="S1407" s="2"/>
      <c r="T1407" s="2"/>
      <c r="U1407" s="2"/>
      <c r="V1407" s="2"/>
      <c r="W1407" s="2"/>
      <c r="X1407" s="2"/>
      <c r="Y1407" s="2"/>
      <c r="Z1407" s="2"/>
      <c r="AA1407" s="2"/>
      <c r="AB1407" s="2"/>
      <c r="AC1407" s="2"/>
      <c r="AD1407" s="2"/>
      <c r="AE1407" s="2"/>
      <c r="AF1407" s="2"/>
      <c r="AG1407" s="2"/>
      <c r="AH1407" s="2"/>
      <c r="AI1407" s="2"/>
      <c r="AJ1407" s="2"/>
      <c r="AK1407" s="2"/>
      <c r="AL1407" s="2"/>
      <c r="AM1407" s="2"/>
      <c r="AN1407" s="2"/>
      <c r="AO1407" s="2"/>
      <c r="AP1407" s="2"/>
      <c r="AQ1407" s="2"/>
      <c r="AR1407" s="2"/>
      <c r="AS1407" s="2"/>
      <c r="AT1407" s="2"/>
      <c r="AU1407" s="2"/>
      <c r="AV1407" s="2"/>
      <c r="AW1407" s="2"/>
      <c r="AX1407" s="2"/>
      <c r="AY1407" s="2"/>
      <c r="AZ1407" s="2"/>
      <c r="BA1407" s="2"/>
      <c r="BB1407" s="2"/>
      <c r="BC1407" s="2"/>
      <c r="BD1407" s="2"/>
      <c r="BE1407" s="2"/>
      <c r="BF1407" s="2"/>
      <c r="BG1407" s="2"/>
      <c r="BH1407" s="2"/>
      <c r="BI1407" s="2"/>
      <c r="BJ1407" s="2"/>
    </row>
    <row r="1408" spans="1:62" x14ac:dyDescent="0.3">
      <c r="A1408" s="2"/>
      <c r="B1408" s="2"/>
      <c r="C1408" s="2"/>
      <c r="D1408" s="2"/>
      <c r="E1408" s="2"/>
      <c r="F1408" s="2"/>
      <c r="G1408" s="2"/>
      <c r="H1408" s="2"/>
      <c r="I1408" s="2"/>
      <c r="J1408" s="2"/>
      <c r="K1408" s="2"/>
      <c r="L1408" s="2"/>
      <c r="M1408" s="2"/>
      <c r="N1408" s="2"/>
      <c r="O1408" s="2"/>
      <c r="P1408" s="2"/>
      <c r="Q1408" s="2"/>
      <c r="R1408" s="2"/>
      <c r="S1408" s="2"/>
      <c r="T1408" s="2"/>
      <c r="U1408" s="2"/>
      <c r="V1408" s="2"/>
      <c r="W1408" s="2"/>
      <c r="X1408" s="2"/>
      <c r="Y1408" s="2"/>
      <c r="Z1408" s="2"/>
      <c r="AA1408" s="2"/>
      <c r="AB1408" s="2"/>
      <c r="AC1408" s="2"/>
      <c r="AD1408" s="2"/>
      <c r="AE1408" s="2"/>
      <c r="AF1408" s="2"/>
      <c r="AG1408" s="2"/>
      <c r="AH1408" s="2"/>
      <c r="AI1408" s="2"/>
      <c r="AJ1408" s="2"/>
      <c r="AK1408" s="2"/>
      <c r="AL1408" s="2"/>
      <c r="AM1408" s="2"/>
      <c r="AN1408" s="2"/>
      <c r="AO1408" s="2"/>
      <c r="AP1408" s="2"/>
      <c r="AQ1408" s="2"/>
      <c r="AR1408" s="2"/>
      <c r="AS1408" s="2"/>
      <c r="AT1408" s="2"/>
      <c r="AU1408" s="2"/>
      <c r="AV1408" s="2"/>
      <c r="AW1408" s="2"/>
      <c r="AX1408" s="2"/>
      <c r="AY1408" s="2"/>
      <c r="AZ1408" s="2"/>
      <c r="BA1408" s="2"/>
      <c r="BB1408" s="2"/>
      <c r="BC1408" s="2"/>
      <c r="BD1408" s="2"/>
      <c r="BE1408" s="2"/>
      <c r="BF1408" s="2"/>
      <c r="BG1408" s="2"/>
      <c r="BH1408" s="2"/>
      <c r="BI1408" s="2"/>
      <c r="BJ1408" s="2"/>
    </row>
    <row r="1409" spans="1:62" x14ac:dyDescent="0.3">
      <c r="A1409" s="2"/>
      <c r="B1409" s="2"/>
      <c r="C1409" s="2"/>
      <c r="D1409" s="2"/>
      <c r="E1409" s="2"/>
      <c r="F1409" s="2"/>
      <c r="G1409" s="2"/>
      <c r="H1409" s="2"/>
      <c r="I1409" s="2"/>
      <c r="J1409" s="2"/>
      <c r="K1409" s="2"/>
      <c r="L1409" s="2"/>
      <c r="M1409" s="2"/>
      <c r="N1409" s="2"/>
      <c r="O1409" s="2"/>
      <c r="P1409" s="2"/>
      <c r="Q1409" s="2"/>
      <c r="R1409" s="2"/>
      <c r="S1409" s="2"/>
      <c r="T1409" s="2"/>
      <c r="U1409" s="2"/>
      <c r="V1409" s="2"/>
      <c r="W1409" s="2"/>
      <c r="X1409" s="2"/>
      <c r="Y1409" s="2"/>
      <c r="Z1409" s="2"/>
      <c r="AA1409" s="2"/>
      <c r="AB1409" s="2"/>
      <c r="AC1409" s="2"/>
      <c r="AD1409" s="2"/>
      <c r="AE1409" s="2"/>
      <c r="AF1409" s="2"/>
      <c r="AG1409" s="2"/>
      <c r="AH1409" s="2"/>
      <c r="AI1409" s="2"/>
      <c r="AJ1409" s="2"/>
      <c r="AK1409" s="2"/>
      <c r="AL1409" s="2"/>
      <c r="AM1409" s="2"/>
      <c r="AN1409" s="2"/>
      <c r="AO1409" s="2"/>
      <c r="AP1409" s="2"/>
      <c r="AQ1409" s="2"/>
      <c r="AR1409" s="2"/>
      <c r="AS1409" s="2"/>
      <c r="AT1409" s="2"/>
      <c r="AU1409" s="2"/>
      <c r="AV1409" s="2"/>
      <c r="AW1409" s="2"/>
      <c r="AX1409" s="2"/>
      <c r="AY1409" s="2"/>
      <c r="AZ1409" s="2"/>
      <c r="BA1409" s="2"/>
      <c r="BB1409" s="2"/>
      <c r="BC1409" s="2"/>
      <c r="BD1409" s="2"/>
      <c r="BE1409" s="2"/>
      <c r="BF1409" s="2"/>
      <c r="BG1409" s="2"/>
      <c r="BH1409" s="2"/>
      <c r="BI1409" s="2"/>
      <c r="BJ1409" s="2"/>
    </row>
    <row r="1410" spans="1:62" x14ac:dyDescent="0.3">
      <c r="A1410" s="2"/>
      <c r="B1410" s="2"/>
      <c r="C1410" s="2"/>
      <c r="D1410" s="2"/>
      <c r="E1410" s="2"/>
      <c r="F1410" s="2"/>
      <c r="G1410" s="2"/>
      <c r="H1410" s="2"/>
      <c r="I1410" s="2"/>
      <c r="J1410" s="2"/>
      <c r="K1410" s="2"/>
      <c r="L1410" s="2"/>
      <c r="M1410" s="2"/>
      <c r="N1410" s="2"/>
      <c r="O1410" s="2"/>
      <c r="P1410" s="2"/>
      <c r="Q1410" s="2"/>
      <c r="R1410" s="2"/>
      <c r="S1410" s="2"/>
      <c r="T1410" s="2"/>
      <c r="U1410" s="2"/>
      <c r="V1410" s="2"/>
      <c r="W1410" s="2"/>
      <c r="X1410" s="2"/>
      <c r="Y1410" s="2"/>
      <c r="Z1410" s="2"/>
      <c r="AA1410" s="2"/>
      <c r="AB1410" s="2"/>
      <c r="AC1410" s="2"/>
      <c r="AD1410" s="2"/>
      <c r="AE1410" s="2"/>
      <c r="AF1410" s="2"/>
      <c r="AG1410" s="2"/>
      <c r="AH1410" s="2"/>
      <c r="AI1410" s="2"/>
      <c r="AJ1410" s="2"/>
      <c r="AK1410" s="2"/>
      <c r="AL1410" s="2"/>
      <c r="AM1410" s="2"/>
      <c r="AN1410" s="2"/>
      <c r="AO1410" s="2"/>
      <c r="AP1410" s="2"/>
      <c r="AQ1410" s="2"/>
      <c r="AR1410" s="2"/>
      <c r="AS1410" s="2"/>
      <c r="AT1410" s="2"/>
      <c r="AU1410" s="2"/>
      <c r="AV1410" s="2"/>
      <c r="AW1410" s="2"/>
      <c r="AX1410" s="2"/>
      <c r="AY1410" s="2"/>
      <c r="AZ1410" s="2"/>
      <c r="BA1410" s="2"/>
      <c r="BB1410" s="2"/>
      <c r="BC1410" s="2"/>
      <c r="BD1410" s="2"/>
      <c r="BE1410" s="2"/>
      <c r="BF1410" s="2"/>
      <c r="BG1410" s="2"/>
      <c r="BH1410" s="2"/>
      <c r="BI1410" s="2"/>
      <c r="BJ1410" s="2"/>
    </row>
    <row r="1411" spans="1:62" x14ac:dyDescent="0.3">
      <c r="A1411" s="2"/>
      <c r="B1411" s="2"/>
      <c r="C1411" s="2"/>
      <c r="D1411" s="2"/>
      <c r="E1411" s="2"/>
      <c r="F1411" s="2"/>
      <c r="G1411" s="2"/>
      <c r="H1411" s="2"/>
      <c r="I1411" s="2"/>
      <c r="J1411" s="2"/>
      <c r="K1411" s="2"/>
      <c r="L1411" s="2"/>
      <c r="M1411" s="2"/>
      <c r="N1411" s="2"/>
      <c r="O1411" s="2"/>
      <c r="P1411" s="2"/>
      <c r="Q1411" s="2"/>
      <c r="R1411" s="2"/>
      <c r="S1411" s="2"/>
      <c r="T1411" s="2"/>
      <c r="U1411" s="2"/>
      <c r="V1411" s="2"/>
      <c r="W1411" s="2"/>
      <c r="X1411" s="2"/>
      <c r="Y1411" s="2"/>
      <c r="Z1411" s="2"/>
      <c r="AA1411" s="2"/>
      <c r="AB1411" s="2"/>
      <c r="AC1411" s="2"/>
      <c r="AD1411" s="2"/>
      <c r="AE1411" s="2"/>
      <c r="AF1411" s="2"/>
      <c r="AG1411" s="2"/>
      <c r="AH1411" s="2"/>
      <c r="AI1411" s="2"/>
      <c r="AJ1411" s="2"/>
      <c r="AK1411" s="2"/>
      <c r="AL1411" s="2"/>
      <c r="AM1411" s="2"/>
      <c r="AN1411" s="2"/>
      <c r="AO1411" s="2"/>
      <c r="AP1411" s="2"/>
      <c r="AQ1411" s="2"/>
      <c r="AR1411" s="2"/>
      <c r="AS1411" s="2"/>
      <c r="AT1411" s="2"/>
      <c r="AU1411" s="2"/>
      <c r="AV1411" s="2"/>
      <c r="AW1411" s="2"/>
      <c r="AX1411" s="2"/>
      <c r="AY1411" s="2"/>
      <c r="AZ1411" s="2"/>
      <c r="BA1411" s="2"/>
      <c r="BB1411" s="2"/>
      <c r="BC1411" s="2"/>
      <c r="BD1411" s="2"/>
      <c r="BE1411" s="2"/>
      <c r="BF1411" s="2"/>
      <c r="BG1411" s="2"/>
      <c r="BH1411" s="2"/>
      <c r="BI1411" s="2"/>
      <c r="BJ1411" s="2"/>
    </row>
    <row r="1412" spans="1:62" x14ac:dyDescent="0.3">
      <c r="A1412" s="2"/>
      <c r="B1412" s="2"/>
      <c r="C1412" s="2"/>
      <c r="D1412" s="2"/>
      <c r="E1412" s="2"/>
      <c r="F1412" s="2"/>
      <c r="G1412" s="2"/>
      <c r="H1412" s="2"/>
      <c r="I1412" s="2"/>
      <c r="J1412" s="2"/>
      <c r="K1412" s="2"/>
      <c r="L1412" s="2"/>
      <c r="M1412" s="2"/>
      <c r="N1412" s="2"/>
      <c r="O1412" s="2"/>
      <c r="P1412" s="2"/>
      <c r="Q1412" s="2"/>
      <c r="R1412" s="2"/>
      <c r="S1412" s="2"/>
      <c r="T1412" s="2"/>
      <c r="U1412" s="2"/>
      <c r="V1412" s="2"/>
      <c r="W1412" s="2"/>
      <c r="X1412" s="2"/>
      <c r="Y1412" s="2"/>
      <c r="Z1412" s="2"/>
      <c r="AA1412" s="2"/>
      <c r="AB1412" s="2"/>
      <c r="AC1412" s="2"/>
      <c r="AD1412" s="2"/>
      <c r="AE1412" s="2"/>
      <c r="AF1412" s="2"/>
      <c r="AG1412" s="2"/>
      <c r="AH1412" s="2"/>
      <c r="AI1412" s="2"/>
      <c r="AJ1412" s="2"/>
      <c r="AK1412" s="2"/>
      <c r="AL1412" s="2"/>
      <c r="AM1412" s="2"/>
      <c r="AN1412" s="2"/>
      <c r="AO1412" s="2"/>
      <c r="AP1412" s="2"/>
      <c r="AQ1412" s="2"/>
      <c r="AR1412" s="2"/>
      <c r="AS1412" s="2"/>
      <c r="AT1412" s="2"/>
      <c r="AU1412" s="2"/>
      <c r="AV1412" s="2"/>
      <c r="AW1412" s="2"/>
      <c r="AX1412" s="2"/>
      <c r="AY1412" s="2"/>
      <c r="AZ1412" s="2"/>
      <c r="BA1412" s="2"/>
      <c r="BB1412" s="2"/>
      <c r="BC1412" s="2"/>
      <c r="BD1412" s="2"/>
      <c r="BE1412" s="2"/>
      <c r="BF1412" s="2"/>
      <c r="BG1412" s="2"/>
      <c r="BH1412" s="2"/>
      <c r="BI1412" s="2"/>
      <c r="BJ1412" s="2"/>
    </row>
    <row r="1413" spans="1:62" x14ac:dyDescent="0.3">
      <c r="A1413" s="2"/>
      <c r="B1413" s="2"/>
      <c r="C1413" s="2"/>
      <c r="D1413" s="2"/>
      <c r="E1413" s="2"/>
      <c r="F1413" s="2"/>
      <c r="G1413" s="2"/>
      <c r="H1413" s="2"/>
      <c r="I1413" s="2"/>
      <c r="J1413" s="2"/>
      <c r="K1413" s="2"/>
      <c r="L1413" s="2"/>
      <c r="M1413" s="2"/>
      <c r="N1413" s="2"/>
      <c r="O1413" s="2"/>
      <c r="P1413" s="2"/>
      <c r="Q1413" s="2"/>
      <c r="R1413" s="2"/>
      <c r="S1413" s="2"/>
      <c r="T1413" s="2"/>
      <c r="U1413" s="2"/>
      <c r="V1413" s="2"/>
      <c r="W1413" s="2"/>
      <c r="X1413" s="2"/>
      <c r="Y1413" s="2"/>
      <c r="Z1413" s="2"/>
      <c r="AA1413" s="2"/>
      <c r="AB1413" s="2"/>
      <c r="AC1413" s="2"/>
      <c r="AD1413" s="2"/>
      <c r="AE1413" s="2"/>
      <c r="AF1413" s="2"/>
      <c r="AG1413" s="2"/>
      <c r="AH1413" s="2"/>
      <c r="AI1413" s="2"/>
      <c r="AJ1413" s="2"/>
      <c r="AK1413" s="2"/>
      <c r="AL1413" s="2"/>
      <c r="AM1413" s="2"/>
      <c r="AN1413" s="2"/>
      <c r="AO1413" s="2"/>
      <c r="AP1413" s="2"/>
      <c r="AQ1413" s="2"/>
      <c r="AR1413" s="2"/>
      <c r="AS1413" s="2"/>
      <c r="AT1413" s="2"/>
      <c r="AU1413" s="2"/>
      <c r="AV1413" s="2"/>
      <c r="AW1413" s="2"/>
      <c r="AX1413" s="2"/>
      <c r="AY1413" s="2"/>
      <c r="AZ1413" s="2"/>
      <c r="BA1413" s="2"/>
      <c r="BB1413" s="2"/>
      <c r="BC1413" s="2"/>
      <c r="BD1413" s="2"/>
      <c r="BE1413" s="2"/>
      <c r="BF1413" s="2"/>
      <c r="BG1413" s="2"/>
      <c r="BH1413" s="2"/>
      <c r="BI1413" s="2"/>
      <c r="BJ1413" s="2"/>
    </row>
    <row r="1414" spans="1:62" x14ac:dyDescent="0.3">
      <c r="A1414" s="2"/>
      <c r="B1414" s="2"/>
      <c r="C1414" s="2"/>
      <c r="D1414" s="2"/>
      <c r="E1414" s="2"/>
      <c r="F1414" s="2"/>
      <c r="G1414" s="2"/>
      <c r="H1414" s="2"/>
      <c r="I1414" s="2"/>
      <c r="J1414" s="2"/>
      <c r="K1414" s="2"/>
      <c r="L1414" s="2"/>
      <c r="M1414" s="2"/>
      <c r="N1414" s="2"/>
      <c r="O1414" s="2"/>
      <c r="P1414" s="2"/>
      <c r="Q1414" s="2"/>
      <c r="R1414" s="2"/>
      <c r="S1414" s="2"/>
      <c r="T1414" s="2"/>
      <c r="U1414" s="2"/>
      <c r="V1414" s="2"/>
      <c r="W1414" s="2"/>
      <c r="X1414" s="2"/>
      <c r="Y1414" s="2"/>
      <c r="Z1414" s="2"/>
      <c r="AA1414" s="2"/>
      <c r="AB1414" s="2"/>
      <c r="AC1414" s="2"/>
      <c r="AD1414" s="2"/>
      <c r="AE1414" s="2"/>
      <c r="AF1414" s="2"/>
      <c r="AG1414" s="2"/>
      <c r="AH1414" s="2"/>
      <c r="AI1414" s="2"/>
      <c r="AJ1414" s="2"/>
      <c r="AK1414" s="2"/>
      <c r="AL1414" s="2"/>
      <c r="AM1414" s="2"/>
      <c r="AN1414" s="2"/>
      <c r="AO1414" s="2"/>
      <c r="AP1414" s="2"/>
      <c r="AQ1414" s="2"/>
      <c r="AR1414" s="2"/>
      <c r="AS1414" s="2"/>
      <c r="AT1414" s="2"/>
      <c r="AU1414" s="2"/>
      <c r="AV1414" s="2"/>
      <c r="AW1414" s="2"/>
      <c r="AX1414" s="2"/>
      <c r="AY1414" s="2"/>
      <c r="AZ1414" s="2"/>
      <c r="BA1414" s="2"/>
      <c r="BB1414" s="2"/>
      <c r="BC1414" s="2"/>
      <c r="BD1414" s="2"/>
      <c r="BE1414" s="2"/>
      <c r="BF1414" s="2"/>
      <c r="BG1414" s="2"/>
      <c r="BH1414" s="2"/>
      <c r="BI1414" s="2"/>
      <c r="BJ1414" s="2"/>
    </row>
    <row r="1415" spans="1:62" x14ac:dyDescent="0.3">
      <c r="A1415" s="2"/>
      <c r="B1415" s="2"/>
      <c r="C1415" s="2"/>
      <c r="D1415" s="2"/>
      <c r="E1415" s="2"/>
      <c r="F1415" s="2"/>
      <c r="G1415" s="2"/>
      <c r="H1415" s="2"/>
      <c r="I1415" s="2"/>
      <c r="J1415" s="2"/>
      <c r="K1415" s="2"/>
      <c r="L1415" s="2"/>
      <c r="M1415" s="2"/>
      <c r="N1415" s="2"/>
      <c r="O1415" s="2"/>
      <c r="P1415" s="2"/>
      <c r="Q1415" s="2"/>
      <c r="R1415" s="2"/>
      <c r="S1415" s="2"/>
      <c r="T1415" s="2"/>
      <c r="U1415" s="2"/>
      <c r="V1415" s="2"/>
      <c r="W1415" s="2"/>
      <c r="X1415" s="2"/>
      <c r="Y1415" s="2"/>
      <c r="Z1415" s="2"/>
      <c r="AA1415" s="2"/>
      <c r="AB1415" s="2"/>
      <c r="AC1415" s="2"/>
      <c r="AD1415" s="2"/>
      <c r="AE1415" s="2"/>
      <c r="AF1415" s="2"/>
      <c r="AG1415" s="2"/>
      <c r="AH1415" s="2"/>
      <c r="AI1415" s="2"/>
      <c r="AJ1415" s="2"/>
      <c r="AK1415" s="2"/>
      <c r="AL1415" s="2"/>
      <c r="AM1415" s="2"/>
      <c r="AN1415" s="2"/>
      <c r="AO1415" s="2"/>
      <c r="AP1415" s="2"/>
      <c r="AQ1415" s="2"/>
      <c r="AR1415" s="2"/>
      <c r="AS1415" s="2"/>
      <c r="AT1415" s="2"/>
      <c r="AU1415" s="2"/>
      <c r="AV1415" s="2"/>
      <c r="AW1415" s="2"/>
      <c r="AX1415" s="2"/>
      <c r="AY1415" s="2"/>
      <c r="AZ1415" s="2"/>
      <c r="BA1415" s="2"/>
      <c r="BB1415" s="2"/>
      <c r="BC1415" s="2"/>
      <c r="BD1415" s="2"/>
      <c r="BE1415" s="2"/>
      <c r="BF1415" s="2"/>
      <c r="BG1415" s="2"/>
      <c r="BH1415" s="2"/>
      <c r="BI1415" s="2"/>
      <c r="BJ1415" s="2"/>
    </row>
    <row r="1416" spans="1:62" x14ac:dyDescent="0.3">
      <c r="A1416" s="2"/>
      <c r="B1416" s="2"/>
      <c r="C1416" s="2"/>
      <c r="D1416" s="2"/>
      <c r="E1416" s="2"/>
      <c r="F1416" s="2"/>
      <c r="G1416" s="2"/>
      <c r="H1416" s="2"/>
      <c r="I1416" s="2"/>
      <c r="J1416" s="2"/>
      <c r="K1416" s="2"/>
      <c r="L1416" s="2"/>
      <c r="M1416" s="2"/>
      <c r="N1416" s="2"/>
      <c r="O1416" s="2"/>
      <c r="P1416" s="2"/>
      <c r="Q1416" s="2"/>
      <c r="R1416" s="2"/>
      <c r="S1416" s="2"/>
      <c r="T1416" s="2"/>
      <c r="U1416" s="2"/>
      <c r="V1416" s="2"/>
      <c r="W1416" s="2"/>
      <c r="X1416" s="2"/>
      <c r="Y1416" s="2"/>
      <c r="Z1416" s="2"/>
      <c r="AA1416" s="2"/>
      <c r="AB1416" s="2"/>
      <c r="AC1416" s="2"/>
      <c r="AD1416" s="2"/>
      <c r="AE1416" s="2"/>
      <c r="AF1416" s="2"/>
      <c r="AG1416" s="2"/>
      <c r="AH1416" s="2"/>
      <c r="AI1416" s="2"/>
      <c r="AJ1416" s="2"/>
      <c r="AK1416" s="2"/>
      <c r="AL1416" s="2"/>
      <c r="AM1416" s="2"/>
      <c r="AN1416" s="2"/>
      <c r="AO1416" s="2"/>
      <c r="AP1416" s="2"/>
      <c r="AQ1416" s="2"/>
      <c r="AR1416" s="2"/>
      <c r="AS1416" s="2"/>
      <c r="AT1416" s="2"/>
      <c r="AU1416" s="2"/>
      <c r="AV1416" s="2"/>
      <c r="AW1416" s="2"/>
      <c r="AX1416" s="2"/>
      <c r="AY1416" s="2"/>
      <c r="AZ1416" s="2"/>
      <c r="BA1416" s="2"/>
      <c r="BB1416" s="2"/>
      <c r="BC1416" s="2"/>
      <c r="BD1416" s="2"/>
      <c r="BE1416" s="2"/>
      <c r="BF1416" s="2"/>
      <c r="BG1416" s="2"/>
      <c r="BH1416" s="2"/>
      <c r="BI1416" s="2"/>
      <c r="BJ1416" s="2"/>
    </row>
    <row r="1417" spans="1:62" x14ac:dyDescent="0.3">
      <c r="A1417" s="2"/>
      <c r="B1417" s="2"/>
      <c r="C1417" s="2"/>
      <c r="D1417" s="2"/>
      <c r="E1417" s="2"/>
      <c r="F1417" s="2"/>
      <c r="G1417" s="2"/>
      <c r="H1417" s="2"/>
      <c r="I1417" s="2"/>
      <c r="J1417" s="2"/>
      <c r="K1417" s="2"/>
      <c r="L1417" s="2"/>
      <c r="M1417" s="2"/>
      <c r="N1417" s="2"/>
      <c r="O1417" s="2"/>
      <c r="P1417" s="2"/>
      <c r="Q1417" s="2"/>
      <c r="R1417" s="2"/>
      <c r="S1417" s="2"/>
      <c r="T1417" s="2"/>
      <c r="U1417" s="2"/>
      <c r="V1417" s="2"/>
      <c r="W1417" s="2"/>
      <c r="X1417" s="2"/>
      <c r="Y1417" s="2"/>
      <c r="Z1417" s="2"/>
      <c r="AA1417" s="2"/>
      <c r="AB1417" s="2"/>
      <c r="AC1417" s="2"/>
      <c r="AD1417" s="2"/>
      <c r="AE1417" s="2"/>
      <c r="AF1417" s="2"/>
      <c r="AG1417" s="2"/>
      <c r="AH1417" s="2"/>
      <c r="AI1417" s="2"/>
      <c r="AJ1417" s="2"/>
      <c r="AK1417" s="2"/>
      <c r="AL1417" s="2"/>
      <c r="AM1417" s="2"/>
      <c r="AN1417" s="2"/>
      <c r="AO1417" s="2"/>
      <c r="AP1417" s="2"/>
      <c r="AQ1417" s="2"/>
      <c r="AR1417" s="2"/>
      <c r="AS1417" s="2"/>
      <c r="AT1417" s="2"/>
      <c r="AU1417" s="2"/>
      <c r="AV1417" s="2"/>
      <c r="AW1417" s="2"/>
      <c r="AX1417" s="2"/>
      <c r="AY1417" s="2"/>
      <c r="AZ1417" s="2"/>
      <c r="BA1417" s="2"/>
      <c r="BB1417" s="2"/>
      <c r="BC1417" s="2"/>
      <c r="BD1417" s="2"/>
      <c r="BE1417" s="2"/>
      <c r="BF1417" s="2"/>
      <c r="BG1417" s="2"/>
      <c r="BH1417" s="2"/>
      <c r="BI1417" s="2"/>
      <c r="BJ1417" s="2"/>
    </row>
    <row r="1418" spans="1:62" x14ac:dyDescent="0.3">
      <c r="A1418" s="2"/>
      <c r="B1418" s="2"/>
      <c r="C1418" s="2"/>
      <c r="D1418" s="2"/>
      <c r="E1418" s="2"/>
      <c r="F1418" s="2"/>
      <c r="G1418" s="2"/>
      <c r="H1418" s="2"/>
      <c r="I1418" s="2"/>
      <c r="J1418" s="2"/>
      <c r="K1418" s="2"/>
      <c r="L1418" s="2"/>
      <c r="M1418" s="2"/>
      <c r="N1418" s="2"/>
      <c r="O1418" s="2"/>
      <c r="P1418" s="2"/>
      <c r="Q1418" s="2"/>
      <c r="R1418" s="2"/>
      <c r="S1418" s="2"/>
      <c r="T1418" s="2"/>
      <c r="U1418" s="2"/>
      <c r="V1418" s="2"/>
      <c r="W1418" s="2"/>
      <c r="X1418" s="2"/>
      <c r="Y1418" s="2"/>
      <c r="Z1418" s="2"/>
      <c r="AA1418" s="2"/>
      <c r="AB1418" s="2"/>
      <c r="AC1418" s="2"/>
      <c r="AD1418" s="2"/>
      <c r="AE1418" s="2"/>
      <c r="AF1418" s="2"/>
      <c r="AG1418" s="2"/>
      <c r="AH1418" s="2"/>
      <c r="AI1418" s="2"/>
      <c r="AJ1418" s="2"/>
      <c r="AK1418" s="2"/>
      <c r="AL1418" s="2"/>
      <c r="AM1418" s="2"/>
      <c r="AN1418" s="2"/>
      <c r="AO1418" s="2"/>
      <c r="AP1418" s="2"/>
      <c r="AQ1418" s="2"/>
      <c r="AR1418" s="2"/>
      <c r="AS1418" s="2"/>
      <c r="AT1418" s="2"/>
      <c r="AU1418" s="2"/>
      <c r="AV1418" s="2"/>
      <c r="AW1418" s="2"/>
      <c r="AX1418" s="2"/>
      <c r="AY1418" s="2"/>
      <c r="AZ1418" s="2"/>
      <c r="BA1418" s="2"/>
      <c r="BB1418" s="2"/>
      <c r="BC1418" s="2"/>
      <c r="BD1418" s="2"/>
      <c r="BE1418" s="2"/>
      <c r="BF1418" s="2"/>
      <c r="BG1418" s="2"/>
      <c r="BH1418" s="2"/>
      <c r="BI1418" s="2"/>
      <c r="BJ1418" s="2"/>
    </row>
    <row r="1419" spans="1:62" x14ac:dyDescent="0.3">
      <c r="A1419" s="2"/>
      <c r="B1419" s="2"/>
      <c r="C1419" s="2"/>
      <c r="D1419" s="2"/>
      <c r="E1419" s="2"/>
      <c r="F1419" s="2"/>
      <c r="G1419" s="2"/>
      <c r="H1419" s="2"/>
      <c r="I1419" s="2"/>
      <c r="J1419" s="2"/>
      <c r="K1419" s="2"/>
      <c r="L1419" s="2"/>
      <c r="M1419" s="2"/>
      <c r="N1419" s="2"/>
      <c r="O1419" s="2"/>
      <c r="P1419" s="2"/>
      <c r="Q1419" s="2"/>
      <c r="R1419" s="2"/>
      <c r="S1419" s="2"/>
      <c r="T1419" s="2"/>
      <c r="U1419" s="2"/>
      <c r="V1419" s="2"/>
      <c r="W1419" s="2"/>
      <c r="X1419" s="2"/>
      <c r="Y1419" s="2"/>
      <c r="Z1419" s="2"/>
      <c r="AA1419" s="2"/>
      <c r="AB1419" s="2"/>
      <c r="AC1419" s="2"/>
      <c r="AD1419" s="2"/>
      <c r="AE1419" s="2"/>
      <c r="AF1419" s="2"/>
      <c r="AG1419" s="2"/>
      <c r="AH1419" s="2"/>
      <c r="AI1419" s="2"/>
      <c r="AJ1419" s="2"/>
      <c r="AK1419" s="2"/>
      <c r="AL1419" s="2"/>
      <c r="AM1419" s="2"/>
      <c r="AN1419" s="2"/>
      <c r="AO1419" s="2"/>
      <c r="AP1419" s="2"/>
      <c r="AQ1419" s="2"/>
      <c r="AR1419" s="2"/>
      <c r="AS1419" s="2"/>
      <c r="AT1419" s="2"/>
      <c r="AU1419" s="2"/>
      <c r="AV1419" s="2"/>
      <c r="AW1419" s="2"/>
      <c r="AX1419" s="2"/>
      <c r="AY1419" s="2"/>
      <c r="AZ1419" s="2"/>
      <c r="BA1419" s="2"/>
      <c r="BB1419" s="2"/>
      <c r="BC1419" s="2"/>
      <c r="BD1419" s="2"/>
      <c r="BE1419" s="2"/>
      <c r="BF1419" s="2"/>
      <c r="BG1419" s="2"/>
      <c r="BH1419" s="2"/>
      <c r="BI1419" s="2"/>
      <c r="BJ1419" s="2"/>
    </row>
    <row r="1420" spans="1:62" x14ac:dyDescent="0.3">
      <c r="A1420" s="2"/>
      <c r="B1420" s="2"/>
      <c r="C1420" s="2"/>
      <c r="D1420" s="2"/>
      <c r="E1420" s="2"/>
      <c r="F1420" s="2"/>
      <c r="G1420" s="2"/>
      <c r="H1420" s="2"/>
      <c r="I1420" s="2"/>
      <c r="J1420" s="2"/>
      <c r="K1420" s="2"/>
      <c r="L1420" s="2"/>
      <c r="M1420" s="2"/>
      <c r="N1420" s="2"/>
      <c r="O1420" s="2"/>
      <c r="P1420" s="2"/>
      <c r="Q1420" s="2"/>
      <c r="R1420" s="2"/>
      <c r="S1420" s="2"/>
      <c r="T1420" s="2"/>
      <c r="U1420" s="2"/>
      <c r="V1420" s="2"/>
      <c r="W1420" s="2"/>
      <c r="X1420" s="2"/>
      <c r="Y1420" s="2"/>
      <c r="Z1420" s="2"/>
      <c r="AA1420" s="2"/>
      <c r="AB1420" s="2"/>
      <c r="AC1420" s="2"/>
      <c r="AD1420" s="2"/>
      <c r="AE1420" s="2"/>
      <c r="AF1420" s="2"/>
      <c r="AG1420" s="2"/>
      <c r="AH1420" s="2"/>
      <c r="AI1420" s="2"/>
      <c r="AJ1420" s="2"/>
      <c r="AK1420" s="2"/>
      <c r="AL1420" s="2"/>
      <c r="AM1420" s="2"/>
      <c r="AN1420" s="2"/>
      <c r="AO1420" s="2"/>
      <c r="AP1420" s="2"/>
      <c r="AQ1420" s="2"/>
      <c r="AR1420" s="2"/>
      <c r="AS1420" s="2"/>
      <c r="AT1420" s="2"/>
      <c r="AU1420" s="2"/>
      <c r="AV1420" s="2"/>
      <c r="AW1420" s="2"/>
      <c r="AX1420" s="2"/>
      <c r="AY1420" s="2"/>
      <c r="AZ1420" s="2"/>
      <c r="BA1420" s="2"/>
      <c r="BB1420" s="2"/>
      <c r="BC1420" s="2"/>
      <c r="BD1420" s="2"/>
      <c r="BE1420" s="2"/>
      <c r="BF1420" s="2"/>
      <c r="BG1420" s="2"/>
      <c r="BH1420" s="2"/>
      <c r="BI1420" s="2"/>
      <c r="BJ1420" s="2"/>
    </row>
    <row r="1421" spans="1:62" x14ac:dyDescent="0.3">
      <c r="A1421" s="2"/>
      <c r="B1421" s="2"/>
      <c r="C1421" s="2"/>
      <c r="D1421" s="2"/>
      <c r="E1421" s="2"/>
      <c r="F1421" s="2"/>
      <c r="G1421" s="2"/>
      <c r="H1421" s="2"/>
      <c r="I1421" s="2"/>
      <c r="J1421" s="2"/>
      <c r="K1421" s="2"/>
      <c r="L1421" s="2"/>
      <c r="M1421" s="2"/>
      <c r="N1421" s="2"/>
      <c r="O1421" s="2"/>
      <c r="P1421" s="2"/>
      <c r="Q1421" s="2"/>
      <c r="R1421" s="2"/>
      <c r="S1421" s="2"/>
      <c r="T1421" s="2"/>
      <c r="U1421" s="2"/>
      <c r="V1421" s="2"/>
      <c r="W1421" s="2"/>
      <c r="X1421" s="2"/>
      <c r="Y1421" s="2"/>
      <c r="Z1421" s="2"/>
      <c r="AA1421" s="2"/>
      <c r="AB1421" s="2"/>
      <c r="AC1421" s="2"/>
      <c r="AD1421" s="2"/>
      <c r="AE1421" s="2"/>
      <c r="AF1421" s="2"/>
      <c r="AG1421" s="2"/>
      <c r="AH1421" s="2"/>
      <c r="AI1421" s="2"/>
      <c r="AJ1421" s="2"/>
      <c r="AK1421" s="2"/>
      <c r="AL1421" s="2"/>
      <c r="AM1421" s="2"/>
      <c r="AN1421" s="2"/>
      <c r="AO1421" s="2"/>
      <c r="AP1421" s="2"/>
      <c r="AQ1421" s="2"/>
      <c r="AR1421" s="2"/>
      <c r="AS1421" s="2"/>
      <c r="AT1421" s="2"/>
      <c r="AU1421" s="2"/>
      <c r="AV1421" s="2"/>
      <c r="AW1421" s="2"/>
      <c r="AX1421" s="2"/>
      <c r="AY1421" s="2"/>
      <c r="AZ1421" s="2"/>
      <c r="BA1421" s="2"/>
      <c r="BB1421" s="2"/>
      <c r="BC1421" s="2"/>
      <c r="BD1421" s="2"/>
      <c r="BE1421" s="2"/>
      <c r="BF1421" s="2"/>
      <c r="BG1421" s="2"/>
      <c r="BH1421" s="2"/>
      <c r="BI1421" s="2"/>
      <c r="BJ1421" s="2"/>
    </row>
    <row r="1422" spans="1:62" x14ac:dyDescent="0.3">
      <c r="A1422" s="2"/>
      <c r="B1422" s="2"/>
      <c r="C1422" s="2"/>
      <c r="D1422" s="2"/>
      <c r="E1422" s="2"/>
      <c r="F1422" s="2"/>
      <c r="G1422" s="2"/>
      <c r="H1422" s="2"/>
      <c r="I1422" s="2"/>
      <c r="J1422" s="2"/>
      <c r="K1422" s="2"/>
      <c r="L1422" s="2"/>
      <c r="M1422" s="2"/>
      <c r="N1422" s="2"/>
      <c r="O1422" s="2"/>
      <c r="P1422" s="2"/>
      <c r="Q1422" s="2"/>
      <c r="R1422" s="2"/>
      <c r="S1422" s="2"/>
      <c r="T1422" s="2"/>
      <c r="U1422" s="2"/>
      <c r="V1422" s="2"/>
      <c r="W1422" s="2"/>
      <c r="X1422" s="2"/>
      <c r="Y1422" s="2"/>
      <c r="Z1422" s="2"/>
      <c r="AA1422" s="2"/>
      <c r="AB1422" s="2"/>
      <c r="AC1422" s="2"/>
      <c r="AD1422" s="2"/>
      <c r="AE1422" s="2"/>
      <c r="AF1422" s="2"/>
      <c r="AG1422" s="2"/>
      <c r="AH1422" s="2"/>
      <c r="AI1422" s="2"/>
      <c r="AJ1422" s="2"/>
      <c r="AK1422" s="2"/>
      <c r="AL1422" s="2"/>
      <c r="AM1422" s="2"/>
      <c r="AN1422" s="2"/>
      <c r="AO1422" s="2"/>
      <c r="AP1422" s="2"/>
      <c r="AQ1422" s="2"/>
      <c r="AR1422" s="2"/>
      <c r="AS1422" s="2"/>
      <c r="AT1422" s="2"/>
      <c r="AU1422" s="2"/>
      <c r="AV1422" s="2"/>
      <c r="AW1422" s="2"/>
      <c r="AX1422" s="2"/>
      <c r="AY1422" s="2"/>
      <c r="AZ1422" s="2"/>
      <c r="BA1422" s="2"/>
      <c r="BB1422" s="2"/>
      <c r="BC1422" s="2"/>
      <c r="BD1422" s="2"/>
      <c r="BE1422" s="2"/>
      <c r="BF1422" s="2"/>
      <c r="BG1422" s="2"/>
      <c r="BH1422" s="2"/>
      <c r="BI1422" s="2"/>
      <c r="BJ1422" s="2"/>
    </row>
    <row r="1423" spans="1:62" x14ac:dyDescent="0.3">
      <c r="A1423" s="2"/>
      <c r="B1423" s="2"/>
      <c r="C1423" s="2"/>
      <c r="D1423" s="2"/>
      <c r="E1423" s="2"/>
      <c r="F1423" s="2"/>
      <c r="G1423" s="2"/>
      <c r="H1423" s="2"/>
      <c r="I1423" s="2"/>
      <c r="J1423" s="2"/>
      <c r="K1423" s="2"/>
      <c r="L1423" s="2"/>
      <c r="M1423" s="2"/>
      <c r="N1423" s="2"/>
      <c r="O1423" s="2"/>
      <c r="P1423" s="2"/>
      <c r="Q1423" s="2"/>
      <c r="R1423" s="2"/>
      <c r="S1423" s="2"/>
      <c r="T1423" s="2"/>
      <c r="U1423" s="2"/>
      <c r="V1423" s="2"/>
      <c r="W1423" s="2"/>
      <c r="X1423" s="2"/>
      <c r="Y1423" s="2"/>
      <c r="Z1423" s="2"/>
      <c r="AA1423" s="2"/>
      <c r="AB1423" s="2"/>
      <c r="AC1423" s="2"/>
      <c r="AD1423" s="2"/>
      <c r="AE1423" s="2"/>
      <c r="AF1423" s="2"/>
      <c r="AG1423" s="2"/>
      <c r="AH1423" s="2"/>
      <c r="AI1423" s="2"/>
      <c r="AJ1423" s="2"/>
      <c r="AK1423" s="2"/>
      <c r="AL1423" s="2"/>
      <c r="AM1423" s="2"/>
      <c r="AN1423" s="2"/>
      <c r="AO1423" s="2"/>
      <c r="AP1423" s="2"/>
      <c r="AQ1423" s="2"/>
      <c r="AR1423" s="2"/>
      <c r="AS1423" s="2"/>
      <c r="AT1423" s="2"/>
      <c r="AU1423" s="2"/>
      <c r="AV1423" s="2"/>
      <c r="AW1423" s="2"/>
      <c r="AX1423" s="2"/>
      <c r="AY1423" s="2"/>
      <c r="AZ1423" s="2"/>
      <c r="BA1423" s="2"/>
      <c r="BB1423" s="2"/>
      <c r="BC1423" s="2"/>
      <c r="BD1423" s="2"/>
      <c r="BE1423" s="2"/>
      <c r="BF1423" s="2"/>
      <c r="BG1423" s="2"/>
      <c r="BH1423" s="2"/>
      <c r="BI1423" s="2"/>
      <c r="BJ1423" s="2"/>
    </row>
    <row r="1424" spans="1:62" x14ac:dyDescent="0.3">
      <c r="A1424" s="2"/>
      <c r="B1424" s="2"/>
      <c r="C1424" s="2"/>
      <c r="D1424" s="2"/>
      <c r="E1424" s="2"/>
      <c r="F1424" s="2"/>
      <c r="G1424" s="2"/>
      <c r="H1424" s="2"/>
      <c r="I1424" s="2"/>
      <c r="J1424" s="2"/>
      <c r="K1424" s="2"/>
      <c r="L1424" s="2"/>
      <c r="M1424" s="2"/>
      <c r="N1424" s="2"/>
      <c r="O1424" s="2"/>
      <c r="P1424" s="2"/>
      <c r="Q1424" s="2"/>
      <c r="R1424" s="2"/>
      <c r="S1424" s="2"/>
      <c r="T1424" s="2"/>
      <c r="U1424" s="2"/>
      <c r="V1424" s="2"/>
      <c r="W1424" s="2"/>
      <c r="X1424" s="2"/>
      <c r="Y1424" s="2"/>
      <c r="Z1424" s="2"/>
      <c r="AA1424" s="2"/>
      <c r="AB1424" s="2"/>
      <c r="AC1424" s="2"/>
      <c r="AD1424" s="2"/>
      <c r="AE1424" s="2"/>
      <c r="AF1424" s="2"/>
      <c r="AG1424" s="2"/>
      <c r="AH1424" s="2"/>
      <c r="AI1424" s="2"/>
      <c r="AJ1424" s="2"/>
      <c r="AK1424" s="2"/>
      <c r="AL1424" s="2"/>
      <c r="AM1424" s="2"/>
      <c r="AN1424" s="2"/>
      <c r="AO1424" s="2"/>
      <c r="AP1424" s="2"/>
      <c r="AQ1424" s="2"/>
      <c r="AR1424" s="2"/>
      <c r="AS1424" s="2"/>
      <c r="AT1424" s="2"/>
      <c r="AU1424" s="2"/>
      <c r="AV1424" s="2"/>
      <c r="AW1424" s="2"/>
      <c r="AX1424" s="2"/>
      <c r="AY1424" s="2"/>
      <c r="AZ1424" s="2"/>
      <c r="BA1424" s="2"/>
      <c r="BB1424" s="2"/>
      <c r="BC1424" s="2"/>
      <c r="BD1424" s="2"/>
      <c r="BE1424" s="2"/>
      <c r="BF1424" s="2"/>
      <c r="BG1424" s="2"/>
      <c r="BH1424" s="2"/>
      <c r="BI1424" s="2"/>
      <c r="BJ1424" s="2"/>
    </row>
    <row r="1425" spans="1:62" x14ac:dyDescent="0.3">
      <c r="A1425" s="2"/>
      <c r="B1425" s="2"/>
      <c r="C1425" s="2"/>
      <c r="D1425" s="2"/>
      <c r="E1425" s="2"/>
      <c r="F1425" s="2"/>
      <c r="G1425" s="2"/>
      <c r="H1425" s="2"/>
      <c r="I1425" s="2"/>
      <c r="J1425" s="2"/>
      <c r="K1425" s="2"/>
      <c r="L1425" s="2"/>
      <c r="M1425" s="2"/>
      <c r="N1425" s="2"/>
      <c r="O1425" s="2"/>
      <c r="P1425" s="2"/>
      <c r="Q1425" s="2"/>
      <c r="R1425" s="2"/>
      <c r="S1425" s="2"/>
      <c r="T1425" s="2"/>
      <c r="U1425" s="2"/>
      <c r="V1425" s="2"/>
      <c r="W1425" s="2"/>
      <c r="X1425" s="2"/>
      <c r="Y1425" s="2"/>
      <c r="Z1425" s="2"/>
      <c r="AA1425" s="2"/>
      <c r="AB1425" s="2"/>
      <c r="AC1425" s="2"/>
      <c r="AD1425" s="2"/>
      <c r="AE1425" s="2"/>
      <c r="AF1425" s="2"/>
      <c r="AG1425" s="2"/>
      <c r="AH1425" s="2"/>
      <c r="AI1425" s="2"/>
      <c r="AJ1425" s="2"/>
      <c r="AK1425" s="2"/>
      <c r="AL1425" s="2"/>
      <c r="AM1425" s="2"/>
      <c r="AN1425" s="2"/>
      <c r="AO1425" s="2"/>
      <c r="AP1425" s="2"/>
      <c r="AQ1425" s="2"/>
      <c r="AR1425" s="2"/>
      <c r="AS1425" s="2"/>
      <c r="AT1425" s="2"/>
      <c r="AU1425" s="2"/>
      <c r="AV1425" s="2"/>
      <c r="AW1425" s="2"/>
      <c r="AX1425" s="2"/>
      <c r="AY1425" s="2"/>
      <c r="AZ1425" s="2"/>
      <c r="BA1425" s="2"/>
      <c r="BB1425" s="2"/>
      <c r="BC1425" s="2"/>
      <c r="BD1425" s="2"/>
      <c r="BE1425" s="2"/>
      <c r="BF1425" s="2"/>
      <c r="BG1425" s="2"/>
      <c r="BH1425" s="2"/>
      <c r="BI1425" s="2"/>
      <c r="BJ1425" s="2"/>
    </row>
    <row r="1426" spans="1:62" x14ac:dyDescent="0.3">
      <c r="A1426" s="2"/>
      <c r="B1426" s="2"/>
      <c r="C1426" s="2"/>
      <c r="D1426" s="2"/>
      <c r="E1426" s="2"/>
      <c r="F1426" s="2"/>
      <c r="G1426" s="2"/>
      <c r="H1426" s="2"/>
      <c r="I1426" s="2"/>
      <c r="J1426" s="2"/>
      <c r="K1426" s="2"/>
      <c r="L1426" s="2"/>
      <c r="M1426" s="2"/>
      <c r="N1426" s="2"/>
      <c r="O1426" s="2"/>
      <c r="P1426" s="2"/>
      <c r="Q1426" s="2"/>
      <c r="R1426" s="2"/>
      <c r="S1426" s="2"/>
      <c r="T1426" s="2"/>
      <c r="U1426" s="2"/>
      <c r="V1426" s="2"/>
      <c r="W1426" s="2"/>
      <c r="X1426" s="2"/>
      <c r="Y1426" s="2"/>
      <c r="Z1426" s="2"/>
      <c r="AA1426" s="2"/>
      <c r="AB1426" s="2"/>
      <c r="AC1426" s="2"/>
      <c r="AD1426" s="2"/>
      <c r="AE1426" s="2"/>
      <c r="AF1426" s="2"/>
      <c r="AG1426" s="2"/>
      <c r="AH1426" s="2"/>
      <c r="AI1426" s="2"/>
      <c r="AJ1426" s="2"/>
      <c r="AK1426" s="2"/>
      <c r="AL1426" s="2"/>
      <c r="AM1426" s="2"/>
      <c r="AN1426" s="2"/>
      <c r="AO1426" s="2"/>
      <c r="AP1426" s="2"/>
      <c r="AQ1426" s="2"/>
      <c r="AR1426" s="2"/>
      <c r="AS1426" s="2"/>
      <c r="AT1426" s="2"/>
      <c r="AU1426" s="2"/>
      <c r="AV1426" s="2"/>
      <c r="AW1426" s="2"/>
      <c r="AX1426" s="2"/>
      <c r="AY1426" s="2"/>
      <c r="AZ1426" s="2"/>
      <c r="BA1426" s="2"/>
      <c r="BB1426" s="2"/>
      <c r="BC1426" s="2"/>
      <c r="BD1426" s="2"/>
      <c r="BE1426" s="2"/>
      <c r="BF1426" s="2"/>
      <c r="BG1426" s="2"/>
      <c r="BH1426" s="2"/>
      <c r="BI1426" s="2"/>
      <c r="BJ1426" s="2"/>
    </row>
    <row r="1427" spans="1:62" x14ac:dyDescent="0.3">
      <c r="A1427" s="2"/>
      <c r="B1427" s="2"/>
      <c r="C1427" s="2"/>
      <c r="D1427" s="2"/>
      <c r="E1427" s="2"/>
      <c r="F1427" s="2"/>
      <c r="G1427" s="2"/>
      <c r="H1427" s="2"/>
      <c r="I1427" s="2"/>
      <c r="J1427" s="2"/>
      <c r="K1427" s="2"/>
      <c r="L1427" s="2"/>
      <c r="M1427" s="2"/>
      <c r="N1427" s="2"/>
      <c r="O1427" s="2"/>
      <c r="P1427" s="2"/>
      <c r="Q1427" s="2"/>
      <c r="R1427" s="2"/>
      <c r="S1427" s="2"/>
      <c r="T1427" s="2"/>
      <c r="U1427" s="2"/>
      <c r="V1427" s="2"/>
      <c r="W1427" s="2"/>
      <c r="X1427" s="2"/>
      <c r="Y1427" s="2"/>
      <c r="Z1427" s="2"/>
      <c r="AA1427" s="2"/>
      <c r="AB1427" s="2"/>
      <c r="AC1427" s="2"/>
      <c r="AD1427" s="2"/>
      <c r="AE1427" s="2"/>
      <c r="AF1427" s="2"/>
      <c r="AG1427" s="2"/>
      <c r="AH1427" s="2"/>
      <c r="AI1427" s="2"/>
      <c r="AJ1427" s="2"/>
      <c r="AK1427" s="2"/>
      <c r="AL1427" s="2"/>
      <c r="AM1427" s="2"/>
      <c r="AN1427" s="2"/>
      <c r="AO1427" s="2"/>
      <c r="AP1427" s="2"/>
      <c r="AQ1427" s="2"/>
      <c r="AR1427" s="2"/>
      <c r="AS1427" s="2"/>
      <c r="AT1427" s="2"/>
      <c r="AU1427" s="2"/>
      <c r="AV1427" s="2"/>
      <c r="AW1427" s="2"/>
      <c r="AX1427" s="2"/>
      <c r="AY1427" s="2"/>
      <c r="AZ1427" s="2"/>
      <c r="BA1427" s="2"/>
      <c r="BB1427" s="2"/>
      <c r="BC1427" s="2"/>
      <c r="BD1427" s="2"/>
      <c r="BE1427" s="2"/>
      <c r="BF1427" s="2"/>
      <c r="BG1427" s="2"/>
      <c r="BH1427" s="2"/>
      <c r="BI1427" s="2"/>
      <c r="BJ1427" s="2"/>
    </row>
    <row r="1428" spans="1:62" x14ac:dyDescent="0.3">
      <c r="A1428" s="2"/>
      <c r="B1428" s="2"/>
      <c r="C1428" s="2"/>
      <c r="D1428" s="2"/>
      <c r="E1428" s="2"/>
      <c r="F1428" s="2"/>
      <c r="G1428" s="2"/>
      <c r="H1428" s="2"/>
      <c r="I1428" s="2"/>
      <c r="J1428" s="2"/>
      <c r="K1428" s="2"/>
      <c r="L1428" s="2"/>
      <c r="M1428" s="2"/>
      <c r="N1428" s="2"/>
      <c r="O1428" s="2"/>
      <c r="P1428" s="2"/>
      <c r="Q1428" s="2"/>
      <c r="R1428" s="2"/>
      <c r="S1428" s="2"/>
      <c r="T1428" s="2"/>
      <c r="U1428" s="2"/>
      <c r="V1428" s="2"/>
      <c r="W1428" s="2"/>
      <c r="X1428" s="2"/>
      <c r="Y1428" s="2"/>
      <c r="Z1428" s="2"/>
      <c r="AA1428" s="2"/>
      <c r="AB1428" s="2"/>
      <c r="AC1428" s="2"/>
      <c r="AD1428" s="2"/>
      <c r="AE1428" s="2"/>
      <c r="AF1428" s="2"/>
      <c r="AG1428" s="2"/>
      <c r="AH1428" s="2"/>
      <c r="AI1428" s="2"/>
      <c r="AJ1428" s="2"/>
      <c r="AK1428" s="2"/>
      <c r="AL1428" s="2"/>
      <c r="AM1428" s="2"/>
      <c r="AN1428" s="2"/>
      <c r="AO1428" s="2"/>
      <c r="AP1428" s="2"/>
      <c r="AQ1428" s="2"/>
      <c r="AR1428" s="2"/>
      <c r="AS1428" s="2"/>
      <c r="AT1428" s="2"/>
      <c r="AU1428" s="2"/>
      <c r="AV1428" s="2"/>
      <c r="AW1428" s="2"/>
      <c r="AX1428" s="2"/>
      <c r="AY1428" s="2"/>
      <c r="AZ1428" s="2"/>
      <c r="BA1428" s="2"/>
      <c r="BB1428" s="2"/>
      <c r="BC1428" s="2"/>
      <c r="BD1428" s="2"/>
      <c r="BE1428" s="2"/>
      <c r="BF1428" s="2"/>
      <c r="BG1428" s="2"/>
      <c r="BH1428" s="2"/>
      <c r="BI1428" s="2"/>
      <c r="BJ1428" s="2"/>
    </row>
    <row r="1429" spans="1:62" x14ac:dyDescent="0.3">
      <c r="A1429" s="2"/>
      <c r="B1429" s="2"/>
      <c r="C1429" s="2"/>
      <c r="D1429" s="2"/>
      <c r="E1429" s="2"/>
      <c r="F1429" s="2"/>
      <c r="G1429" s="2"/>
      <c r="H1429" s="2"/>
      <c r="I1429" s="2"/>
      <c r="J1429" s="2"/>
      <c r="K1429" s="2"/>
      <c r="L1429" s="2"/>
      <c r="M1429" s="2"/>
      <c r="N1429" s="2"/>
      <c r="O1429" s="2"/>
      <c r="P1429" s="2"/>
      <c r="Q1429" s="2"/>
      <c r="R1429" s="2"/>
      <c r="S1429" s="2"/>
      <c r="T1429" s="2"/>
      <c r="U1429" s="2"/>
      <c r="V1429" s="2"/>
      <c r="W1429" s="2"/>
      <c r="X1429" s="2"/>
      <c r="Y1429" s="2"/>
      <c r="Z1429" s="2"/>
      <c r="AA1429" s="2"/>
      <c r="AB1429" s="2"/>
      <c r="AC1429" s="2"/>
      <c r="AD1429" s="2"/>
      <c r="AE1429" s="2"/>
      <c r="AF1429" s="2"/>
      <c r="AG1429" s="2"/>
      <c r="AH1429" s="2"/>
      <c r="AI1429" s="2"/>
      <c r="AJ1429" s="2"/>
      <c r="AK1429" s="2"/>
      <c r="AL1429" s="2"/>
      <c r="AM1429" s="2"/>
      <c r="AN1429" s="2"/>
      <c r="AO1429" s="2"/>
      <c r="AP1429" s="2"/>
      <c r="AQ1429" s="2"/>
      <c r="AR1429" s="2"/>
      <c r="AS1429" s="2"/>
      <c r="AT1429" s="2"/>
      <c r="AU1429" s="2"/>
      <c r="AV1429" s="2"/>
      <c r="AW1429" s="2"/>
      <c r="AX1429" s="2"/>
      <c r="AY1429" s="2"/>
      <c r="AZ1429" s="2"/>
      <c r="BA1429" s="2"/>
      <c r="BB1429" s="2"/>
      <c r="BC1429" s="2"/>
      <c r="BD1429" s="2"/>
      <c r="BE1429" s="2"/>
      <c r="BF1429" s="2"/>
      <c r="BG1429" s="2"/>
      <c r="BH1429" s="2"/>
      <c r="BI1429" s="2"/>
      <c r="BJ1429" s="2"/>
    </row>
    <row r="1430" spans="1:62" x14ac:dyDescent="0.3">
      <c r="A1430" s="2"/>
      <c r="B1430" s="2"/>
      <c r="C1430" s="2"/>
      <c r="D1430" s="2"/>
      <c r="E1430" s="2"/>
      <c r="F1430" s="2"/>
      <c r="G1430" s="2"/>
      <c r="H1430" s="2"/>
      <c r="I1430" s="2"/>
      <c r="J1430" s="2"/>
      <c r="K1430" s="2"/>
      <c r="L1430" s="2"/>
      <c r="M1430" s="2"/>
      <c r="N1430" s="2"/>
      <c r="O1430" s="2"/>
      <c r="P1430" s="2"/>
      <c r="Q1430" s="2"/>
      <c r="R1430" s="2"/>
      <c r="S1430" s="2"/>
      <c r="T1430" s="2"/>
      <c r="U1430" s="2"/>
      <c r="V1430" s="2"/>
      <c r="W1430" s="2"/>
      <c r="X1430" s="2"/>
      <c r="Y1430" s="2"/>
      <c r="Z1430" s="2"/>
      <c r="AA1430" s="2"/>
      <c r="AB1430" s="2"/>
      <c r="AC1430" s="2"/>
      <c r="AD1430" s="2"/>
      <c r="AE1430" s="2"/>
      <c r="AF1430" s="2"/>
      <c r="AG1430" s="2"/>
      <c r="AH1430" s="2"/>
      <c r="AI1430" s="2"/>
      <c r="AJ1430" s="2"/>
      <c r="AK1430" s="2"/>
      <c r="AL1430" s="2"/>
      <c r="AM1430" s="2"/>
      <c r="AN1430" s="2"/>
      <c r="AO1430" s="2"/>
      <c r="AP1430" s="2"/>
      <c r="AQ1430" s="2"/>
      <c r="AR1430" s="2"/>
      <c r="AS1430" s="2"/>
      <c r="AT1430" s="2"/>
      <c r="AU1430" s="2"/>
      <c r="AV1430" s="2"/>
      <c r="AW1430" s="2"/>
      <c r="AX1430" s="2"/>
      <c r="AY1430" s="2"/>
      <c r="AZ1430" s="2"/>
      <c r="BA1430" s="2"/>
      <c r="BB1430" s="2"/>
      <c r="BC1430" s="2"/>
      <c r="BD1430" s="2"/>
      <c r="BE1430" s="2"/>
      <c r="BF1430" s="2"/>
      <c r="BG1430" s="2"/>
      <c r="BH1430" s="2"/>
      <c r="BI1430" s="2"/>
      <c r="BJ1430" s="2"/>
    </row>
    <row r="1431" spans="1:62" x14ac:dyDescent="0.3">
      <c r="A1431" s="2"/>
      <c r="B1431" s="2"/>
      <c r="C1431" s="2"/>
      <c r="D1431" s="2"/>
      <c r="E1431" s="2"/>
      <c r="F1431" s="2"/>
      <c r="G1431" s="2"/>
      <c r="H1431" s="2"/>
      <c r="I1431" s="2"/>
      <c r="J1431" s="2"/>
      <c r="K1431" s="2"/>
      <c r="L1431" s="2"/>
      <c r="M1431" s="2"/>
      <c r="N1431" s="2"/>
      <c r="O1431" s="2"/>
      <c r="P1431" s="2"/>
      <c r="Q1431" s="2"/>
      <c r="R1431" s="2"/>
      <c r="S1431" s="2"/>
      <c r="T1431" s="2"/>
      <c r="U1431" s="2"/>
      <c r="V1431" s="2"/>
      <c r="W1431" s="2"/>
      <c r="X1431" s="2"/>
      <c r="Y1431" s="2"/>
      <c r="Z1431" s="2"/>
      <c r="AA1431" s="2"/>
      <c r="AB1431" s="2"/>
      <c r="AC1431" s="2"/>
      <c r="AD1431" s="2"/>
      <c r="AE1431" s="2"/>
      <c r="AF1431" s="2"/>
      <c r="AG1431" s="2"/>
      <c r="AH1431" s="2"/>
      <c r="AI1431" s="2"/>
      <c r="AJ1431" s="2"/>
      <c r="AK1431" s="2"/>
      <c r="AL1431" s="2"/>
      <c r="AM1431" s="2"/>
      <c r="AN1431" s="2"/>
      <c r="AO1431" s="2"/>
      <c r="AP1431" s="2"/>
      <c r="AQ1431" s="2"/>
      <c r="AR1431" s="2"/>
      <c r="AS1431" s="2"/>
      <c r="AT1431" s="2"/>
      <c r="AU1431" s="2"/>
      <c r="AV1431" s="2"/>
      <c r="AW1431" s="2"/>
      <c r="AX1431" s="2"/>
      <c r="AY1431" s="2"/>
      <c r="AZ1431" s="2"/>
      <c r="BA1431" s="2"/>
      <c r="BB1431" s="2"/>
      <c r="BC1431" s="2"/>
      <c r="BD1431" s="2"/>
      <c r="BE1431" s="2"/>
      <c r="BF1431" s="2"/>
      <c r="BG1431" s="2"/>
      <c r="BH1431" s="2"/>
      <c r="BI1431" s="2"/>
      <c r="BJ1431" s="2"/>
    </row>
    <row r="1432" spans="1:62" x14ac:dyDescent="0.3">
      <c r="A1432" s="2"/>
      <c r="B1432" s="2"/>
      <c r="C1432" s="2"/>
      <c r="D1432" s="2"/>
      <c r="E1432" s="2"/>
      <c r="F1432" s="2"/>
      <c r="G1432" s="2"/>
      <c r="H1432" s="2"/>
      <c r="I1432" s="2"/>
      <c r="J1432" s="2"/>
      <c r="K1432" s="2"/>
      <c r="L1432" s="2"/>
      <c r="M1432" s="2"/>
      <c r="N1432" s="2"/>
      <c r="O1432" s="2"/>
      <c r="P1432" s="2"/>
      <c r="Q1432" s="2"/>
      <c r="R1432" s="2"/>
      <c r="S1432" s="2"/>
      <c r="T1432" s="2"/>
      <c r="U1432" s="2"/>
      <c r="V1432" s="2"/>
      <c r="W1432" s="2"/>
      <c r="X1432" s="2"/>
      <c r="Y1432" s="2"/>
      <c r="Z1432" s="2"/>
      <c r="AA1432" s="2"/>
      <c r="AB1432" s="2"/>
      <c r="AC1432" s="2"/>
      <c r="AD1432" s="2"/>
      <c r="AE1432" s="2"/>
      <c r="AF1432" s="2"/>
      <c r="AG1432" s="2"/>
      <c r="AH1432" s="2"/>
      <c r="AI1432" s="2"/>
      <c r="AJ1432" s="2"/>
      <c r="AK1432" s="2"/>
      <c r="AL1432" s="2"/>
      <c r="AM1432" s="2"/>
      <c r="AN1432" s="2"/>
      <c r="AO1432" s="2"/>
      <c r="AP1432" s="2"/>
      <c r="AQ1432" s="2"/>
      <c r="AR1432" s="2"/>
      <c r="AS1432" s="2"/>
      <c r="AT1432" s="2"/>
      <c r="AU1432" s="2"/>
      <c r="AV1432" s="2"/>
      <c r="AW1432" s="2"/>
      <c r="AX1432" s="2"/>
      <c r="AY1432" s="2"/>
      <c r="AZ1432" s="2"/>
      <c r="BA1432" s="2"/>
      <c r="BB1432" s="2"/>
      <c r="BC1432" s="2"/>
      <c r="BD1432" s="2"/>
      <c r="BE1432" s="2"/>
      <c r="BF1432" s="2"/>
      <c r="BG1432" s="2"/>
      <c r="BH1432" s="2"/>
      <c r="BI1432" s="2"/>
      <c r="BJ1432" s="2"/>
    </row>
    <row r="1433" spans="1:62" x14ac:dyDescent="0.3">
      <c r="A1433" s="2"/>
      <c r="B1433" s="2"/>
      <c r="C1433" s="2"/>
      <c r="D1433" s="2"/>
      <c r="E1433" s="2"/>
      <c r="F1433" s="2"/>
      <c r="G1433" s="2"/>
      <c r="H1433" s="2"/>
      <c r="I1433" s="2"/>
      <c r="J1433" s="2"/>
      <c r="K1433" s="2"/>
      <c r="L1433" s="2"/>
      <c r="M1433" s="2"/>
      <c r="N1433" s="2"/>
      <c r="O1433" s="2"/>
      <c r="P1433" s="2"/>
      <c r="Q1433" s="2"/>
      <c r="R1433" s="2"/>
      <c r="S1433" s="2"/>
      <c r="T1433" s="2"/>
      <c r="U1433" s="2"/>
      <c r="V1433" s="2"/>
      <c r="W1433" s="2"/>
      <c r="X1433" s="2"/>
      <c r="Y1433" s="2"/>
      <c r="Z1433" s="2"/>
      <c r="AA1433" s="2"/>
      <c r="AB1433" s="2"/>
      <c r="AC1433" s="2"/>
      <c r="AD1433" s="2"/>
      <c r="AE1433" s="2"/>
      <c r="AF1433" s="2"/>
      <c r="AG1433" s="2"/>
      <c r="AH1433" s="2"/>
      <c r="AI1433" s="2"/>
      <c r="AJ1433" s="2"/>
      <c r="AK1433" s="2"/>
      <c r="AL1433" s="2"/>
      <c r="AM1433" s="2"/>
      <c r="AN1433" s="2"/>
      <c r="AO1433" s="2"/>
      <c r="AP1433" s="2"/>
      <c r="AQ1433" s="2"/>
      <c r="AR1433" s="2"/>
      <c r="AS1433" s="2"/>
      <c r="AT1433" s="2"/>
      <c r="AU1433" s="2"/>
      <c r="AV1433" s="2"/>
      <c r="AW1433" s="2"/>
      <c r="AX1433" s="2"/>
      <c r="AY1433" s="2"/>
      <c r="AZ1433" s="2"/>
      <c r="BA1433" s="2"/>
      <c r="BB1433" s="2"/>
      <c r="BC1433" s="2"/>
      <c r="BD1433" s="2"/>
      <c r="BE1433" s="2"/>
      <c r="BF1433" s="2"/>
      <c r="BG1433" s="2"/>
      <c r="BH1433" s="2"/>
      <c r="BI1433" s="2"/>
      <c r="BJ1433" s="2"/>
    </row>
    <row r="1434" spans="1:62" x14ac:dyDescent="0.3">
      <c r="A1434" s="2"/>
      <c r="B1434" s="2"/>
      <c r="C1434" s="2"/>
      <c r="D1434" s="2"/>
      <c r="E1434" s="2"/>
      <c r="F1434" s="2"/>
      <c r="G1434" s="2"/>
      <c r="H1434" s="2"/>
      <c r="I1434" s="2"/>
      <c r="J1434" s="2"/>
      <c r="K1434" s="2"/>
      <c r="L1434" s="2"/>
      <c r="M1434" s="2"/>
      <c r="N1434" s="2"/>
      <c r="O1434" s="2"/>
      <c r="P1434" s="2"/>
      <c r="Q1434" s="2"/>
      <c r="R1434" s="2"/>
      <c r="S1434" s="2"/>
      <c r="T1434" s="2"/>
      <c r="U1434" s="2"/>
      <c r="V1434" s="2"/>
      <c r="W1434" s="2"/>
      <c r="X1434" s="2"/>
      <c r="Y1434" s="2"/>
      <c r="Z1434" s="2"/>
      <c r="AA1434" s="2"/>
      <c r="AB1434" s="2"/>
      <c r="AC1434" s="2"/>
      <c r="AD1434" s="2"/>
      <c r="AE1434" s="2"/>
      <c r="AF1434" s="2"/>
      <c r="AG1434" s="2"/>
      <c r="AH1434" s="2"/>
      <c r="AI1434" s="2"/>
      <c r="AJ1434" s="2"/>
      <c r="AK1434" s="2"/>
      <c r="AL1434" s="2"/>
      <c r="AM1434" s="2"/>
      <c r="AN1434" s="2"/>
      <c r="AO1434" s="2"/>
      <c r="AP1434" s="2"/>
      <c r="AQ1434" s="2"/>
      <c r="AR1434" s="2"/>
      <c r="AS1434" s="2"/>
      <c r="AT1434" s="2"/>
      <c r="AU1434" s="2"/>
      <c r="AV1434" s="2"/>
      <c r="AW1434" s="2"/>
      <c r="AX1434" s="2"/>
      <c r="AY1434" s="2"/>
      <c r="AZ1434" s="2"/>
      <c r="BA1434" s="2"/>
      <c r="BB1434" s="2"/>
      <c r="BC1434" s="2"/>
      <c r="BD1434" s="2"/>
      <c r="BE1434" s="2"/>
      <c r="BF1434" s="2"/>
      <c r="BG1434" s="2"/>
      <c r="BH1434" s="2"/>
      <c r="BI1434" s="2"/>
      <c r="BJ1434" s="2"/>
    </row>
    <row r="1435" spans="1:62" x14ac:dyDescent="0.3">
      <c r="A1435" s="2"/>
      <c r="B1435" s="2"/>
      <c r="C1435" s="2"/>
      <c r="D1435" s="2"/>
      <c r="E1435" s="2"/>
      <c r="F1435" s="2"/>
      <c r="G1435" s="2"/>
      <c r="H1435" s="2"/>
      <c r="I1435" s="2"/>
      <c r="J1435" s="2"/>
      <c r="K1435" s="2"/>
      <c r="L1435" s="2"/>
      <c r="M1435" s="2"/>
      <c r="N1435" s="2"/>
      <c r="O1435" s="2"/>
      <c r="P1435" s="2"/>
      <c r="Q1435" s="2"/>
      <c r="R1435" s="2"/>
      <c r="S1435" s="2"/>
      <c r="T1435" s="2"/>
      <c r="U1435" s="2"/>
      <c r="V1435" s="2"/>
      <c r="W1435" s="2"/>
      <c r="X1435" s="2"/>
      <c r="Y1435" s="2"/>
      <c r="Z1435" s="2"/>
      <c r="AA1435" s="2"/>
      <c r="AB1435" s="2"/>
      <c r="AC1435" s="2"/>
      <c r="AD1435" s="2"/>
      <c r="AE1435" s="2"/>
      <c r="AF1435" s="2"/>
      <c r="AG1435" s="2"/>
      <c r="AH1435" s="2"/>
      <c r="AI1435" s="2"/>
      <c r="AJ1435" s="2"/>
      <c r="AK1435" s="2"/>
      <c r="AL1435" s="2"/>
      <c r="AM1435" s="2"/>
      <c r="AN1435" s="2"/>
      <c r="AO1435" s="2"/>
      <c r="AP1435" s="2"/>
      <c r="AQ1435" s="2"/>
      <c r="AR1435" s="2"/>
      <c r="AS1435" s="2"/>
      <c r="AT1435" s="2"/>
      <c r="AU1435" s="2"/>
      <c r="AV1435" s="2"/>
      <c r="AW1435" s="2"/>
      <c r="AX1435" s="2"/>
      <c r="AY1435" s="2"/>
      <c r="AZ1435" s="2"/>
      <c r="BA1435" s="2"/>
      <c r="BB1435" s="2"/>
      <c r="BC1435" s="2"/>
      <c r="BD1435" s="2"/>
      <c r="BE1435" s="2"/>
      <c r="BF1435" s="2"/>
      <c r="BG1435" s="2"/>
      <c r="BH1435" s="2"/>
      <c r="BI1435" s="2"/>
      <c r="BJ1435" s="2"/>
    </row>
    <row r="1436" spans="1:62" x14ac:dyDescent="0.3">
      <c r="A1436" s="2"/>
      <c r="B1436" s="2"/>
      <c r="C1436" s="2"/>
      <c r="D1436" s="2"/>
      <c r="E1436" s="2"/>
      <c r="F1436" s="2"/>
      <c r="G1436" s="2"/>
      <c r="H1436" s="2"/>
      <c r="I1436" s="2"/>
      <c r="J1436" s="2"/>
      <c r="K1436" s="2"/>
      <c r="L1436" s="2"/>
      <c r="M1436" s="2"/>
      <c r="N1436" s="2"/>
      <c r="O1436" s="2"/>
      <c r="P1436" s="2"/>
      <c r="Q1436" s="2"/>
      <c r="R1436" s="2"/>
      <c r="S1436" s="2"/>
      <c r="T1436" s="2"/>
      <c r="U1436" s="2"/>
      <c r="V1436" s="2"/>
      <c r="W1436" s="2"/>
      <c r="X1436" s="2"/>
      <c r="Y1436" s="2"/>
      <c r="Z1436" s="2"/>
      <c r="AA1436" s="2"/>
      <c r="AB1436" s="2"/>
      <c r="AC1436" s="2"/>
      <c r="AD1436" s="2"/>
      <c r="AE1436" s="2"/>
      <c r="AF1436" s="2"/>
      <c r="AG1436" s="2"/>
      <c r="AH1436" s="2"/>
      <c r="AI1436" s="2"/>
      <c r="AJ1436" s="2"/>
      <c r="AK1436" s="2"/>
      <c r="AL1436" s="2"/>
      <c r="AM1436" s="2"/>
      <c r="AN1436" s="2"/>
      <c r="AO1436" s="2"/>
      <c r="AP1436" s="2"/>
      <c r="AQ1436" s="2"/>
      <c r="AR1436" s="2"/>
      <c r="AS1436" s="2"/>
      <c r="AT1436" s="2"/>
      <c r="AU1436" s="2"/>
      <c r="AV1436" s="2"/>
      <c r="AW1436" s="2"/>
      <c r="AX1436" s="2"/>
      <c r="AY1436" s="2"/>
      <c r="AZ1436" s="2"/>
      <c r="BA1436" s="2"/>
      <c r="BB1436" s="2"/>
      <c r="BC1436" s="2"/>
      <c r="BD1436" s="2"/>
      <c r="BE1436" s="2"/>
      <c r="BF1436" s="2"/>
      <c r="BG1436" s="2"/>
      <c r="BH1436" s="2"/>
      <c r="BI1436" s="2"/>
      <c r="BJ1436" s="2"/>
    </row>
    <row r="1437" spans="1:62" x14ac:dyDescent="0.3">
      <c r="A1437" s="2"/>
      <c r="B1437" s="2"/>
      <c r="C1437" s="2"/>
      <c r="D1437" s="2"/>
      <c r="E1437" s="2"/>
      <c r="F1437" s="2"/>
      <c r="G1437" s="2"/>
      <c r="H1437" s="2"/>
      <c r="I1437" s="2"/>
      <c r="J1437" s="2"/>
      <c r="K1437" s="2"/>
      <c r="L1437" s="2"/>
      <c r="M1437" s="2"/>
      <c r="N1437" s="2"/>
      <c r="O1437" s="2"/>
      <c r="P1437" s="2"/>
      <c r="Q1437" s="2"/>
      <c r="R1437" s="2"/>
      <c r="S1437" s="2"/>
      <c r="T1437" s="2"/>
      <c r="U1437" s="2"/>
      <c r="V1437" s="2"/>
      <c r="W1437" s="2"/>
      <c r="X1437" s="2"/>
      <c r="Y1437" s="2"/>
      <c r="Z1437" s="2"/>
      <c r="AA1437" s="2"/>
      <c r="AB1437" s="2"/>
      <c r="AC1437" s="2"/>
      <c r="AD1437" s="2"/>
      <c r="AE1437" s="2"/>
      <c r="AF1437" s="2"/>
      <c r="AG1437" s="2"/>
      <c r="AH1437" s="2"/>
      <c r="AI1437" s="2"/>
      <c r="AJ1437" s="2"/>
      <c r="AK1437" s="2"/>
      <c r="AL1437" s="2"/>
      <c r="AM1437" s="2"/>
      <c r="AN1437" s="2"/>
      <c r="AO1437" s="2"/>
      <c r="AP1437" s="2"/>
      <c r="AQ1437" s="2"/>
      <c r="AR1437" s="2"/>
      <c r="AS1437" s="2"/>
      <c r="AT1437" s="2"/>
      <c r="AU1437" s="2"/>
      <c r="AV1437" s="2"/>
      <c r="AW1437" s="2"/>
      <c r="AX1437" s="2"/>
      <c r="AY1437" s="2"/>
      <c r="AZ1437" s="2"/>
      <c r="BA1437" s="2"/>
      <c r="BB1437" s="2"/>
      <c r="BC1437" s="2"/>
      <c r="BD1437" s="2"/>
      <c r="BE1437" s="2"/>
      <c r="BF1437" s="2"/>
      <c r="BG1437" s="2"/>
      <c r="BH1437" s="2"/>
      <c r="BI1437" s="2"/>
      <c r="BJ1437" s="2"/>
    </row>
    <row r="1438" spans="1:62" x14ac:dyDescent="0.3">
      <c r="A1438" s="2"/>
      <c r="B1438" s="2"/>
      <c r="C1438" s="2"/>
      <c r="D1438" s="2"/>
      <c r="E1438" s="2"/>
      <c r="F1438" s="2"/>
      <c r="G1438" s="2"/>
      <c r="H1438" s="2"/>
      <c r="I1438" s="2"/>
      <c r="J1438" s="2"/>
      <c r="K1438" s="2"/>
      <c r="L1438" s="2"/>
      <c r="M1438" s="2"/>
      <c r="N1438" s="2"/>
      <c r="O1438" s="2"/>
      <c r="P1438" s="2"/>
      <c r="Q1438" s="2"/>
      <c r="R1438" s="2"/>
      <c r="S1438" s="2"/>
      <c r="T1438" s="2"/>
      <c r="U1438" s="2"/>
      <c r="V1438" s="2"/>
      <c r="W1438" s="2"/>
      <c r="X1438" s="2"/>
      <c r="Y1438" s="2"/>
      <c r="Z1438" s="2"/>
      <c r="AA1438" s="2"/>
      <c r="AB1438" s="2"/>
      <c r="AC1438" s="2"/>
      <c r="AD1438" s="2"/>
      <c r="AE1438" s="2"/>
      <c r="AF1438" s="2"/>
      <c r="AG1438" s="2"/>
      <c r="AH1438" s="2"/>
      <c r="AI1438" s="2"/>
      <c r="AJ1438" s="2"/>
      <c r="AK1438" s="2"/>
      <c r="AL1438" s="2"/>
      <c r="AM1438" s="2"/>
      <c r="AN1438" s="2"/>
      <c r="AO1438" s="2"/>
      <c r="AP1438" s="2"/>
      <c r="AQ1438" s="2"/>
      <c r="AR1438" s="2"/>
      <c r="AS1438" s="2"/>
      <c r="AT1438" s="2"/>
      <c r="AU1438" s="2"/>
      <c r="AV1438" s="2"/>
      <c r="AW1438" s="2"/>
      <c r="AX1438" s="2"/>
      <c r="AY1438" s="2"/>
      <c r="AZ1438" s="2"/>
      <c r="BA1438" s="2"/>
      <c r="BB1438" s="2"/>
      <c r="BC1438" s="2"/>
      <c r="BD1438" s="2"/>
      <c r="BE1438" s="2"/>
      <c r="BF1438" s="2"/>
      <c r="BG1438" s="2"/>
      <c r="BH1438" s="2"/>
      <c r="BI1438" s="2"/>
      <c r="BJ1438" s="2"/>
    </row>
    <row r="1439" spans="1:62" x14ac:dyDescent="0.3">
      <c r="A1439" s="2"/>
      <c r="B1439" s="2"/>
      <c r="C1439" s="2"/>
      <c r="D1439" s="2"/>
      <c r="E1439" s="2"/>
      <c r="F1439" s="2"/>
      <c r="G1439" s="2"/>
      <c r="H1439" s="2"/>
      <c r="I1439" s="2"/>
      <c r="J1439" s="2"/>
      <c r="K1439" s="2"/>
      <c r="L1439" s="2"/>
      <c r="M1439" s="2"/>
      <c r="N1439" s="2"/>
      <c r="O1439" s="2"/>
      <c r="P1439" s="2"/>
      <c r="Q1439" s="2"/>
      <c r="R1439" s="2"/>
      <c r="S1439" s="2"/>
      <c r="T1439" s="2"/>
      <c r="U1439" s="2"/>
      <c r="V1439" s="2"/>
      <c r="W1439" s="2"/>
      <c r="X1439" s="2"/>
      <c r="Y1439" s="2"/>
      <c r="Z1439" s="2"/>
      <c r="AA1439" s="2"/>
      <c r="AB1439" s="2"/>
      <c r="AC1439" s="2"/>
      <c r="AD1439" s="2"/>
      <c r="AE1439" s="2"/>
      <c r="AF1439" s="2"/>
      <c r="AG1439" s="2"/>
      <c r="AH1439" s="2"/>
      <c r="AI1439" s="2"/>
      <c r="AJ1439" s="2"/>
      <c r="AK1439" s="2"/>
      <c r="AL1439" s="2"/>
      <c r="AM1439" s="2"/>
      <c r="AN1439" s="2"/>
      <c r="AO1439" s="2"/>
      <c r="AP1439" s="2"/>
      <c r="AQ1439" s="2"/>
      <c r="AR1439" s="2"/>
      <c r="AS1439" s="2"/>
      <c r="AT1439" s="2"/>
      <c r="AU1439" s="2"/>
      <c r="AV1439" s="2"/>
      <c r="AW1439" s="2"/>
      <c r="AX1439" s="2"/>
      <c r="AY1439" s="2"/>
      <c r="AZ1439" s="2"/>
      <c r="BA1439" s="2"/>
      <c r="BB1439" s="2"/>
      <c r="BC1439" s="2"/>
      <c r="BD1439" s="2"/>
      <c r="BE1439" s="2"/>
      <c r="BF1439" s="2"/>
      <c r="BG1439" s="2"/>
      <c r="BH1439" s="2"/>
      <c r="BI1439" s="2"/>
      <c r="BJ1439" s="2"/>
    </row>
    <row r="1440" spans="1:62" x14ac:dyDescent="0.3">
      <c r="A1440" s="2"/>
      <c r="B1440" s="2"/>
      <c r="C1440" s="2"/>
      <c r="D1440" s="2"/>
      <c r="E1440" s="2"/>
      <c r="F1440" s="2"/>
      <c r="G1440" s="2"/>
      <c r="H1440" s="2"/>
      <c r="I1440" s="2"/>
      <c r="J1440" s="2"/>
      <c r="K1440" s="2"/>
      <c r="L1440" s="2"/>
      <c r="M1440" s="2"/>
      <c r="N1440" s="2"/>
      <c r="O1440" s="2"/>
      <c r="P1440" s="2"/>
      <c r="Q1440" s="2"/>
      <c r="R1440" s="2"/>
      <c r="S1440" s="2"/>
      <c r="T1440" s="2"/>
      <c r="U1440" s="2"/>
      <c r="V1440" s="2"/>
      <c r="W1440" s="2"/>
      <c r="X1440" s="2"/>
      <c r="Y1440" s="2"/>
      <c r="Z1440" s="2"/>
      <c r="AA1440" s="2"/>
      <c r="AB1440" s="2"/>
      <c r="AC1440" s="2"/>
      <c r="AD1440" s="2"/>
      <c r="AE1440" s="2"/>
      <c r="AF1440" s="2"/>
      <c r="AG1440" s="2"/>
      <c r="AH1440" s="2"/>
      <c r="AI1440" s="2"/>
      <c r="AJ1440" s="2"/>
      <c r="AK1440" s="2"/>
      <c r="AL1440" s="2"/>
      <c r="AM1440" s="2"/>
      <c r="AN1440" s="2"/>
      <c r="AO1440" s="2"/>
      <c r="AP1440" s="2"/>
      <c r="AQ1440" s="2"/>
      <c r="AR1440" s="2"/>
      <c r="AS1440" s="2"/>
      <c r="AT1440" s="2"/>
      <c r="AU1440" s="2"/>
      <c r="AV1440" s="2"/>
      <c r="AW1440" s="2"/>
      <c r="AX1440" s="2"/>
      <c r="AY1440" s="2"/>
      <c r="AZ1440" s="2"/>
      <c r="BA1440" s="2"/>
      <c r="BB1440" s="2"/>
      <c r="BC1440" s="2"/>
      <c r="BD1440" s="2"/>
      <c r="BE1440" s="2"/>
      <c r="BF1440" s="2"/>
      <c r="BG1440" s="2"/>
      <c r="BH1440" s="2"/>
      <c r="BI1440" s="2"/>
      <c r="BJ1440" s="2"/>
    </row>
    <row r="1441" spans="1:62" x14ac:dyDescent="0.3">
      <c r="A1441" s="2"/>
      <c r="B1441" s="2"/>
      <c r="C1441" s="2"/>
      <c r="D1441" s="2"/>
      <c r="E1441" s="2"/>
      <c r="F1441" s="2"/>
      <c r="G1441" s="2"/>
      <c r="H1441" s="2"/>
      <c r="I1441" s="2"/>
      <c r="J1441" s="2"/>
      <c r="K1441" s="2"/>
      <c r="L1441" s="2"/>
      <c r="M1441" s="2"/>
      <c r="N1441" s="2"/>
      <c r="O1441" s="2"/>
      <c r="P1441" s="2"/>
      <c r="Q1441" s="2"/>
      <c r="R1441" s="2"/>
      <c r="S1441" s="2"/>
      <c r="T1441" s="2"/>
      <c r="U1441" s="2"/>
      <c r="V1441" s="2"/>
      <c r="W1441" s="2"/>
      <c r="X1441" s="2"/>
      <c r="Y1441" s="2"/>
      <c r="Z1441" s="2"/>
      <c r="AA1441" s="2"/>
      <c r="AB1441" s="2"/>
      <c r="AC1441" s="2"/>
      <c r="AD1441" s="2"/>
      <c r="AE1441" s="2"/>
      <c r="AF1441" s="2"/>
      <c r="AG1441" s="2"/>
      <c r="AH1441" s="2"/>
      <c r="AI1441" s="2"/>
      <c r="AJ1441" s="2"/>
      <c r="AK1441" s="2"/>
      <c r="AL1441" s="2"/>
      <c r="AM1441" s="2"/>
      <c r="AN1441" s="2"/>
      <c r="AO1441" s="2"/>
      <c r="AP1441" s="2"/>
      <c r="AQ1441" s="2"/>
      <c r="AR1441" s="2"/>
      <c r="AS1441" s="2"/>
      <c r="AT1441" s="2"/>
      <c r="AU1441" s="2"/>
      <c r="AV1441" s="2"/>
      <c r="AW1441" s="2"/>
      <c r="AX1441" s="2"/>
      <c r="AY1441" s="2"/>
      <c r="AZ1441" s="2"/>
      <c r="BA1441" s="2"/>
      <c r="BB1441" s="2"/>
      <c r="BC1441" s="2"/>
      <c r="BD1441" s="2"/>
      <c r="BE1441" s="2"/>
      <c r="BF1441" s="2"/>
      <c r="BG1441" s="2"/>
      <c r="BH1441" s="2"/>
      <c r="BI1441" s="2"/>
      <c r="BJ1441" s="2"/>
    </row>
    <row r="1442" spans="1:62" x14ac:dyDescent="0.3">
      <c r="A1442" s="2"/>
      <c r="B1442" s="2"/>
      <c r="C1442" s="2"/>
      <c r="D1442" s="2"/>
      <c r="E1442" s="2"/>
      <c r="F1442" s="2"/>
      <c r="G1442" s="2"/>
      <c r="H1442" s="2"/>
      <c r="I1442" s="2"/>
      <c r="J1442" s="2"/>
      <c r="K1442" s="2"/>
      <c r="L1442" s="2"/>
      <c r="M1442" s="2"/>
      <c r="N1442" s="2"/>
      <c r="O1442" s="2"/>
      <c r="P1442" s="2"/>
      <c r="Q1442" s="2"/>
      <c r="R1442" s="2"/>
      <c r="S1442" s="2"/>
      <c r="T1442" s="2"/>
      <c r="U1442" s="2"/>
      <c r="V1442" s="2"/>
      <c r="W1442" s="2"/>
      <c r="X1442" s="2"/>
      <c r="Y1442" s="2"/>
      <c r="Z1442" s="2"/>
      <c r="AA1442" s="2"/>
      <c r="AB1442" s="2"/>
      <c r="AC1442" s="2"/>
      <c r="AD1442" s="2"/>
      <c r="AE1442" s="2"/>
      <c r="AF1442" s="2"/>
      <c r="AG1442" s="2"/>
      <c r="AH1442" s="2"/>
      <c r="AI1442" s="2"/>
      <c r="AJ1442" s="2"/>
      <c r="AK1442" s="2"/>
      <c r="AL1442" s="2"/>
      <c r="AM1442" s="2"/>
      <c r="AN1442" s="2"/>
      <c r="AO1442" s="2"/>
      <c r="AP1442" s="2"/>
      <c r="AQ1442" s="2"/>
      <c r="AR1442" s="2"/>
      <c r="AS1442" s="2"/>
      <c r="AT1442" s="2"/>
      <c r="AU1442" s="2"/>
      <c r="AV1442" s="2"/>
      <c r="AW1442" s="2"/>
      <c r="AX1442" s="2"/>
      <c r="AY1442" s="2"/>
      <c r="AZ1442" s="2"/>
      <c r="BA1442" s="2"/>
      <c r="BB1442" s="2"/>
      <c r="BC1442" s="2"/>
      <c r="BD1442" s="2"/>
      <c r="BE1442" s="2"/>
      <c r="BF1442" s="2"/>
      <c r="BG1442" s="2"/>
      <c r="BH1442" s="2"/>
      <c r="BI1442" s="2"/>
      <c r="BJ1442" s="2"/>
    </row>
    <row r="1443" spans="1:62" x14ac:dyDescent="0.3">
      <c r="A1443" s="2"/>
      <c r="B1443" s="2"/>
      <c r="C1443" s="2"/>
      <c r="D1443" s="2"/>
      <c r="E1443" s="2"/>
      <c r="F1443" s="2"/>
      <c r="G1443" s="2"/>
      <c r="H1443" s="2"/>
      <c r="I1443" s="2"/>
      <c r="J1443" s="2"/>
      <c r="K1443" s="2"/>
      <c r="L1443" s="2"/>
      <c r="M1443" s="2"/>
      <c r="N1443" s="2"/>
      <c r="O1443" s="2"/>
      <c r="P1443" s="2"/>
      <c r="Q1443" s="2"/>
      <c r="R1443" s="2"/>
      <c r="S1443" s="2"/>
      <c r="T1443" s="2"/>
      <c r="U1443" s="2"/>
      <c r="V1443" s="2"/>
      <c r="W1443" s="2"/>
      <c r="X1443" s="2"/>
      <c r="Y1443" s="2"/>
      <c r="Z1443" s="2"/>
      <c r="AA1443" s="2"/>
      <c r="AB1443" s="2"/>
      <c r="AC1443" s="2"/>
      <c r="AD1443" s="2"/>
      <c r="AE1443" s="2"/>
      <c r="AF1443" s="2"/>
      <c r="AG1443" s="2"/>
      <c r="AH1443" s="2"/>
      <c r="AI1443" s="2"/>
      <c r="AJ1443" s="2"/>
      <c r="AK1443" s="2"/>
      <c r="AL1443" s="2"/>
      <c r="AM1443" s="2"/>
      <c r="AN1443" s="2"/>
      <c r="AO1443" s="2"/>
      <c r="AP1443" s="2"/>
      <c r="AQ1443" s="2"/>
      <c r="AR1443" s="2"/>
      <c r="AS1443" s="2"/>
      <c r="AT1443" s="2"/>
      <c r="AU1443" s="2"/>
      <c r="AV1443" s="2"/>
      <c r="AW1443" s="2"/>
      <c r="AX1443" s="2"/>
      <c r="AY1443" s="2"/>
      <c r="AZ1443" s="2"/>
      <c r="BA1443" s="2"/>
      <c r="BB1443" s="2"/>
      <c r="BC1443" s="2"/>
      <c r="BD1443" s="2"/>
      <c r="BE1443" s="2"/>
      <c r="BF1443" s="2"/>
      <c r="BG1443" s="2"/>
      <c r="BH1443" s="2"/>
      <c r="BI1443" s="2"/>
      <c r="BJ1443" s="2"/>
    </row>
    <row r="1444" spans="1:62" x14ac:dyDescent="0.3">
      <c r="A1444" s="2"/>
      <c r="B1444" s="2"/>
      <c r="C1444" s="2"/>
      <c r="D1444" s="2"/>
      <c r="E1444" s="2"/>
      <c r="F1444" s="2"/>
      <c r="G1444" s="2"/>
      <c r="H1444" s="2"/>
      <c r="I1444" s="2"/>
      <c r="J1444" s="2"/>
      <c r="K1444" s="2"/>
      <c r="L1444" s="2"/>
      <c r="M1444" s="2"/>
      <c r="N1444" s="2"/>
      <c r="O1444" s="2"/>
      <c r="P1444" s="2"/>
      <c r="Q1444" s="2"/>
      <c r="R1444" s="2"/>
      <c r="S1444" s="2"/>
      <c r="T1444" s="2"/>
      <c r="U1444" s="2"/>
      <c r="V1444" s="2"/>
      <c r="W1444" s="2"/>
      <c r="X1444" s="2"/>
      <c r="Y1444" s="2"/>
      <c r="Z1444" s="2"/>
      <c r="AA1444" s="2"/>
      <c r="AB1444" s="2"/>
      <c r="AC1444" s="2"/>
      <c r="AD1444" s="2"/>
      <c r="AE1444" s="2"/>
      <c r="AF1444" s="2"/>
      <c r="AG1444" s="2"/>
      <c r="AH1444" s="2"/>
      <c r="AI1444" s="2"/>
      <c r="AJ1444" s="2"/>
      <c r="AK1444" s="2"/>
      <c r="AL1444" s="2"/>
      <c r="AM1444" s="2"/>
      <c r="AN1444" s="2"/>
      <c r="AO1444" s="2"/>
      <c r="AP1444" s="2"/>
      <c r="AQ1444" s="2"/>
      <c r="AR1444" s="2"/>
      <c r="AS1444" s="2"/>
      <c r="AT1444" s="2"/>
      <c r="AU1444" s="2"/>
      <c r="AV1444" s="2"/>
      <c r="AW1444" s="2"/>
      <c r="AX1444" s="2"/>
      <c r="AY1444" s="2"/>
      <c r="AZ1444" s="2"/>
      <c r="BA1444" s="2"/>
      <c r="BB1444" s="2"/>
      <c r="BC1444" s="2"/>
      <c r="BD1444" s="2"/>
      <c r="BE1444" s="2"/>
      <c r="BF1444" s="2"/>
      <c r="BG1444" s="2"/>
      <c r="BH1444" s="2"/>
      <c r="BI1444" s="2"/>
      <c r="BJ1444" s="2"/>
    </row>
    <row r="1445" spans="1:62" x14ac:dyDescent="0.3">
      <c r="A1445" s="2"/>
      <c r="B1445" s="2"/>
      <c r="C1445" s="2"/>
      <c r="D1445" s="2"/>
      <c r="E1445" s="2"/>
      <c r="F1445" s="2"/>
      <c r="G1445" s="2"/>
      <c r="H1445" s="2"/>
      <c r="I1445" s="2"/>
      <c r="J1445" s="2"/>
      <c r="K1445" s="2"/>
      <c r="L1445" s="2"/>
      <c r="M1445" s="2"/>
      <c r="N1445" s="2"/>
      <c r="O1445" s="2"/>
      <c r="P1445" s="2"/>
      <c r="Q1445" s="2"/>
      <c r="R1445" s="2"/>
      <c r="S1445" s="2"/>
      <c r="T1445" s="2"/>
      <c r="U1445" s="2"/>
      <c r="V1445" s="2"/>
      <c r="W1445" s="2"/>
      <c r="X1445" s="2"/>
      <c r="Y1445" s="2"/>
      <c r="Z1445" s="2"/>
      <c r="AA1445" s="2"/>
      <c r="AB1445" s="2"/>
      <c r="AC1445" s="2"/>
      <c r="AD1445" s="2"/>
      <c r="AE1445" s="2"/>
      <c r="AF1445" s="2"/>
      <c r="AG1445" s="2"/>
      <c r="AH1445" s="2"/>
      <c r="AI1445" s="2"/>
      <c r="AJ1445" s="2"/>
      <c r="AK1445" s="2"/>
      <c r="AL1445" s="2"/>
      <c r="AM1445" s="2"/>
      <c r="AN1445" s="2"/>
      <c r="AO1445" s="2"/>
      <c r="AP1445" s="2"/>
      <c r="AQ1445" s="2"/>
      <c r="AR1445" s="2"/>
      <c r="AS1445" s="2"/>
      <c r="AT1445" s="2"/>
      <c r="AU1445" s="2"/>
      <c r="AV1445" s="2"/>
      <c r="AW1445" s="2"/>
      <c r="AX1445" s="2"/>
      <c r="AY1445" s="2"/>
      <c r="AZ1445" s="2"/>
      <c r="BA1445" s="2"/>
      <c r="BB1445" s="2"/>
      <c r="BC1445" s="2"/>
      <c r="BD1445" s="2"/>
      <c r="BE1445" s="2"/>
      <c r="BF1445" s="2"/>
      <c r="BG1445" s="2"/>
      <c r="BH1445" s="2"/>
      <c r="BI1445" s="2"/>
      <c r="BJ1445" s="2"/>
    </row>
    <row r="1446" spans="1:62" x14ac:dyDescent="0.3">
      <c r="A1446" s="2"/>
      <c r="B1446" s="2"/>
      <c r="C1446" s="2"/>
      <c r="D1446" s="2"/>
      <c r="E1446" s="2"/>
      <c r="F1446" s="2"/>
      <c r="G1446" s="2"/>
      <c r="H1446" s="2"/>
      <c r="I1446" s="2"/>
      <c r="J1446" s="2"/>
      <c r="K1446" s="2"/>
      <c r="L1446" s="2"/>
      <c r="M1446" s="2"/>
      <c r="N1446" s="2"/>
      <c r="O1446" s="2"/>
      <c r="P1446" s="2"/>
      <c r="Q1446" s="2"/>
      <c r="R1446" s="2"/>
      <c r="S1446" s="2"/>
      <c r="T1446" s="2"/>
      <c r="U1446" s="2"/>
      <c r="V1446" s="2"/>
      <c r="W1446" s="2"/>
      <c r="X1446" s="2"/>
      <c r="Y1446" s="2"/>
      <c r="Z1446" s="2"/>
      <c r="AA1446" s="2"/>
      <c r="AB1446" s="2"/>
      <c r="AC1446" s="2"/>
      <c r="AD1446" s="2"/>
      <c r="AE1446" s="2"/>
      <c r="AF1446" s="2"/>
      <c r="AG1446" s="2"/>
      <c r="AH1446" s="2"/>
      <c r="AI1446" s="2"/>
      <c r="AJ1446" s="2"/>
      <c r="AK1446" s="2"/>
      <c r="AL1446" s="2"/>
      <c r="AM1446" s="2"/>
      <c r="AN1446" s="2"/>
      <c r="AO1446" s="2"/>
      <c r="AP1446" s="2"/>
      <c r="AQ1446" s="2"/>
      <c r="AR1446" s="2"/>
      <c r="AS1446" s="2"/>
      <c r="AT1446" s="2"/>
      <c r="AU1446" s="2"/>
      <c r="AV1446" s="2"/>
      <c r="AW1446" s="2"/>
      <c r="AX1446" s="2"/>
      <c r="AY1446" s="2"/>
      <c r="AZ1446" s="2"/>
      <c r="BA1446" s="2"/>
      <c r="BB1446" s="2"/>
      <c r="BC1446" s="2"/>
      <c r="BD1446" s="2"/>
      <c r="BE1446" s="2"/>
      <c r="BF1446" s="2"/>
      <c r="BG1446" s="2"/>
      <c r="BH1446" s="2"/>
      <c r="BI1446" s="2"/>
      <c r="BJ1446" s="2"/>
    </row>
    <row r="1447" spans="1:62" x14ac:dyDescent="0.3">
      <c r="A1447" s="2"/>
      <c r="B1447" s="2"/>
      <c r="C1447" s="2"/>
      <c r="D1447" s="2"/>
      <c r="E1447" s="2"/>
      <c r="F1447" s="2"/>
      <c r="G1447" s="2"/>
      <c r="H1447" s="2"/>
      <c r="I1447" s="2"/>
      <c r="J1447" s="2"/>
      <c r="K1447" s="2"/>
      <c r="L1447" s="2"/>
      <c r="M1447" s="2"/>
      <c r="N1447" s="2"/>
      <c r="O1447" s="2"/>
      <c r="P1447" s="2"/>
      <c r="Q1447" s="2"/>
      <c r="R1447" s="2"/>
      <c r="S1447" s="2"/>
      <c r="T1447" s="2"/>
      <c r="U1447" s="2"/>
      <c r="V1447" s="2"/>
      <c r="W1447" s="2"/>
      <c r="X1447" s="2"/>
      <c r="Y1447" s="2"/>
      <c r="Z1447" s="2"/>
      <c r="AA1447" s="2"/>
      <c r="AB1447" s="2"/>
      <c r="AC1447" s="2"/>
      <c r="AD1447" s="2"/>
      <c r="AE1447" s="2"/>
      <c r="AF1447" s="2"/>
      <c r="AG1447" s="2"/>
      <c r="AH1447" s="2"/>
      <c r="AI1447" s="2"/>
      <c r="AJ1447" s="2"/>
      <c r="AK1447" s="2"/>
      <c r="AL1447" s="2"/>
      <c r="AM1447" s="2"/>
      <c r="AN1447" s="2"/>
      <c r="AO1447" s="2"/>
      <c r="AP1447" s="2"/>
      <c r="AQ1447" s="2"/>
      <c r="AR1447" s="2"/>
      <c r="AS1447" s="2"/>
      <c r="AT1447" s="2"/>
      <c r="AU1447" s="2"/>
      <c r="AV1447" s="2"/>
      <c r="AW1447" s="2"/>
      <c r="AX1447" s="2"/>
      <c r="AY1447" s="2"/>
      <c r="AZ1447" s="2"/>
      <c r="BA1447" s="2"/>
      <c r="BB1447" s="2"/>
      <c r="BC1447" s="2"/>
      <c r="BD1447" s="2"/>
      <c r="BE1447" s="2"/>
      <c r="BF1447" s="2"/>
      <c r="BG1447" s="2"/>
      <c r="BH1447" s="2"/>
      <c r="BI1447" s="2"/>
      <c r="BJ1447" s="2"/>
    </row>
    <row r="1448" spans="1:62" x14ac:dyDescent="0.3">
      <c r="A1448" s="2"/>
      <c r="B1448" s="2"/>
      <c r="C1448" s="2"/>
      <c r="D1448" s="2"/>
      <c r="E1448" s="2"/>
      <c r="F1448" s="2"/>
      <c r="G1448" s="2"/>
      <c r="H1448" s="2"/>
      <c r="I1448" s="2"/>
      <c r="J1448" s="2"/>
      <c r="K1448" s="2"/>
      <c r="L1448" s="2"/>
      <c r="M1448" s="2"/>
      <c r="N1448" s="2"/>
      <c r="O1448" s="2"/>
      <c r="P1448" s="2"/>
      <c r="Q1448" s="2"/>
      <c r="R1448" s="2"/>
      <c r="S1448" s="2"/>
      <c r="T1448" s="2"/>
      <c r="U1448" s="2"/>
      <c r="V1448" s="2"/>
      <c r="W1448" s="2"/>
      <c r="X1448" s="2"/>
      <c r="Y1448" s="2"/>
      <c r="Z1448" s="2"/>
      <c r="AA1448" s="2"/>
      <c r="AB1448" s="2"/>
      <c r="AC1448" s="2"/>
      <c r="AD1448" s="2"/>
      <c r="AE1448" s="2"/>
      <c r="AF1448" s="2"/>
      <c r="AG1448" s="2"/>
      <c r="AH1448" s="2"/>
      <c r="AI1448" s="2"/>
      <c r="AJ1448" s="2"/>
      <c r="AK1448" s="2"/>
      <c r="AL1448" s="2"/>
      <c r="AM1448" s="2"/>
      <c r="AN1448" s="2"/>
      <c r="AO1448" s="2"/>
      <c r="AP1448" s="2"/>
      <c r="AQ1448" s="2"/>
      <c r="AR1448" s="2"/>
      <c r="AS1448" s="2"/>
      <c r="AT1448" s="2"/>
      <c r="AU1448" s="2"/>
      <c r="AV1448" s="2"/>
      <c r="AW1448" s="2"/>
      <c r="AX1448" s="2"/>
      <c r="AY1448" s="2"/>
      <c r="AZ1448" s="2"/>
      <c r="BA1448" s="2"/>
      <c r="BB1448" s="2"/>
      <c r="BC1448" s="2"/>
      <c r="BD1448" s="2"/>
      <c r="BE1448" s="2"/>
      <c r="BF1448" s="2"/>
      <c r="BG1448" s="2"/>
      <c r="BH1448" s="2"/>
      <c r="BI1448" s="2"/>
      <c r="BJ1448" s="2"/>
    </row>
    <row r="1449" spans="1:62" x14ac:dyDescent="0.3">
      <c r="A1449" s="2"/>
      <c r="B1449" s="2"/>
      <c r="C1449" s="2"/>
      <c r="D1449" s="2"/>
      <c r="E1449" s="2"/>
      <c r="F1449" s="2"/>
      <c r="G1449" s="2"/>
      <c r="H1449" s="2"/>
      <c r="I1449" s="2"/>
      <c r="J1449" s="2"/>
      <c r="K1449" s="2"/>
      <c r="L1449" s="2"/>
      <c r="M1449" s="2"/>
      <c r="N1449" s="2"/>
      <c r="O1449" s="2"/>
      <c r="P1449" s="2"/>
      <c r="Q1449" s="2"/>
      <c r="R1449" s="2"/>
      <c r="S1449" s="2"/>
      <c r="T1449" s="2"/>
      <c r="U1449" s="2"/>
      <c r="V1449" s="2"/>
      <c r="W1449" s="2"/>
      <c r="X1449" s="2"/>
      <c r="Y1449" s="2"/>
      <c r="Z1449" s="2"/>
      <c r="AA1449" s="2"/>
      <c r="AB1449" s="2"/>
      <c r="AC1449" s="2"/>
      <c r="AD1449" s="2"/>
      <c r="AE1449" s="2"/>
      <c r="AF1449" s="2"/>
      <c r="AG1449" s="2"/>
      <c r="AH1449" s="2"/>
      <c r="AI1449" s="2"/>
      <c r="AJ1449" s="2"/>
      <c r="AK1449" s="2"/>
      <c r="AL1449" s="2"/>
      <c r="AM1449" s="2"/>
      <c r="AN1449" s="2"/>
      <c r="AO1449" s="2"/>
      <c r="AP1449" s="2"/>
      <c r="AQ1449" s="2"/>
      <c r="AR1449" s="2"/>
      <c r="AS1449" s="2"/>
      <c r="AT1449" s="2"/>
      <c r="AU1449" s="2"/>
      <c r="AV1449" s="2"/>
      <c r="AW1449" s="2"/>
      <c r="AX1449" s="2"/>
      <c r="AY1449" s="2"/>
      <c r="AZ1449" s="2"/>
      <c r="BA1449" s="2"/>
      <c r="BB1449" s="2"/>
      <c r="BC1449" s="2"/>
      <c r="BD1449" s="2"/>
      <c r="BE1449" s="2"/>
      <c r="BF1449" s="2"/>
      <c r="BG1449" s="2"/>
      <c r="BH1449" s="2"/>
      <c r="BI1449" s="2"/>
      <c r="BJ1449" s="2"/>
    </row>
    <row r="1450" spans="1:62" x14ac:dyDescent="0.3">
      <c r="A1450" s="2"/>
      <c r="B1450" s="2"/>
      <c r="C1450" s="2"/>
      <c r="D1450" s="2"/>
      <c r="E1450" s="2"/>
      <c r="F1450" s="2"/>
      <c r="G1450" s="2"/>
      <c r="H1450" s="2"/>
      <c r="I1450" s="2"/>
      <c r="J1450" s="2"/>
      <c r="K1450" s="2"/>
      <c r="L1450" s="2"/>
      <c r="M1450" s="2"/>
      <c r="N1450" s="2"/>
      <c r="O1450" s="2"/>
      <c r="P1450" s="2"/>
      <c r="Q1450" s="2"/>
      <c r="R1450" s="2"/>
      <c r="S1450" s="2"/>
      <c r="T1450" s="2"/>
      <c r="U1450" s="2"/>
      <c r="V1450" s="2"/>
      <c r="W1450" s="2"/>
      <c r="X1450" s="2"/>
      <c r="Y1450" s="2"/>
      <c r="Z1450" s="2"/>
      <c r="AA1450" s="2"/>
      <c r="AB1450" s="2"/>
      <c r="AC1450" s="2"/>
      <c r="AD1450" s="2"/>
      <c r="AE1450" s="2"/>
      <c r="AF1450" s="2"/>
      <c r="AG1450" s="2"/>
      <c r="AH1450" s="2"/>
      <c r="AI1450" s="2"/>
      <c r="AJ1450" s="2"/>
      <c r="AK1450" s="2"/>
      <c r="AL1450" s="2"/>
      <c r="AM1450" s="2"/>
      <c r="AN1450" s="2"/>
      <c r="AO1450" s="2"/>
      <c r="AP1450" s="2"/>
      <c r="AQ1450" s="2"/>
      <c r="AR1450" s="2"/>
      <c r="AS1450" s="2"/>
      <c r="AT1450" s="2"/>
      <c r="AU1450" s="2"/>
      <c r="AV1450" s="2"/>
      <c r="AW1450" s="2"/>
      <c r="AX1450" s="2"/>
      <c r="AY1450" s="2"/>
      <c r="AZ1450" s="2"/>
      <c r="BA1450" s="2"/>
      <c r="BB1450" s="2"/>
      <c r="BC1450" s="2"/>
      <c r="BD1450" s="2"/>
      <c r="BE1450" s="2"/>
      <c r="BF1450" s="2"/>
      <c r="BG1450" s="2"/>
      <c r="BH1450" s="2"/>
      <c r="BI1450" s="2"/>
      <c r="BJ1450" s="2"/>
    </row>
    <row r="1451" spans="1:62" x14ac:dyDescent="0.3">
      <c r="A1451" s="2"/>
      <c r="B1451" s="2"/>
      <c r="C1451" s="2"/>
      <c r="D1451" s="2"/>
      <c r="E1451" s="2"/>
      <c r="F1451" s="2"/>
      <c r="G1451" s="2"/>
      <c r="H1451" s="2"/>
      <c r="I1451" s="2"/>
      <c r="J1451" s="2"/>
      <c r="K1451" s="2"/>
      <c r="L1451" s="2"/>
      <c r="M1451" s="2"/>
      <c r="N1451" s="2"/>
      <c r="O1451" s="2"/>
      <c r="P1451" s="2"/>
      <c r="Q1451" s="2"/>
      <c r="R1451" s="2"/>
      <c r="S1451" s="2"/>
      <c r="T1451" s="2"/>
      <c r="U1451" s="2"/>
      <c r="V1451" s="2"/>
      <c r="W1451" s="2"/>
      <c r="X1451" s="2"/>
      <c r="Y1451" s="2"/>
      <c r="Z1451" s="2"/>
      <c r="AA1451" s="2"/>
      <c r="AB1451" s="2"/>
      <c r="AC1451" s="2"/>
      <c r="AD1451" s="2"/>
      <c r="AE1451" s="2"/>
      <c r="AF1451" s="2"/>
      <c r="AG1451" s="2"/>
      <c r="AH1451" s="2"/>
      <c r="AI1451" s="2"/>
      <c r="AJ1451" s="2"/>
      <c r="AK1451" s="2"/>
      <c r="AL1451" s="2"/>
      <c r="AM1451" s="2"/>
      <c r="AN1451" s="2"/>
      <c r="AO1451" s="2"/>
      <c r="AP1451" s="2"/>
      <c r="AQ1451" s="2"/>
      <c r="AR1451" s="2"/>
      <c r="AS1451" s="2"/>
      <c r="AT1451" s="2"/>
      <c r="AU1451" s="2"/>
      <c r="AV1451" s="2"/>
      <c r="AW1451" s="2"/>
      <c r="AX1451" s="2"/>
      <c r="AY1451" s="2"/>
      <c r="AZ1451" s="2"/>
      <c r="BA1451" s="2"/>
      <c r="BB1451" s="2"/>
      <c r="BC1451" s="2"/>
      <c r="BD1451" s="2"/>
      <c r="BE1451" s="2"/>
      <c r="BF1451" s="2"/>
      <c r="BG1451" s="2"/>
      <c r="BH1451" s="2"/>
      <c r="BI1451" s="2"/>
      <c r="BJ1451" s="2"/>
    </row>
    <row r="1452" spans="1:62" x14ac:dyDescent="0.3">
      <c r="A1452" s="2"/>
      <c r="B1452" s="2"/>
      <c r="C1452" s="2"/>
      <c r="D1452" s="2"/>
      <c r="E1452" s="2"/>
      <c r="F1452" s="2"/>
      <c r="G1452" s="2"/>
      <c r="H1452" s="2"/>
      <c r="I1452" s="2"/>
      <c r="J1452" s="2"/>
      <c r="K1452" s="2"/>
      <c r="L1452" s="2"/>
      <c r="M1452" s="2"/>
      <c r="N1452" s="2"/>
      <c r="O1452" s="2"/>
      <c r="P1452" s="2"/>
      <c r="Q1452" s="2"/>
      <c r="R1452" s="2"/>
      <c r="S1452" s="2"/>
      <c r="T1452" s="2"/>
      <c r="U1452" s="2"/>
      <c r="V1452" s="2"/>
      <c r="W1452" s="2"/>
      <c r="X1452" s="2"/>
      <c r="Y1452" s="2"/>
      <c r="Z1452" s="2"/>
      <c r="AA1452" s="2"/>
      <c r="AB1452" s="2"/>
      <c r="AC1452" s="2"/>
      <c r="AD1452" s="2"/>
      <c r="AE1452" s="2"/>
      <c r="AF1452" s="2"/>
      <c r="AG1452" s="2"/>
      <c r="AH1452" s="2"/>
      <c r="AI1452" s="2"/>
      <c r="AJ1452" s="2"/>
      <c r="AK1452" s="2"/>
      <c r="AL1452" s="2"/>
      <c r="AM1452" s="2"/>
      <c r="AN1452" s="2"/>
      <c r="AO1452" s="2"/>
      <c r="AP1452" s="2"/>
      <c r="AQ1452" s="2"/>
      <c r="AR1452" s="2"/>
      <c r="AS1452" s="2"/>
      <c r="AT1452" s="2"/>
      <c r="AU1452" s="2"/>
      <c r="AV1452" s="2"/>
      <c r="AW1452" s="2"/>
      <c r="AX1452" s="2"/>
      <c r="AY1452" s="2"/>
      <c r="AZ1452" s="2"/>
      <c r="BA1452" s="2"/>
      <c r="BB1452" s="2"/>
      <c r="BC1452" s="2"/>
      <c r="BD1452" s="2"/>
      <c r="BE1452" s="2"/>
      <c r="BF1452" s="2"/>
      <c r="BG1452" s="2"/>
      <c r="BH1452" s="2"/>
      <c r="BI1452" s="2"/>
      <c r="BJ1452" s="2"/>
    </row>
    <row r="1453" spans="1:62" x14ac:dyDescent="0.3">
      <c r="A1453" s="2"/>
      <c r="B1453" s="2"/>
      <c r="C1453" s="2"/>
      <c r="D1453" s="2"/>
      <c r="E1453" s="2"/>
      <c r="F1453" s="2"/>
      <c r="G1453" s="2"/>
      <c r="H1453" s="2"/>
      <c r="I1453" s="2"/>
      <c r="J1453" s="2"/>
      <c r="K1453" s="2"/>
      <c r="L1453" s="2"/>
      <c r="M1453" s="2"/>
      <c r="N1453" s="2"/>
      <c r="O1453" s="2"/>
      <c r="P1453" s="2"/>
      <c r="Q1453" s="2"/>
      <c r="R1453" s="2"/>
      <c r="S1453" s="2"/>
      <c r="T1453" s="2"/>
      <c r="U1453" s="2"/>
      <c r="V1453" s="2"/>
      <c r="W1453" s="2"/>
      <c r="X1453" s="2"/>
      <c r="Y1453" s="2"/>
      <c r="Z1453" s="2"/>
      <c r="AA1453" s="2"/>
      <c r="AB1453" s="2"/>
      <c r="AC1453" s="2"/>
      <c r="AD1453" s="2"/>
      <c r="AE1453" s="2"/>
      <c r="AF1453" s="2"/>
      <c r="AG1453" s="2"/>
      <c r="AH1453" s="2"/>
      <c r="AI1453" s="2"/>
      <c r="AJ1453" s="2"/>
      <c r="AK1453" s="2"/>
      <c r="AL1453" s="2"/>
      <c r="AM1453" s="2"/>
      <c r="AN1453" s="2"/>
      <c r="AO1453" s="2"/>
      <c r="AP1453" s="2"/>
      <c r="AQ1453" s="2"/>
      <c r="AR1453" s="2"/>
      <c r="AS1453" s="2"/>
      <c r="AT1453" s="2"/>
      <c r="AU1453" s="2"/>
      <c r="AV1453" s="2"/>
      <c r="AW1453" s="2"/>
      <c r="AX1453" s="2"/>
      <c r="AY1453" s="2"/>
      <c r="AZ1453" s="2"/>
      <c r="BA1453" s="2"/>
      <c r="BB1453" s="2"/>
      <c r="BC1453" s="2"/>
      <c r="BD1453" s="2"/>
      <c r="BE1453" s="2"/>
      <c r="BF1453" s="2"/>
      <c r="BG1453" s="2"/>
      <c r="BH1453" s="2"/>
      <c r="BI1453" s="2"/>
      <c r="BJ1453" s="2"/>
    </row>
    <row r="1454" spans="1:62" x14ac:dyDescent="0.3">
      <c r="A1454" s="2"/>
      <c r="B1454" s="2"/>
      <c r="C1454" s="2"/>
      <c r="D1454" s="2"/>
      <c r="E1454" s="2"/>
      <c r="F1454" s="2"/>
      <c r="G1454" s="2"/>
      <c r="H1454" s="2"/>
      <c r="I1454" s="2"/>
      <c r="J1454" s="2"/>
      <c r="K1454" s="2"/>
      <c r="L1454" s="2"/>
      <c r="M1454" s="2"/>
      <c r="N1454" s="2"/>
      <c r="O1454" s="2"/>
      <c r="P1454" s="2"/>
      <c r="Q1454" s="2"/>
      <c r="R1454" s="2"/>
      <c r="S1454" s="2"/>
      <c r="T1454" s="2"/>
      <c r="U1454" s="2"/>
      <c r="V1454" s="2"/>
      <c r="W1454" s="2"/>
      <c r="X1454" s="2"/>
      <c r="Y1454" s="2"/>
      <c r="Z1454" s="2"/>
      <c r="AA1454" s="2"/>
      <c r="AB1454" s="2"/>
      <c r="AC1454" s="2"/>
      <c r="AD1454" s="2"/>
      <c r="AE1454" s="2"/>
      <c r="AF1454" s="2"/>
      <c r="AG1454" s="2"/>
      <c r="AH1454" s="2"/>
      <c r="AI1454" s="2"/>
      <c r="AJ1454" s="2"/>
      <c r="AK1454" s="2"/>
      <c r="AL1454" s="2"/>
      <c r="AM1454" s="2"/>
      <c r="AN1454" s="2"/>
      <c r="AO1454" s="2"/>
      <c r="AP1454" s="2"/>
      <c r="AQ1454" s="2"/>
      <c r="AR1454" s="2"/>
      <c r="AS1454" s="2"/>
      <c r="AT1454" s="2"/>
      <c r="AU1454" s="2"/>
      <c r="AV1454" s="2"/>
      <c r="AW1454" s="2"/>
      <c r="AX1454" s="2"/>
      <c r="AY1454" s="2"/>
      <c r="AZ1454" s="2"/>
      <c r="BA1454" s="2"/>
      <c r="BB1454" s="2"/>
      <c r="BC1454" s="2"/>
      <c r="BD1454" s="2"/>
      <c r="BE1454" s="2"/>
      <c r="BF1454" s="2"/>
      <c r="BG1454" s="2"/>
      <c r="BH1454" s="2"/>
      <c r="BI1454" s="2"/>
      <c r="BJ1454" s="2"/>
    </row>
    <row r="1455" spans="1:62" x14ac:dyDescent="0.3">
      <c r="A1455" s="2"/>
      <c r="B1455" s="2"/>
      <c r="C1455" s="2"/>
      <c r="D1455" s="2"/>
      <c r="E1455" s="2"/>
      <c r="F1455" s="2"/>
      <c r="G1455" s="2"/>
      <c r="H1455" s="2"/>
      <c r="I1455" s="2"/>
      <c r="J1455" s="2"/>
      <c r="K1455" s="2"/>
      <c r="L1455" s="2"/>
      <c r="M1455" s="2"/>
      <c r="N1455" s="2"/>
      <c r="O1455" s="2"/>
      <c r="P1455" s="2"/>
      <c r="Q1455" s="2"/>
      <c r="R1455" s="2"/>
      <c r="S1455" s="2"/>
      <c r="T1455" s="2"/>
      <c r="U1455" s="2"/>
      <c r="V1455" s="2"/>
      <c r="W1455" s="2"/>
      <c r="X1455" s="2"/>
      <c r="Y1455" s="2"/>
      <c r="Z1455" s="2"/>
      <c r="AA1455" s="2"/>
      <c r="AB1455" s="2"/>
      <c r="AC1455" s="2"/>
      <c r="AD1455" s="2"/>
      <c r="AE1455" s="2"/>
      <c r="AF1455" s="2"/>
      <c r="AG1455" s="2"/>
      <c r="AH1455" s="2"/>
      <c r="AI1455" s="2"/>
      <c r="AJ1455" s="2"/>
      <c r="AK1455" s="2"/>
      <c r="AL1455" s="2"/>
      <c r="AM1455" s="2"/>
      <c r="AN1455" s="2"/>
      <c r="AO1455" s="2"/>
      <c r="AP1455" s="2"/>
      <c r="AQ1455" s="2"/>
      <c r="AR1455" s="2"/>
      <c r="AS1455" s="2"/>
      <c r="AT1455" s="2"/>
      <c r="AU1455" s="2"/>
      <c r="AV1455" s="2"/>
      <c r="AW1455" s="2"/>
      <c r="AX1455" s="2"/>
      <c r="AY1455" s="2"/>
      <c r="AZ1455" s="2"/>
      <c r="BA1455" s="2"/>
      <c r="BB1455" s="2"/>
      <c r="BC1455" s="2"/>
      <c r="BD1455" s="2"/>
      <c r="BE1455" s="2"/>
      <c r="BF1455" s="2"/>
      <c r="BG1455" s="2"/>
      <c r="BH1455" s="2"/>
      <c r="BI1455" s="2"/>
      <c r="BJ1455" s="2"/>
    </row>
    <row r="1456" spans="1:62" x14ac:dyDescent="0.3">
      <c r="A1456" s="2"/>
      <c r="B1456" s="2"/>
      <c r="C1456" s="2"/>
      <c r="D1456" s="2"/>
      <c r="E1456" s="2"/>
      <c r="F1456" s="2"/>
      <c r="G1456" s="2"/>
      <c r="H1456" s="2"/>
      <c r="I1456" s="2"/>
      <c r="J1456" s="2"/>
      <c r="K1456" s="2"/>
      <c r="L1456" s="2"/>
      <c r="M1456" s="2"/>
      <c r="N1456" s="2"/>
      <c r="O1456" s="2"/>
      <c r="P1456" s="2"/>
      <c r="Q1456" s="2"/>
      <c r="R1456" s="2"/>
      <c r="S1456" s="2"/>
      <c r="T1456" s="2"/>
      <c r="U1456" s="2"/>
      <c r="V1456" s="2"/>
      <c r="W1456" s="2"/>
      <c r="X1456" s="2"/>
      <c r="Y1456" s="2"/>
      <c r="Z1456" s="2"/>
      <c r="AA1456" s="2"/>
      <c r="AB1456" s="2"/>
      <c r="AC1456" s="2"/>
      <c r="AD1456" s="2"/>
      <c r="AE1456" s="2"/>
      <c r="AF1456" s="2"/>
      <c r="AG1456" s="2"/>
      <c r="AH1456" s="2"/>
      <c r="AI1456" s="2"/>
      <c r="AJ1456" s="2"/>
      <c r="AK1456" s="2"/>
      <c r="AL1456" s="2"/>
      <c r="AM1456" s="2"/>
      <c r="AN1456" s="2"/>
      <c r="AO1456" s="2"/>
      <c r="AP1456" s="2"/>
      <c r="AQ1456" s="2"/>
      <c r="AR1456" s="2"/>
      <c r="AS1456" s="2"/>
      <c r="AT1456" s="2"/>
      <c r="AU1456" s="2"/>
      <c r="AV1456" s="2"/>
      <c r="AW1456" s="2"/>
      <c r="AX1456" s="2"/>
      <c r="AY1456" s="2"/>
      <c r="AZ1456" s="2"/>
      <c r="BA1456" s="2"/>
      <c r="BB1456" s="2"/>
      <c r="BC1456" s="2"/>
      <c r="BD1456" s="2"/>
      <c r="BE1456" s="2"/>
      <c r="BF1456" s="2"/>
      <c r="BG1456" s="2"/>
      <c r="BH1456" s="2"/>
      <c r="BI1456" s="2"/>
      <c r="BJ1456" s="2"/>
    </row>
    <row r="1457" spans="1:62" x14ac:dyDescent="0.3">
      <c r="A1457" s="2"/>
      <c r="B1457" s="2"/>
      <c r="C1457" s="2"/>
      <c r="D1457" s="2"/>
      <c r="E1457" s="2"/>
      <c r="F1457" s="2"/>
      <c r="G1457" s="2"/>
      <c r="H1457" s="2"/>
      <c r="I1457" s="2"/>
      <c r="J1457" s="2"/>
      <c r="K1457" s="2"/>
      <c r="L1457" s="2"/>
      <c r="M1457" s="2"/>
      <c r="N1457" s="2"/>
      <c r="O1457" s="2"/>
      <c r="P1457" s="2"/>
      <c r="Q1457" s="2"/>
      <c r="R1457" s="2"/>
      <c r="S1457" s="2"/>
      <c r="T1457" s="2"/>
      <c r="U1457" s="2"/>
      <c r="V1457" s="2"/>
      <c r="W1457" s="2"/>
      <c r="X1457" s="2"/>
      <c r="Y1457" s="2"/>
      <c r="Z1457" s="2"/>
      <c r="AA1457" s="2"/>
      <c r="AB1457" s="2"/>
      <c r="AC1457" s="2"/>
      <c r="AD1457" s="2"/>
      <c r="AE1457" s="2"/>
      <c r="AF1457" s="2"/>
      <c r="AG1457" s="2"/>
      <c r="AH1457" s="2"/>
      <c r="AI1457" s="2"/>
      <c r="AJ1457" s="2"/>
      <c r="AK1457" s="2"/>
      <c r="AL1457" s="2"/>
      <c r="AM1457" s="2"/>
      <c r="AN1457" s="2"/>
      <c r="AO1457" s="2"/>
      <c r="AP1457" s="2"/>
      <c r="AQ1457" s="2"/>
      <c r="AR1457" s="2"/>
      <c r="AS1457" s="2"/>
      <c r="AT1457" s="2"/>
      <c r="AU1457" s="2"/>
      <c r="AV1457" s="2"/>
      <c r="AW1457" s="2"/>
      <c r="AX1457" s="2"/>
      <c r="AY1457" s="2"/>
      <c r="AZ1457" s="2"/>
      <c r="BA1457" s="2"/>
      <c r="BB1457" s="2"/>
      <c r="BC1457" s="2"/>
      <c r="BD1457" s="2"/>
      <c r="BE1457" s="2"/>
      <c r="BF1457" s="2"/>
      <c r="BG1457" s="2"/>
      <c r="BH1457" s="2"/>
      <c r="BI1457" s="2"/>
      <c r="BJ1457" s="2"/>
    </row>
    <row r="1458" spans="1:62" x14ac:dyDescent="0.3">
      <c r="A1458" s="2"/>
      <c r="B1458" s="2"/>
      <c r="C1458" s="2"/>
      <c r="D1458" s="2"/>
      <c r="E1458" s="2"/>
      <c r="F1458" s="2"/>
      <c r="G1458" s="2"/>
      <c r="H1458" s="2"/>
      <c r="I1458" s="2"/>
      <c r="J1458" s="2"/>
      <c r="K1458" s="2"/>
      <c r="L1458" s="2"/>
      <c r="M1458" s="2"/>
      <c r="N1458" s="2"/>
      <c r="O1458" s="2"/>
      <c r="P1458" s="2"/>
      <c r="Q1458" s="2"/>
      <c r="R1458" s="2"/>
      <c r="S1458" s="2"/>
      <c r="T1458" s="2"/>
      <c r="U1458" s="2"/>
      <c r="V1458" s="2"/>
      <c r="W1458" s="2"/>
      <c r="X1458" s="2"/>
      <c r="Y1458" s="2"/>
      <c r="Z1458" s="2"/>
      <c r="AA1458" s="2"/>
      <c r="AB1458" s="2"/>
      <c r="AC1458" s="2"/>
      <c r="AD1458" s="2"/>
      <c r="AE1458" s="2"/>
      <c r="AF1458" s="2"/>
      <c r="AG1458" s="2"/>
      <c r="AH1458" s="2"/>
      <c r="AI1458" s="2"/>
      <c r="AJ1458" s="2"/>
      <c r="AK1458" s="2"/>
      <c r="AL1458" s="2"/>
      <c r="AM1458" s="2"/>
      <c r="AN1458" s="2"/>
      <c r="AO1458" s="2"/>
      <c r="AP1458" s="2"/>
      <c r="AQ1458" s="2"/>
      <c r="AR1458" s="2"/>
      <c r="AS1458" s="2"/>
      <c r="AT1458" s="2"/>
      <c r="AU1458" s="2"/>
      <c r="AV1458" s="2"/>
      <c r="AW1458" s="2"/>
      <c r="AX1458" s="2"/>
      <c r="AY1458" s="2"/>
      <c r="AZ1458" s="2"/>
      <c r="BA1458" s="2"/>
      <c r="BB1458" s="2"/>
      <c r="BC1458" s="2"/>
      <c r="BD1458" s="2"/>
      <c r="BE1458" s="2"/>
      <c r="BF1458" s="2"/>
      <c r="BG1458" s="2"/>
      <c r="BH1458" s="2"/>
      <c r="BI1458" s="2"/>
      <c r="BJ1458" s="2"/>
    </row>
    <row r="1459" spans="1:62" x14ac:dyDescent="0.3">
      <c r="A1459" s="2"/>
      <c r="B1459" s="2"/>
      <c r="C1459" s="2"/>
      <c r="D1459" s="2"/>
      <c r="E1459" s="2"/>
      <c r="F1459" s="2"/>
      <c r="G1459" s="2"/>
      <c r="H1459" s="2"/>
      <c r="I1459" s="2"/>
      <c r="J1459" s="2"/>
      <c r="K1459" s="2"/>
      <c r="L1459" s="2"/>
      <c r="M1459" s="2"/>
      <c r="N1459" s="2"/>
      <c r="O1459" s="2"/>
      <c r="P1459" s="2"/>
      <c r="Q1459" s="2"/>
      <c r="R1459" s="2"/>
      <c r="S1459" s="2"/>
      <c r="T1459" s="2"/>
      <c r="U1459" s="2"/>
      <c r="V1459" s="2"/>
      <c r="W1459" s="2"/>
      <c r="X1459" s="2"/>
      <c r="Y1459" s="2"/>
      <c r="Z1459" s="2"/>
      <c r="AA1459" s="2"/>
      <c r="AB1459" s="2"/>
      <c r="AC1459" s="2"/>
      <c r="AD1459" s="2"/>
      <c r="AE1459" s="2"/>
      <c r="AF1459" s="2"/>
      <c r="AG1459" s="2"/>
      <c r="AH1459" s="2"/>
      <c r="AI1459" s="2"/>
      <c r="AJ1459" s="2"/>
      <c r="AK1459" s="2"/>
      <c r="AL1459" s="2"/>
      <c r="AM1459" s="2"/>
      <c r="AN1459" s="2"/>
      <c r="AO1459" s="2"/>
      <c r="AP1459" s="2"/>
      <c r="AQ1459" s="2"/>
      <c r="AR1459" s="2"/>
      <c r="AS1459" s="2"/>
      <c r="AT1459" s="2"/>
      <c r="AU1459" s="2"/>
      <c r="AV1459" s="2"/>
      <c r="AW1459" s="2"/>
      <c r="AX1459" s="2"/>
      <c r="AY1459" s="2"/>
      <c r="AZ1459" s="2"/>
      <c r="BA1459" s="2"/>
      <c r="BB1459" s="2"/>
      <c r="BC1459" s="2"/>
      <c r="BD1459" s="2"/>
      <c r="BE1459" s="2"/>
      <c r="BF1459" s="2"/>
      <c r="BG1459" s="2"/>
      <c r="BH1459" s="2"/>
      <c r="BI1459" s="2"/>
      <c r="BJ1459" s="2"/>
    </row>
    <row r="1460" spans="1:62" x14ac:dyDescent="0.3">
      <c r="A1460" s="2"/>
      <c r="B1460" s="2"/>
      <c r="C1460" s="2"/>
      <c r="D1460" s="2"/>
      <c r="E1460" s="2"/>
      <c r="F1460" s="2"/>
      <c r="G1460" s="2"/>
      <c r="H1460" s="2"/>
      <c r="I1460" s="2"/>
      <c r="J1460" s="2"/>
      <c r="K1460" s="2"/>
      <c r="L1460" s="2"/>
      <c r="M1460" s="2"/>
      <c r="N1460" s="2"/>
      <c r="O1460" s="2"/>
      <c r="P1460" s="2"/>
      <c r="Q1460" s="2"/>
      <c r="R1460" s="2"/>
      <c r="S1460" s="2"/>
      <c r="T1460" s="2"/>
      <c r="U1460" s="2"/>
      <c r="V1460" s="2"/>
      <c r="W1460" s="2"/>
      <c r="X1460" s="2"/>
      <c r="Y1460" s="2"/>
      <c r="Z1460" s="2"/>
      <c r="AA1460" s="2"/>
      <c r="AB1460" s="2"/>
      <c r="AC1460" s="2"/>
      <c r="AD1460" s="2"/>
      <c r="AE1460" s="2"/>
      <c r="AF1460" s="2"/>
      <c r="AG1460" s="2"/>
      <c r="AH1460" s="2"/>
      <c r="AI1460" s="2"/>
      <c r="AJ1460" s="2"/>
      <c r="AK1460" s="2"/>
      <c r="AL1460" s="2"/>
      <c r="AM1460" s="2"/>
      <c r="AN1460" s="2"/>
      <c r="AO1460" s="2"/>
      <c r="AP1460" s="2"/>
      <c r="AQ1460" s="2"/>
      <c r="AR1460" s="2"/>
      <c r="AS1460" s="2"/>
      <c r="AT1460" s="2"/>
      <c r="AU1460" s="2"/>
      <c r="AV1460" s="2"/>
      <c r="AW1460" s="2"/>
      <c r="AX1460" s="2"/>
      <c r="AY1460" s="2"/>
      <c r="AZ1460" s="2"/>
      <c r="BA1460" s="2"/>
      <c r="BB1460" s="2"/>
      <c r="BC1460" s="2"/>
      <c r="BD1460" s="2"/>
      <c r="BE1460" s="2"/>
      <c r="BF1460" s="2"/>
      <c r="BG1460" s="2"/>
      <c r="BH1460" s="2"/>
      <c r="BI1460" s="2"/>
      <c r="BJ1460" s="2"/>
    </row>
    <row r="1461" spans="1:62" x14ac:dyDescent="0.3">
      <c r="A1461" s="2"/>
      <c r="B1461" s="2"/>
      <c r="C1461" s="2"/>
      <c r="D1461" s="2"/>
      <c r="E1461" s="2"/>
      <c r="F1461" s="2"/>
      <c r="G1461" s="2"/>
      <c r="H1461" s="2"/>
      <c r="I1461" s="2"/>
      <c r="J1461" s="2"/>
      <c r="K1461" s="2"/>
      <c r="L1461" s="2"/>
      <c r="M1461" s="2"/>
      <c r="N1461" s="2"/>
      <c r="O1461" s="2"/>
      <c r="P1461" s="2"/>
      <c r="Q1461" s="2"/>
      <c r="R1461" s="2"/>
      <c r="S1461" s="2"/>
      <c r="T1461" s="2"/>
      <c r="U1461" s="2"/>
      <c r="V1461" s="2"/>
      <c r="W1461" s="2"/>
      <c r="X1461" s="2"/>
      <c r="Y1461" s="2"/>
      <c r="Z1461" s="2"/>
      <c r="AA1461" s="2"/>
      <c r="AB1461" s="2"/>
      <c r="AC1461" s="2"/>
      <c r="AD1461" s="2"/>
      <c r="AE1461" s="2"/>
      <c r="AF1461" s="2"/>
      <c r="AG1461" s="2"/>
      <c r="AH1461" s="2"/>
      <c r="AI1461" s="2"/>
      <c r="AJ1461" s="2"/>
      <c r="AK1461" s="2"/>
      <c r="AL1461" s="2"/>
      <c r="AM1461" s="2"/>
      <c r="AN1461" s="2"/>
      <c r="AO1461" s="2"/>
      <c r="AP1461" s="2"/>
      <c r="AQ1461" s="2"/>
      <c r="AR1461" s="2"/>
      <c r="AS1461" s="2"/>
      <c r="AT1461" s="2"/>
      <c r="AU1461" s="2"/>
      <c r="AV1461" s="2"/>
      <c r="AW1461" s="2"/>
      <c r="AX1461" s="2"/>
      <c r="AY1461" s="2"/>
      <c r="AZ1461" s="2"/>
      <c r="BA1461" s="2"/>
      <c r="BB1461" s="2"/>
      <c r="BC1461" s="2"/>
      <c r="BD1461" s="2"/>
      <c r="BE1461" s="2"/>
      <c r="BF1461" s="2"/>
      <c r="BG1461" s="2"/>
      <c r="BH1461" s="2"/>
      <c r="BI1461" s="2"/>
      <c r="BJ1461" s="2"/>
    </row>
    <row r="1462" spans="1:62" x14ac:dyDescent="0.3">
      <c r="A1462" s="2"/>
      <c r="B1462" s="2"/>
      <c r="C1462" s="2"/>
      <c r="D1462" s="2"/>
      <c r="E1462" s="2"/>
      <c r="F1462" s="2"/>
      <c r="G1462" s="2"/>
      <c r="H1462" s="2"/>
      <c r="I1462" s="2"/>
      <c r="J1462" s="2"/>
      <c r="K1462" s="2"/>
      <c r="L1462" s="2"/>
      <c r="M1462" s="2"/>
      <c r="N1462" s="2"/>
      <c r="O1462" s="2"/>
      <c r="P1462" s="2"/>
      <c r="Q1462" s="2"/>
      <c r="R1462" s="2"/>
      <c r="S1462" s="2"/>
      <c r="T1462" s="2"/>
      <c r="U1462" s="2"/>
      <c r="V1462" s="2"/>
      <c r="W1462" s="2"/>
      <c r="X1462" s="2"/>
      <c r="Y1462" s="2"/>
      <c r="Z1462" s="2"/>
      <c r="AA1462" s="2"/>
      <c r="AB1462" s="2"/>
      <c r="AC1462" s="2"/>
      <c r="AD1462" s="2"/>
      <c r="AE1462" s="2"/>
      <c r="AF1462" s="2"/>
      <c r="AG1462" s="2"/>
      <c r="AH1462" s="2"/>
      <c r="AI1462" s="2"/>
      <c r="AJ1462" s="2"/>
      <c r="AK1462" s="2"/>
      <c r="AL1462" s="2"/>
      <c r="AM1462" s="2"/>
      <c r="AN1462" s="2"/>
      <c r="AO1462" s="2"/>
      <c r="AP1462" s="2"/>
      <c r="AQ1462" s="2"/>
      <c r="AR1462" s="2"/>
      <c r="AS1462" s="2"/>
      <c r="AT1462" s="2"/>
      <c r="AU1462" s="2"/>
      <c r="AV1462" s="2"/>
      <c r="AW1462" s="2"/>
      <c r="AX1462" s="2"/>
      <c r="AY1462" s="2"/>
      <c r="AZ1462" s="2"/>
      <c r="BA1462" s="2"/>
      <c r="BB1462" s="2"/>
      <c r="BC1462" s="2"/>
      <c r="BD1462" s="2"/>
      <c r="BE1462" s="2"/>
      <c r="BF1462" s="2"/>
      <c r="BG1462" s="2"/>
      <c r="BH1462" s="2"/>
      <c r="BI1462" s="2"/>
      <c r="BJ1462" s="2"/>
    </row>
    <row r="1463" spans="1:62" x14ac:dyDescent="0.3">
      <c r="A1463" s="2"/>
      <c r="B1463" s="2"/>
      <c r="C1463" s="2"/>
      <c r="D1463" s="2"/>
      <c r="E1463" s="2"/>
      <c r="F1463" s="2"/>
      <c r="G1463" s="2"/>
      <c r="H1463" s="2"/>
      <c r="I1463" s="2"/>
      <c r="J1463" s="2"/>
      <c r="K1463" s="2"/>
      <c r="L1463" s="2"/>
      <c r="M1463" s="2"/>
      <c r="N1463" s="2"/>
      <c r="O1463" s="2"/>
      <c r="P1463" s="2"/>
      <c r="Q1463" s="2"/>
      <c r="R1463" s="2"/>
      <c r="S1463" s="2"/>
      <c r="T1463" s="2"/>
      <c r="U1463" s="2"/>
      <c r="V1463" s="2"/>
      <c r="W1463" s="2"/>
      <c r="X1463" s="2"/>
      <c r="Y1463" s="2"/>
      <c r="Z1463" s="2"/>
      <c r="AA1463" s="2"/>
      <c r="AB1463" s="2"/>
      <c r="AC1463" s="2"/>
      <c r="AD1463" s="2"/>
      <c r="AE1463" s="2"/>
      <c r="AF1463" s="2"/>
      <c r="AG1463" s="2"/>
      <c r="AH1463" s="2"/>
      <c r="AI1463" s="2"/>
      <c r="AJ1463" s="2"/>
      <c r="AK1463" s="2"/>
      <c r="AL1463" s="2"/>
      <c r="AM1463" s="2"/>
      <c r="AN1463" s="2"/>
      <c r="AO1463" s="2"/>
      <c r="AP1463" s="2"/>
      <c r="AQ1463" s="2"/>
      <c r="AR1463" s="2"/>
      <c r="AS1463" s="2"/>
      <c r="AT1463" s="2"/>
      <c r="AU1463" s="2"/>
      <c r="AV1463" s="2"/>
      <c r="AW1463" s="2"/>
      <c r="AX1463" s="2"/>
      <c r="AY1463" s="2"/>
      <c r="AZ1463" s="2"/>
      <c r="BA1463" s="2"/>
      <c r="BB1463" s="2"/>
      <c r="BC1463" s="2"/>
      <c r="BD1463" s="2"/>
      <c r="BE1463" s="2"/>
      <c r="BF1463" s="2"/>
      <c r="BG1463" s="2"/>
      <c r="BH1463" s="2"/>
      <c r="BI1463" s="2"/>
      <c r="BJ1463" s="2"/>
    </row>
    <row r="1464" spans="1:62" x14ac:dyDescent="0.3">
      <c r="A1464" s="2"/>
      <c r="B1464" s="2"/>
      <c r="C1464" s="2"/>
      <c r="D1464" s="2"/>
      <c r="E1464" s="2"/>
      <c r="F1464" s="2"/>
      <c r="G1464" s="2"/>
      <c r="H1464" s="2"/>
      <c r="I1464" s="2"/>
      <c r="J1464" s="2"/>
      <c r="K1464" s="2"/>
      <c r="L1464" s="2"/>
      <c r="M1464" s="2"/>
      <c r="N1464" s="2"/>
      <c r="O1464" s="2"/>
      <c r="P1464" s="2"/>
      <c r="Q1464" s="2"/>
      <c r="R1464" s="2"/>
      <c r="S1464" s="2"/>
      <c r="T1464" s="2"/>
      <c r="U1464" s="2"/>
      <c r="V1464" s="2"/>
      <c r="W1464" s="2"/>
      <c r="X1464" s="2"/>
      <c r="Y1464" s="2"/>
      <c r="Z1464" s="2"/>
      <c r="AA1464" s="2"/>
      <c r="AB1464" s="2"/>
      <c r="AC1464" s="2"/>
      <c r="AD1464" s="2"/>
      <c r="AE1464" s="2"/>
      <c r="AF1464" s="2"/>
      <c r="AG1464" s="2"/>
      <c r="AH1464" s="2"/>
      <c r="AI1464" s="2"/>
      <c r="AJ1464" s="2"/>
      <c r="AK1464" s="2"/>
      <c r="AL1464" s="2"/>
      <c r="AM1464" s="2"/>
      <c r="AN1464" s="2"/>
      <c r="AO1464" s="2"/>
      <c r="AP1464" s="2"/>
      <c r="AQ1464" s="2"/>
      <c r="AR1464" s="2"/>
      <c r="AS1464" s="2"/>
      <c r="AT1464" s="2"/>
      <c r="AU1464" s="2"/>
      <c r="AV1464" s="2"/>
      <c r="AW1464" s="2"/>
      <c r="AX1464" s="2"/>
      <c r="AY1464" s="2"/>
      <c r="AZ1464" s="2"/>
      <c r="BA1464" s="2"/>
      <c r="BB1464" s="2"/>
      <c r="BC1464" s="2"/>
      <c r="BD1464" s="2"/>
      <c r="BE1464" s="2"/>
      <c r="BF1464" s="2"/>
      <c r="BG1464" s="2"/>
      <c r="BH1464" s="2"/>
      <c r="BI1464" s="2"/>
      <c r="BJ1464" s="2"/>
    </row>
    <row r="1465" spans="1:62" x14ac:dyDescent="0.3">
      <c r="A1465" s="2"/>
      <c r="B1465" s="2"/>
      <c r="C1465" s="2"/>
      <c r="D1465" s="2"/>
      <c r="E1465" s="2"/>
      <c r="F1465" s="2"/>
      <c r="G1465" s="2"/>
      <c r="H1465" s="2"/>
      <c r="I1465" s="2"/>
      <c r="J1465" s="2"/>
      <c r="K1465" s="2"/>
      <c r="L1465" s="2"/>
      <c r="M1465" s="2"/>
      <c r="N1465" s="2"/>
      <c r="O1465" s="2"/>
      <c r="P1465" s="2"/>
      <c r="Q1465" s="2"/>
      <c r="R1465" s="2"/>
      <c r="S1465" s="2"/>
      <c r="T1465" s="2"/>
      <c r="U1465" s="2"/>
      <c r="V1465" s="2"/>
      <c r="W1465" s="2"/>
      <c r="X1465" s="2"/>
      <c r="Y1465" s="2"/>
      <c r="Z1465" s="2"/>
      <c r="AA1465" s="2"/>
      <c r="AB1465" s="2"/>
      <c r="AC1465" s="2"/>
      <c r="AD1465" s="2"/>
      <c r="AE1465" s="2"/>
      <c r="AF1465" s="2"/>
      <c r="AG1465" s="2"/>
      <c r="AH1465" s="2"/>
      <c r="AI1465" s="2"/>
      <c r="AJ1465" s="2"/>
      <c r="AK1465" s="2"/>
      <c r="AL1465" s="2"/>
      <c r="AM1465" s="2"/>
      <c r="AN1465" s="2"/>
      <c r="AO1465" s="2"/>
      <c r="AP1465" s="2"/>
      <c r="AQ1465" s="2"/>
      <c r="AR1465" s="2"/>
      <c r="AS1465" s="2"/>
      <c r="AT1465" s="2"/>
      <c r="AU1465" s="2"/>
      <c r="AV1465" s="2"/>
      <c r="AW1465" s="2"/>
      <c r="AX1465" s="2"/>
      <c r="AY1465" s="2"/>
      <c r="AZ1465" s="2"/>
      <c r="BA1465" s="2"/>
      <c r="BB1465" s="2"/>
      <c r="BC1465" s="2"/>
      <c r="BD1465" s="2"/>
      <c r="BE1465" s="2"/>
      <c r="BF1465" s="2"/>
      <c r="BG1465" s="2"/>
      <c r="BH1465" s="2"/>
      <c r="BI1465" s="2"/>
      <c r="BJ1465" s="2"/>
    </row>
    <row r="1466" spans="1:62" x14ac:dyDescent="0.3">
      <c r="A1466" s="2"/>
      <c r="B1466" s="2"/>
      <c r="C1466" s="2"/>
      <c r="D1466" s="2"/>
      <c r="E1466" s="2"/>
      <c r="F1466" s="2"/>
      <c r="G1466" s="2"/>
      <c r="H1466" s="2"/>
      <c r="I1466" s="2"/>
      <c r="J1466" s="2"/>
      <c r="K1466" s="2"/>
      <c r="L1466" s="2"/>
      <c r="M1466" s="2"/>
      <c r="N1466" s="2"/>
      <c r="O1466" s="2"/>
      <c r="P1466" s="2"/>
      <c r="Q1466" s="2"/>
      <c r="R1466" s="2"/>
      <c r="S1466" s="2"/>
      <c r="T1466" s="2"/>
      <c r="U1466" s="2"/>
      <c r="V1466" s="2"/>
      <c r="W1466" s="2"/>
      <c r="X1466" s="2"/>
      <c r="Y1466" s="2"/>
      <c r="Z1466" s="2"/>
      <c r="AA1466" s="2"/>
      <c r="AB1466" s="2"/>
      <c r="AC1466" s="2"/>
      <c r="AD1466" s="2"/>
      <c r="AE1466" s="2"/>
      <c r="AF1466" s="2"/>
      <c r="AG1466" s="2"/>
      <c r="AH1466" s="2"/>
      <c r="AI1466" s="2"/>
      <c r="AJ1466" s="2"/>
      <c r="AK1466" s="2"/>
      <c r="AL1466" s="2"/>
      <c r="AM1466" s="2"/>
      <c r="AN1466" s="2"/>
      <c r="AO1466" s="2"/>
      <c r="AP1466" s="2"/>
      <c r="AQ1466" s="2"/>
      <c r="AR1466" s="2"/>
      <c r="AS1466" s="2"/>
      <c r="AT1466" s="2"/>
      <c r="AU1466" s="2"/>
      <c r="AV1466" s="2"/>
      <c r="AW1466" s="2"/>
      <c r="AX1466" s="2"/>
      <c r="AY1466" s="2"/>
      <c r="AZ1466" s="2"/>
      <c r="BA1466" s="2"/>
      <c r="BB1466" s="2"/>
      <c r="BC1466" s="2"/>
      <c r="BD1466" s="2"/>
      <c r="BE1466" s="2"/>
      <c r="BF1466" s="2"/>
      <c r="BG1466" s="2"/>
      <c r="BH1466" s="2"/>
      <c r="BI1466" s="2"/>
      <c r="BJ1466" s="2"/>
    </row>
    <row r="1467" spans="1:62" x14ac:dyDescent="0.3">
      <c r="A1467" s="2"/>
      <c r="B1467" s="2"/>
      <c r="C1467" s="2"/>
      <c r="D1467" s="2"/>
      <c r="E1467" s="2"/>
      <c r="F1467" s="2"/>
      <c r="G1467" s="2"/>
      <c r="H1467" s="2"/>
      <c r="I1467" s="2"/>
      <c r="J1467" s="2"/>
      <c r="K1467" s="2"/>
      <c r="L1467" s="2"/>
      <c r="M1467" s="2"/>
      <c r="N1467" s="2"/>
      <c r="O1467" s="2"/>
      <c r="P1467" s="2"/>
      <c r="Q1467" s="2"/>
      <c r="R1467" s="2"/>
      <c r="S1467" s="2"/>
      <c r="T1467" s="2"/>
      <c r="U1467" s="2"/>
      <c r="V1467" s="2"/>
      <c r="W1467" s="2"/>
      <c r="X1467" s="2"/>
      <c r="Y1467" s="2"/>
      <c r="Z1467" s="2"/>
      <c r="AA1467" s="2"/>
      <c r="AB1467" s="2"/>
      <c r="AC1467" s="2"/>
      <c r="AD1467" s="2"/>
      <c r="AE1467" s="2"/>
      <c r="AF1467" s="2"/>
      <c r="AG1467" s="2"/>
      <c r="AH1467" s="2"/>
      <c r="AI1467" s="2"/>
      <c r="AJ1467" s="2"/>
      <c r="AK1467" s="2"/>
      <c r="AL1467" s="2"/>
      <c r="AM1467" s="2"/>
      <c r="AN1467" s="2"/>
      <c r="AO1467" s="2"/>
      <c r="AP1467" s="2"/>
      <c r="AQ1467" s="2"/>
      <c r="AR1467" s="2"/>
      <c r="AS1467" s="2"/>
      <c r="AT1467" s="2"/>
      <c r="AU1467" s="2"/>
      <c r="AV1467" s="2"/>
      <c r="AW1467" s="2"/>
      <c r="AX1467" s="2"/>
      <c r="AY1467" s="2"/>
      <c r="AZ1467" s="2"/>
      <c r="BA1467" s="2"/>
      <c r="BB1467" s="2"/>
      <c r="BC1467" s="2"/>
      <c r="BD1467" s="2"/>
      <c r="BE1467" s="2"/>
      <c r="BF1467" s="2"/>
      <c r="BG1467" s="2"/>
      <c r="BH1467" s="2"/>
      <c r="BI1467" s="2"/>
      <c r="BJ1467" s="2"/>
    </row>
    <row r="1468" spans="1:62" x14ac:dyDescent="0.3">
      <c r="A1468" s="2"/>
      <c r="B1468" s="2"/>
      <c r="C1468" s="2"/>
      <c r="D1468" s="2"/>
      <c r="E1468" s="2"/>
      <c r="F1468" s="2"/>
      <c r="G1468" s="2"/>
      <c r="H1468" s="2"/>
      <c r="I1468" s="2"/>
      <c r="J1468" s="2"/>
      <c r="K1468" s="2"/>
      <c r="L1468" s="2"/>
      <c r="M1468" s="2"/>
      <c r="N1468" s="2"/>
      <c r="O1468" s="2"/>
      <c r="P1468" s="2"/>
      <c r="Q1468" s="2"/>
      <c r="R1468" s="2"/>
      <c r="S1468" s="2"/>
      <c r="T1468" s="2"/>
      <c r="U1468" s="2"/>
      <c r="V1468" s="2"/>
      <c r="W1468" s="2"/>
      <c r="X1468" s="2"/>
      <c r="Y1468" s="2"/>
      <c r="Z1468" s="2"/>
      <c r="AA1468" s="2"/>
      <c r="AB1468" s="2"/>
      <c r="AC1468" s="2"/>
      <c r="AD1468" s="2"/>
      <c r="AE1468" s="2"/>
      <c r="AF1468" s="2"/>
      <c r="AG1468" s="2"/>
      <c r="AH1468" s="2"/>
      <c r="AI1468" s="2"/>
      <c r="AJ1468" s="2"/>
      <c r="AK1468" s="2"/>
      <c r="AL1468" s="2"/>
      <c r="AM1468" s="2"/>
      <c r="AN1468" s="2"/>
      <c r="AO1468" s="2"/>
      <c r="AP1468" s="2"/>
      <c r="AQ1468" s="2"/>
      <c r="AR1468" s="2"/>
      <c r="AS1468" s="2"/>
      <c r="AT1468" s="2"/>
      <c r="AU1468" s="2"/>
      <c r="AV1468" s="2"/>
      <c r="AW1468" s="2"/>
      <c r="AX1468" s="2"/>
      <c r="AY1468" s="2"/>
      <c r="AZ1468" s="2"/>
      <c r="BA1468" s="2"/>
      <c r="BB1468" s="2"/>
      <c r="BC1468" s="2"/>
      <c r="BD1468" s="2"/>
      <c r="BE1468" s="2"/>
      <c r="BF1468" s="2"/>
      <c r="BG1468" s="2"/>
      <c r="BH1468" s="2"/>
      <c r="BI1468" s="2"/>
      <c r="BJ1468" s="2"/>
    </row>
    <row r="1469" spans="1:62" x14ac:dyDescent="0.3">
      <c r="A1469" s="2"/>
      <c r="B1469" s="2"/>
      <c r="C1469" s="2"/>
      <c r="D1469" s="2"/>
      <c r="E1469" s="2"/>
      <c r="F1469" s="2"/>
      <c r="G1469" s="2"/>
      <c r="H1469" s="2"/>
      <c r="I1469" s="2"/>
      <c r="J1469" s="2"/>
      <c r="K1469" s="2"/>
      <c r="L1469" s="2"/>
      <c r="M1469" s="2"/>
      <c r="N1469" s="2"/>
      <c r="O1469" s="2"/>
      <c r="P1469" s="2"/>
      <c r="Q1469" s="2"/>
      <c r="R1469" s="2"/>
      <c r="S1469" s="2"/>
      <c r="T1469" s="2"/>
      <c r="U1469" s="2"/>
      <c r="V1469" s="2"/>
      <c r="W1469" s="2"/>
      <c r="X1469" s="2"/>
      <c r="Y1469" s="2"/>
      <c r="Z1469" s="2"/>
      <c r="AA1469" s="2"/>
      <c r="AB1469" s="2"/>
      <c r="AC1469" s="2"/>
      <c r="AD1469" s="2"/>
      <c r="AE1469" s="2"/>
      <c r="AF1469" s="2"/>
      <c r="AG1469" s="2"/>
      <c r="AH1469" s="2"/>
      <c r="AI1469" s="2"/>
      <c r="AJ1469" s="2"/>
      <c r="AK1469" s="2"/>
      <c r="AL1469" s="2"/>
      <c r="AM1469" s="2"/>
      <c r="AN1469" s="2"/>
      <c r="AO1469" s="2"/>
      <c r="AP1469" s="2"/>
      <c r="AQ1469" s="2"/>
      <c r="AR1469" s="2"/>
      <c r="AS1469" s="2"/>
      <c r="AT1469" s="2"/>
      <c r="AU1469" s="2"/>
      <c r="AV1469" s="2"/>
      <c r="AW1469" s="2"/>
      <c r="AX1469" s="2"/>
      <c r="AY1469" s="2"/>
      <c r="AZ1469" s="2"/>
      <c r="BA1469" s="2"/>
      <c r="BB1469" s="2"/>
      <c r="BC1469" s="2"/>
      <c r="BD1469" s="2"/>
      <c r="BE1469" s="2"/>
      <c r="BF1469" s="2"/>
      <c r="BG1469" s="2"/>
      <c r="BH1469" s="2"/>
      <c r="BI1469" s="2"/>
      <c r="BJ1469" s="2"/>
    </row>
    <row r="1470" spans="1:62" x14ac:dyDescent="0.3">
      <c r="A1470" s="2"/>
      <c r="B1470" s="2"/>
      <c r="C1470" s="2"/>
      <c r="D1470" s="2"/>
      <c r="E1470" s="2"/>
      <c r="F1470" s="2"/>
      <c r="G1470" s="2"/>
      <c r="H1470" s="2"/>
      <c r="I1470" s="2"/>
      <c r="J1470" s="2"/>
      <c r="K1470" s="2"/>
      <c r="L1470" s="2"/>
      <c r="M1470" s="2"/>
      <c r="N1470" s="2"/>
      <c r="O1470" s="2"/>
      <c r="P1470" s="2"/>
      <c r="Q1470" s="2"/>
      <c r="R1470" s="2"/>
      <c r="S1470" s="2"/>
      <c r="T1470" s="2"/>
      <c r="U1470" s="2"/>
      <c r="V1470" s="2"/>
      <c r="W1470" s="2"/>
      <c r="X1470" s="2"/>
      <c r="Y1470" s="2"/>
      <c r="Z1470" s="2"/>
      <c r="AA1470" s="2"/>
      <c r="AB1470" s="2"/>
      <c r="AC1470" s="2"/>
      <c r="AD1470" s="2"/>
      <c r="AE1470" s="2"/>
      <c r="AF1470" s="2"/>
      <c r="AG1470" s="2"/>
      <c r="AH1470" s="2"/>
      <c r="AI1470" s="2"/>
      <c r="AJ1470" s="2"/>
      <c r="AK1470" s="2"/>
      <c r="AL1470" s="2"/>
      <c r="AM1470" s="2"/>
      <c r="AN1470" s="2"/>
      <c r="AO1470" s="2"/>
      <c r="AP1470" s="2"/>
      <c r="AQ1470" s="2"/>
      <c r="AR1470" s="2"/>
      <c r="AS1470" s="2"/>
      <c r="AT1470" s="2"/>
      <c r="AU1470" s="2"/>
      <c r="AV1470" s="2"/>
      <c r="AW1470" s="2"/>
      <c r="AX1470" s="2"/>
      <c r="AY1470" s="2"/>
      <c r="AZ1470" s="2"/>
      <c r="BA1470" s="2"/>
      <c r="BB1470" s="2"/>
      <c r="BC1470" s="2"/>
      <c r="BD1470" s="2"/>
      <c r="BE1470" s="2"/>
      <c r="BF1470" s="2"/>
      <c r="BG1470" s="2"/>
      <c r="BH1470" s="2"/>
      <c r="BI1470" s="2"/>
      <c r="BJ1470" s="2"/>
    </row>
    <row r="1471" spans="1:62" x14ac:dyDescent="0.3">
      <c r="A1471" s="2"/>
      <c r="B1471" s="2"/>
      <c r="C1471" s="2"/>
      <c r="D1471" s="2"/>
      <c r="E1471" s="2"/>
      <c r="F1471" s="2"/>
      <c r="G1471" s="2"/>
      <c r="H1471" s="2"/>
      <c r="I1471" s="2"/>
      <c r="J1471" s="2"/>
      <c r="K1471" s="2"/>
      <c r="L1471" s="2"/>
      <c r="M1471" s="2"/>
      <c r="N1471" s="2"/>
      <c r="O1471" s="2"/>
      <c r="P1471" s="2"/>
      <c r="Q1471" s="2"/>
      <c r="R1471" s="2"/>
      <c r="S1471" s="2"/>
      <c r="T1471" s="2"/>
      <c r="U1471" s="2"/>
      <c r="V1471" s="2"/>
      <c r="W1471" s="2"/>
      <c r="X1471" s="2"/>
      <c r="Y1471" s="2"/>
      <c r="Z1471" s="2"/>
      <c r="AA1471" s="2"/>
      <c r="AB1471" s="2"/>
      <c r="AC1471" s="2"/>
      <c r="AD1471" s="2"/>
      <c r="AE1471" s="2"/>
      <c r="AF1471" s="2"/>
      <c r="AG1471" s="2"/>
      <c r="AH1471" s="2"/>
      <c r="AI1471" s="2"/>
      <c r="AJ1471" s="2"/>
      <c r="AK1471" s="2"/>
      <c r="AL1471" s="2"/>
      <c r="AM1471" s="2"/>
      <c r="AN1471" s="2"/>
      <c r="AO1471" s="2"/>
      <c r="AP1471" s="2"/>
      <c r="AQ1471" s="2"/>
      <c r="AR1471" s="2"/>
      <c r="AS1471" s="2"/>
      <c r="AT1471" s="2"/>
      <c r="AU1471" s="2"/>
      <c r="AV1471" s="2"/>
      <c r="AW1471" s="2"/>
      <c r="AX1471" s="2"/>
      <c r="AY1471" s="2"/>
      <c r="AZ1471" s="2"/>
      <c r="BA1471" s="2"/>
      <c r="BB1471" s="2"/>
      <c r="BC1471" s="2"/>
      <c r="BD1471" s="2"/>
      <c r="BE1471" s="2"/>
      <c r="BF1471" s="2"/>
      <c r="BG1471" s="2"/>
      <c r="BH1471" s="2"/>
      <c r="BI1471" s="2"/>
      <c r="BJ1471" s="2"/>
    </row>
    <row r="1472" spans="1:62" x14ac:dyDescent="0.3">
      <c r="A1472" s="2"/>
      <c r="B1472" s="2"/>
      <c r="C1472" s="2"/>
      <c r="D1472" s="2"/>
      <c r="E1472" s="2"/>
      <c r="F1472" s="2"/>
      <c r="G1472" s="2"/>
      <c r="H1472" s="2"/>
      <c r="I1472" s="2"/>
      <c r="J1472" s="2"/>
      <c r="K1472" s="2"/>
      <c r="L1472" s="2"/>
      <c r="M1472" s="2"/>
      <c r="N1472" s="2"/>
      <c r="O1472" s="2"/>
      <c r="P1472" s="2"/>
      <c r="Q1472" s="2"/>
      <c r="R1472" s="2"/>
      <c r="S1472" s="2"/>
      <c r="T1472" s="2"/>
      <c r="U1472" s="2"/>
      <c r="V1472" s="2"/>
      <c r="W1472" s="2"/>
      <c r="X1472" s="2"/>
      <c r="Y1472" s="2"/>
      <c r="Z1472" s="2"/>
      <c r="AA1472" s="2"/>
      <c r="AB1472" s="2"/>
      <c r="AC1472" s="2"/>
      <c r="AD1472" s="2"/>
      <c r="AE1472" s="2"/>
      <c r="AF1472" s="2"/>
      <c r="AG1472" s="2"/>
      <c r="AH1472" s="2"/>
      <c r="AI1472" s="2"/>
      <c r="AJ1472" s="2"/>
      <c r="AK1472" s="2"/>
      <c r="AL1472" s="2"/>
      <c r="AM1472" s="2"/>
      <c r="AN1472" s="2"/>
      <c r="AO1472" s="2"/>
      <c r="AP1472" s="2"/>
      <c r="AQ1472" s="2"/>
      <c r="AR1472" s="2"/>
      <c r="AS1472" s="2"/>
      <c r="AT1472" s="2"/>
      <c r="AU1472" s="2"/>
      <c r="AV1472" s="2"/>
      <c r="AW1472" s="2"/>
      <c r="AX1472" s="2"/>
      <c r="AY1472" s="2"/>
      <c r="AZ1472" s="2"/>
      <c r="BA1472" s="2"/>
      <c r="BB1472" s="2"/>
      <c r="BC1472" s="2"/>
      <c r="BD1472" s="2"/>
      <c r="BE1472" s="2"/>
      <c r="BF1472" s="2"/>
      <c r="BG1472" s="2"/>
      <c r="BH1472" s="2"/>
      <c r="BI1472" s="2"/>
      <c r="BJ1472" s="2"/>
    </row>
    <row r="1473" spans="1:62" x14ac:dyDescent="0.3">
      <c r="A1473" s="2"/>
      <c r="B1473" s="2"/>
      <c r="C1473" s="2"/>
      <c r="D1473" s="2"/>
      <c r="E1473" s="2"/>
      <c r="F1473" s="2"/>
      <c r="G1473" s="2"/>
      <c r="H1473" s="2"/>
      <c r="I1473" s="2"/>
      <c r="J1473" s="2"/>
      <c r="K1473" s="2"/>
      <c r="L1473" s="2"/>
      <c r="M1473" s="2"/>
      <c r="N1473" s="2"/>
      <c r="O1473" s="2"/>
      <c r="P1473" s="2"/>
      <c r="Q1473" s="2"/>
      <c r="R1473" s="2"/>
      <c r="S1473" s="2"/>
      <c r="T1473" s="2"/>
      <c r="U1473" s="2"/>
      <c r="V1473" s="2"/>
      <c r="W1473" s="2"/>
      <c r="X1473" s="2"/>
      <c r="Y1473" s="2"/>
      <c r="Z1473" s="2"/>
      <c r="AA1473" s="2"/>
      <c r="AB1473" s="2"/>
      <c r="AC1473" s="2"/>
      <c r="AD1473" s="2"/>
      <c r="AE1473" s="2"/>
      <c r="AF1473" s="2"/>
      <c r="AG1473" s="2"/>
      <c r="AH1473" s="2"/>
      <c r="AI1473" s="2"/>
      <c r="AJ1473" s="2"/>
      <c r="AK1473" s="2"/>
      <c r="AL1473" s="2"/>
      <c r="AM1473" s="2"/>
      <c r="AN1473" s="2"/>
      <c r="AO1473" s="2"/>
      <c r="AP1473" s="2"/>
      <c r="AQ1473" s="2"/>
      <c r="AR1473" s="2"/>
      <c r="AS1473" s="2"/>
      <c r="AT1473" s="2"/>
      <c r="AU1473" s="2"/>
      <c r="AV1473" s="2"/>
      <c r="AW1473" s="2"/>
      <c r="AX1473" s="2"/>
      <c r="AY1473" s="2"/>
      <c r="AZ1473" s="2"/>
      <c r="BA1473" s="2"/>
      <c r="BB1473" s="2"/>
      <c r="BC1473" s="2"/>
      <c r="BD1473" s="2"/>
      <c r="BE1473" s="2"/>
      <c r="BF1473" s="2"/>
      <c r="BG1473" s="2"/>
      <c r="BH1473" s="2"/>
      <c r="BI1473" s="2"/>
      <c r="BJ1473" s="2"/>
    </row>
    <row r="1474" spans="1:62" x14ac:dyDescent="0.3">
      <c r="A1474" s="2"/>
      <c r="B1474" s="2"/>
      <c r="C1474" s="2"/>
      <c r="D1474" s="2"/>
      <c r="E1474" s="2"/>
      <c r="F1474" s="2"/>
      <c r="G1474" s="2"/>
      <c r="H1474" s="2"/>
      <c r="I1474" s="2"/>
      <c r="J1474" s="2"/>
      <c r="K1474" s="2"/>
      <c r="L1474" s="2"/>
      <c r="M1474" s="2"/>
      <c r="N1474" s="2"/>
      <c r="O1474" s="2"/>
      <c r="P1474" s="2"/>
      <c r="Q1474" s="2"/>
      <c r="R1474" s="2"/>
      <c r="S1474" s="2"/>
      <c r="T1474" s="2"/>
      <c r="U1474" s="2"/>
      <c r="V1474" s="2"/>
      <c r="W1474" s="2"/>
      <c r="X1474" s="2"/>
      <c r="Y1474" s="2"/>
      <c r="Z1474" s="2"/>
      <c r="AA1474" s="2"/>
      <c r="AB1474" s="2"/>
      <c r="AC1474" s="2"/>
      <c r="AD1474" s="2"/>
      <c r="AE1474" s="2"/>
      <c r="AF1474" s="2"/>
      <c r="AG1474" s="2"/>
      <c r="AH1474" s="2"/>
      <c r="AI1474" s="2"/>
      <c r="AJ1474" s="2"/>
      <c r="AK1474" s="2"/>
      <c r="AL1474" s="2"/>
      <c r="AM1474" s="2"/>
      <c r="AN1474" s="2"/>
      <c r="AO1474" s="2"/>
      <c r="AP1474" s="2"/>
      <c r="AQ1474" s="2"/>
      <c r="AR1474" s="2"/>
      <c r="AS1474" s="2"/>
      <c r="AT1474" s="2"/>
      <c r="AU1474" s="2"/>
      <c r="AV1474" s="2"/>
      <c r="AW1474" s="2"/>
      <c r="AX1474" s="2"/>
      <c r="AY1474" s="2"/>
      <c r="AZ1474" s="2"/>
      <c r="BA1474" s="2"/>
      <c r="BB1474" s="2"/>
      <c r="BC1474" s="2"/>
      <c r="BD1474" s="2"/>
      <c r="BE1474" s="2"/>
      <c r="BF1474" s="2"/>
      <c r="BG1474" s="2"/>
      <c r="BH1474" s="2"/>
      <c r="BI1474" s="2"/>
      <c r="BJ1474" s="2"/>
    </row>
    <row r="1475" spans="1:62" x14ac:dyDescent="0.3">
      <c r="A1475" s="2"/>
      <c r="B1475" s="2"/>
      <c r="C1475" s="2"/>
      <c r="D1475" s="2"/>
      <c r="E1475" s="2"/>
      <c r="F1475" s="2"/>
      <c r="G1475" s="2"/>
      <c r="H1475" s="2"/>
      <c r="I1475" s="2"/>
      <c r="J1475" s="2"/>
      <c r="K1475" s="2"/>
      <c r="L1475" s="2"/>
      <c r="M1475" s="2"/>
      <c r="N1475" s="2"/>
      <c r="O1475" s="2"/>
      <c r="P1475" s="2"/>
      <c r="Q1475" s="2"/>
      <c r="R1475" s="2"/>
      <c r="S1475" s="2"/>
      <c r="T1475" s="2"/>
      <c r="U1475" s="2"/>
      <c r="V1475" s="2"/>
      <c r="W1475" s="2"/>
      <c r="X1475" s="2"/>
      <c r="Y1475" s="2"/>
      <c r="Z1475" s="2"/>
      <c r="AA1475" s="2"/>
      <c r="AB1475" s="2"/>
      <c r="AC1475" s="2"/>
      <c r="AD1475" s="2"/>
      <c r="AE1475" s="2"/>
      <c r="AF1475" s="2"/>
      <c r="AG1475" s="2"/>
      <c r="AH1475" s="2"/>
      <c r="AI1475" s="2"/>
      <c r="AJ1475" s="2"/>
      <c r="AK1475" s="2"/>
      <c r="AL1475" s="2"/>
      <c r="AM1475" s="2"/>
      <c r="AN1475" s="2"/>
      <c r="AO1475" s="2"/>
      <c r="AP1475" s="2"/>
      <c r="AQ1475" s="2"/>
      <c r="AR1475" s="2"/>
      <c r="AS1475" s="2"/>
      <c r="AT1475" s="2"/>
      <c r="AU1475" s="2"/>
      <c r="AV1475" s="2"/>
      <c r="AW1475" s="2"/>
      <c r="AX1475" s="2"/>
      <c r="AY1475" s="2"/>
      <c r="AZ1475" s="2"/>
      <c r="BA1475" s="2"/>
      <c r="BB1475" s="2"/>
      <c r="BC1475" s="2"/>
      <c r="BD1475" s="2"/>
      <c r="BE1475" s="2"/>
      <c r="BF1475" s="2"/>
      <c r="BG1475" s="2"/>
      <c r="BH1475" s="2"/>
      <c r="BI1475" s="2"/>
      <c r="BJ1475" s="2"/>
    </row>
    <row r="1476" spans="1:62" x14ac:dyDescent="0.3">
      <c r="A1476" s="2"/>
      <c r="B1476" s="2"/>
      <c r="C1476" s="2"/>
      <c r="D1476" s="2"/>
      <c r="E1476" s="2"/>
      <c r="F1476" s="2"/>
      <c r="G1476" s="2"/>
      <c r="H1476" s="2"/>
      <c r="I1476" s="2"/>
      <c r="J1476" s="2"/>
      <c r="K1476" s="2"/>
      <c r="L1476" s="2"/>
      <c r="M1476" s="2"/>
      <c r="N1476" s="2"/>
      <c r="O1476" s="2"/>
      <c r="P1476" s="2"/>
      <c r="Q1476" s="2"/>
      <c r="R1476" s="2"/>
      <c r="S1476" s="2"/>
      <c r="T1476" s="2"/>
      <c r="U1476" s="2"/>
      <c r="V1476" s="2"/>
      <c r="W1476" s="2"/>
      <c r="X1476" s="2"/>
      <c r="Y1476" s="2"/>
      <c r="Z1476" s="2"/>
      <c r="AA1476" s="2"/>
      <c r="AB1476" s="2"/>
      <c r="AC1476" s="2"/>
      <c r="AD1476" s="2"/>
      <c r="AE1476" s="2"/>
      <c r="AF1476" s="2"/>
      <c r="AG1476" s="2"/>
      <c r="AH1476" s="2"/>
      <c r="AI1476" s="2"/>
      <c r="AJ1476" s="2"/>
      <c r="AK1476" s="2"/>
      <c r="AL1476" s="2"/>
      <c r="AM1476" s="2"/>
      <c r="AN1476" s="2"/>
      <c r="AO1476" s="2"/>
      <c r="AP1476" s="2"/>
      <c r="AQ1476" s="2"/>
      <c r="AR1476" s="2"/>
      <c r="AS1476" s="2"/>
      <c r="AT1476" s="2"/>
      <c r="AU1476" s="2"/>
      <c r="AV1476" s="2"/>
      <c r="AW1476" s="2"/>
      <c r="AX1476" s="2"/>
      <c r="AY1476" s="2"/>
      <c r="AZ1476" s="2"/>
      <c r="BA1476" s="2"/>
      <c r="BB1476" s="2"/>
      <c r="BC1476" s="2"/>
      <c r="BD1476" s="2"/>
      <c r="BE1476" s="2"/>
      <c r="BF1476" s="2"/>
      <c r="BG1476" s="2"/>
      <c r="BH1476" s="2"/>
      <c r="BI1476" s="2"/>
      <c r="BJ1476" s="2"/>
    </row>
    <row r="1477" spans="1:62" x14ac:dyDescent="0.3">
      <c r="A1477" s="2"/>
      <c r="B1477" s="2"/>
      <c r="C1477" s="2"/>
      <c r="D1477" s="2"/>
      <c r="E1477" s="2"/>
      <c r="F1477" s="2"/>
      <c r="G1477" s="2"/>
      <c r="H1477" s="2"/>
      <c r="I1477" s="2"/>
      <c r="J1477" s="2"/>
      <c r="K1477" s="2"/>
      <c r="L1477" s="2"/>
      <c r="M1477" s="2"/>
      <c r="N1477" s="2"/>
      <c r="O1477" s="2"/>
      <c r="P1477" s="2"/>
      <c r="Q1477" s="2"/>
      <c r="R1477" s="2"/>
      <c r="S1477" s="2"/>
      <c r="T1477" s="2"/>
      <c r="U1477" s="2"/>
      <c r="V1477" s="2"/>
      <c r="W1477" s="2"/>
      <c r="X1477" s="2"/>
      <c r="Y1477" s="2"/>
      <c r="Z1477" s="2"/>
      <c r="AA1477" s="2"/>
      <c r="AB1477" s="2"/>
      <c r="AC1477" s="2"/>
      <c r="AD1477" s="2"/>
      <c r="AE1477" s="2"/>
      <c r="AF1477" s="2"/>
      <c r="AG1477" s="2"/>
      <c r="AH1477" s="2"/>
      <c r="AI1477" s="2"/>
      <c r="AJ1477" s="2"/>
      <c r="AK1477" s="2"/>
      <c r="AL1477" s="2"/>
      <c r="AM1477" s="2"/>
      <c r="AN1477" s="2"/>
      <c r="AO1477" s="2"/>
      <c r="AP1477" s="2"/>
      <c r="AQ1477" s="2"/>
      <c r="AR1477" s="2"/>
      <c r="AS1477" s="2"/>
      <c r="AT1477" s="2"/>
      <c r="AU1477" s="2"/>
      <c r="AV1477" s="2"/>
      <c r="AW1477" s="2"/>
      <c r="AX1477" s="2"/>
      <c r="AY1477" s="2"/>
      <c r="AZ1477" s="2"/>
      <c r="BA1477" s="2"/>
      <c r="BB1477" s="2"/>
      <c r="BC1477" s="2"/>
      <c r="BD1477" s="2"/>
      <c r="BE1477" s="2"/>
      <c r="BF1477" s="2"/>
      <c r="BG1477" s="2"/>
      <c r="BH1477" s="2"/>
      <c r="BI1477" s="2"/>
      <c r="BJ1477" s="2"/>
    </row>
    <row r="1478" spans="1:62" x14ac:dyDescent="0.3">
      <c r="A1478" s="2"/>
      <c r="B1478" s="2"/>
      <c r="C1478" s="2"/>
      <c r="D1478" s="2"/>
      <c r="E1478" s="2"/>
      <c r="F1478" s="2"/>
      <c r="G1478" s="2"/>
      <c r="H1478" s="2"/>
      <c r="I1478" s="2"/>
      <c r="J1478" s="2"/>
      <c r="K1478" s="2"/>
      <c r="L1478" s="2"/>
      <c r="M1478" s="2"/>
      <c r="N1478" s="2"/>
      <c r="O1478" s="2"/>
      <c r="P1478" s="2"/>
      <c r="Q1478" s="2"/>
      <c r="R1478" s="2"/>
      <c r="S1478" s="2"/>
      <c r="T1478" s="2"/>
      <c r="U1478" s="2"/>
      <c r="V1478" s="2"/>
      <c r="W1478" s="2"/>
      <c r="X1478" s="2"/>
      <c r="Y1478" s="2"/>
      <c r="Z1478" s="2"/>
      <c r="AA1478" s="2"/>
      <c r="AB1478" s="2"/>
      <c r="AC1478" s="2"/>
      <c r="AD1478" s="2"/>
      <c r="AE1478" s="2"/>
      <c r="AF1478" s="2"/>
      <c r="AG1478" s="2"/>
      <c r="AH1478" s="2"/>
      <c r="AI1478" s="2"/>
      <c r="AJ1478" s="2"/>
      <c r="AK1478" s="2"/>
      <c r="AL1478" s="2"/>
      <c r="AM1478" s="2"/>
      <c r="AN1478" s="2"/>
      <c r="AO1478" s="2"/>
      <c r="AP1478" s="2"/>
      <c r="AQ1478" s="2"/>
      <c r="AR1478" s="2"/>
      <c r="AS1478" s="2"/>
      <c r="AT1478" s="2"/>
      <c r="AU1478" s="2"/>
      <c r="AV1478" s="2"/>
      <c r="AW1478" s="2"/>
      <c r="AX1478" s="2"/>
      <c r="AY1478" s="2"/>
      <c r="AZ1478" s="2"/>
      <c r="BA1478" s="2"/>
      <c r="BB1478" s="2"/>
      <c r="BC1478" s="2"/>
      <c r="BD1478" s="2"/>
      <c r="BE1478" s="2"/>
      <c r="BF1478" s="2"/>
      <c r="BG1478" s="2"/>
      <c r="BH1478" s="2"/>
      <c r="BI1478" s="2"/>
      <c r="BJ1478" s="2"/>
    </row>
    <row r="1479" spans="1:62" x14ac:dyDescent="0.3">
      <c r="A1479" s="2"/>
      <c r="B1479" s="2"/>
      <c r="C1479" s="2"/>
      <c r="D1479" s="2"/>
      <c r="E1479" s="2"/>
      <c r="F1479" s="2"/>
      <c r="G1479" s="2"/>
      <c r="H1479" s="2"/>
      <c r="I1479" s="2"/>
      <c r="J1479" s="2"/>
      <c r="K1479" s="2"/>
      <c r="L1479" s="2"/>
      <c r="M1479" s="2"/>
      <c r="N1479" s="2"/>
      <c r="O1479" s="2"/>
      <c r="P1479" s="2"/>
      <c r="Q1479" s="2"/>
      <c r="R1479" s="2"/>
      <c r="S1479" s="2"/>
      <c r="T1479" s="2"/>
      <c r="U1479" s="2"/>
      <c r="V1479" s="2"/>
      <c r="W1479" s="2"/>
      <c r="X1479" s="2"/>
      <c r="Y1479" s="2"/>
      <c r="Z1479" s="2"/>
      <c r="AA1479" s="2"/>
      <c r="AB1479" s="2"/>
      <c r="AC1479" s="2"/>
      <c r="AD1479" s="2"/>
      <c r="AE1479" s="2"/>
      <c r="AF1479" s="2"/>
      <c r="AG1479" s="2"/>
      <c r="AH1479" s="2"/>
      <c r="AI1479" s="2"/>
      <c r="AJ1479" s="2"/>
      <c r="AK1479" s="2"/>
      <c r="AL1479" s="2"/>
      <c r="AM1479" s="2"/>
      <c r="AN1479" s="2"/>
      <c r="AO1479" s="2"/>
      <c r="AP1479" s="2"/>
      <c r="AQ1479" s="2"/>
      <c r="AR1479" s="2"/>
      <c r="AS1479" s="2"/>
      <c r="AT1479" s="2"/>
      <c r="AU1479" s="2"/>
      <c r="AV1479" s="2"/>
      <c r="AW1479" s="2"/>
      <c r="AX1479" s="2"/>
      <c r="AY1479" s="2"/>
      <c r="AZ1479" s="2"/>
      <c r="BA1479" s="2"/>
      <c r="BB1479" s="2"/>
      <c r="BC1479" s="2"/>
      <c r="BD1479" s="2"/>
      <c r="BE1479" s="2"/>
      <c r="BF1479" s="2"/>
      <c r="BG1479" s="2"/>
      <c r="BH1479" s="2"/>
      <c r="BI1479" s="2"/>
      <c r="BJ1479" s="2"/>
    </row>
    <row r="1480" spans="1:62" x14ac:dyDescent="0.3">
      <c r="A1480" s="2"/>
      <c r="B1480" s="2"/>
      <c r="C1480" s="2"/>
      <c r="D1480" s="2"/>
      <c r="E1480" s="2"/>
      <c r="F1480" s="2"/>
      <c r="G1480" s="2"/>
      <c r="H1480" s="2"/>
      <c r="I1480" s="2"/>
      <c r="J1480" s="2"/>
      <c r="K1480" s="2"/>
      <c r="L1480" s="2"/>
      <c r="M1480" s="2"/>
      <c r="N1480" s="2"/>
      <c r="O1480" s="2"/>
      <c r="P1480" s="2"/>
      <c r="Q1480" s="2"/>
      <c r="R1480" s="2"/>
      <c r="S1480" s="2"/>
      <c r="T1480" s="2"/>
      <c r="U1480" s="2"/>
      <c r="V1480" s="2"/>
      <c r="W1480" s="2"/>
      <c r="X1480" s="2"/>
      <c r="Y1480" s="2"/>
      <c r="Z1480" s="2"/>
      <c r="AA1480" s="2"/>
      <c r="AB1480" s="2"/>
      <c r="AC1480" s="2"/>
      <c r="AD1480" s="2"/>
      <c r="AE1480" s="2"/>
      <c r="AF1480" s="2"/>
      <c r="AG1480" s="2"/>
      <c r="AH1480" s="2"/>
      <c r="AI1480" s="2"/>
      <c r="AJ1480" s="2"/>
      <c r="AK1480" s="2"/>
      <c r="AL1480" s="2"/>
      <c r="AM1480" s="2"/>
      <c r="AN1480" s="2"/>
      <c r="AO1480" s="2"/>
      <c r="AP1480" s="2"/>
      <c r="AQ1480" s="2"/>
      <c r="AR1480" s="2"/>
      <c r="AS1480" s="2"/>
      <c r="AT1480" s="2"/>
      <c r="AU1480" s="2"/>
      <c r="AV1480" s="2"/>
      <c r="AW1480" s="2"/>
      <c r="AX1480" s="2"/>
      <c r="AY1480" s="2"/>
      <c r="AZ1480" s="2"/>
      <c r="BA1480" s="2"/>
      <c r="BB1480" s="2"/>
      <c r="BC1480" s="2"/>
      <c r="BD1480" s="2"/>
      <c r="BE1480" s="2"/>
      <c r="BF1480" s="2"/>
      <c r="BG1480" s="2"/>
      <c r="BH1480" s="2"/>
      <c r="BI1480" s="2"/>
      <c r="BJ1480" s="2"/>
    </row>
    <row r="1481" spans="1:62" x14ac:dyDescent="0.3">
      <c r="A1481" s="2"/>
      <c r="B1481" s="2"/>
      <c r="C1481" s="2"/>
      <c r="D1481" s="2"/>
      <c r="E1481" s="2"/>
      <c r="F1481" s="2"/>
      <c r="G1481" s="2"/>
      <c r="H1481" s="2"/>
      <c r="I1481" s="2"/>
      <c r="J1481" s="2"/>
      <c r="K1481" s="2"/>
      <c r="L1481" s="2"/>
      <c r="M1481" s="2"/>
      <c r="N1481" s="2"/>
      <c r="O1481" s="2"/>
      <c r="P1481" s="2"/>
      <c r="Q1481" s="2"/>
      <c r="R1481" s="2"/>
      <c r="S1481" s="2"/>
      <c r="T1481" s="2"/>
      <c r="U1481" s="2"/>
      <c r="V1481" s="2"/>
      <c r="W1481" s="2"/>
      <c r="X1481" s="2"/>
      <c r="Y1481" s="2"/>
      <c r="Z1481" s="2"/>
      <c r="AA1481" s="2"/>
      <c r="AB1481" s="2"/>
      <c r="AC1481" s="2"/>
      <c r="AD1481" s="2"/>
      <c r="AE1481" s="2"/>
      <c r="AF1481" s="2"/>
      <c r="AG1481" s="2"/>
      <c r="AH1481" s="2"/>
      <c r="AI1481" s="2"/>
      <c r="AJ1481" s="2"/>
      <c r="AK1481" s="2"/>
      <c r="AL1481" s="2"/>
      <c r="AM1481" s="2"/>
      <c r="AN1481" s="2"/>
      <c r="AO1481" s="2"/>
      <c r="AP1481" s="2"/>
      <c r="AQ1481" s="2"/>
      <c r="AR1481" s="2"/>
      <c r="AS1481" s="2"/>
      <c r="AT1481" s="2"/>
      <c r="AU1481" s="2"/>
      <c r="AV1481" s="2"/>
      <c r="AW1481" s="2"/>
      <c r="AX1481" s="2"/>
      <c r="AY1481" s="2"/>
      <c r="AZ1481" s="2"/>
      <c r="BA1481" s="2"/>
      <c r="BB1481" s="2"/>
      <c r="BC1481" s="2"/>
      <c r="BD1481" s="2"/>
      <c r="BE1481" s="2"/>
      <c r="BF1481" s="2"/>
      <c r="BG1481" s="2"/>
      <c r="BH1481" s="2"/>
      <c r="BI1481" s="2"/>
      <c r="BJ1481" s="2"/>
    </row>
    <row r="1482" spans="1:62" x14ac:dyDescent="0.3">
      <c r="A1482" s="2"/>
      <c r="B1482" s="2"/>
      <c r="C1482" s="2"/>
      <c r="D1482" s="2"/>
      <c r="E1482" s="2"/>
      <c r="F1482" s="2"/>
      <c r="G1482" s="2"/>
      <c r="H1482" s="2"/>
      <c r="I1482" s="2"/>
      <c r="J1482" s="2"/>
      <c r="K1482" s="2"/>
      <c r="L1482" s="2"/>
      <c r="M1482" s="2"/>
      <c r="N1482" s="2"/>
      <c r="O1482" s="2"/>
      <c r="P1482" s="2"/>
      <c r="Q1482" s="2"/>
      <c r="R1482" s="2"/>
      <c r="S1482" s="2"/>
      <c r="T1482" s="2"/>
      <c r="U1482" s="2"/>
      <c r="V1482" s="2"/>
      <c r="W1482" s="2"/>
      <c r="X1482" s="2"/>
      <c r="Y1482" s="2"/>
      <c r="Z1482" s="2"/>
      <c r="AA1482" s="2"/>
      <c r="AB1482" s="2"/>
      <c r="AC1482" s="2"/>
      <c r="AD1482" s="2"/>
      <c r="AE1482" s="2"/>
      <c r="AF1482" s="2"/>
      <c r="AG1482" s="2"/>
      <c r="AH1482" s="2"/>
      <c r="AI1482" s="2"/>
      <c r="AJ1482" s="2"/>
      <c r="AK1482" s="2"/>
      <c r="AL1482" s="2"/>
      <c r="AM1482" s="2"/>
      <c r="AN1482" s="2"/>
      <c r="AO1482" s="2"/>
      <c r="AP1482" s="2"/>
      <c r="AQ1482" s="2"/>
      <c r="AR1482" s="2"/>
      <c r="AS1482" s="2"/>
      <c r="AT1482" s="2"/>
      <c r="AU1482" s="2"/>
      <c r="AV1482" s="2"/>
      <c r="AW1482" s="2"/>
      <c r="AX1482" s="2"/>
      <c r="AY1482" s="2"/>
      <c r="AZ1482" s="2"/>
      <c r="BA1482" s="2"/>
      <c r="BB1482" s="2"/>
      <c r="BC1482" s="2"/>
      <c r="BD1482" s="2"/>
      <c r="BE1482" s="2"/>
      <c r="BF1482" s="2"/>
      <c r="BG1482" s="2"/>
      <c r="BH1482" s="2"/>
      <c r="BI1482" s="2"/>
      <c r="BJ1482" s="2"/>
    </row>
    <row r="1483" spans="1:62" x14ac:dyDescent="0.3">
      <c r="A1483" s="2"/>
      <c r="B1483" s="2"/>
      <c r="C1483" s="2"/>
      <c r="D1483" s="2"/>
      <c r="E1483" s="2"/>
      <c r="F1483" s="2"/>
      <c r="G1483" s="2"/>
      <c r="H1483" s="2"/>
      <c r="I1483" s="2"/>
      <c r="J1483" s="2"/>
      <c r="K1483" s="2"/>
      <c r="L1483" s="2"/>
      <c r="M1483" s="2"/>
      <c r="N1483" s="2"/>
      <c r="O1483" s="2"/>
      <c r="P1483" s="2"/>
      <c r="Q1483" s="2"/>
      <c r="R1483" s="2"/>
      <c r="S1483" s="2"/>
      <c r="T1483" s="2"/>
      <c r="U1483" s="2"/>
      <c r="V1483" s="2"/>
      <c r="W1483" s="2"/>
      <c r="X1483" s="2"/>
      <c r="Y1483" s="2"/>
      <c r="Z1483" s="2"/>
      <c r="AA1483" s="2"/>
      <c r="AB1483" s="2"/>
      <c r="AC1483" s="2"/>
      <c r="AD1483" s="2"/>
      <c r="AE1483" s="2"/>
      <c r="AF1483" s="2"/>
      <c r="AG1483" s="2"/>
      <c r="AH1483" s="2"/>
      <c r="AI1483" s="2"/>
      <c r="AJ1483" s="2"/>
      <c r="AK1483" s="2"/>
      <c r="AL1483" s="2"/>
      <c r="AM1483" s="2"/>
      <c r="AN1483" s="2"/>
      <c r="AO1483" s="2"/>
      <c r="AP1483" s="2"/>
      <c r="AQ1483" s="2"/>
      <c r="AR1483" s="2"/>
      <c r="AS1483" s="2"/>
      <c r="AT1483" s="2"/>
      <c r="AU1483" s="2"/>
      <c r="AV1483" s="2"/>
      <c r="AW1483" s="2"/>
      <c r="AX1483" s="2"/>
      <c r="AY1483" s="2"/>
      <c r="AZ1483" s="2"/>
      <c r="BA1483" s="2"/>
      <c r="BB1483" s="2"/>
      <c r="BC1483" s="2"/>
      <c r="BD1483" s="2"/>
      <c r="BE1483" s="2"/>
      <c r="BF1483" s="2"/>
      <c r="BG1483" s="2"/>
      <c r="BH1483" s="2"/>
      <c r="BI1483" s="2"/>
      <c r="BJ1483" s="2"/>
    </row>
    <row r="1484" spans="1:62" x14ac:dyDescent="0.3">
      <c r="A1484" s="2"/>
      <c r="B1484" s="2"/>
      <c r="C1484" s="2"/>
      <c r="D1484" s="2"/>
      <c r="E1484" s="2"/>
      <c r="F1484" s="2"/>
      <c r="G1484" s="2"/>
      <c r="H1484" s="2"/>
      <c r="I1484" s="2"/>
      <c r="J1484" s="2"/>
      <c r="K1484" s="2"/>
      <c r="L1484" s="2"/>
      <c r="M1484" s="2"/>
      <c r="N1484" s="2"/>
      <c r="O1484" s="2"/>
      <c r="P1484" s="2"/>
      <c r="Q1484" s="2"/>
      <c r="R1484" s="2"/>
      <c r="S1484" s="2"/>
      <c r="T1484" s="2"/>
      <c r="U1484" s="2"/>
      <c r="V1484" s="2"/>
      <c r="W1484" s="2"/>
      <c r="X1484" s="2"/>
      <c r="Y1484" s="2"/>
      <c r="Z1484" s="2"/>
      <c r="AA1484" s="2"/>
      <c r="AB1484" s="2"/>
      <c r="AC1484" s="2"/>
      <c r="AD1484" s="2"/>
      <c r="AE1484" s="2"/>
      <c r="AF1484" s="2"/>
      <c r="AG1484" s="2"/>
      <c r="AH1484" s="2"/>
      <c r="AI1484" s="2"/>
      <c r="AJ1484" s="2"/>
      <c r="AK1484" s="2"/>
      <c r="AL1484" s="2"/>
      <c r="AM1484" s="2"/>
      <c r="AN1484" s="2"/>
      <c r="AO1484" s="2"/>
      <c r="AP1484" s="2"/>
      <c r="AQ1484" s="2"/>
      <c r="AR1484" s="2"/>
      <c r="AS1484" s="2"/>
      <c r="AT1484" s="2"/>
      <c r="AU1484" s="2"/>
      <c r="AV1484" s="2"/>
      <c r="AW1484" s="2"/>
      <c r="AX1484" s="2"/>
      <c r="AY1484" s="2"/>
      <c r="AZ1484" s="2"/>
      <c r="BA1484" s="2"/>
      <c r="BB1484" s="2"/>
      <c r="BC1484" s="2"/>
      <c r="BD1484" s="2"/>
      <c r="BE1484" s="2"/>
      <c r="BF1484" s="2"/>
      <c r="BG1484" s="2"/>
      <c r="BH1484" s="2"/>
      <c r="BI1484" s="2"/>
      <c r="BJ1484" s="2"/>
    </row>
    <row r="1485" spans="1:62" x14ac:dyDescent="0.3">
      <c r="A1485" s="2"/>
      <c r="B1485" s="2"/>
      <c r="C1485" s="2"/>
      <c r="D1485" s="2"/>
      <c r="E1485" s="2"/>
      <c r="F1485" s="2"/>
      <c r="G1485" s="2"/>
      <c r="H1485" s="2"/>
      <c r="I1485" s="2"/>
      <c r="J1485" s="2"/>
      <c r="K1485" s="2"/>
      <c r="L1485" s="2"/>
      <c r="M1485" s="2"/>
      <c r="N1485" s="2"/>
      <c r="O1485" s="2"/>
      <c r="P1485" s="2"/>
      <c r="Q1485" s="2"/>
      <c r="R1485" s="2"/>
      <c r="S1485" s="2"/>
      <c r="T1485" s="2"/>
      <c r="U1485" s="2"/>
      <c r="V1485" s="2"/>
      <c r="W1485" s="2"/>
      <c r="X1485" s="2"/>
      <c r="Y1485" s="2"/>
      <c r="Z1485" s="2"/>
      <c r="AA1485" s="2"/>
      <c r="AB1485" s="2"/>
      <c r="AC1485" s="2"/>
      <c r="AD1485" s="2"/>
      <c r="AE1485" s="2"/>
      <c r="AF1485" s="2"/>
      <c r="AG1485" s="2"/>
      <c r="AH1485" s="2"/>
      <c r="AI1485" s="2"/>
      <c r="AJ1485" s="2"/>
      <c r="AK1485" s="2"/>
      <c r="AL1485" s="2"/>
      <c r="AM1485" s="2"/>
      <c r="AN1485" s="2"/>
      <c r="AO1485" s="2"/>
      <c r="AP1485" s="2"/>
      <c r="AQ1485" s="2"/>
      <c r="AR1485" s="2"/>
      <c r="AS1485" s="2"/>
      <c r="AT1485" s="2"/>
      <c r="AU1485" s="2"/>
      <c r="AV1485" s="2"/>
      <c r="AW1485" s="2"/>
      <c r="AX1485" s="2"/>
      <c r="AY1485" s="2"/>
      <c r="AZ1485" s="2"/>
      <c r="BA1485" s="2"/>
      <c r="BB1485" s="2"/>
      <c r="BC1485" s="2"/>
      <c r="BD1485" s="2"/>
      <c r="BE1485" s="2"/>
      <c r="BF1485" s="2"/>
      <c r="BG1485" s="2"/>
      <c r="BH1485" s="2"/>
      <c r="BI1485" s="2"/>
      <c r="BJ1485" s="2"/>
    </row>
    <row r="1486" spans="1:62" x14ac:dyDescent="0.3">
      <c r="A1486" s="2"/>
      <c r="B1486" s="2"/>
      <c r="C1486" s="2"/>
      <c r="D1486" s="2"/>
      <c r="E1486" s="2"/>
      <c r="F1486" s="2"/>
      <c r="G1486" s="2"/>
      <c r="H1486" s="2"/>
      <c r="I1486" s="2"/>
      <c r="J1486" s="2"/>
      <c r="K1486" s="2"/>
      <c r="L1486" s="2"/>
      <c r="M1486" s="2"/>
      <c r="N1486" s="2"/>
      <c r="O1486" s="2"/>
      <c r="P1486" s="2"/>
      <c r="Q1486" s="2"/>
      <c r="R1486" s="2"/>
      <c r="S1486" s="2"/>
      <c r="T1486" s="2"/>
      <c r="U1486" s="2"/>
      <c r="V1486" s="2"/>
      <c r="W1486" s="2"/>
      <c r="X1486" s="2"/>
      <c r="Y1486" s="2"/>
      <c r="Z1486" s="2"/>
      <c r="AA1486" s="2"/>
      <c r="AB1486" s="2"/>
      <c r="AC1486" s="2"/>
      <c r="AD1486" s="2"/>
      <c r="AE1486" s="2"/>
      <c r="AF1486" s="2"/>
      <c r="AG1486" s="2"/>
      <c r="AH1486" s="2"/>
      <c r="AI1486" s="2"/>
      <c r="AJ1486" s="2"/>
      <c r="AK1486" s="2"/>
      <c r="AL1486" s="2"/>
      <c r="AM1486" s="2"/>
      <c r="AN1486" s="2"/>
      <c r="AO1486" s="2"/>
      <c r="AP1486" s="2"/>
      <c r="AQ1486" s="2"/>
      <c r="AR1486" s="2"/>
      <c r="AS1486" s="2"/>
      <c r="AT1486" s="2"/>
      <c r="AU1486" s="2"/>
      <c r="AV1486" s="2"/>
      <c r="AW1486" s="2"/>
      <c r="AX1486" s="2"/>
      <c r="AY1486" s="2"/>
      <c r="AZ1486" s="2"/>
      <c r="BA1486" s="2"/>
      <c r="BB1486" s="2"/>
      <c r="BC1486" s="2"/>
      <c r="BD1486" s="2"/>
      <c r="BE1486" s="2"/>
      <c r="BF1486" s="2"/>
      <c r="BG1486" s="2"/>
      <c r="BH1486" s="2"/>
      <c r="BI1486" s="2"/>
      <c r="BJ1486" s="2"/>
    </row>
    <row r="1487" spans="1:62" x14ac:dyDescent="0.3">
      <c r="A1487" s="2"/>
      <c r="B1487" s="2"/>
      <c r="C1487" s="2"/>
      <c r="D1487" s="2"/>
      <c r="E1487" s="2"/>
      <c r="F1487" s="2"/>
      <c r="G1487" s="2"/>
      <c r="H1487" s="2"/>
      <c r="I1487" s="2"/>
      <c r="J1487" s="2"/>
      <c r="K1487" s="2"/>
      <c r="L1487" s="2"/>
      <c r="M1487" s="2"/>
      <c r="N1487" s="2"/>
      <c r="O1487" s="2"/>
      <c r="P1487" s="2"/>
      <c r="Q1487" s="2"/>
      <c r="R1487" s="2"/>
      <c r="S1487" s="2"/>
      <c r="T1487" s="2"/>
      <c r="U1487" s="2"/>
      <c r="V1487" s="2"/>
      <c r="W1487" s="2"/>
      <c r="X1487" s="2"/>
      <c r="Y1487" s="2"/>
      <c r="Z1487" s="2"/>
      <c r="AA1487" s="2"/>
      <c r="AB1487" s="2"/>
      <c r="AC1487" s="2"/>
      <c r="AD1487" s="2"/>
      <c r="AE1487" s="2"/>
      <c r="AF1487" s="2"/>
      <c r="AG1487" s="2"/>
      <c r="AH1487" s="2"/>
      <c r="AI1487" s="2"/>
      <c r="AJ1487" s="2"/>
      <c r="AK1487" s="2"/>
      <c r="AL1487" s="2"/>
      <c r="AM1487" s="2"/>
      <c r="AN1487" s="2"/>
      <c r="AO1487" s="2"/>
      <c r="AP1487" s="2"/>
      <c r="AQ1487" s="2"/>
      <c r="AR1487" s="2"/>
      <c r="AS1487" s="2"/>
      <c r="AT1487" s="2"/>
      <c r="AU1487" s="2"/>
      <c r="AV1487" s="2"/>
      <c r="AW1487" s="2"/>
      <c r="AX1487" s="2"/>
      <c r="AY1487" s="2"/>
      <c r="AZ1487" s="2"/>
      <c r="BA1487" s="2"/>
      <c r="BB1487" s="2"/>
      <c r="BC1487" s="2"/>
      <c r="BD1487" s="2"/>
      <c r="BE1487" s="2"/>
      <c r="BF1487" s="2"/>
      <c r="BG1487" s="2"/>
      <c r="BH1487" s="2"/>
      <c r="BI1487" s="2"/>
      <c r="BJ1487" s="2"/>
    </row>
    <row r="1488" spans="1:62" x14ac:dyDescent="0.3">
      <c r="A1488" s="2"/>
      <c r="B1488" s="2"/>
      <c r="C1488" s="2"/>
      <c r="D1488" s="2"/>
      <c r="E1488" s="2"/>
      <c r="F1488" s="2"/>
      <c r="G1488" s="2"/>
      <c r="H1488" s="2"/>
      <c r="I1488" s="2"/>
      <c r="J1488" s="2"/>
      <c r="K1488" s="2"/>
      <c r="L1488" s="2"/>
      <c r="M1488" s="2"/>
      <c r="N1488" s="2"/>
      <c r="O1488" s="2"/>
      <c r="P1488" s="2"/>
      <c r="Q1488" s="2"/>
      <c r="R1488" s="2"/>
      <c r="S1488" s="2"/>
      <c r="T1488" s="2"/>
      <c r="U1488" s="2"/>
      <c r="V1488" s="2"/>
      <c r="W1488" s="2"/>
      <c r="X1488" s="2"/>
      <c r="Y1488" s="2"/>
      <c r="Z1488" s="2"/>
      <c r="AA1488" s="2"/>
      <c r="AB1488" s="2"/>
      <c r="AC1488" s="2"/>
      <c r="AD1488" s="2"/>
      <c r="AE1488" s="2"/>
      <c r="AF1488" s="2"/>
      <c r="AG1488" s="2"/>
      <c r="AH1488" s="2"/>
      <c r="AI1488" s="2"/>
      <c r="AJ1488" s="2"/>
      <c r="AK1488" s="2"/>
      <c r="AL1488" s="2"/>
      <c r="AM1488" s="2"/>
      <c r="AN1488" s="2"/>
      <c r="AO1488" s="2"/>
      <c r="AP1488" s="2"/>
      <c r="AQ1488" s="2"/>
      <c r="AR1488" s="2"/>
      <c r="AS1488" s="2"/>
      <c r="AT1488" s="2"/>
      <c r="AU1488" s="2"/>
      <c r="AV1488" s="2"/>
      <c r="AW1488" s="2"/>
      <c r="AX1488" s="2"/>
      <c r="AY1488" s="2"/>
      <c r="AZ1488" s="2"/>
      <c r="BA1488" s="2"/>
      <c r="BB1488" s="2"/>
      <c r="BC1488" s="2"/>
      <c r="BD1488" s="2"/>
      <c r="BE1488" s="2"/>
      <c r="BF1488" s="2"/>
      <c r="BG1488" s="2"/>
      <c r="BH1488" s="2"/>
      <c r="BI1488" s="2"/>
      <c r="BJ1488" s="2"/>
    </row>
    <row r="1489" spans="1:62" x14ac:dyDescent="0.3">
      <c r="A1489" s="2"/>
      <c r="B1489" s="2"/>
      <c r="C1489" s="2"/>
      <c r="D1489" s="2"/>
      <c r="E1489" s="2"/>
      <c r="F1489" s="2"/>
      <c r="G1489" s="2"/>
      <c r="H1489" s="2"/>
      <c r="I1489" s="2"/>
      <c r="J1489" s="2"/>
      <c r="K1489" s="2"/>
      <c r="L1489" s="2"/>
      <c r="M1489" s="2"/>
      <c r="N1489" s="2"/>
      <c r="O1489" s="2"/>
      <c r="P1489" s="2"/>
      <c r="Q1489" s="2"/>
      <c r="R1489" s="2"/>
      <c r="S1489" s="2"/>
      <c r="T1489" s="2"/>
      <c r="U1489" s="2"/>
      <c r="V1489" s="2"/>
      <c r="W1489" s="2"/>
      <c r="X1489" s="2"/>
      <c r="Y1489" s="2"/>
      <c r="Z1489" s="2"/>
      <c r="AA1489" s="2"/>
      <c r="AB1489" s="2"/>
      <c r="AC1489" s="2"/>
      <c r="AD1489" s="2"/>
      <c r="AE1489" s="2"/>
      <c r="AF1489" s="2"/>
      <c r="AG1489" s="2"/>
      <c r="AH1489" s="2"/>
      <c r="AI1489" s="2"/>
      <c r="AJ1489" s="2"/>
      <c r="AK1489" s="2"/>
      <c r="AL1489" s="2"/>
      <c r="AM1489" s="2"/>
      <c r="AN1489" s="2"/>
      <c r="AO1489" s="2"/>
      <c r="AP1489" s="2"/>
      <c r="AQ1489" s="2"/>
      <c r="AR1489" s="2"/>
      <c r="AS1489" s="2"/>
      <c r="AT1489" s="2"/>
      <c r="AU1489" s="2"/>
      <c r="AV1489" s="2"/>
      <c r="AW1489" s="2"/>
      <c r="AX1489" s="2"/>
      <c r="AY1489" s="2"/>
      <c r="AZ1489" s="2"/>
      <c r="BA1489" s="2"/>
      <c r="BB1489" s="2"/>
      <c r="BC1489" s="2"/>
      <c r="BD1489" s="2"/>
      <c r="BE1489" s="2"/>
      <c r="BF1489" s="2"/>
      <c r="BG1489" s="2"/>
      <c r="BH1489" s="2"/>
      <c r="BI1489" s="2"/>
      <c r="BJ1489" s="2"/>
    </row>
    <row r="1490" spans="1:62" x14ac:dyDescent="0.3">
      <c r="A1490" s="2"/>
      <c r="B1490" s="2"/>
      <c r="C1490" s="2"/>
      <c r="D1490" s="2"/>
      <c r="E1490" s="2"/>
      <c r="F1490" s="2"/>
      <c r="G1490" s="2"/>
      <c r="H1490" s="2"/>
      <c r="I1490" s="2"/>
      <c r="J1490" s="2"/>
      <c r="K1490" s="2"/>
      <c r="L1490" s="2"/>
      <c r="M1490" s="2"/>
      <c r="N1490" s="2"/>
      <c r="O1490" s="2"/>
      <c r="P1490" s="2"/>
      <c r="Q1490" s="2"/>
      <c r="R1490" s="2"/>
      <c r="S1490" s="2"/>
      <c r="T1490" s="2"/>
      <c r="U1490" s="2"/>
      <c r="V1490" s="2"/>
      <c r="W1490" s="2"/>
      <c r="X1490" s="2"/>
      <c r="Y1490" s="2"/>
      <c r="Z1490" s="2"/>
      <c r="AA1490" s="2"/>
      <c r="AB1490" s="2"/>
      <c r="AC1490" s="2"/>
      <c r="AD1490" s="2"/>
      <c r="AE1490" s="2"/>
      <c r="AF1490" s="2"/>
      <c r="AG1490" s="2"/>
      <c r="AH1490" s="2"/>
      <c r="AI1490" s="2"/>
      <c r="AJ1490" s="2"/>
      <c r="AK1490" s="2"/>
      <c r="AL1490" s="2"/>
      <c r="AM1490" s="2"/>
      <c r="AN1490" s="2"/>
      <c r="AO1490" s="2"/>
      <c r="AP1490" s="2"/>
      <c r="AQ1490" s="2"/>
      <c r="AR1490" s="2"/>
      <c r="AS1490" s="2"/>
      <c r="AT1490" s="2"/>
      <c r="AU1490" s="2"/>
      <c r="AV1490" s="2"/>
      <c r="AW1490" s="2"/>
      <c r="AX1490" s="2"/>
      <c r="AY1490" s="2"/>
      <c r="AZ1490" s="2"/>
      <c r="BA1490" s="2"/>
      <c r="BB1490" s="2"/>
      <c r="BC1490" s="2"/>
      <c r="BD1490" s="2"/>
      <c r="BE1490" s="2"/>
      <c r="BF1490" s="2"/>
      <c r="BG1490" s="2"/>
      <c r="BH1490" s="2"/>
      <c r="BI1490" s="2"/>
      <c r="BJ1490" s="2"/>
    </row>
    <row r="1491" spans="1:62" x14ac:dyDescent="0.3">
      <c r="A1491" s="2"/>
      <c r="B1491" s="2"/>
      <c r="C1491" s="2"/>
      <c r="D1491" s="2"/>
      <c r="E1491" s="2"/>
      <c r="F1491" s="2"/>
      <c r="G1491" s="2"/>
      <c r="H1491" s="2"/>
      <c r="I1491" s="2"/>
      <c r="J1491" s="2"/>
      <c r="K1491" s="2"/>
      <c r="L1491" s="2"/>
      <c r="M1491" s="2"/>
      <c r="N1491" s="2"/>
      <c r="O1491" s="2"/>
      <c r="P1491" s="2"/>
      <c r="Q1491" s="2"/>
      <c r="R1491" s="2"/>
      <c r="S1491" s="2"/>
      <c r="T1491" s="2"/>
      <c r="U1491" s="2"/>
      <c r="V1491" s="2"/>
      <c r="W1491" s="2"/>
      <c r="X1491" s="2"/>
      <c r="Y1491" s="2"/>
      <c r="Z1491" s="2"/>
      <c r="AA1491" s="2"/>
      <c r="AB1491" s="2"/>
      <c r="AC1491" s="2"/>
      <c r="AD1491" s="2"/>
      <c r="AE1491" s="2"/>
      <c r="AF1491" s="2"/>
      <c r="AG1491" s="2"/>
      <c r="AH1491" s="2"/>
      <c r="AI1491" s="2"/>
      <c r="AJ1491" s="2"/>
      <c r="AK1491" s="2"/>
      <c r="AL1491" s="2"/>
      <c r="AM1491" s="2"/>
      <c r="AN1491" s="2"/>
      <c r="AO1491" s="2"/>
      <c r="AP1491" s="2"/>
      <c r="AQ1491" s="2"/>
      <c r="AR1491" s="2"/>
      <c r="AS1491" s="2"/>
      <c r="AT1491" s="2"/>
      <c r="AU1491" s="2"/>
      <c r="AV1491" s="2"/>
      <c r="AW1491" s="2"/>
      <c r="AX1491" s="2"/>
      <c r="AY1491" s="2"/>
      <c r="AZ1491" s="2"/>
      <c r="BA1491" s="2"/>
      <c r="BB1491" s="2"/>
      <c r="BC1491" s="2"/>
      <c r="BD1491" s="2"/>
      <c r="BE1491" s="2"/>
      <c r="BF1491" s="2"/>
      <c r="BG1491" s="2"/>
      <c r="BH1491" s="2"/>
      <c r="BI1491" s="2"/>
      <c r="BJ1491" s="2"/>
    </row>
    <row r="1492" spans="1:62" x14ac:dyDescent="0.3">
      <c r="A1492" s="2"/>
      <c r="B1492" s="2"/>
      <c r="C1492" s="2"/>
      <c r="D1492" s="2"/>
      <c r="E1492" s="2"/>
      <c r="F1492" s="2"/>
      <c r="G1492" s="2"/>
      <c r="H1492" s="2"/>
      <c r="I1492" s="2"/>
      <c r="J1492" s="2"/>
      <c r="K1492" s="2"/>
      <c r="L1492" s="2"/>
      <c r="M1492" s="2"/>
      <c r="N1492" s="2"/>
      <c r="O1492" s="2"/>
      <c r="P1492" s="2"/>
      <c r="Q1492" s="2"/>
      <c r="R1492" s="2"/>
      <c r="S1492" s="2"/>
      <c r="T1492" s="2"/>
      <c r="U1492" s="2"/>
      <c r="V1492" s="2"/>
      <c r="W1492" s="2"/>
      <c r="X1492" s="2"/>
      <c r="Y1492" s="2"/>
      <c r="Z1492" s="2"/>
      <c r="AA1492" s="2"/>
      <c r="AB1492" s="2"/>
      <c r="AC1492" s="2"/>
      <c r="AD1492" s="2"/>
      <c r="AE1492" s="2"/>
      <c r="AF1492" s="2"/>
      <c r="AG1492" s="2"/>
      <c r="AH1492" s="2"/>
      <c r="AI1492" s="2"/>
      <c r="AJ1492" s="2"/>
      <c r="AK1492" s="2"/>
      <c r="AL1492" s="2"/>
      <c r="AM1492" s="2"/>
      <c r="AN1492" s="2"/>
      <c r="AO1492" s="2"/>
      <c r="AP1492" s="2"/>
      <c r="AQ1492" s="2"/>
      <c r="AR1492" s="2"/>
      <c r="AS1492" s="2"/>
      <c r="AT1492" s="2"/>
      <c r="AU1492" s="2"/>
      <c r="AV1492" s="2"/>
      <c r="AW1492" s="2"/>
      <c r="AX1492" s="2"/>
      <c r="AY1492" s="2"/>
      <c r="AZ1492" s="2"/>
      <c r="BA1492" s="2"/>
      <c r="BB1492" s="2"/>
      <c r="BC1492" s="2"/>
      <c r="BD1492" s="2"/>
      <c r="BE1492" s="2"/>
      <c r="BF1492" s="2"/>
      <c r="BG1492" s="2"/>
      <c r="BH1492" s="2"/>
      <c r="BI1492" s="2"/>
      <c r="BJ1492" s="2"/>
    </row>
    <row r="1493" spans="1:62" x14ac:dyDescent="0.3">
      <c r="A1493" s="2"/>
      <c r="B1493" s="2"/>
      <c r="C1493" s="2"/>
      <c r="D1493" s="2"/>
      <c r="E1493" s="2"/>
      <c r="F1493" s="2"/>
      <c r="G1493" s="2"/>
      <c r="H1493" s="2"/>
      <c r="I1493" s="2"/>
      <c r="J1493" s="2"/>
      <c r="K1493" s="2"/>
      <c r="L1493" s="2"/>
      <c r="M1493" s="2"/>
      <c r="N1493" s="2"/>
      <c r="O1493" s="2"/>
      <c r="P1493" s="2"/>
      <c r="Q1493" s="2"/>
      <c r="R1493" s="2"/>
      <c r="S1493" s="2"/>
      <c r="T1493" s="2"/>
      <c r="U1493" s="2"/>
      <c r="V1493" s="2"/>
      <c r="W1493" s="2"/>
      <c r="X1493" s="2"/>
      <c r="Y1493" s="2"/>
      <c r="Z1493" s="2"/>
      <c r="AA1493" s="2"/>
      <c r="AB1493" s="2"/>
      <c r="AC1493" s="2"/>
      <c r="AD1493" s="2"/>
      <c r="AE1493" s="2"/>
      <c r="AF1493" s="2"/>
      <c r="AG1493" s="2"/>
      <c r="AH1493" s="2"/>
      <c r="AI1493" s="2"/>
      <c r="AJ1493" s="2"/>
      <c r="AK1493" s="2"/>
      <c r="AL1493" s="2"/>
      <c r="AM1493" s="2"/>
      <c r="AN1493" s="2"/>
      <c r="AO1493" s="2"/>
      <c r="AP1493" s="2"/>
      <c r="AQ1493" s="2"/>
      <c r="AR1493" s="2"/>
      <c r="AS1493" s="2"/>
      <c r="AT1493" s="2"/>
      <c r="AU1493" s="2"/>
      <c r="AV1493" s="2"/>
      <c r="AW1493" s="2"/>
      <c r="AX1493" s="2"/>
      <c r="AY1493" s="2"/>
      <c r="AZ1493" s="2"/>
      <c r="BA1493" s="2"/>
      <c r="BB1493" s="2"/>
      <c r="BC1493" s="2"/>
      <c r="BD1493" s="2"/>
      <c r="BE1493" s="2"/>
      <c r="BF1493" s="2"/>
      <c r="BG1493" s="2"/>
      <c r="BH1493" s="2"/>
      <c r="BI1493" s="2"/>
      <c r="BJ1493" s="2"/>
    </row>
    <row r="1494" spans="1:62" x14ac:dyDescent="0.3">
      <c r="A1494" s="2"/>
      <c r="B1494" s="2"/>
      <c r="C1494" s="2"/>
      <c r="D1494" s="2"/>
      <c r="E1494" s="2"/>
      <c r="F1494" s="2"/>
      <c r="G1494" s="2"/>
      <c r="H1494" s="2"/>
      <c r="I1494" s="2"/>
      <c r="J1494" s="2"/>
      <c r="K1494" s="2"/>
      <c r="L1494" s="2"/>
      <c r="M1494" s="2"/>
      <c r="N1494" s="2"/>
      <c r="O1494" s="2"/>
      <c r="P1494" s="2"/>
      <c r="Q1494" s="2"/>
      <c r="R1494" s="2"/>
      <c r="S1494" s="2"/>
      <c r="T1494" s="2"/>
      <c r="U1494" s="2"/>
      <c r="V1494" s="2"/>
      <c r="W1494" s="2"/>
      <c r="X1494" s="2"/>
      <c r="Y1494" s="2"/>
      <c r="Z1494" s="2"/>
      <c r="AA1494" s="2"/>
      <c r="AB1494" s="2"/>
      <c r="AC1494" s="2"/>
      <c r="AD1494" s="2"/>
      <c r="AE1494" s="2"/>
      <c r="AF1494" s="2"/>
      <c r="AG1494" s="2"/>
      <c r="AH1494" s="2"/>
      <c r="AI1494" s="2"/>
      <c r="AJ1494" s="2"/>
      <c r="AK1494" s="2"/>
      <c r="AL1494" s="2"/>
      <c r="AM1494" s="2"/>
      <c r="AN1494" s="2"/>
      <c r="AO1494" s="2"/>
      <c r="AP1494" s="2"/>
      <c r="AQ1494" s="2"/>
      <c r="AR1494" s="2"/>
      <c r="AS1494" s="2"/>
      <c r="AT1494" s="2"/>
      <c r="AU1494" s="2"/>
      <c r="AV1494" s="2"/>
      <c r="AW1494" s="2"/>
      <c r="AX1494" s="2"/>
      <c r="AY1494" s="2"/>
      <c r="AZ1494" s="2"/>
      <c r="BA1494" s="2"/>
      <c r="BB1494" s="2"/>
      <c r="BC1494" s="2"/>
      <c r="BD1494" s="2"/>
      <c r="BE1494" s="2"/>
      <c r="BF1494" s="2"/>
      <c r="BG1494" s="2"/>
      <c r="BH1494" s="2"/>
      <c r="BI1494" s="2"/>
      <c r="BJ1494" s="2"/>
    </row>
    <row r="1495" spans="1:62" x14ac:dyDescent="0.3">
      <c r="A1495" s="2"/>
      <c r="B1495" s="2"/>
      <c r="C1495" s="2"/>
      <c r="D1495" s="2"/>
      <c r="E1495" s="2"/>
      <c r="F1495" s="2"/>
      <c r="G1495" s="2"/>
      <c r="H1495" s="2"/>
      <c r="I1495" s="2"/>
      <c r="J1495" s="2"/>
      <c r="K1495" s="2"/>
      <c r="L1495" s="2"/>
      <c r="M1495" s="2"/>
      <c r="N1495" s="2"/>
      <c r="O1495" s="2"/>
      <c r="P1495" s="2"/>
      <c r="Q1495" s="2"/>
      <c r="R1495" s="2"/>
      <c r="S1495" s="2"/>
      <c r="T1495" s="2"/>
      <c r="U1495" s="2"/>
      <c r="V1495" s="2"/>
      <c r="W1495" s="2"/>
      <c r="X1495" s="2"/>
      <c r="Y1495" s="2"/>
      <c r="Z1495" s="2"/>
      <c r="AA1495" s="2"/>
      <c r="AB1495" s="2"/>
      <c r="AC1495" s="2"/>
      <c r="AD1495" s="2"/>
      <c r="AE1495" s="2"/>
      <c r="AF1495" s="2"/>
      <c r="AG1495" s="2"/>
      <c r="AH1495" s="2"/>
      <c r="AI1495" s="2"/>
      <c r="AJ1495" s="2"/>
      <c r="AK1495" s="2"/>
      <c r="AL1495" s="2"/>
      <c r="AM1495" s="2"/>
      <c r="AN1495" s="2"/>
      <c r="AO1495" s="2"/>
      <c r="AP1495" s="2"/>
      <c r="AQ1495" s="2"/>
      <c r="AR1495" s="2"/>
      <c r="AS1495" s="2"/>
      <c r="AT1495" s="2"/>
      <c r="AU1495" s="2"/>
      <c r="AV1495" s="2"/>
      <c r="AW1495" s="2"/>
      <c r="AX1495" s="2"/>
      <c r="AY1495" s="2"/>
      <c r="AZ1495" s="2"/>
      <c r="BA1495" s="2"/>
      <c r="BB1495" s="2"/>
      <c r="BC1495" s="2"/>
      <c r="BD1495" s="2"/>
      <c r="BE1495" s="2"/>
      <c r="BF1495" s="2"/>
      <c r="BG1495" s="2"/>
      <c r="BH1495" s="2"/>
      <c r="BI1495" s="2"/>
      <c r="BJ1495" s="2"/>
    </row>
    <row r="1496" spans="1:62" x14ac:dyDescent="0.3">
      <c r="A1496" s="2"/>
      <c r="B1496" s="2"/>
      <c r="C1496" s="2"/>
      <c r="D1496" s="2"/>
      <c r="E1496" s="2"/>
      <c r="F1496" s="2"/>
      <c r="G1496" s="2"/>
      <c r="H1496" s="2"/>
      <c r="I1496" s="2"/>
      <c r="J1496" s="2"/>
      <c r="K1496" s="2"/>
      <c r="L1496" s="2"/>
      <c r="M1496" s="2"/>
      <c r="N1496" s="2"/>
      <c r="O1496" s="2"/>
      <c r="P1496" s="2"/>
      <c r="Q1496" s="2"/>
      <c r="R1496" s="2"/>
      <c r="S1496" s="2"/>
      <c r="T1496" s="2"/>
      <c r="U1496" s="2"/>
      <c r="V1496" s="2"/>
      <c r="W1496" s="2"/>
      <c r="X1496" s="2"/>
      <c r="Y1496" s="2"/>
      <c r="Z1496" s="2"/>
      <c r="AA1496" s="2"/>
      <c r="AB1496" s="2"/>
      <c r="AC1496" s="2"/>
      <c r="AD1496" s="2"/>
      <c r="AE1496" s="2"/>
      <c r="AF1496" s="2"/>
      <c r="AG1496" s="2"/>
      <c r="AH1496" s="2"/>
      <c r="AI1496" s="2"/>
      <c r="AJ1496" s="2"/>
      <c r="AK1496" s="2"/>
      <c r="AL1496" s="2"/>
      <c r="AM1496" s="2"/>
      <c r="AN1496" s="2"/>
      <c r="AO1496" s="2"/>
      <c r="AP1496" s="2"/>
      <c r="AQ1496" s="2"/>
      <c r="AR1496" s="2"/>
      <c r="AS1496" s="2"/>
      <c r="AT1496" s="2"/>
      <c r="AU1496" s="2"/>
      <c r="AV1496" s="2"/>
      <c r="AW1496" s="2"/>
      <c r="AX1496" s="2"/>
      <c r="AY1496" s="2"/>
      <c r="AZ1496" s="2"/>
      <c r="BA1496" s="2"/>
      <c r="BB1496" s="2"/>
      <c r="BC1496" s="2"/>
      <c r="BD1496" s="2"/>
      <c r="BE1496" s="2"/>
      <c r="BF1496" s="2"/>
      <c r="BG1496" s="2"/>
      <c r="BH1496" s="2"/>
      <c r="BI1496" s="2"/>
      <c r="BJ1496" s="2"/>
    </row>
    <row r="1497" spans="1:62" x14ac:dyDescent="0.3">
      <c r="A1497" s="2"/>
      <c r="B1497" s="2"/>
      <c r="C1497" s="2"/>
      <c r="D1497" s="2"/>
      <c r="E1497" s="2"/>
      <c r="F1497" s="2"/>
      <c r="G1497" s="2"/>
      <c r="H1497" s="2"/>
      <c r="I1497" s="2"/>
      <c r="J1497" s="2"/>
      <c r="K1497" s="2"/>
      <c r="L1497" s="2"/>
      <c r="M1497" s="2"/>
      <c r="N1497" s="2"/>
      <c r="O1497" s="2"/>
      <c r="P1497" s="2"/>
      <c r="Q1497" s="2"/>
      <c r="R1497" s="2"/>
      <c r="S1497" s="2"/>
      <c r="T1497" s="2"/>
      <c r="U1497" s="2"/>
      <c r="V1497" s="2"/>
      <c r="W1497" s="2"/>
      <c r="X1497" s="2"/>
      <c r="Y1497" s="2"/>
      <c r="Z1497" s="2"/>
      <c r="AA1497" s="2"/>
      <c r="AB1497" s="2"/>
      <c r="AC1497" s="2"/>
      <c r="AD1497" s="2"/>
      <c r="AE1497" s="2"/>
      <c r="AF1497" s="2"/>
      <c r="AG1497" s="2"/>
      <c r="AH1497" s="2"/>
      <c r="AI1497" s="2"/>
      <c r="AJ1497" s="2"/>
      <c r="AK1497" s="2"/>
      <c r="AL1497" s="2"/>
      <c r="AM1497" s="2"/>
      <c r="AN1497" s="2"/>
      <c r="AO1497" s="2"/>
      <c r="AP1497" s="2"/>
      <c r="AQ1497" s="2"/>
      <c r="AR1497" s="2"/>
      <c r="AS1497" s="2"/>
      <c r="AT1497" s="2"/>
      <c r="AU1497" s="2"/>
      <c r="AV1497" s="2"/>
      <c r="AW1497" s="2"/>
      <c r="AX1497" s="2"/>
      <c r="AY1497" s="2"/>
      <c r="AZ1497" s="2"/>
      <c r="BA1497" s="2"/>
      <c r="BB1497" s="2"/>
      <c r="BC1497" s="2"/>
      <c r="BD1497" s="2"/>
      <c r="BE1497" s="2"/>
      <c r="BF1497" s="2"/>
      <c r="BG1497" s="2"/>
      <c r="BH1497" s="2"/>
      <c r="BI1497" s="2"/>
      <c r="BJ1497" s="2"/>
    </row>
    <row r="1498" spans="1:62" x14ac:dyDescent="0.3">
      <c r="A1498" s="2"/>
      <c r="B1498" s="2"/>
      <c r="C1498" s="2"/>
      <c r="D1498" s="2"/>
      <c r="E1498" s="2"/>
      <c r="F1498" s="2"/>
      <c r="G1498" s="2"/>
      <c r="H1498" s="2"/>
      <c r="I1498" s="2"/>
      <c r="J1498" s="2"/>
      <c r="K1498" s="2"/>
      <c r="L1498" s="2"/>
      <c r="M1498" s="2"/>
      <c r="N1498" s="2"/>
      <c r="O1498" s="2"/>
      <c r="P1498" s="2"/>
      <c r="Q1498" s="2"/>
      <c r="R1498" s="2"/>
      <c r="S1498" s="2"/>
      <c r="T1498" s="2"/>
      <c r="U1498" s="2"/>
      <c r="V1498" s="2"/>
      <c r="W1498" s="2"/>
      <c r="X1498" s="2"/>
      <c r="Y1498" s="2"/>
      <c r="Z1498" s="2"/>
      <c r="AA1498" s="2"/>
      <c r="AB1498" s="2"/>
      <c r="AC1498" s="2"/>
      <c r="AD1498" s="2"/>
      <c r="AE1498" s="2"/>
      <c r="AF1498" s="2"/>
      <c r="AG1498" s="2"/>
      <c r="AH1498" s="2"/>
      <c r="AI1498" s="2"/>
      <c r="AJ1498" s="2"/>
      <c r="AK1498" s="2"/>
      <c r="AL1498" s="2"/>
      <c r="AM1498" s="2"/>
      <c r="AN1498" s="2"/>
      <c r="AO1498" s="2"/>
      <c r="AP1498" s="2"/>
      <c r="AQ1498" s="2"/>
      <c r="AR1498" s="2"/>
      <c r="AS1498" s="2"/>
      <c r="AT1498" s="2"/>
      <c r="AU1498" s="2"/>
      <c r="AV1498" s="2"/>
      <c r="AW1498" s="2"/>
      <c r="AX1498" s="2"/>
      <c r="AY1498" s="2"/>
      <c r="AZ1498" s="2"/>
      <c r="BA1498" s="2"/>
      <c r="BB1498" s="2"/>
      <c r="BC1498" s="2"/>
      <c r="BD1498" s="2"/>
      <c r="BE1498" s="2"/>
      <c r="BF1498" s="2"/>
      <c r="BG1498" s="2"/>
      <c r="BH1498" s="2"/>
      <c r="BI1498" s="2"/>
      <c r="BJ1498" s="2"/>
    </row>
    <row r="1499" spans="1:62" x14ac:dyDescent="0.3">
      <c r="A1499" s="2"/>
      <c r="B1499" s="2"/>
      <c r="C1499" s="2"/>
      <c r="D1499" s="2"/>
      <c r="E1499" s="2"/>
      <c r="F1499" s="2"/>
      <c r="G1499" s="2"/>
      <c r="H1499" s="2"/>
      <c r="I1499" s="2"/>
      <c r="J1499" s="2"/>
      <c r="K1499" s="2"/>
      <c r="L1499" s="2"/>
      <c r="M1499" s="2"/>
      <c r="N1499" s="2"/>
      <c r="O1499" s="2"/>
      <c r="P1499" s="2"/>
      <c r="Q1499" s="2"/>
      <c r="R1499" s="2"/>
      <c r="S1499" s="2"/>
      <c r="T1499" s="2"/>
      <c r="U1499" s="2"/>
      <c r="V1499" s="2"/>
      <c r="W1499" s="2"/>
      <c r="X1499" s="2"/>
      <c r="Y1499" s="2"/>
      <c r="Z1499" s="2"/>
      <c r="AA1499" s="2"/>
      <c r="AB1499" s="2"/>
      <c r="AC1499" s="2"/>
      <c r="AD1499" s="2"/>
      <c r="AE1499" s="2"/>
      <c r="AF1499" s="2"/>
      <c r="AG1499" s="2"/>
      <c r="AH1499" s="2"/>
      <c r="AI1499" s="2"/>
      <c r="AJ1499" s="2"/>
      <c r="AK1499" s="2"/>
      <c r="AL1499" s="2"/>
      <c r="AM1499" s="2"/>
      <c r="AN1499" s="2"/>
      <c r="AO1499" s="2"/>
      <c r="AP1499" s="2"/>
      <c r="AQ1499" s="2"/>
      <c r="AR1499" s="2"/>
      <c r="AS1499" s="2"/>
      <c r="AT1499" s="2"/>
      <c r="AU1499" s="2"/>
      <c r="AV1499" s="2"/>
      <c r="AW1499" s="2"/>
      <c r="AX1499" s="2"/>
      <c r="AY1499" s="2"/>
      <c r="AZ1499" s="2"/>
      <c r="BA1499" s="2"/>
      <c r="BB1499" s="2"/>
      <c r="BC1499" s="2"/>
      <c r="BD1499" s="2"/>
      <c r="BE1499" s="2"/>
      <c r="BF1499" s="2"/>
      <c r="BG1499" s="2"/>
      <c r="BH1499" s="2"/>
      <c r="BI1499" s="2"/>
      <c r="BJ1499" s="2"/>
    </row>
    <row r="1500" spans="1:62" x14ac:dyDescent="0.3">
      <c r="A1500" s="2"/>
      <c r="B1500" s="2"/>
      <c r="C1500" s="2"/>
      <c r="D1500" s="2"/>
      <c r="E1500" s="2"/>
      <c r="F1500" s="2"/>
      <c r="G1500" s="2"/>
      <c r="H1500" s="2"/>
      <c r="I1500" s="2"/>
      <c r="J1500" s="2"/>
      <c r="K1500" s="2"/>
      <c r="L1500" s="2"/>
      <c r="M1500" s="2"/>
      <c r="N1500" s="2"/>
      <c r="O1500" s="2"/>
      <c r="P1500" s="2"/>
      <c r="Q1500" s="2"/>
      <c r="R1500" s="2"/>
      <c r="S1500" s="2"/>
      <c r="T1500" s="2"/>
      <c r="U1500" s="2"/>
      <c r="V1500" s="2"/>
      <c r="W1500" s="2"/>
      <c r="X1500" s="2"/>
      <c r="Y1500" s="2"/>
      <c r="Z1500" s="2"/>
      <c r="AA1500" s="2"/>
      <c r="AB1500" s="2"/>
      <c r="AC1500" s="2"/>
      <c r="AD1500" s="2"/>
      <c r="AE1500" s="2"/>
      <c r="AF1500" s="2"/>
      <c r="AG1500" s="2"/>
      <c r="AH1500" s="2"/>
      <c r="AI1500" s="2"/>
      <c r="AJ1500" s="2"/>
      <c r="AK1500" s="2"/>
      <c r="AL1500" s="2"/>
      <c r="AM1500" s="2"/>
      <c r="AN1500" s="2"/>
      <c r="AO1500" s="2"/>
      <c r="AP1500" s="2"/>
      <c r="AQ1500" s="2"/>
      <c r="AR1500" s="2"/>
      <c r="AS1500" s="2"/>
      <c r="AT1500" s="2"/>
      <c r="AU1500" s="2"/>
      <c r="AV1500" s="2"/>
      <c r="AW1500" s="2"/>
      <c r="AX1500" s="2"/>
      <c r="AY1500" s="2"/>
      <c r="AZ1500" s="2"/>
      <c r="BA1500" s="2"/>
      <c r="BB1500" s="2"/>
      <c r="BC1500" s="2"/>
      <c r="BD1500" s="2"/>
      <c r="BE1500" s="2"/>
      <c r="BF1500" s="2"/>
      <c r="BG1500" s="2"/>
      <c r="BH1500" s="2"/>
      <c r="BI1500" s="2"/>
      <c r="BJ1500" s="2"/>
    </row>
    <row r="1501" spans="1:62" x14ac:dyDescent="0.3">
      <c r="A1501" s="2"/>
      <c r="B1501" s="2"/>
      <c r="C1501" s="2"/>
      <c r="D1501" s="2"/>
      <c r="E1501" s="2"/>
      <c r="F1501" s="2"/>
      <c r="G1501" s="2"/>
      <c r="H1501" s="2"/>
      <c r="I1501" s="2"/>
      <c r="J1501" s="2"/>
      <c r="K1501" s="2"/>
      <c r="L1501" s="2"/>
      <c r="M1501" s="2"/>
      <c r="N1501" s="2"/>
      <c r="O1501" s="2"/>
      <c r="P1501" s="2"/>
      <c r="Q1501" s="2"/>
      <c r="R1501" s="2"/>
      <c r="S1501" s="2"/>
      <c r="T1501" s="2"/>
      <c r="U1501" s="2"/>
      <c r="V1501" s="2"/>
      <c r="W1501" s="2"/>
      <c r="X1501" s="2"/>
      <c r="Y1501" s="2"/>
      <c r="Z1501" s="2"/>
      <c r="AA1501" s="2"/>
      <c r="AB1501" s="2"/>
      <c r="AC1501" s="2"/>
      <c r="AD1501" s="2"/>
      <c r="AE1501" s="2"/>
      <c r="AF1501" s="2"/>
      <c r="AG1501" s="2"/>
      <c r="AH1501" s="2"/>
      <c r="AI1501" s="2"/>
      <c r="AJ1501" s="2"/>
      <c r="AK1501" s="2"/>
      <c r="AL1501" s="2"/>
      <c r="AM1501" s="2"/>
      <c r="AN1501" s="2"/>
      <c r="AO1501" s="2"/>
      <c r="AP1501" s="2"/>
      <c r="AQ1501" s="2"/>
      <c r="AR1501" s="2"/>
      <c r="AS1501" s="2"/>
      <c r="AT1501" s="2"/>
      <c r="AU1501" s="2"/>
      <c r="AV1501" s="2"/>
      <c r="AW1501" s="2"/>
      <c r="AX1501" s="2"/>
      <c r="AY1501" s="2"/>
      <c r="AZ1501" s="2"/>
      <c r="BA1501" s="2"/>
      <c r="BB1501" s="2"/>
      <c r="BC1501" s="2"/>
      <c r="BD1501" s="2"/>
      <c r="BE1501" s="2"/>
      <c r="BF1501" s="2"/>
      <c r="BG1501" s="2"/>
      <c r="BH1501" s="2"/>
      <c r="BI1501" s="2"/>
      <c r="BJ1501" s="2"/>
    </row>
    <row r="1502" spans="1:62" x14ac:dyDescent="0.3">
      <c r="A1502" s="2"/>
      <c r="B1502" s="2"/>
      <c r="C1502" s="2"/>
      <c r="D1502" s="2"/>
      <c r="E1502" s="2"/>
      <c r="F1502" s="2"/>
      <c r="G1502" s="2"/>
      <c r="H1502" s="2"/>
      <c r="I1502" s="2"/>
      <c r="J1502" s="2"/>
      <c r="K1502" s="2"/>
      <c r="L1502" s="2"/>
      <c r="M1502" s="2"/>
      <c r="N1502" s="2"/>
      <c r="O1502" s="2"/>
      <c r="P1502" s="2"/>
      <c r="Q1502" s="2"/>
      <c r="R1502" s="2"/>
      <c r="S1502" s="2"/>
      <c r="T1502" s="2"/>
      <c r="U1502" s="2"/>
      <c r="V1502" s="2"/>
      <c r="W1502" s="2"/>
      <c r="X1502" s="2"/>
      <c r="Y1502" s="2"/>
      <c r="Z1502" s="2"/>
      <c r="AA1502" s="2"/>
      <c r="AB1502" s="2"/>
      <c r="AC1502" s="2"/>
      <c r="AD1502" s="2"/>
      <c r="AE1502" s="2"/>
      <c r="AF1502" s="2"/>
      <c r="AG1502" s="2"/>
      <c r="AH1502" s="2"/>
      <c r="AI1502" s="2"/>
      <c r="AJ1502" s="2"/>
      <c r="AK1502" s="2"/>
      <c r="AL1502" s="2"/>
      <c r="AM1502" s="2"/>
      <c r="AN1502" s="2"/>
      <c r="AO1502" s="2"/>
      <c r="AP1502" s="2"/>
      <c r="AQ1502" s="2"/>
      <c r="AR1502" s="2"/>
      <c r="AS1502" s="2"/>
      <c r="AT1502" s="2"/>
      <c r="AU1502" s="2"/>
      <c r="AV1502" s="2"/>
      <c r="AW1502" s="2"/>
      <c r="AX1502" s="2"/>
      <c r="AY1502" s="2"/>
      <c r="AZ1502" s="2"/>
      <c r="BA1502" s="2"/>
      <c r="BB1502" s="2"/>
      <c r="BC1502" s="2"/>
      <c r="BD1502" s="2"/>
      <c r="BE1502" s="2"/>
      <c r="BF1502" s="2"/>
      <c r="BG1502" s="2"/>
      <c r="BH1502" s="2"/>
      <c r="BI1502" s="2"/>
      <c r="BJ1502" s="2"/>
    </row>
    <row r="1503" spans="1:62" x14ac:dyDescent="0.3">
      <c r="A1503" s="2"/>
      <c r="B1503" s="2"/>
      <c r="C1503" s="2"/>
      <c r="D1503" s="2"/>
      <c r="E1503" s="2"/>
      <c r="F1503" s="2"/>
      <c r="G1503" s="2"/>
      <c r="H1503" s="2"/>
      <c r="I1503" s="2"/>
      <c r="J1503" s="2"/>
      <c r="K1503" s="2"/>
      <c r="L1503" s="2"/>
      <c r="M1503" s="2"/>
      <c r="N1503" s="2"/>
      <c r="O1503" s="2"/>
      <c r="P1503" s="2"/>
      <c r="Q1503" s="2"/>
      <c r="R1503" s="2"/>
      <c r="S1503" s="2"/>
      <c r="T1503" s="2"/>
      <c r="U1503" s="2"/>
      <c r="V1503" s="2"/>
      <c r="W1503" s="2"/>
      <c r="X1503" s="2"/>
      <c r="Y1503" s="2"/>
      <c r="Z1503" s="2"/>
      <c r="AA1503" s="2"/>
      <c r="AB1503" s="2"/>
      <c r="AC1503" s="2"/>
      <c r="AD1503" s="2"/>
      <c r="AE1503" s="2"/>
      <c r="AF1503" s="2"/>
      <c r="AG1503" s="2"/>
      <c r="AH1503" s="2"/>
      <c r="AI1503" s="2"/>
      <c r="AJ1503" s="2"/>
      <c r="AK1503" s="2"/>
      <c r="AL1503" s="2"/>
      <c r="AM1503" s="2"/>
      <c r="AN1503" s="2"/>
      <c r="AO1503" s="2"/>
      <c r="AP1503" s="2"/>
      <c r="AQ1503" s="2"/>
      <c r="AR1503" s="2"/>
      <c r="AS1503" s="2"/>
      <c r="AT1503" s="2"/>
      <c r="AU1503" s="2"/>
      <c r="AV1503" s="2"/>
      <c r="AW1503" s="2"/>
      <c r="AX1503" s="2"/>
      <c r="AY1503" s="2"/>
      <c r="AZ1503" s="2"/>
      <c r="BA1503" s="2"/>
      <c r="BB1503" s="2"/>
      <c r="BC1503" s="2"/>
      <c r="BD1503" s="2"/>
      <c r="BE1503" s="2"/>
      <c r="BF1503" s="2"/>
      <c r="BG1503" s="2"/>
      <c r="BH1503" s="2"/>
      <c r="BI1503" s="2"/>
      <c r="BJ1503" s="2"/>
    </row>
    <row r="1504" spans="1:62" x14ac:dyDescent="0.3">
      <c r="A1504" s="2"/>
      <c r="B1504" s="2"/>
      <c r="C1504" s="2"/>
      <c r="D1504" s="2"/>
      <c r="E1504" s="2"/>
      <c r="F1504" s="2"/>
      <c r="G1504" s="2"/>
      <c r="H1504" s="2"/>
      <c r="I1504" s="2"/>
      <c r="J1504" s="2"/>
      <c r="K1504" s="2"/>
      <c r="L1504" s="2"/>
      <c r="M1504" s="2"/>
      <c r="N1504" s="2"/>
      <c r="O1504" s="2"/>
      <c r="P1504" s="2"/>
      <c r="Q1504" s="2"/>
      <c r="R1504" s="2"/>
      <c r="S1504" s="2"/>
      <c r="T1504" s="2"/>
      <c r="U1504" s="2"/>
      <c r="V1504" s="2"/>
      <c r="W1504" s="2"/>
      <c r="X1504" s="2"/>
      <c r="Y1504" s="2"/>
      <c r="Z1504" s="2"/>
      <c r="AA1504" s="2"/>
      <c r="AB1504" s="2"/>
      <c r="AC1504" s="2"/>
      <c r="AD1504" s="2"/>
      <c r="AE1504" s="2"/>
      <c r="AF1504" s="2"/>
      <c r="AG1504" s="2"/>
      <c r="AH1504" s="2"/>
      <c r="AI1504" s="2"/>
      <c r="AJ1504" s="2"/>
      <c r="AK1504" s="2"/>
      <c r="AL1504" s="2"/>
      <c r="AM1504" s="2"/>
      <c r="AN1504" s="2"/>
      <c r="AO1504" s="2"/>
      <c r="AP1504" s="2"/>
      <c r="AQ1504" s="2"/>
      <c r="AR1504" s="2"/>
      <c r="AS1504" s="2"/>
      <c r="AT1504" s="2"/>
      <c r="AU1504" s="2"/>
      <c r="AV1504" s="2"/>
      <c r="AW1504" s="2"/>
      <c r="AX1504" s="2"/>
      <c r="AY1504" s="2"/>
      <c r="AZ1504" s="2"/>
      <c r="BA1504" s="2"/>
      <c r="BB1504" s="2"/>
      <c r="BC1504" s="2"/>
      <c r="BD1504" s="2"/>
      <c r="BE1504" s="2"/>
      <c r="BF1504" s="2"/>
      <c r="BG1504" s="2"/>
      <c r="BH1504" s="2"/>
      <c r="BI1504" s="2"/>
      <c r="BJ1504" s="2"/>
    </row>
    <row r="1505" spans="1:62" x14ac:dyDescent="0.3">
      <c r="A1505" s="2"/>
      <c r="B1505" s="2"/>
      <c r="C1505" s="2"/>
      <c r="D1505" s="2"/>
      <c r="E1505" s="2"/>
      <c r="F1505" s="2"/>
      <c r="G1505" s="2"/>
      <c r="H1505" s="2"/>
      <c r="I1505" s="2"/>
      <c r="J1505" s="2"/>
      <c r="K1505" s="2"/>
      <c r="L1505" s="2"/>
      <c r="M1505" s="2"/>
      <c r="N1505" s="2"/>
      <c r="O1505" s="2"/>
      <c r="P1505" s="2"/>
      <c r="Q1505" s="2"/>
      <c r="R1505" s="2"/>
      <c r="S1505" s="2"/>
      <c r="T1505" s="2"/>
      <c r="U1505" s="2"/>
      <c r="V1505" s="2"/>
      <c r="W1505" s="2"/>
      <c r="X1505" s="2"/>
      <c r="Y1505" s="2"/>
      <c r="Z1505" s="2"/>
      <c r="AA1505" s="2"/>
      <c r="AB1505" s="2"/>
      <c r="AC1505" s="2"/>
      <c r="AD1505" s="2"/>
      <c r="AE1505" s="2"/>
      <c r="AF1505" s="2"/>
      <c r="AG1505" s="2"/>
      <c r="AH1505" s="2"/>
      <c r="AI1505" s="2"/>
      <c r="AJ1505" s="2"/>
      <c r="AK1505" s="2"/>
      <c r="AL1505" s="2"/>
      <c r="AM1505" s="2"/>
      <c r="AN1505" s="2"/>
      <c r="AO1505" s="2"/>
      <c r="AP1505" s="2"/>
      <c r="AQ1505" s="2"/>
      <c r="AR1505" s="2"/>
      <c r="AS1505" s="2"/>
      <c r="AT1505" s="2"/>
      <c r="AU1505" s="2"/>
      <c r="AV1505" s="2"/>
      <c r="AW1505" s="2"/>
      <c r="AX1505" s="2"/>
      <c r="AY1505" s="2"/>
      <c r="AZ1505" s="2"/>
      <c r="BA1505" s="2"/>
      <c r="BB1505" s="2"/>
      <c r="BC1505" s="2"/>
      <c r="BD1505" s="2"/>
      <c r="BE1505" s="2"/>
      <c r="BF1505" s="2"/>
      <c r="BG1505" s="2"/>
      <c r="BH1505" s="2"/>
      <c r="BI1505" s="2"/>
      <c r="BJ1505" s="2"/>
    </row>
    <row r="1506" spans="1:62" x14ac:dyDescent="0.3">
      <c r="A1506" s="2"/>
      <c r="B1506" s="2"/>
      <c r="C1506" s="2"/>
      <c r="D1506" s="2"/>
      <c r="E1506" s="2"/>
      <c r="F1506" s="2"/>
      <c r="G1506" s="2"/>
      <c r="H1506" s="2"/>
      <c r="I1506" s="2"/>
      <c r="J1506" s="2"/>
      <c r="K1506" s="2"/>
      <c r="L1506" s="2"/>
      <c r="M1506" s="2"/>
      <c r="N1506" s="2"/>
      <c r="O1506" s="2"/>
      <c r="P1506" s="2"/>
      <c r="Q1506" s="2"/>
      <c r="R1506" s="2"/>
      <c r="S1506" s="2"/>
      <c r="T1506" s="2"/>
      <c r="U1506" s="2"/>
      <c r="V1506" s="2"/>
      <c r="W1506" s="2"/>
      <c r="X1506" s="2"/>
      <c r="Y1506" s="2"/>
      <c r="Z1506" s="2"/>
      <c r="AA1506" s="2"/>
      <c r="AB1506" s="2"/>
      <c r="AC1506" s="2"/>
      <c r="AD1506" s="2"/>
      <c r="AE1506" s="2"/>
      <c r="AF1506" s="2"/>
      <c r="AG1506" s="2"/>
      <c r="AH1506" s="2"/>
      <c r="AI1506" s="2"/>
      <c r="AJ1506" s="2"/>
      <c r="AK1506" s="2"/>
      <c r="AL1506" s="2"/>
      <c r="AM1506" s="2"/>
      <c r="AN1506" s="2"/>
      <c r="AO1506" s="2"/>
      <c r="AP1506" s="2"/>
      <c r="AQ1506" s="2"/>
      <c r="AR1506" s="2"/>
      <c r="AS1506" s="2"/>
      <c r="AT1506" s="2"/>
      <c r="AU1506" s="2"/>
      <c r="AV1506" s="2"/>
      <c r="AW1506" s="2"/>
      <c r="AX1506" s="2"/>
      <c r="AY1506" s="2"/>
      <c r="AZ1506" s="2"/>
      <c r="BA1506" s="2"/>
      <c r="BB1506" s="2"/>
      <c r="BC1506" s="2"/>
      <c r="BD1506" s="2"/>
      <c r="BE1506" s="2"/>
      <c r="BF1506" s="2"/>
      <c r="BG1506" s="2"/>
      <c r="BH1506" s="2"/>
      <c r="BI1506" s="2"/>
      <c r="BJ1506" s="2"/>
    </row>
    <row r="1507" spans="1:62" x14ac:dyDescent="0.3">
      <c r="A1507" s="2"/>
      <c r="B1507" s="2"/>
      <c r="C1507" s="2"/>
      <c r="D1507" s="2"/>
      <c r="E1507" s="2"/>
      <c r="F1507" s="2"/>
      <c r="G1507" s="2"/>
      <c r="H1507" s="2"/>
      <c r="I1507" s="2"/>
      <c r="J1507" s="2"/>
      <c r="K1507" s="2"/>
      <c r="L1507" s="2"/>
      <c r="M1507" s="2"/>
      <c r="N1507" s="2"/>
      <c r="O1507" s="2"/>
      <c r="P1507" s="2"/>
      <c r="Q1507" s="2"/>
      <c r="R1507" s="2"/>
      <c r="S1507" s="2"/>
      <c r="T1507" s="2"/>
      <c r="U1507" s="2"/>
      <c r="V1507" s="2"/>
      <c r="W1507" s="2"/>
      <c r="X1507" s="2"/>
      <c r="Y1507" s="2"/>
      <c r="Z1507" s="2"/>
      <c r="AA1507" s="2"/>
      <c r="AB1507" s="2"/>
      <c r="AC1507" s="2"/>
      <c r="AD1507" s="2"/>
      <c r="AE1507" s="2"/>
      <c r="AF1507" s="2"/>
      <c r="AG1507" s="2"/>
      <c r="AH1507" s="2"/>
      <c r="AI1507" s="2"/>
      <c r="AJ1507" s="2"/>
      <c r="AK1507" s="2"/>
      <c r="AL1507" s="2"/>
      <c r="AM1507" s="2"/>
      <c r="AN1507" s="2"/>
      <c r="AO1507" s="2"/>
      <c r="AP1507" s="2"/>
      <c r="AQ1507" s="2"/>
      <c r="AR1507" s="2"/>
      <c r="AS1507" s="2"/>
      <c r="AT1507" s="2"/>
      <c r="AU1507" s="2"/>
      <c r="AV1507" s="2"/>
      <c r="AW1507" s="2"/>
      <c r="AX1507" s="2"/>
      <c r="AY1507" s="2"/>
      <c r="AZ1507" s="2"/>
      <c r="BA1507" s="2"/>
      <c r="BB1507" s="2"/>
      <c r="BC1507" s="2"/>
      <c r="BD1507" s="2"/>
      <c r="BE1507" s="2"/>
      <c r="BF1507" s="2"/>
      <c r="BG1507" s="2"/>
      <c r="BH1507" s="2"/>
      <c r="BI1507" s="2"/>
      <c r="BJ1507" s="2"/>
    </row>
    <row r="1508" spans="1:62" x14ac:dyDescent="0.3">
      <c r="A1508" s="2"/>
      <c r="B1508" s="2"/>
      <c r="C1508" s="2"/>
      <c r="D1508" s="2"/>
      <c r="E1508" s="2"/>
      <c r="F1508" s="2"/>
      <c r="G1508" s="2"/>
      <c r="H1508" s="2"/>
      <c r="I1508" s="2"/>
      <c r="J1508" s="2"/>
      <c r="K1508" s="2"/>
      <c r="L1508" s="2"/>
      <c r="M1508" s="2"/>
      <c r="N1508" s="2"/>
      <c r="O1508" s="2"/>
      <c r="P1508" s="2"/>
      <c r="Q1508" s="2"/>
      <c r="R1508" s="2"/>
      <c r="S1508" s="2"/>
      <c r="T1508" s="2"/>
      <c r="U1508" s="2"/>
      <c r="V1508" s="2"/>
      <c r="W1508" s="2"/>
      <c r="X1508" s="2"/>
      <c r="Y1508" s="2"/>
      <c r="Z1508" s="2"/>
      <c r="AA1508" s="2"/>
      <c r="AB1508" s="2"/>
      <c r="AC1508" s="2"/>
      <c r="AD1508" s="2"/>
      <c r="AE1508" s="2"/>
      <c r="AF1508" s="2"/>
      <c r="AG1508" s="2"/>
      <c r="AH1508" s="2"/>
      <c r="AI1508" s="2"/>
      <c r="AJ1508" s="2"/>
      <c r="AK1508" s="2"/>
      <c r="AL1508" s="2"/>
      <c r="AM1508" s="2"/>
      <c r="AN1508" s="2"/>
      <c r="AO1508" s="2"/>
      <c r="AP1508" s="2"/>
      <c r="AQ1508" s="2"/>
      <c r="AR1508" s="2"/>
      <c r="AS1508" s="2"/>
      <c r="AT1508" s="2"/>
      <c r="AU1508" s="2"/>
      <c r="AV1508" s="2"/>
      <c r="AW1508" s="2"/>
      <c r="AX1508" s="2"/>
      <c r="AY1508" s="2"/>
      <c r="AZ1508" s="2"/>
      <c r="BA1508" s="2"/>
      <c r="BB1508" s="2"/>
      <c r="BC1508" s="2"/>
      <c r="BD1508" s="2"/>
      <c r="BE1508" s="2"/>
      <c r="BF1508" s="2"/>
      <c r="BG1508" s="2"/>
      <c r="BH1508" s="2"/>
      <c r="BI1508" s="2"/>
      <c r="BJ1508" s="2"/>
    </row>
    <row r="1509" spans="1:62" x14ac:dyDescent="0.3">
      <c r="A1509" s="2"/>
      <c r="B1509" s="2"/>
      <c r="C1509" s="2"/>
      <c r="D1509" s="2"/>
      <c r="E1509" s="2"/>
      <c r="F1509" s="2"/>
      <c r="G1509" s="2"/>
      <c r="H1509" s="2"/>
      <c r="I1509" s="2"/>
      <c r="J1509" s="2"/>
      <c r="K1509" s="2"/>
      <c r="L1509" s="2"/>
      <c r="M1509" s="2"/>
      <c r="N1509" s="2"/>
      <c r="O1509" s="2"/>
      <c r="P1509" s="2"/>
      <c r="Q1509" s="2"/>
      <c r="R1509" s="2"/>
      <c r="S1509" s="2"/>
      <c r="T1509" s="2"/>
      <c r="U1509" s="2"/>
      <c r="V1509" s="2"/>
      <c r="W1509" s="2"/>
      <c r="X1509" s="2"/>
      <c r="Y1509" s="2"/>
      <c r="Z1509" s="2"/>
      <c r="AA1509" s="2"/>
      <c r="AB1509" s="2"/>
      <c r="AC1509" s="2"/>
      <c r="AD1509" s="2"/>
      <c r="AE1509" s="2"/>
      <c r="AF1509" s="2"/>
      <c r="AG1509" s="2"/>
      <c r="AH1509" s="2"/>
      <c r="AI1509" s="2"/>
      <c r="AJ1509" s="2"/>
      <c r="AK1509" s="2"/>
      <c r="AL1509" s="2"/>
      <c r="AM1509" s="2"/>
      <c r="AN1509" s="2"/>
      <c r="AO1509" s="2"/>
      <c r="AP1509" s="2"/>
      <c r="AQ1509" s="2"/>
      <c r="AR1509" s="2"/>
      <c r="AS1509" s="2"/>
      <c r="AT1509" s="2"/>
      <c r="AU1509" s="2"/>
      <c r="AV1509" s="2"/>
      <c r="AW1509" s="2"/>
      <c r="AX1509" s="2"/>
      <c r="AY1509" s="2"/>
      <c r="AZ1509" s="2"/>
      <c r="BA1509" s="2"/>
      <c r="BB1509" s="2"/>
      <c r="BC1509" s="2"/>
      <c r="BD1509" s="2"/>
      <c r="BE1509" s="2"/>
      <c r="BF1509" s="2"/>
      <c r="BG1509" s="2"/>
      <c r="BH1509" s="2"/>
      <c r="BI1509" s="2"/>
      <c r="BJ1509" s="2"/>
    </row>
    <row r="1510" spans="1:62" x14ac:dyDescent="0.3">
      <c r="A1510" s="2"/>
      <c r="B1510" s="2"/>
      <c r="C1510" s="2"/>
      <c r="D1510" s="2"/>
      <c r="E1510" s="2"/>
      <c r="F1510" s="2"/>
      <c r="G1510" s="2"/>
      <c r="H1510" s="2"/>
      <c r="I1510" s="2"/>
      <c r="J1510" s="2"/>
      <c r="K1510" s="2"/>
      <c r="L1510" s="2"/>
      <c r="M1510" s="2"/>
      <c r="N1510" s="2"/>
      <c r="O1510" s="2"/>
      <c r="P1510" s="2"/>
      <c r="Q1510" s="2"/>
      <c r="R1510" s="2"/>
      <c r="S1510" s="2"/>
      <c r="T1510" s="2"/>
      <c r="U1510" s="2"/>
      <c r="V1510" s="2"/>
      <c r="W1510" s="2"/>
      <c r="X1510" s="2"/>
      <c r="Y1510" s="2"/>
      <c r="Z1510" s="2"/>
      <c r="AA1510" s="2"/>
      <c r="AB1510" s="2"/>
      <c r="AC1510" s="2"/>
      <c r="AD1510" s="2"/>
      <c r="AE1510" s="2"/>
      <c r="AF1510" s="2"/>
      <c r="AG1510" s="2"/>
      <c r="AH1510" s="2"/>
      <c r="AI1510" s="2"/>
      <c r="AJ1510" s="2"/>
      <c r="AK1510" s="2"/>
      <c r="AL1510" s="2"/>
      <c r="AM1510" s="2"/>
      <c r="AN1510" s="2"/>
      <c r="AO1510" s="2"/>
      <c r="AP1510" s="2"/>
      <c r="AQ1510" s="2"/>
      <c r="AR1510" s="2"/>
      <c r="AS1510" s="2"/>
      <c r="AT1510" s="2"/>
      <c r="AU1510" s="2"/>
      <c r="AV1510" s="2"/>
      <c r="AW1510" s="2"/>
      <c r="AX1510" s="2"/>
      <c r="AY1510" s="2"/>
      <c r="AZ1510" s="2"/>
      <c r="BA1510" s="2"/>
      <c r="BB1510" s="2"/>
      <c r="BC1510" s="2"/>
      <c r="BD1510" s="2"/>
      <c r="BE1510" s="2"/>
      <c r="BF1510" s="2"/>
      <c r="BG1510" s="2"/>
      <c r="BH1510" s="2"/>
      <c r="BI1510" s="2"/>
      <c r="BJ1510" s="2"/>
    </row>
    <row r="1511" spans="1:62" x14ac:dyDescent="0.3">
      <c r="A1511" s="2"/>
      <c r="B1511" s="2"/>
      <c r="C1511" s="2"/>
      <c r="D1511" s="2"/>
      <c r="E1511" s="2"/>
      <c r="F1511" s="2"/>
      <c r="G1511" s="2"/>
      <c r="H1511" s="2"/>
      <c r="I1511" s="2"/>
      <c r="J1511" s="2"/>
      <c r="K1511" s="2"/>
      <c r="L1511" s="2"/>
      <c r="M1511" s="2"/>
      <c r="N1511" s="2"/>
      <c r="O1511" s="2"/>
      <c r="P1511" s="2"/>
      <c r="Q1511" s="2"/>
      <c r="R1511" s="2"/>
      <c r="S1511" s="2"/>
      <c r="T1511" s="2"/>
      <c r="U1511" s="2"/>
      <c r="V1511" s="2"/>
      <c r="W1511" s="2"/>
      <c r="X1511" s="2"/>
      <c r="Y1511" s="2"/>
      <c r="Z1511" s="2"/>
      <c r="AA1511" s="2"/>
      <c r="AB1511" s="2"/>
      <c r="AC1511" s="2"/>
      <c r="AD1511" s="2"/>
      <c r="AE1511" s="2"/>
      <c r="AF1511" s="2"/>
      <c r="AG1511" s="2"/>
      <c r="AH1511" s="2"/>
      <c r="AI1511" s="2"/>
      <c r="AJ1511" s="2"/>
      <c r="AK1511" s="2"/>
      <c r="AL1511" s="2"/>
      <c r="AM1511" s="2"/>
      <c r="AN1511" s="2"/>
      <c r="AO1511" s="2"/>
      <c r="AP1511" s="2"/>
      <c r="AQ1511" s="2"/>
      <c r="AR1511" s="2"/>
      <c r="AS1511" s="2"/>
      <c r="AT1511" s="2"/>
      <c r="AU1511" s="2"/>
      <c r="AV1511" s="2"/>
      <c r="AW1511" s="2"/>
      <c r="AX1511" s="2"/>
      <c r="AY1511" s="2"/>
      <c r="AZ1511" s="2"/>
      <c r="BA1511" s="2"/>
      <c r="BB1511" s="2"/>
      <c r="BC1511" s="2"/>
      <c r="BD1511" s="2"/>
      <c r="BE1511" s="2"/>
      <c r="BF1511" s="2"/>
      <c r="BG1511" s="2"/>
      <c r="BH1511" s="2"/>
      <c r="BI1511" s="2"/>
      <c r="BJ1511" s="2"/>
    </row>
    <row r="1512" spans="1:62" x14ac:dyDescent="0.3">
      <c r="A1512" s="2"/>
      <c r="B1512" s="2"/>
      <c r="C1512" s="2"/>
      <c r="D1512" s="2"/>
      <c r="E1512" s="2"/>
      <c r="F1512" s="2"/>
      <c r="G1512" s="2"/>
      <c r="H1512" s="2"/>
      <c r="I1512" s="2"/>
      <c r="J1512" s="2"/>
      <c r="K1512" s="2"/>
      <c r="L1512" s="2"/>
      <c r="M1512" s="2"/>
      <c r="N1512" s="2"/>
      <c r="O1512" s="2"/>
      <c r="P1512" s="2"/>
      <c r="Q1512" s="2"/>
      <c r="R1512" s="2"/>
      <c r="S1512" s="2"/>
      <c r="T1512" s="2"/>
      <c r="U1512" s="2"/>
      <c r="V1512" s="2"/>
      <c r="W1512" s="2"/>
      <c r="X1512" s="2"/>
      <c r="Y1512" s="2"/>
      <c r="Z1512" s="2"/>
      <c r="AA1512" s="2"/>
      <c r="AB1512" s="2"/>
      <c r="AC1512" s="2"/>
      <c r="AD1512" s="2"/>
      <c r="AE1512" s="2"/>
      <c r="AF1512" s="2"/>
      <c r="AG1512" s="2"/>
      <c r="AH1512" s="2"/>
      <c r="AI1512" s="2"/>
      <c r="AJ1512" s="2"/>
      <c r="AK1512" s="2"/>
      <c r="AL1512" s="2"/>
      <c r="AM1512" s="2"/>
      <c r="AN1512" s="2"/>
      <c r="AO1512" s="2"/>
      <c r="AP1512" s="2"/>
      <c r="AQ1512" s="2"/>
      <c r="AR1512" s="2"/>
      <c r="AS1512" s="2"/>
      <c r="AT1512" s="2"/>
      <c r="AU1512" s="2"/>
      <c r="AV1512" s="2"/>
      <c r="AW1512" s="2"/>
      <c r="AX1512" s="2"/>
      <c r="AY1512" s="2"/>
      <c r="AZ1512" s="2"/>
      <c r="BA1512" s="2"/>
      <c r="BB1512" s="2"/>
      <c r="BC1512" s="2"/>
      <c r="BD1512" s="2"/>
      <c r="BE1512" s="2"/>
      <c r="BF1512" s="2"/>
      <c r="BG1512" s="2"/>
      <c r="BH1512" s="2"/>
      <c r="BI1512" s="2"/>
      <c r="BJ1512" s="2"/>
    </row>
    <row r="1513" spans="1:62" x14ac:dyDescent="0.3">
      <c r="A1513" s="2"/>
      <c r="B1513" s="2"/>
      <c r="C1513" s="2"/>
      <c r="D1513" s="2"/>
      <c r="E1513" s="2"/>
      <c r="F1513" s="2"/>
      <c r="G1513" s="2"/>
      <c r="H1513" s="2"/>
      <c r="I1513" s="2"/>
      <c r="J1513" s="2"/>
      <c r="K1513" s="2"/>
      <c r="L1513" s="2"/>
      <c r="M1513" s="2"/>
      <c r="N1513" s="2"/>
      <c r="O1513" s="2"/>
      <c r="P1513" s="2"/>
      <c r="Q1513" s="2"/>
      <c r="R1513" s="2"/>
      <c r="S1513" s="2"/>
      <c r="T1513" s="2"/>
      <c r="U1513" s="2"/>
      <c r="V1513" s="2"/>
      <c r="W1513" s="2"/>
      <c r="X1513" s="2"/>
      <c r="Y1513" s="2"/>
      <c r="Z1513" s="2"/>
      <c r="AA1513" s="2"/>
      <c r="AB1513" s="2"/>
      <c r="AC1513" s="2"/>
      <c r="AD1513" s="2"/>
      <c r="AE1513" s="2"/>
      <c r="AF1513" s="2"/>
      <c r="AG1513" s="2"/>
      <c r="AH1513" s="2"/>
      <c r="AI1513" s="2"/>
      <c r="AJ1513" s="2"/>
      <c r="AK1513" s="2"/>
      <c r="AL1513" s="2"/>
      <c r="AM1513" s="2"/>
      <c r="AN1513" s="2"/>
      <c r="AO1513" s="2"/>
      <c r="AP1513" s="2"/>
      <c r="AQ1513" s="2"/>
      <c r="AR1513" s="2"/>
      <c r="AS1513" s="2"/>
      <c r="AT1513" s="2"/>
      <c r="AU1513" s="2"/>
      <c r="AV1513" s="2"/>
      <c r="AW1513" s="2"/>
      <c r="AX1513" s="2"/>
      <c r="AY1513" s="2"/>
      <c r="AZ1513" s="2"/>
      <c r="BA1513" s="2"/>
      <c r="BB1513" s="2"/>
      <c r="BC1513" s="2"/>
      <c r="BD1513" s="2"/>
      <c r="BE1513" s="2"/>
      <c r="BF1513" s="2"/>
      <c r="BG1513" s="2"/>
      <c r="BH1513" s="2"/>
      <c r="BI1513" s="2"/>
      <c r="BJ1513" s="2"/>
    </row>
    <row r="1514" spans="1:62" x14ac:dyDescent="0.3">
      <c r="A1514" s="2"/>
      <c r="B1514" s="2"/>
      <c r="C1514" s="2"/>
      <c r="D1514" s="2"/>
      <c r="E1514" s="2"/>
      <c r="F1514" s="2"/>
      <c r="G1514" s="2"/>
      <c r="H1514" s="2"/>
      <c r="I1514" s="2"/>
      <c r="J1514" s="2"/>
      <c r="K1514" s="2"/>
      <c r="L1514" s="2"/>
      <c r="M1514" s="2"/>
      <c r="N1514" s="2"/>
      <c r="O1514" s="2"/>
      <c r="P1514" s="2"/>
      <c r="Q1514" s="2"/>
      <c r="R1514" s="2"/>
      <c r="S1514" s="2"/>
      <c r="T1514" s="2"/>
      <c r="U1514" s="2"/>
      <c r="V1514" s="2"/>
      <c r="W1514" s="2"/>
      <c r="X1514" s="2"/>
      <c r="Y1514" s="2"/>
      <c r="Z1514" s="2"/>
      <c r="AA1514" s="2"/>
      <c r="AB1514" s="2"/>
      <c r="AC1514" s="2"/>
      <c r="AD1514" s="2"/>
      <c r="AE1514" s="2"/>
      <c r="AF1514" s="2"/>
      <c r="AG1514" s="2"/>
      <c r="AH1514" s="2"/>
      <c r="AI1514" s="2"/>
      <c r="AJ1514" s="2"/>
      <c r="AK1514" s="2"/>
      <c r="AL1514" s="2"/>
      <c r="AM1514" s="2"/>
      <c r="AN1514" s="2"/>
      <c r="AO1514" s="2"/>
      <c r="AP1514" s="2"/>
      <c r="AQ1514" s="2"/>
      <c r="AR1514" s="2"/>
      <c r="AS1514" s="2"/>
      <c r="AT1514" s="2"/>
      <c r="AU1514" s="2"/>
      <c r="AV1514" s="2"/>
      <c r="AW1514" s="2"/>
      <c r="AX1514" s="2"/>
      <c r="AY1514" s="2"/>
      <c r="AZ1514" s="2"/>
      <c r="BA1514" s="2"/>
      <c r="BB1514" s="2"/>
      <c r="BC1514" s="2"/>
      <c r="BD1514" s="2"/>
      <c r="BE1514" s="2"/>
      <c r="BF1514" s="2"/>
      <c r="BG1514" s="2"/>
      <c r="BH1514" s="2"/>
      <c r="BI1514" s="2"/>
      <c r="BJ1514" s="2"/>
    </row>
    <row r="1515" spans="1:62" x14ac:dyDescent="0.3">
      <c r="A1515" s="2"/>
      <c r="B1515" s="2"/>
      <c r="C1515" s="2"/>
      <c r="D1515" s="2"/>
      <c r="E1515" s="2"/>
      <c r="F1515" s="2"/>
      <c r="G1515" s="2"/>
      <c r="H1515" s="2"/>
      <c r="I1515" s="2"/>
      <c r="J1515" s="2"/>
      <c r="K1515" s="2"/>
      <c r="L1515" s="2"/>
      <c r="M1515" s="2"/>
      <c r="N1515" s="2"/>
      <c r="O1515" s="2"/>
      <c r="P1515" s="2"/>
      <c r="Q1515" s="2"/>
      <c r="R1515" s="2"/>
      <c r="S1515" s="2"/>
      <c r="T1515" s="2"/>
      <c r="U1515" s="2"/>
      <c r="V1515" s="2"/>
      <c r="W1515" s="2"/>
      <c r="X1515" s="2"/>
      <c r="Y1515" s="2"/>
      <c r="Z1515" s="2"/>
      <c r="AA1515" s="2"/>
      <c r="AB1515" s="2"/>
      <c r="AC1515" s="2"/>
      <c r="AD1515" s="2"/>
      <c r="AE1515" s="2"/>
      <c r="AF1515" s="2"/>
      <c r="AG1515" s="2"/>
      <c r="AH1515" s="2"/>
      <c r="AI1515" s="2"/>
      <c r="AJ1515" s="2"/>
      <c r="AK1515" s="2"/>
      <c r="AL1515" s="2"/>
      <c r="AM1515" s="2"/>
      <c r="AN1515" s="2"/>
      <c r="AO1515" s="2"/>
      <c r="AP1515" s="2"/>
      <c r="AQ1515" s="2"/>
      <c r="AR1515" s="2"/>
      <c r="AS1515" s="2"/>
      <c r="AT1515" s="2"/>
      <c r="AU1515" s="2"/>
      <c r="AV1515" s="2"/>
      <c r="AW1515" s="2"/>
      <c r="AX1515" s="2"/>
      <c r="AY1515" s="2"/>
      <c r="AZ1515" s="2"/>
      <c r="BA1515" s="2"/>
      <c r="BB1515" s="2"/>
      <c r="BC1515" s="2"/>
      <c r="BD1515" s="2"/>
      <c r="BE1515" s="2"/>
      <c r="BF1515" s="2"/>
      <c r="BG1515" s="2"/>
      <c r="BH1515" s="2"/>
      <c r="BI1515" s="2"/>
      <c r="BJ1515" s="2"/>
    </row>
    <row r="1516" spans="1:62" x14ac:dyDescent="0.3">
      <c r="A1516" s="2"/>
      <c r="B1516" s="2"/>
      <c r="C1516" s="2"/>
      <c r="D1516" s="2"/>
      <c r="E1516" s="2"/>
      <c r="F1516" s="2"/>
      <c r="G1516" s="2"/>
      <c r="H1516" s="2"/>
      <c r="I1516" s="2"/>
      <c r="J1516" s="2"/>
      <c r="K1516" s="2"/>
      <c r="L1516" s="2"/>
      <c r="M1516" s="2"/>
      <c r="N1516" s="2"/>
      <c r="O1516" s="2"/>
      <c r="P1516" s="2"/>
      <c r="Q1516" s="2"/>
      <c r="R1516" s="2"/>
      <c r="S1516" s="2"/>
      <c r="T1516" s="2"/>
      <c r="U1516" s="2"/>
      <c r="V1516" s="2"/>
      <c r="W1516" s="2"/>
      <c r="X1516" s="2"/>
      <c r="Y1516" s="2"/>
      <c r="Z1516" s="2"/>
      <c r="AA1516" s="2"/>
      <c r="AB1516" s="2"/>
      <c r="AC1516" s="2"/>
      <c r="AD1516" s="2"/>
      <c r="AE1516" s="2"/>
      <c r="AF1516" s="2"/>
      <c r="AG1516" s="2"/>
      <c r="AH1516" s="2"/>
      <c r="AI1516" s="2"/>
      <c r="AJ1516" s="2"/>
      <c r="AK1516" s="2"/>
      <c r="AL1516" s="2"/>
      <c r="AM1516" s="2"/>
      <c r="AN1516" s="2"/>
      <c r="AO1516" s="2"/>
      <c r="AP1516" s="2"/>
      <c r="AQ1516" s="2"/>
      <c r="AR1516" s="2"/>
      <c r="AS1516" s="2"/>
      <c r="AT1516" s="2"/>
      <c r="AU1516" s="2"/>
      <c r="AV1516" s="2"/>
      <c r="AW1516" s="2"/>
      <c r="AX1516" s="2"/>
      <c r="AY1516" s="2"/>
      <c r="AZ1516" s="2"/>
      <c r="BA1516" s="2"/>
      <c r="BB1516" s="2"/>
      <c r="BC1516" s="2"/>
      <c r="BD1516" s="2"/>
      <c r="BE1516" s="2"/>
      <c r="BF1516" s="2"/>
      <c r="BG1516" s="2"/>
      <c r="BH1516" s="2"/>
      <c r="BI1516" s="2"/>
      <c r="BJ1516" s="2"/>
    </row>
    <row r="1517" spans="1:62" x14ac:dyDescent="0.3">
      <c r="A1517" s="2"/>
      <c r="B1517" s="2"/>
      <c r="C1517" s="2"/>
      <c r="D1517" s="2"/>
      <c r="E1517" s="2"/>
      <c r="F1517" s="2"/>
      <c r="G1517" s="2"/>
      <c r="H1517" s="2"/>
      <c r="I1517" s="2"/>
      <c r="J1517" s="2"/>
      <c r="K1517" s="2"/>
      <c r="L1517" s="2"/>
      <c r="M1517" s="2"/>
      <c r="N1517" s="2"/>
      <c r="O1517" s="2"/>
      <c r="P1517" s="2"/>
      <c r="Q1517" s="2"/>
      <c r="R1517" s="2"/>
      <c r="S1517" s="2"/>
      <c r="T1517" s="2"/>
      <c r="U1517" s="2"/>
      <c r="V1517" s="2"/>
      <c r="W1517" s="2"/>
      <c r="X1517" s="2"/>
      <c r="Y1517" s="2"/>
      <c r="Z1517" s="2"/>
      <c r="AA1517" s="2"/>
      <c r="AB1517" s="2"/>
      <c r="AC1517" s="2"/>
      <c r="AD1517" s="2"/>
      <c r="AE1517" s="2"/>
      <c r="AF1517" s="2"/>
      <c r="AG1517" s="2"/>
      <c r="AH1517" s="2"/>
      <c r="AI1517" s="2"/>
      <c r="AJ1517" s="2"/>
      <c r="AK1517" s="2"/>
      <c r="AL1517" s="2"/>
      <c r="AM1517" s="2"/>
      <c r="AN1517" s="2"/>
      <c r="AO1517" s="2"/>
      <c r="AP1517" s="2"/>
      <c r="AQ1517" s="2"/>
      <c r="AR1517" s="2"/>
      <c r="AS1517" s="2"/>
      <c r="AT1517" s="2"/>
      <c r="AU1517" s="2"/>
      <c r="AV1517" s="2"/>
      <c r="AW1517" s="2"/>
      <c r="AX1517" s="2"/>
      <c r="AY1517" s="2"/>
      <c r="AZ1517" s="2"/>
      <c r="BA1517" s="2"/>
      <c r="BB1517" s="2"/>
      <c r="BC1517" s="2"/>
      <c r="BD1517" s="2"/>
      <c r="BE1517" s="2"/>
      <c r="BF1517" s="2"/>
      <c r="BG1517" s="2"/>
      <c r="BH1517" s="2"/>
      <c r="BI1517" s="2"/>
      <c r="BJ1517" s="2"/>
    </row>
    <row r="1518" spans="1:62" x14ac:dyDescent="0.3">
      <c r="A1518" s="2"/>
      <c r="B1518" s="2"/>
      <c r="C1518" s="2"/>
      <c r="D1518" s="2"/>
      <c r="E1518" s="2"/>
      <c r="F1518" s="2"/>
      <c r="G1518" s="2"/>
      <c r="H1518" s="2"/>
      <c r="I1518" s="2"/>
      <c r="J1518" s="2"/>
      <c r="K1518" s="2"/>
      <c r="L1518" s="2"/>
      <c r="M1518" s="2"/>
      <c r="N1518" s="2"/>
      <c r="O1518" s="2"/>
      <c r="P1518" s="2"/>
      <c r="Q1518" s="2"/>
      <c r="R1518" s="2"/>
      <c r="S1518" s="2"/>
      <c r="T1518" s="2"/>
      <c r="U1518" s="2"/>
      <c r="V1518" s="2"/>
      <c r="W1518" s="2"/>
      <c r="X1518" s="2"/>
      <c r="Y1518" s="2"/>
      <c r="Z1518" s="2"/>
      <c r="AA1518" s="2"/>
      <c r="AB1518" s="2"/>
      <c r="AC1518" s="2"/>
      <c r="AD1518" s="2"/>
      <c r="AE1518" s="2"/>
      <c r="AF1518" s="2"/>
      <c r="AG1518" s="2"/>
      <c r="AH1518" s="2"/>
      <c r="AI1518" s="2"/>
      <c r="AJ1518" s="2"/>
      <c r="AK1518" s="2"/>
      <c r="AL1518" s="2"/>
      <c r="AM1518" s="2"/>
      <c r="AN1518" s="2"/>
      <c r="AO1518" s="2"/>
      <c r="AP1518" s="2"/>
      <c r="AQ1518" s="2"/>
      <c r="AR1518" s="2"/>
      <c r="AS1518" s="2"/>
      <c r="AT1518" s="2"/>
      <c r="AU1518" s="2"/>
      <c r="AV1518" s="2"/>
      <c r="AW1518" s="2"/>
      <c r="AX1518" s="2"/>
      <c r="AY1518" s="2"/>
      <c r="AZ1518" s="2"/>
      <c r="BA1518" s="2"/>
      <c r="BB1518" s="2"/>
      <c r="BC1518" s="2"/>
      <c r="BD1518" s="2"/>
      <c r="BE1518" s="2"/>
      <c r="BF1518" s="2"/>
      <c r="BG1518" s="2"/>
      <c r="BH1518" s="2"/>
      <c r="BI1518" s="2"/>
      <c r="BJ1518" s="2"/>
    </row>
    <row r="1519" spans="1:62" x14ac:dyDescent="0.3">
      <c r="A1519" s="2"/>
      <c r="B1519" s="2"/>
      <c r="C1519" s="2"/>
      <c r="D1519" s="2"/>
      <c r="E1519" s="2"/>
      <c r="F1519" s="2"/>
      <c r="G1519" s="2"/>
      <c r="H1519" s="2"/>
      <c r="I1519" s="2"/>
      <c r="J1519" s="2"/>
      <c r="K1519" s="2"/>
      <c r="L1519" s="2"/>
      <c r="M1519" s="2"/>
      <c r="N1519" s="2"/>
      <c r="O1519" s="2"/>
      <c r="P1519" s="2"/>
      <c r="Q1519" s="2"/>
      <c r="R1519" s="2"/>
      <c r="S1519" s="2"/>
      <c r="T1519" s="2"/>
      <c r="U1519" s="2"/>
      <c r="V1519" s="2"/>
      <c r="W1519" s="2"/>
      <c r="X1519" s="2"/>
      <c r="Y1519" s="2"/>
      <c r="Z1519" s="2"/>
      <c r="AA1519" s="2"/>
      <c r="AB1519" s="2"/>
      <c r="AC1519" s="2"/>
      <c r="AD1519" s="2"/>
      <c r="AE1519" s="2"/>
      <c r="AF1519" s="2"/>
      <c r="AG1519" s="2"/>
      <c r="AH1519" s="2"/>
      <c r="AI1519" s="2"/>
      <c r="AJ1519" s="2"/>
      <c r="AK1519" s="2"/>
      <c r="AL1519" s="2"/>
      <c r="AM1519" s="2"/>
      <c r="AN1519" s="2"/>
      <c r="AO1519" s="2"/>
      <c r="AP1519" s="2"/>
      <c r="AQ1519" s="2"/>
      <c r="AR1519" s="2"/>
      <c r="AS1519" s="2"/>
      <c r="AT1519" s="2"/>
      <c r="AU1519" s="2"/>
      <c r="AV1519" s="2"/>
      <c r="AW1519" s="2"/>
      <c r="AX1519" s="2"/>
      <c r="AY1519" s="2"/>
      <c r="AZ1519" s="2"/>
      <c r="BA1519" s="2"/>
      <c r="BB1519" s="2"/>
      <c r="BC1519" s="2"/>
      <c r="BD1519" s="2"/>
      <c r="BE1519" s="2"/>
      <c r="BF1519" s="2"/>
      <c r="BG1519" s="2"/>
      <c r="BH1519" s="2"/>
      <c r="BI1519" s="2"/>
      <c r="BJ1519" s="2"/>
    </row>
    <row r="1520" spans="1:62" x14ac:dyDescent="0.3">
      <c r="A1520" s="2"/>
      <c r="B1520" s="2"/>
      <c r="C1520" s="2"/>
      <c r="D1520" s="2"/>
      <c r="E1520" s="2"/>
      <c r="F1520" s="2"/>
      <c r="G1520" s="2"/>
      <c r="H1520" s="2"/>
      <c r="I1520" s="2"/>
      <c r="J1520" s="2"/>
      <c r="K1520" s="2"/>
      <c r="L1520" s="2"/>
      <c r="M1520" s="2"/>
      <c r="N1520" s="2"/>
      <c r="O1520" s="2"/>
      <c r="P1520" s="2"/>
      <c r="Q1520" s="2"/>
      <c r="R1520" s="2"/>
      <c r="S1520" s="2"/>
      <c r="T1520" s="2"/>
      <c r="U1520" s="2"/>
      <c r="V1520" s="2"/>
      <c r="W1520" s="2"/>
      <c r="X1520" s="2"/>
      <c r="Y1520" s="2"/>
      <c r="Z1520" s="2"/>
      <c r="AA1520" s="2"/>
      <c r="AB1520" s="2"/>
      <c r="AC1520" s="2"/>
      <c r="AD1520" s="2"/>
      <c r="AE1520" s="2"/>
      <c r="AF1520" s="2"/>
      <c r="AG1520" s="2"/>
      <c r="AH1520" s="2"/>
      <c r="AI1520" s="2"/>
      <c r="AJ1520" s="2"/>
      <c r="AK1520" s="2"/>
      <c r="AL1520" s="2"/>
      <c r="AM1520" s="2"/>
      <c r="AN1520" s="2"/>
      <c r="AO1520" s="2"/>
      <c r="AP1520" s="2"/>
      <c r="AQ1520" s="2"/>
      <c r="AR1520" s="2"/>
      <c r="AS1520" s="2"/>
      <c r="AT1520" s="2"/>
      <c r="AU1520" s="2"/>
      <c r="AV1520" s="2"/>
      <c r="AW1520" s="2"/>
      <c r="AX1520" s="2"/>
      <c r="AY1520" s="2"/>
      <c r="AZ1520" s="2"/>
      <c r="BA1520" s="2"/>
      <c r="BB1520" s="2"/>
      <c r="BC1520" s="2"/>
      <c r="BD1520" s="2"/>
      <c r="BE1520" s="2"/>
      <c r="BF1520" s="2"/>
      <c r="BG1520" s="2"/>
      <c r="BH1520" s="2"/>
      <c r="BI1520" s="2"/>
      <c r="BJ1520" s="2"/>
    </row>
    <row r="1521" spans="1:62" x14ac:dyDescent="0.3">
      <c r="A1521" s="2"/>
      <c r="B1521" s="2"/>
      <c r="C1521" s="2"/>
      <c r="D1521" s="2"/>
      <c r="E1521" s="2"/>
      <c r="F1521" s="2"/>
      <c r="G1521" s="2"/>
      <c r="H1521" s="2"/>
      <c r="I1521" s="2"/>
      <c r="J1521" s="2"/>
      <c r="K1521" s="2"/>
      <c r="L1521" s="2"/>
      <c r="M1521" s="2"/>
      <c r="N1521" s="2"/>
      <c r="O1521" s="2"/>
      <c r="P1521" s="2"/>
      <c r="Q1521" s="2"/>
      <c r="R1521" s="2"/>
      <c r="S1521" s="2"/>
      <c r="T1521" s="2"/>
      <c r="U1521" s="2"/>
      <c r="V1521" s="2"/>
      <c r="W1521" s="2"/>
      <c r="X1521" s="2"/>
      <c r="Y1521" s="2"/>
      <c r="Z1521" s="2"/>
      <c r="AA1521" s="2"/>
      <c r="AB1521" s="2"/>
      <c r="AC1521" s="2"/>
      <c r="AD1521" s="2"/>
      <c r="AE1521" s="2"/>
      <c r="AF1521" s="2"/>
      <c r="AG1521" s="2"/>
      <c r="AH1521" s="2"/>
      <c r="AI1521" s="2"/>
      <c r="AJ1521" s="2"/>
      <c r="AK1521" s="2"/>
      <c r="AL1521" s="2"/>
      <c r="AM1521" s="2"/>
      <c r="AN1521" s="2"/>
      <c r="AO1521" s="2"/>
      <c r="AP1521" s="2"/>
      <c r="AQ1521" s="2"/>
      <c r="AR1521" s="2"/>
      <c r="AS1521" s="2"/>
      <c r="AT1521" s="2"/>
      <c r="AU1521" s="2"/>
      <c r="AV1521" s="2"/>
      <c r="AW1521" s="2"/>
      <c r="AX1521" s="2"/>
      <c r="AY1521" s="2"/>
      <c r="AZ1521" s="2"/>
      <c r="BA1521" s="2"/>
      <c r="BB1521" s="2"/>
      <c r="BC1521" s="2"/>
      <c r="BD1521" s="2"/>
      <c r="BE1521" s="2"/>
      <c r="BF1521" s="2"/>
      <c r="BG1521" s="2"/>
      <c r="BH1521" s="2"/>
      <c r="BI1521" s="2"/>
      <c r="BJ1521" s="2"/>
    </row>
    <row r="1522" spans="1:62" x14ac:dyDescent="0.3">
      <c r="A1522" s="2"/>
      <c r="B1522" s="2"/>
      <c r="C1522" s="2"/>
      <c r="D1522" s="2"/>
      <c r="E1522" s="2"/>
      <c r="F1522" s="2"/>
      <c r="G1522" s="2"/>
      <c r="H1522" s="2"/>
      <c r="I1522" s="2"/>
      <c r="J1522" s="2"/>
      <c r="K1522" s="2"/>
      <c r="L1522" s="2"/>
      <c r="M1522" s="2"/>
      <c r="N1522" s="2"/>
      <c r="O1522" s="2"/>
      <c r="P1522" s="2"/>
      <c r="Q1522" s="2"/>
      <c r="R1522" s="2"/>
      <c r="S1522" s="2"/>
      <c r="T1522" s="2"/>
      <c r="U1522" s="2"/>
      <c r="V1522" s="2"/>
      <c r="W1522" s="2"/>
      <c r="X1522" s="2"/>
      <c r="Y1522" s="2"/>
      <c r="Z1522" s="2"/>
      <c r="AA1522" s="2"/>
      <c r="AB1522" s="2"/>
      <c r="AC1522" s="2"/>
      <c r="AD1522" s="2"/>
      <c r="AE1522" s="2"/>
      <c r="AF1522" s="2"/>
      <c r="AG1522" s="2"/>
      <c r="AH1522" s="2"/>
      <c r="AI1522" s="2"/>
      <c r="AJ1522" s="2"/>
      <c r="AK1522" s="2"/>
      <c r="AL1522" s="2"/>
      <c r="AM1522" s="2"/>
      <c r="AN1522" s="2"/>
      <c r="AO1522" s="2"/>
      <c r="AP1522" s="2"/>
      <c r="AQ1522" s="2"/>
      <c r="AR1522" s="2"/>
      <c r="AS1522" s="2"/>
      <c r="AT1522" s="2"/>
      <c r="AU1522" s="2"/>
      <c r="AV1522" s="2"/>
      <c r="AW1522" s="2"/>
      <c r="AX1522" s="2"/>
      <c r="AY1522" s="2"/>
      <c r="AZ1522" s="2"/>
      <c r="BA1522" s="2"/>
      <c r="BB1522" s="2"/>
      <c r="BC1522" s="2"/>
      <c r="BD1522" s="2"/>
      <c r="BE1522" s="2"/>
      <c r="BF1522" s="2"/>
      <c r="BG1522" s="2"/>
      <c r="BH1522" s="2"/>
      <c r="BI1522" s="2"/>
      <c r="BJ1522" s="2"/>
    </row>
    <row r="1523" spans="1:62" x14ac:dyDescent="0.3">
      <c r="A1523" s="2"/>
      <c r="B1523" s="2"/>
      <c r="C1523" s="2"/>
      <c r="D1523" s="2"/>
      <c r="E1523" s="2"/>
      <c r="F1523" s="2"/>
      <c r="G1523" s="2"/>
      <c r="H1523" s="2"/>
      <c r="I1523" s="2"/>
      <c r="J1523" s="2"/>
      <c r="K1523" s="2"/>
      <c r="L1523" s="2"/>
      <c r="M1523" s="2"/>
      <c r="N1523" s="2"/>
      <c r="O1523" s="2"/>
      <c r="P1523" s="2"/>
      <c r="Q1523" s="2"/>
      <c r="R1523" s="2"/>
      <c r="S1523" s="2"/>
      <c r="T1523" s="2"/>
      <c r="U1523" s="2"/>
      <c r="V1523" s="2"/>
      <c r="W1523" s="2"/>
      <c r="X1523" s="2"/>
      <c r="Y1523" s="2"/>
      <c r="Z1523" s="2"/>
      <c r="AA1523" s="2"/>
      <c r="AB1523" s="2"/>
      <c r="AC1523" s="2"/>
      <c r="AD1523" s="2"/>
      <c r="AE1523" s="2"/>
      <c r="AF1523" s="2"/>
      <c r="AG1523" s="2"/>
      <c r="AH1523" s="2"/>
      <c r="AI1523" s="2"/>
      <c r="AJ1523" s="2"/>
      <c r="AK1523" s="2"/>
      <c r="AL1523" s="2"/>
      <c r="AM1523" s="2"/>
      <c r="AN1523" s="2"/>
      <c r="AO1523" s="2"/>
      <c r="AP1523" s="2"/>
      <c r="AQ1523" s="2"/>
      <c r="AR1523" s="2"/>
      <c r="AS1523" s="2"/>
      <c r="AT1523" s="2"/>
      <c r="AU1523" s="2"/>
      <c r="AV1523" s="2"/>
      <c r="AW1523" s="2"/>
      <c r="AX1523" s="2"/>
      <c r="AY1523" s="2"/>
      <c r="AZ1523" s="2"/>
      <c r="BA1523" s="2"/>
      <c r="BB1523" s="2"/>
      <c r="BC1523" s="2"/>
      <c r="BD1523" s="2"/>
      <c r="BE1523" s="2"/>
      <c r="BF1523" s="2"/>
      <c r="BG1523" s="2"/>
      <c r="BH1523" s="2"/>
      <c r="BI1523" s="2"/>
      <c r="BJ1523" s="2"/>
    </row>
    <row r="1524" spans="1:62" x14ac:dyDescent="0.3">
      <c r="A1524" s="2"/>
      <c r="B1524" s="2"/>
      <c r="C1524" s="2"/>
      <c r="D1524" s="2"/>
      <c r="E1524" s="2"/>
      <c r="F1524" s="2"/>
      <c r="G1524" s="2"/>
      <c r="H1524" s="2"/>
      <c r="I1524" s="2"/>
      <c r="J1524" s="2"/>
      <c r="K1524" s="2"/>
      <c r="L1524" s="2"/>
      <c r="M1524" s="2"/>
      <c r="N1524" s="2"/>
      <c r="O1524" s="2"/>
      <c r="P1524" s="2"/>
      <c r="Q1524" s="2"/>
      <c r="R1524" s="2"/>
      <c r="S1524" s="2"/>
      <c r="T1524" s="2"/>
      <c r="U1524" s="2"/>
      <c r="V1524" s="2"/>
      <c r="W1524" s="2"/>
      <c r="X1524" s="2"/>
      <c r="Y1524" s="2"/>
      <c r="Z1524" s="2"/>
      <c r="AA1524" s="2"/>
      <c r="AB1524" s="2"/>
      <c r="AC1524" s="2"/>
      <c r="AD1524" s="2"/>
      <c r="AE1524" s="2"/>
      <c r="AF1524" s="2"/>
      <c r="AG1524" s="2"/>
      <c r="AH1524" s="2"/>
      <c r="AI1524" s="2"/>
      <c r="AJ1524" s="2"/>
      <c r="AK1524" s="2"/>
      <c r="AL1524" s="2"/>
      <c r="AM1524" s="2"/>
      <c r="AN1524" s="2"/>
      <c r="AO1524" s="2"/>
      <c r="AP1524" s="2"/>
      <c r="AQ1524" s="2"/>
      <c r="AR1524" s="2"/>
      <c r="AS1524" s="2"/>
      <c r="AT1524" s="2"/>
      <c r="AU1524" s="2"/>
      <c r="AV1524" s="2"/>
      <c r="AW1524" s="2"/>
      <c r="AX1524" s="2"/>
      <c r="AY1524" s="2"/>
      <c r="AZ1524" s="2"/>
      <c r="BA1524" s="2"/>
      <c r="BB1524" s="2"/>
      <c r="BC1524" s="2"/>
      <c r="BD1524" s="2"/>
      <c r="BE1524" s="2"/>
      <c r="BF1524" s="2"/>
      <c r="BG1524" s="2"/>
      <c r="BH1524" s="2"/>
      <c r="BI1524" s="2"/>
      <c r="BJ1524" s="2"/>
    </row>
    <row r="1525" spans="1:62" x14ac:dyDescent="0.3">
      <c r="A1525" s="2"/>
      <c r="B1525" s="2"/>
      <c r="C1525" s="2"/>
      <c r="D1525" s="2"/>
      <c r="E1525" s="2"/>
      <c r="F1525" s="2"/>
      <c r="G1525" s="2"/>
      <c r="H1525" s="2"/>
      <c r="I1525" s="2"/>
      <c r="J1525" s="2"/>
      <c r="K1525" s="2"/>
      <c r="L1525" s="2"/>
      <c r="M1525" s="2"/>
      <c r="N1525" s="2"/>
      <c r="O1525" s="2"/>
      <c r="P1525" s="2"/>
      <c r="Q1525" s="2"/>
      <c r="R1525" s="2"/>
      <c r="S1525" s="2"/>
      <c r="T1525" s="2"/>
      <c r="U1525" s="2"/>
      <c r="V1525" s="2"/>
      <c r="W1525" s="2"/>
      <c r="X1525" s="2"/>
      <c r="Y1525" s="2"/>
      <c r="Z1525" s="2"/>
      <c r="AA1525" s="2"/>
      <c r="AB1525" s="2"/>
      <c r="AC1525" s="2"/>
      <c r="AD1525" s="2"/>
      <c r="AE1525" s="2"/>
      <c r="AF1525" s="2"/>
      <c r="AG1525" s="2"/>
      <c r="AH1525" s="2"/>
      <c r="AI1525" s="2"/>
      <c r="AJ1525" s="2"/>
      <c r="AK1525" s="2"/>
      <c r="AL1525" s="2"/>
      <c r="AM1525" s="2"/>
      <c r="AN1525" s="2"/>
      <c r="AO1525" s="2"/>
      <c r="AP1525" s="2"/>
      <c r="AQ1525" s="2"/>
      <c r="AR1525" s="2"/>
      <c r="AS1525" s="2"/>
      <c r="AT1525" s="2"/>
      <c r="AU1525" s="2"/>
      <c r="AV1525" s="2"/>
      <c r="AW1525" s="2"/>
      <c r="AX1525" s="2"/>
      <c r="AY1525" s="2"/>
      <c r="AZ1525" s="2"/>
      <c r="BA1525" s="2"/>
      <c r="BB1525" s="2"/>
      <c r="BC1525" s="2"/>
      <c r="BD1525" s="2"/>
      <c r="BE1525" s="2"/>
      <c r="BF1525" s="2"/>
      <c r="BG1525" s="2"/>
      <c r="BH1525" s="2"/>
      <c r="BI1525" s="2"/>
      <c r="BJ1525" s="2"/>
    </row>
    <row r="1526" spans="1:62" x14ac:dyDescent="0.3">
      <c r="A1526" s="2"/>
      <c r="B1526" s="2"/>
      <c r="C1526" s="2"/>
      <c r="D1526" s="2"/>
      <c r="E1526" s="2"/>
      <c r="F1526" s="2"/>
      <c r="G1526" s="2"/>
      <c r="H1526" s="2"/>
      <c r="I1526" s="2"/>
      <c r="J1526" s="2"/>
      <c r="K1526" s="2"/>
      <c r="L1526" s="2"/>
      <c r="M1526" s="2"/>
      <c r="N1526" s="2"/>
      <c r="O1526" s="2"/>
      <c r="P1526" s="2"/>
      <c r="Q1526" s="2"/>
      <c r="R1526" s="2"/>
      <c r="S1526" s="2"/>
      <c r="T1526" s="2"/>
      <c r="U1526" s="2"/>
      <c r="V1526" s="2"/>
      <c r="W1526" s="2"/>
      <c r="X1526" s="2"/>
      <c r="Y1526" s="2"/>
      <c r="Z1526" s="2"/>
      <c r="AA1526" s="2"/>
      <c r="AB1526" s="2"/>
      <c r="AC1526" s="2"/>
      <c r="AD1526" s="2"/>
      <c r="AE1526" s="2"/>
      <c r="AF1526" s="2"/>
      <c r="AG1526" s="2"/>
      <c r="AH1526" s="2"/>
      <c r="AI1526" s="2"/>
      <c r="AJ1526" s="2"/>
      <c r="AK1526" s="2"/>
      <c r="AL1526" s="2"/>
      <c r="AM1526" s="2"/>
      <c r="AN1526" s="2"/>
      <c r="AO1526" s="2"/>
      <c r="AP1526" s="2"/>
      <c r="AQ1526" s="2"/>
      <c r="AR1526" s="2"/>
      <c r="AS1526" s="2"/>
      <c r="AT1526" s="2"/>
      <c r="AU1526" s="2"/>
      <c r="AV1526" s="2"/>
      <c r="AW1526" s="2"/>
      <c r="AX1526" s="2"/>
      <c r="AY1526" s="2"/>
      <c r="AZ1526" s="2"/>
      <c r="BA1526" s="2"/>
      <c r="BB1526" s="2"/>
      <c r="BC1526" s="2"/>
      <c r="BD1526" s="2"/>
      <c r="BE1526" s="2"/>
      <c r="BF1526" s="2"/>
      <c r="BG1526" s="2"/>
      <c r="BH1526" s="2"/>
      <c r="BI1526" s="2"/>
      <c r="BJ1526" s="2"/>
    </row>
    <row r="1527" spans="1:62" x14ac:dyDescent="0.3">
      <c r="A1527" s="2"/>
      <c r="B1527" s="2"/>
      <c r="C1527" s="2"/>
      <c r="D1527" s="2"/>
      <c r="E1527" s="2"/>
      <c r="F1527" s="2"/>
      <c r="G1527" s="2"/>
      <c r="H1527" s="2"/>
      <c r="I1527" s="2"/>
      <c r="J1527" s="2"/>
      <c r="K1527" s="2"/>
      <c r="L1527" s="2"/>
      <c r="M1527" s="2"/>
      <c r="N1527" s="2"/>
      <c r="O1527" s="2"/>
      <c r="P1527" s="2"/>
      <c r="Q1527" s="2"/>
      <c r="R1527" s="2"/>
      <c r="S1527" s="2"/>
      <c r="T1527" s="2"/>
      <c r="U1527" s="2"/>
      <c r="V1527" s="2"/>
      <c r="W1527" s="2"/>
      <c r="X1527" s="2"/>
      <c r="Y1527" s="2"/>
      <c r="Z1527" s="2"/>
      <c r="AA1527" s="2"/>
      <c r="AB1527" s="2"/>
      <c r="AC1527" s="2"/>
      <c r="AD1527" s="2"/>
      <c r="AE1527" s="2"/>
      <c r="AF1527" s="2"/>
      <c r="AG1527" s="2"/>
      <c r="AH1527" s="2"/>
      <c r="AI1527" s="2"/>
      <c r="AJ1527" s="2"/>
      <c r="AK1527" s="2"/>
      <c r="AL1527" s="2"/>
      <c r="AM1527" s="2"/>
      <c r="AN1527" s="2"/>
      <c r="AO1527" s="2"/>
      <c r="AP1527" s="2"/>
      <c r="AQ1527" s="2"/>
      <c r="AR1527" s="2"/>
      <c r="AS1527" s="2"/>
      <c r="AT1527" s="2"/>
      <c r="AU1527" s="2"/>
      <c r="AV1527" s="2"/>
      <c r="AW1527" s="2"/>
      <c r="AX1527" s="2"/>
      <c r="AY1527" s="2"/>
      <c r="AZ1527" s="2"/>
      <c r="BA1527" s="2"/>
      <c r="BB1527" s="2"/>
      <c r="BC1527" s="2"/>
      <c r="BD1527" s="2"/>
      <c r="BE1527" s="2"/>
      <c r="BF1527" s="2"/>
      <c r="BG1527" s="2"/>
      <c r="BH1527" s="2"/>
      <c r="BI1527" s="2"/>
      <c r="BJ1527" s="2"/>
    </row>
    <row r="1528" spans="1:62" x14ac:dyDescent="0.3">
      <c r="A1528" s="2"/>
      <c r="B1528" s="2"/>
      <c r="C1528" s="2"/>
      <c r="D1528" s="2"/>
      <c r="E1528" s="2"/>
      <c r="F1528" s="2"/>
      <c r="G1528" s="2"/>
      <c r="H1528" s="2"/>
      <c r="I1528" s="2"/>
      <c r="J1528" s="2"/>
      <c r="K1528" s="2"/>
      <c r="L1528" s="2"/>
      <c r="M1528" s="2"/>
      <c r="N1528" s="2"/>
      <c r="O1528" s="2"/>
      <c r="P1528" s="2"/>
      <c r="Q1528" s="2"/>
      <c r="R1528" s="2"/>
      <c r="S1528" s="2"/>
      <c r="T1528" s="2"/>
      <c r="U1528" s="2"/>
      <c r="V1528" s="2"/>
      <c r="W1528" s="2"/>
      <c r="X1528" s="2"/>
      <c r="Y1528" s="2"/>
      <c r="Z1528" s="2"/>
      <c r="AA1528" s="2"/>
      <c r="AB1528" s="2"/>
      <c r="AC1528" s="2"/>
      <c r="AD1528" s="2"/>
      <c r="AE1528" s="2"/>
      <c r="AF1528" s="2"/>
      <c r="AG1528" s="2"/>
      <c r="AH1528" s="2"/>
      <c r="AI1528" s="2"/>
      <c r="AJ1528" s="2"/>
      <c r="AK1528" s="2"/>
      <c r="AL1528" s="2"/>
      <c r="AM1528" s="2"/>
      <c r="AN1528" s="2"/>
      <c r="AO1528" s="2"/>
      <c r="AP1528" s="2"/>
      <c r="AQ1528" s="2"/>
      <c r="AR1528" s="2"/>
      <c r="AS1528" s="2"/>
      <c r="AT1528" s="2"/>
      <c r="AU1528" s="2"/>
      <c r="AV1528" s="2"/>
      <c r="AW1528" s="2"/>
      <c r="AX1528" s="2"/>
      <c r="AY1528" s="2"/>
      <c r="AZ1528" s="2"/>
      <c r="BA1528" s="2"/>
      <c r="BB1528" s="2"/>
      <c r="BC1528" s="2"/>
      <c r="BD1528" s="2"/>
      <c r="BE1528" s="2"/>
      <c r="BF1528" s="2"/>
      <c r="BG1528" s="2"/>
      <c r="BH1528" s="2"/>
      <c r="BI1528" s="2"/>
      <c r="BJ1528" s="2"/>
    </row>
    <row r="1529" spans="1:62" x14ac:dyDescent="0.3">
      <c r="A1529" s="2"/>
      <c r="B1529" s="2"/>
      <c r="C1529" s="2"/>
      <c r="D1529" s="2"/>
      <c r="E1529" s="2"/>
      <c r="F1529" s="2"/>
      <c r="G1529" s="2"/>
      <c r="H1529" s="2"/>
      <c r="I1529" s="2"/>
      <c r="J1529" s="2"/>
      <c r="K1529" s="2"/>
      <c r="L1529" s="2"/>
      <c r="M1529" s="2"/>
      <c r="N1529" s="2"/>
      <c r="O1529" s="2"/>
      <c r="P1529" s="2"/>
      <c r="Q1529" s="2"/>
      <c r="R1529" s="2"/>
      <c r="S1529" s="2"/>
      <c r="T1529" s="2"/>
      <c r="U1529" s="2"/>
      <c r="V1529" s="2"/>
      <c r="W1529" s="2"/>
      <c r="X1529" s="2"/>
      <c r="Y1529" s="2"/>
      <c r="Z1529" s="2"/>
      <c r="AA1529" s="2"/>
      <c r="AB1529" s="2"/>
      <c r="AC1529" s="2"/>
      <c r="AD1529" s="2"/>
      <c r="AE1529" s="2"/>
      <c r="AF1529" s="2"/>
      <c r="AG1529" s="2"/>
      <c r="AH1529" s="2"/>
      <c r="AI1529" s="2"/>
      <c r="AJ1529" s="2"/>
      <c r="AK1529" s="2"/>
      <c r="AL1529" s="2"/>
      <c r="AM1529" s="2"/>
      <c r="AN1529" s="2"/>
      <c r="AO1529" s="2"/>
      <c r="AP1529" s="2"/>
      <c r="AQ1529" s="2"/>
      <c r="AR1529" s="2"/>
      <c r="AS1529" s="2"/>
      <c r="AT1529" s="2"/>
      <c r="AU1529" s="2"/>
      <c r="AV1529" s="2"/>
      <c r="AW1529" s="2"/>
      <c r="AX1529" s="2"/>
      <c r="AY1529" s="2"/>
      <c r="AZ1529" s="2"/>
      <c r="BA1529" s="2"/>
      <c r="BB1529" s="2"/>
      <c r="BC1529" s="2"/>
      <c r="BD1529" s="2"/>
      <c r="BE1529" s="2"/>
      <c r="BF1529" s="2"/>
      <c r="BG1529" s="2"/>
      <c r="BH1529" s="2"/>
      <c r="BI1529" s="2"/>
      <c r="BJ1529" s="2"/>
    </row>
    <row r="1530" spans="1:62" x14ac:dyDescent="0.3">
      <c r="A1530" s="2"/>
      <c r="B1530" s="2"/>
      <c r="C1530" s="2"/>
      <c r="D1530" s="2"/>
      <c r="E1530" s="2"/>
      <c r="F1530" s="2"/>
      <c r="G1530" s="2"/>
      <c r="H1530" s="2"/>
      <c r="I1530" s="2"/>
      <c r="J1530" s="2"/>
      <c r="K1530" s="2"/>
      <c r="L1530" s="2"/>
      <c r="M1530" s="2"/>
      <c r="N1530" s="2"/>
      <c r="O1530" s="2"/>
      <c r="P1530" s="2"/>
      <c r="Q1530" s="2"/>
      <c r="R1530" s="2"/>
      <c r="S1530" s="2"/>
      <c r="T1530" s="2"/>
      <c r="U1530" s="2"/>
      <c r="V1530" s="2"/>
      <c r="W1530" s="2"/>
      <c r="X1530" s="2"/>
      <c r="Y1530" s="2"/>
      <c r="Z1530" s="2"/>
      <c r="AA1530" s="2"/>
      <c r="AB1530" s="2"/>
      <c r="AC1530" s="2"/>
      <c r="AD1530" s="2"/>
      <c r="AE1530" s="2"/>
      <c r="AF1530" s="2"/>
      <c r="AG1530" s="2"/>
      <c r="AH1530" s="2"/>
      <c r="AI1530" s="2"/>
      <c r="AJ1530" s="2"/>
      <c r="AK1530" s="2"/>
      <c r="AL1530" s="2"/>
      <c r="AM1530" s="2"/>
      <c r="AN1530" s="2"/>
      <c r="AO1530" s="2"/>
      <c r="AP1530" s="2"/>
      <c r="AQ1530" s="2"/>
      <c r="AR1530" s="2"/>
      <c r="AS1530" s="2"/>
      <c r="AT1530" s="2"/>
      <c r="AU1530" s="2"/>
      <c r="AV1530" s="2"/>
      <c r="AW1530" s="2"/>
      <c r="AX1530" s="2"/>
      <c r="AY1530" s="2"/>
      <c r="AZ1530" s="2"/>
      <c r="BA1530" s="2"/>
      <c r="BB1530" s="2"/>
      <c r="BC1530" s="2"/>
      <c r="BD1530" s="2"/>
      <c r="BE1530" s="2"/>
      <c r="BF1530" s="2"/>
      <c r="BG1530" s="2"/>
      <c r="BH1530" s="2"/>
      <c r="BI1530" s="2"/>
      <c r="BJ1530" s="2"/>
    </row>
    <row r="1531" spans="1:62" x14ac:dyDescent="0.3">
      <c r="A1531" s="2"/>
      <c r="B1531" s="2"/>
      <c r="C1531" s="2"/>
      <c r="D1531" s="2"/>
      <c r="E1531" s="2"/>
      <c r="F1531" s="2"/>
      <c r="G1531" s="2"/>
      <c r="H1531" s="2"/>
      <c r="I1531" s="2"/>
      <c r="J1531" s="2"/>
      <c r="K1531" s="2"/>
      <c r="L1531" s="2"/>
      <c r="M1531" s="2"/>
      <c r="N1531" s="2"/>
      <c r="O1531" s="2"/>
      <c r="P1531" s="2"/>
      <c r="Q1531" s="2"/>
      <c r="R1531" s="2"/>
      <c r="S1531" s="2"/>
      <c r="T1531" s="2"/>
      <c r="U1531" s="2"/>
      <c r="V1531" s="2"/>
      <c r="W1531" s="2"/>
      <c r="X1531" s="2"/>
      <c r="Y1531" s="2"/>
      <c r="Z1531" s="2"/>
      <c r="AA1531" s="2"/>
      <c r="AB1531" s="2"/>
      <c r="AC1531" s="2"/>
      <c r="AD1531" s="2"/>
      <c r="AE1531" s="2"/>
      <c r="AF1531" s="2"/>
      <c r="AG1531" s="2"/>
      <c r="AH1531" s="2"/>
      <c r="AI1531" s="2"/>
      <c r="AJ1531" s="2"/>
      <c r="AK1531" s="2"/>
      <c r="AL1531" s="2"/>
      <c r="AM1531" s="2"/>
      <c r="AN1531" s="2"/>
      <c r="AO1531" s="2"/>
      <c r="AP1531" s="2"/>
      <c r="AQ1531" s="2"/>
      <c r="AR1531" s="2"/>
      <c r="AS1531" s="2"/>
      <c r="AT1531" s="2"/>
      <c r="AU1531" s="2"/>
      <c r="AV1531" s="2"/>
      <c r="AW1531" s="2"/>
      <c r="AX1531" s="2"/>
      <c r="AY1531" s="2"/>
      <c r="AZ1531" s="2"/>
      <c r="BA1531" s="2"/>
      <c r="BB1531" s="2"/>
      <c r="BC1531" s="2"/>
      <c r="BD1531" s="2"/>
      <c r="BE1531" s="2"/>
      <c r="BF1531" s="2"/>
      <c r="BG1531" s="2"/>
      <c r="BH1531" s="2"/>
      <c r="BI1531" s="2"/>
      <c r="BJ1531" s="2"/>
    </row>
    <row r="1532" spans="1:62" x14ac:dyDescent="0.3">
      <c r="A1532" s="2"/>
      <c r="B1532" s="2"/>
      <c r="C1532" s="2"/>
      <c r="D1532" s="2"/>
      <c r="E1532" s="2"/>
      <c r="F1532" s="2"/>
      <c r="G1532" s="2"/>
      <c r="H1532" s="2"/>
      <c r="I1532" s="2"/>
      <c r="J1532" s="2"/>
      <c r="K1532" s="2"/>
      <c r="L1532" s="2"/>
      <c r="M1532" s="2"/>
      <c r="N1532" s="2"/>
      <c r="O1532" s="2"/>
      <c r="P1532" s="2"/>
      <c r="Q1532" s="2"/>
      <c r="R1532" s="2"/>
      <c r="S1532" s="2"/>
      <c r="T1532" s="2"/>
      <c r="U1532" s="2"/>
      <c r="V1532" s="2"/>
      <c r="W1532" s="2"/>
      <c r="X1532" s="2"/>
      <c r="Y1532" s="2"/>
      <c r="Z1532" s="2"/>
      <c r="AA1532" s="2"/>
      <c r="AB1532" s="2"/>
      <c r="AC1532" s="2"/>
      <c r="AD1532" s="2"/>
      <c r="AE1532" s="2"/>
      <c r="AF1532" s="2"/>
      <c r="AG1532" s="2"/>
      <c r="AH1532" s="2"/>
      <c r="AI1532" s="2"/>
      <c r="AJ1532" s="2"/>
      <c r="AK1532" s="2"/>
      <c r="AL1532" s="2"/>
      <c r="AM1532" s="2"/>
      <c r="AN1532" s="2"/>
      <c r="AO1532" s="2"/>
      <c r="AP1532" s="2"/>
      <c r="AQ1532" s="2"/>
      <c r="AR1532" s="2"/>
      <c r="AS1532" s="2"/>
      <c r="AT1532" s="2"/>
      <c r="AU1532" s="2"/>
      <c r="AV1532" s="2"/>
      <c r="AW1532" s="2"/>
      <c r="AX1532" s="2"/>
      <c r="AY1532" s="2"/>
      <c r="AZ1532" s="2"/>
      <c r="BA1532" s="2"/>
      <c r="BB1532" s="2"/>
      <c r="BC1532" s="2"/>
      <c r="BD1532" s="2"/>
      <c r="BE1532" s="2"/>
      <c r="BF1532" s="2"/>
      <c r="BG1532" s="2"/>
      <c r="BH1532" s="2"/>
      <c r="BI1532" s="2"/>
      <c r="BJ1532" s="2"/>
    </row>
    <row r="1533" spans="1:62" x14ac:dyDescent="0.3">
      <c r="A1533" s="2"/>
      <c r="B1533" s="2"/>
      <c r="C1533" s="2"/>
      <c r="D1533" s="2"/>
      <c r="E1533" s="2"/>
      <c r="F1533" s="2"/>
      <c r="G1533" s="2"/>
      <c r="H1533" s="2"/>
      <c r="I1533" s="2"/>
      <c r="J1533" s="2"/>
      <c r="K1533" s="2"/>
      <c r="L1533" s="2"/>
      <c r="M1533" s="2"/>
      <c r="N1533" s="2"/>
      <c r="O1533" s="2"/>
      <c r="P1533" s="2"/>
      <c r="Q1533" s="2"/>
      <c r="R1533" s="2"/>
      <c r="S1533" s="2"/>
      <c r="T1533" s="2"/>
      <c r="U1533" s="2"/>
      <c r="V1533" s="2"/>
      <c r="W1533" s="2"/>
      <c r="X1533" s="2"/>
      <c r="Y1533" s="2"/>
      <c r="Z1533" s="2"/>
      <c r="AA1533" s="2"/>
      <c r="AB1533" s="2"/>
      <c r="AC1533" s="2"/>
      <c r="AD1533" s="2"/>
      <c r="AE1533" s="2"/>
      <c r="AF1533" s="2"/>
      <c r="AG1533" s="2"/>
      <c r="AH1533" s="2"/>
      <c r="AI1533" s="2"/>
      <c r="AJ1533" s="2"/>
      <c r="AK1533" s="2"/>
      <c r="AL1533" s="2"/>
      <c r="AM1533" s="2"/>
      <c r="AN1533" s="2"/>
      <c r="AO1533" s="2"/>
      <c r="AP1533" s="2"/>
      <c r="AQ1533" s="2"/>
      <c r="AR1533" s="2"/>
      <c r="AS1533" s="2"/>
      <c r="AT1533" s="2"/>
      <c r="AU1533" s="2"/>
      <c r="AV1533" s="2"/>
      <c r="AW1533" s="2"/>
      <c r="AX1533" s="2"/>
      <c r="AY1533" s="2"/>
      <c r="AZ1533" s="2"/>
      <c r="BA1533" s="2"/>
      <c r="BB1533" s="2"/>
      <c r="BC1533" s="2"/>
      <c r="BD1533" s="2"/>
      <c r="BE1533" s="2"/>
      <c r="BF1533" s="2"/>
      <c r="BG1533" s="2"/>
      <c r="BH1533" s="2"/>
      <c r="BI1533" s="2"/>
      <c r="BJ1533" s="2"/>
    </row>
    <row r="1534" spans="1:62" x14ac:dyDescent="0.3">
      <c r="A1534" s="2"/>
      <c r="B1534" s="2"/>
      <c r="C1534" s="2"/>
      <c r="D1534" s="2"/>
      <c r="E1534" s="2"/>
      <c r="F1534" s="2"/>
      <c r="G1534" s="2"/>
      <c r="H1534" s="2"/>
      <c r="I1534" s="2"/>
      <c r="J1534" s="2"/>
      <c r="K1534" s="2"/>
      <c r="L1534" s="2"/>
      <c r="M1534" s="2"/>
      <c r="N1534" s="2"/>
      <c r="O1534" s="2"/>
      <c r="P1534" s="2"/>
      <c r="Q1534" s="2"/>
      <c r="R1534" s="2"/>
      <c r="S1534" s="2"/>
      <c r="T1534" s="2"/>
      <c r="U1534" s="2"/>
      <c r="V1534" s="2"/>
      <c r="W1534" s="2"/>
      <c r="X1534" s="2"/>
      <c r="Y1534" s="2"/>
      <c r="Z1534" s="2"/>
      <c r="AA1534" s="2"/>
      <c r="AB1534" s="2"/>
      <c r="AC1534" s="2"/>
      <c r="AD1534" s="2"/>
      <c r="AE1534" s="2"/>
      <c r="AF1534" s="2"/>
      <c r="AG1534" s="2"/>
      <c r="AH1534" s="2"/>
      <c r="AI1534" s="2"/>
      <c r="AJ1534" s="2"/>
      <c r="AK1534" s="2"/>
      <c r="AL1534" s="2"/>
      <c r="AM1534" s="2"/>
      <c r="AN1534" s="2"/>
      <c r="AO1534" s="2"/>
      <c r="AP1534" s="2"/>
      <c r="AQ1534" s="2"/>
      <c r="AR1534" s="2"/>
      <c r="AS1534" s="2"/>
      <c r="AT1534" s="2"/>
      <c r="AU1534" s="2"/>
      <c r="AV1534" s="2"/>
      <c r="AW1534" s="2"/>
      <c r="AX1534" s="2"/>
      <c r="AY1534" s="2"/>
      <c r="AZ1534" s="2"/>
      <c r="BA1534" s="2"/>
      <c r="BB1534" s="2"/>
      <c r="BC1534" s="2"/>
      <c r="BD1534" s="2"/>
      <c r="BE1534" s="2"/>
      <c r="BF1534" s="2"/>
      <c r="BG1534" s="2"/>
      <c r="BH1534" s="2"/>
      <c r="BI1534" s="2"/>
      <c r="BJ1534" s="2"/>
    </row>
    <row r="1535" spans="1:62" x14ac:dyDescent="0.3">
      <c r="A1535" s="2"/>
      <c r="B1535" s="2"/>
      <c r="C1535" s="2"/>
      <c r="D1535" s="2"/>
      <c r="E1535" s="2"/>
      <c r="F1535" s="2"/>
      <c r="G1535" s="2"/>
      <c r="H1535" s="2"/>
      <c r="I1535" s="2"/>
      <c r="J1535" s="2"/>
      <c r="K1535" s="2"/>
      <c r="L1535" s="2"/>
      <c r="M1535" s="2"/>
      <c r="N1535" s="2"/>
      <c r="O1535" s="2"/>
      <c r="P1535" s="2"/>
      <c r="Q1535" s="2"/>
      <c r="R1535" s="2"/>
      <c r="S1535" s="2"/>
      <c r="T1535" s="2"/>
      <c r="U1535" s="2"/>
      <c r="V1535" s="2"/>
      <c r="W1535" s="2"/>
      <c r="X1535" s="2"/>
      <c r="Y1535" s="2"/>
      <c r="Z1535" s="2"/>
      <c r="AA1535" s="2"/>
      <c r="AB1535" s="2"/>
      <c r="AC1535" s="2"/>
      <c r="AD1535" s="2"/>
      <c r="AE1535" s="2"/>
      <c r="AF1535" s="2"/>
      <c r="AG1535" s="2"/>
      <c r="AH1535" s="2"/>
      <c r="AI1535" s="2"/>
      <c r="AJ1535" s="2"/>
      <c r="AK1535" s="2"/>
      <c r="AL1535" s="2"/>
      <c r="AM1535" s="2"/>
      <c r="AN1535" s="2"/>
      <c r="AO1535" s="2"/>
      <c r="AP1535" s="2"/>
      <c r="AQ1535" s="2"/>
      <c r="AR1535" s="2"/>
      <c r="AS1535" s="2"/>
      <c r="AT1535" s="2"/>
      <c r="AU1535" s="2"/>
      <c r="AV1535" s="2"/>
      <c r="AW1535" s="2"/>
      <c r="AX1535" s="2"/>
      <c r="AY1535" s="2"/>
      <c r="AZ1535" s="2"/>
      <c r="BA1535" s="2"/>
      <c r="BB1535" s="2"/>
      <c r="BC1535" s="2"/>
      <c r="BD1535" s="2"/>
      <c r="BE1535" s="2"/>
      <c r="BF1535" s="2"/>
      <c r="BG1535" s="2"/>
      <c r="BH1535" s="2"/>
      <c r="BI1535" s="2"/>
      <c r="BJ1535" s="2"/>
    </row>
    <row r="1536" spans="1:62" x14ac:dyDescent="0.3">
      <c r="A1536" s="2"/>
      <c r="B1536" s="2"/>
      <c r="C1536" s="2"/>
      <c r="D1536" s="2"/>
      <c r="E1536" s="2"/>
      <c r="F1536" s="2"/>
      <c r="G1536" s="2"/>
      <c r="H1536" s="2"/>
      <c r="I1536" s="2"/>
      <c r="J1536" s="2"/>
      <c r="K1536" s="2"/>
      <c r="L1536" s="2"/>
      <c r="M1536" s="2"/>
      <c r="N1536" s="2"/>
      <c r="O1536" s="2"/>
      <c r="P1536" s="2"/>
      <c r="Q1536" s="2"/>
      <c r="R1536" s="2"/>
      <c r="S1536" s="2"/>
      <c r="T1536" s="2"/>
      <c r="U1536" s="2"/>
      <c r="V1536" s="2"/>
      <c r="W1536" s="2"/>
      <c r="X1536" s="2"/>
      <c r="Y1536" s="2"/>
      <c r="Z1536" s="2"/>
      <c r="AA1536" s="2"/>
      <c r="AB1536" s="2"/>
      <c r="AC1536" s="2"/>
      <c r="AD1536" s="2"/>
      <c r="AE1536" s="2"/>
      <c r="AF1536" s="2"/>
      <c r="AG1536" s="2"/>
      <c r="AH1536" s="2"/>
      <c r="AI1536" s="2"/>
      <c r="AJ1536" s="2"/>
      <c r="AK1536" s="2"/>
      <c r="AL1536" s="2"/>
      <c r="AM1536" s="2"/>
      <c r="AN1536" s="2"/>
      <c r="AO1536" s="2"/>
      <c r="AP1536" s="2"/>
      <c r="AQ1536" s="2"/>
      <c r="AR1536" s="2"/>
      <c r="AS1536" s="2"/>
      <c r="AT1536" s="2"/>
      <c r="AU1536" s="2"/>
      <c r="AV1536" s="2"/>
      <c r="AW1536" s="2"/>
      <c r="AX1536" s="2"/>
      <c r="AY1536" s="2"/>
      <c r="AZ1536" s="2"/>
      <c r="BA1536" s="2"/>
      <c r="BB1536" s="2"/>
      <c r="BC1536" s="2"/>
      <c r="BD1536" s="2"/>
      <c r="BE1536" s="2"/>
      <c r="BF1536" s="2"/>
      <c r="BG1536" s="2"/>
      <c r="BH1536" s="2"/>
      <c r="BI1536" s="2"/>
      <c r="BJ1536" s="2"/>
    </row>
    <row r="1537" spans="1:62" x14ac:dyDescent="0.3">
      <c r="A1537" s="2"/>
      <c r="B1537" s="2"/>
      <c r="C1537" s="2"/>
      <c r="D1537" s="2"/>
      <c r="E1537" s="2"/>
      <c r="F1537" s="2"/>
      <c r="G1537" s="2"/>
      <c r="H1537" s="2"/>
      <c r="I1537" s="2"/>
      <c r="J1537" s="2"/>
      <c r="K1537" s="2"/>
      <c r="L1537" s="2"/>
      <c r="M1537" s="2"/>
      <c r="N1537" s="2"/>
      <c r="O1537" s="2"/>
      <c r="P1537" s="2"/>
      <c r="Q1537" s="2"/>
      <c r="R1537" s="2"/>
      <c r="S1537" s="2"/>
      <c r="T1537" s="2"/>
      <c r="U1537" s="2"/>
      <c r="V1537" s="2"/>
      <c r="W1537" s="2"/>
      <c r="X1537" s="2"/>
      <c r="Y1537" s="2"/>
      <c r="Z1537" s="2"/>
      <c r="AA1537" s="2"/>
      <c r="AB1537" s="2"/>
      <c r="AC1537" s="2"/>
      <c r="AD1537" s="2"/>
      <c r="AE1537" s="2"/>
      <c r="AF1537" s="2"/>
      <c r="AG1537" s="2"/>
      <c r="AH1537" s="2"/>
      <c r="AI1537" s="2"/>
      <c r="AJ1537" s="2"/>
      <c r="AK1537" s="2"/>
      <c r="AL1537" s="2"/>
      <c r="AM1537" s="2"/>
      <c r="AN1537" s="2"/>
      <c r="AO1537" s="2"/>
      <c r="AP1537" s="2"/>
      <c r="AQ1537" s="2"/>
      <c r="AR1537" s="2"/>
      <c r="AS1537" s="2"/>
      <c r="AT1537" s="2"/>
      <c r="AU1537" s="2"/>
      <c r="AV1537" s="2"/>
      <c r="AW1537" s="2"/>
      <c r="AX1537" s="2"/>
      <c r="AY1537" s="2"/>
      <c r="AZ1537" s="2"/>
      <c r="BA1537" s="2"/>
      <c r="BB1537" s="2"/>
      <c r="BC1537" s="2"/>
      <c r="BD1537" s="2"/>
      <c r="BE1537" s="2"/>
      <c r="BF1537" s="2"/>
      <c r="BG1537" s="2"/>
      <c r="BH1537" s="2"/>
      <c r="BI1537" s="2"/>
      <c r="BJ1537" s="2"/>
    </row>
    <row r="1538" spans="1:62" x14ac:dyDescent="0.3">
      <c r="A1538" s="2"/>
      <c r="B1538" s="2"/>
      <c r="C1538" s="2"/>
      <c r="D1538" s="2"/>
      <c r="E1538" s="2"/>
      <c r="F1538" s="2"/>
      <c r="G1538" s="2"/>
      <c r="H1538" s="2"/>
      <c r="I1538" s="2"/>
      <c r="J1538" s="2"/>
      <c r="K1538" s="2"/>
      <c r="L1538" s="2"/>
      <c r="M1538" s="2"/>
      <c r="N1538" s="2"/>
      <c r="O1538" s="2"/>
      <c r="P1538" s="2"/>
      <c r="Q1538" s="2"/>
      <c r="R1538" s="2"/>
      <c r="S1538" s="2"/>
      <c r="T1538" s="2"/>
      <c r="U1538" s="2"/>
      <c r="V1538" s="2"/>
      <c r="W1538" s="2"/>
      <c r="X1538" s="2"/>
      <c r="Y1538" s="2"/>
      <c r="Z1538" s="2"/>
      <c r="AA1538" s="2"/>
      <c r="AB1538" s="2"/>
      <c r="AC1538" s="2"/>
      <c r="AD1538" s="2"/>
      <c r="AE1538" s="2"/>
      <c r="AF1538" s="2"/>
      <c r="AG1538" s="2"/>
      <c r="AH1538" s="2"/>
      <c r="AI1538" s="2"/>
      <c r="AJ1538" s="2"/>
      <c r="AK1538" s="2"/>
      <c r="AL1538" s="2"/>
      <c r="AM1538" s="2"/>
      <c r="AN1538" s="2"/>
      <c r="AO1538" s="2"/>
      <c r="AP1538" s="2"/>
      <c r="AQ1538" s="2"/>
      <c r="AR1538" s="2"/>
      <c r="AS1538" s="2"/>
      <c r="AT1538" s="2"/>
      <c r="AU1538" s="2"/>
      <c r="AV1538" s="2"/>
      <c r="AW1538" s="2"/>
      <c r="AX1538" s="2"/>
      <c r="AY1538" s="2"/>
      <c r="AZ1538" s="2"/>
      <c r="BA1538" s="2"/>
      <c r="BB1538" s="2"/>
      <c r="BC1538" s="2"/>
      <c r="BD1538" s="2"/>
      <c r="BE1538" s="2"/>
      <c r="BF1538" s="2"/>
      <c r="BG1538" s="2"/>
      <c r="BH1538" s="2"/>
      <c r="BI1538" s="2"/>
      <c r="BJ1538" s="2"/>
    </row>
    <row r="1539" spans="1:62" x14ac:dyDescent="0.3">
      <c r="A1539" s="2"/>
      <c r="B1539" s="2"/>
      <c r="C1539" s="2"/>
      <c r="D1539" s="2"/>
      <c r="E1539" s="2"/>
      <c r="F1539" s="2"/>
      <c r="G1539" s="2"/>
      <c r="H1539" s="2"/>
      <c r="I1539" s="2"/>
      <c r="J1539" s="2"/>
      <c r="K1539" s="2"/>
      <c r="L1539" s="2"/>
      <c r="M1539" s="2"/>
      <c r="N1539" s="2"/>
      <c r="O1539" s="2"/>
      <c r="P1539" s="2"/>
      <c r="Q1539" s="2"/>
      <c r="R1539" s="2"/>
      <c r="S1539" s="2"/>
      <c r="T1539" s="2"/>
      <c r="U1539" s="2"/>
      <c r="V1539" s="2"/>
      <c r="W1539" s="2"/>
      <c r="X1539" s="2"/>
      <c r="Y1539" s="2"/>
      <c r="Z1539" s="2"/>
      <c r="AA1539" s="2"/>
      <c r="AB1539" s="2"/>
      <c r="AC1539" s="2"/>
      <c r="AD1539" s="2"/>
      <c r="AE1539" s="2"/>
      <c r="AF1539" s="2"/>
      <c r="AG1539" s="2"/>
      <c r="AH1539" s="2"/>
      <c r="AI1539" s="2"/>
      <c r="AJ1539" s="2"/>
      <c r="AK1539" s="2"/>
      <c r="AL1539" s="2"/>
      <c r="AM1539" s="2"/>
      <c r="AN1539" s="2"/>
      <c r="AO1539" s="2"/>
      <c r="AP1539" s="2"/>
      <c r="AQ1539" s="2"/>
      <c r="AR1539" s="2"/>
      <c r="AS1539" s="2"/>
      <c r="AT1539" s="2"/>
      <c r="AU1539" s="2"/>
      <c r="AV1539" s="2"/>
      <c r="AW1539" s="2"/>
      <c r="AX1539" s="2"/>
      <c r="AY1539" s="2"/>
      <c r="AZ1539" s="2"/>
      <c r="BA1539" s="2"/>
      <c r="BB1539" s="2"/>
      <c r="BC1539" s="2"/>
      <c r="BD1539" s="2"/>
      <c r="BE1539" s="2"/>
      <c r="BF1539" s="2"/>
      <c r="BG1539" s="2"/>
      <c r="BH1539" s="2"/>
      <c r="BI1539" s="2"/>
      <c r="BJ1539" s="2"/>
    </row>
    <row r="1540" spans="1:62" x14ac:dyDescent="0.3">
      <c r="A1540" s="2"/>
      <c r="B1540" s="2"/>
      <c r="C1540" s="2"/>
      <c r="D1540" s="2"/>
      <c r="E1540" s="2"/>
      <c r="F1540" s="2"/>
      <c r="G1540" s="2"/>
      <c r="H1540" s="2"/>
      <c r="I1540" s="2"/>
      <c r="J1540" s="2"/>
      <c r="K1540" s="2"/>
      <c r="L1540" s="2"/>
      <c r="M1540" s="2"/>
      <c r="N1540" s="2"/>
      <c r="O1540" s="2"/>
      <c r="P1540" s="2"/>
      <c r="Q1540" s="2"/>
      <c r="R1540" s="2"/>
      <c r="S1540" s="2"/>
      <c r="T1540" s="2"/>
      <c r="U1540" s="2"/>
      <c r="V1540" s="2"/>
      <c r="W1540" s="2"/>
      <c r="X1540" s="2"/>
      <c r="Y1540" s="2"/>
      <c r="Z1540" s="2"/>
      <c r="AA1540" s="2"/>
      <c r="AB1540" s="2"/>
      <c r="AC1540" s="2"/>
      <c r="AD1540" s="2"/>
      <c r="AE1540" s="2"/>
      <c r="AF1540" s="2"/>
      <c r="AG1540" s="2"/>
      <c r="AH1540" s="2"/>
      <c r="AI1540" s="2"/>
      <c r="AJ1540" s="2"/>
      <c r="AK1540" s="2"/>
      <c r="AL1540" s="2"/>
      <c r="AM1540" s="2"/>
      <c r="AN1540" s="2"/>
      <c r="AO1540" s="2"/>
      <c r="AP1540" s="2"/>
      <c r="AQ1540" s="2"/>
      <c r="AR1540" s="2"/>
      <c r="AS1540" s="2"/>
      <c r="AT1540" s="2"/>
      <c r="AU1540" s="2"/>
      <c r="AV1540" s="2"/>
      <c r="AW1540" s="2"/>
      <c r="AX1540" s="2"/>
      <c r="AY1540" s="2"/>
      <c r="AZ1540" s="2"/>
      <c r="BA1540" s="2"/>
      <c r="BB1540" s="2"/>
      <c r="BC1540" s="2"/>
      <c r="BD1540" s="2"/>
      <c r="BE1540" s="2"/>
      <c r="BF1540" s="2"/>
      <c r="BG1540" s="2"/>
      <c r="BH1540" s="2"/>
      <c r="BI1540" s="2"/>
      <c r="BJ1540" s="2"/>
    </row>
    <row r="1541" spans="1:62" x14ac:dyDescent="0.3">
      <c r="A1541" s="2"/>
      <c r="B1541" s="2"/>
      <c r="C1541" s="2"/>
      <c r="D1541" s="2"/>
      <c r="E1541" s="2"/>
      <c r="F1541" s="2"/>
      <c r="G1541" s="2"/>
      <c r="H1541" s="2"/>
      <c r="I1541" s="2"/>
      <c r="J1541" s="2"/>
      <c r="K1541" s="2"/>
      <c r="L1541" s="2"/>
      <c r="M1541" s="2"/>
      <c r="N1541" s="2"/>
      <c r="O1541" s="2"/>
      <c r="P1541" s="2"/>
      <c r="Q1541" s="2"/>
      <c r="R1541" s="2"/>
      <c r="S1541" s="2"/>
      <c r="T1541" s="2"/>
      <c r="U1541" s="2"/>
      <c r="V1541" s="2"/>
      <c r="W1541" s="2"/>
      <c r="X1541" s="2"/>
      <c r="Y1541" s="2"/>
      <c r="Z1541" s="2"/>
      <c r="AA1541" s="2"/>
      <c r="AB1541" s="2"/>
      <c r="AC1541" s="2"/>
      <c r="AD1541" s="2"/>
      <c r="AE1541" s="2"/>
      <c r="AF1541" s="2"/>
      <c r="AG1541" s="2"/>
      <c r="AH1541" s="2"/>
      <c r="AI1541" s="2"/>
      <c r="AJ1541" s="2"/>
      <c r="AK1541" s="2"/>
      <c r="AL1541" s="2"/>
      <c r="AM1541" s="2"/>
      <c r="AN1541" s="2"/>
      <c r="AO1541" s="2"/>
      <c r="AP1541" s="2"/>
      <c r="AQ1541" s="2"/>
      <c r="AR1541" s="2"/>
      <c r="AS1541" s="2"/>
      <c r="AT1541" s="2"/>
      <c r="AU1541" s="2"/>
      <c r="AV1541" s="2"/>
      <c r="AW1541" s="2"/>
      <c r="AX1541" s="2"/>
      <c r="AY1541" s="2"/>
      <c r="AZ1541" s="2"/>
      <c r="BA1541" s="2"/>
      <c r="BB1541" s="2"/>
      <c r="BC1541" s="2"/>
      <c r="BD1541" s="2"/>
      <c r="BE1541" s="2"/>
      <c r="BF1541" s="2"/>
      <c r="BG1541" s="2"/>
      <c r="BH1541" s="2"/>
      <c r="BI1541" s="2"/>
      <c r="BJ1541" s="2"/>
    </row>
    <row r="1542" spans="1:62" x14ac:dyDescent="0.3">
      <c r="A1542" s="2"/>
      <c r="B1542" s="2"/>
      <c r="C1542" s="2"/>
      <c r="D1542" s="2"/>
      <c r="E1542" s="2"/>
      <c r="F1542" s="2"/>
      <c r="G1542" s="2"/>
      <c r="H1542" s="2"/>
      <c r="I1542" s="2"/>
      <c r="J1542" s="2"/>
      <c r="K1542" s="2"/>
      <c r="L1542" s="2"/>
      <c r="M1542" s="2"/>
      <c r="N1542" s="2"/>
      <c r="O1542" s="2"/>
      <c r="P1542" s="2"/>
      <c r="Q1542" s="2"/>
      <c r="R1542" s="2"/>
      <c r="S1542" s="2"/>
      <c r="T1542" s="2"/>
      <c r="U1542" s="2"/>
      <c r="V1542" s="2"/>
      <c r="W1542" s="2"/>
      <c r="X1542" s="2"/>
      <c r="Y1542" s="2"/>
      <c r="Z1542" s="2"/>
      <c r="AA1542" s="2"/>
      <c r="AB1542" s="2"/>
      <c r="AC1542" s="2"/>
      <c r="AD1542" s="2"/>
      <c r="AE1542" s="2"/>
      <c r="AF1542" s="2"/>
      <c r="AG1542" s="2"/>
      <c r="AH1542" s="2"/>
      <c r="AI1542" s="2"/>
      <c r="AJ1542" s="2"/>
      <c r="AK1542" s="2"/>
      <c r="AL1542" s="2"/>
      <c r="AM1542" s="2"/>
      <c r="AN1542" s="2"/>
      <c r="AO1542" s="2"/>
      <c r="AP1542" s="2"/>
      <c r="AQ1542" s="2"/>
      <c r="AR1542" s="2"/>
      <c r="AS1542" s="2"/>
      <c r="AT1542" s="2"/>
      <c r="AU1542" s="2"/>
      <c r="AV1542" s="2"/>
      <c r="AW1542" s="2"/>
      <c r="AX1542" s="2"/>
      <c r="AY1542" s="2"/>
      <c r="AZ1542" s="2"/>
      <c r="BA1542" s="2"/>
      <c r="BB1542" s="2"/>
      <c r="BC1542" s="2"/>
      <c r="BD1542" s="2"/>
      <c r="BE1542" s="2"/>
      <c r="BF1542" s="2"/>
      <c r="BG1542" s="2"/>
      <c r="BH1542" s="2"/>
      <c r="BI1542" s="2"/>
      <c r="BJ1542" s="2"/>
    </row>
    <row r="1543" spans="1:62" x14ac:dyDescent="0.3">
      <c r="A1543" s="2"/>
      <c r="B1543" s="2"/>
      <c r="C1543" s="2"/>
      <c r="D1543" s="2"/>
      <c r="E1543" s="2"/>
      <c r="F1543" s="2"/>
      <c r="G1543" s="2"/>
      <c r="H1543" s="2"/>
      <c r="I1543" s="2"/>
      <c r="J1543" s="2"/>
      <c r="K1543" s="2"/>
      <c r="L1543" s="2"/>
      <c r="M1543" s="2"/>
      <c r="N1543" s="2"/>
      <c r="O1543" s="2"/>
      <c r="P1543" s="2"/>
      <c r="Q1543" s="2"/>
      <c r="R1543" s="2"/>
      <c r="S1543" s="2"/>
      <c r="T1543" s="2"/>
      <c r="U1543" s="2"/>
      <c r="V1543" s="2"/>
      <c r="W1543" s="2"/>
      <c r="X1543" s="2"/>
      <c r="Y1543" s="2"/>
      <c r="Z1543" s="2"/>
      <c r="AA1543" s="2"/>
      <c r="AB1543" s="2"/>
      <c r="AC1543" s="2"/>
      <c r="AD1543" s="2"/>
      <c r="AE1543" s="2"/>
      <c r="AF1543" s="2"/>
      <c r="AG1543" s="2"/>
      <c r="AH1543" s="2"/>
      <c r="AI1543" s="2"/>
      <c r="AJ1543" s="2"/>
      <c r="AK1543" s="2"/>
      <c r="AL1543" s="2"/>
      <c r="AM1543" s="2"/>
      <c r="AN1543" s="2"/>
      <c r="AO1543" s="2"/>
      <c r="AP1543" s="2"/>
      <c r="AQ1543" s="2"/>
      <c r="AR1543" s="2"/>
      <c r="AS1543" s="2"/>
      <c r="AT1543" s="2"/>
      <c r="AU1543" s="2"/>
      <c r="AV1543" s="2"/>
      <c r="AW1543" s="2"/>
      <c r="AX1543" s="2"/>
      <c r="AY1543" s="2"/>
      <c r="AZ1543" s="2"/>
      <c r="BA1543" s="2"/>
      <c r="BB1543" s="2"/>
      <c r="BC1543" s="2"/>
      <c r="BD1543" s="2"/>
      <c r="BE1543" s="2"/>
      <c r="BF1543" s="2"/>
      <c r="BG1543" s="2"/>
      <c r="BH1543" s="2"/>
      <c r="BI1543" s="2"/>
      <c r="BJ1543" s="2"/>
    </row>
    <row r="1544" spans="1:62" x14ac:dyDescent="0.3">
      <c r="A1544" s="2"/>
      <c r="B1544" s="2"/>
      <c r="C1544" s="2"/>
      <c r="D1544" s="2"/>
      <c r="E1544" s="2"/>
      <c r="F1544" s="2"/>
      <c r="G1544" s="2"/>
      <c r="H1544" s="2"/>
      <c r="I1544" s="2"/>
      <c r="J1544" s="2"/>
      <c r="K1544" s="2"/>
      <c r="L1544" s="2"/>
      <c r="M1544" s="2"/>
      <c r="N1544" s="2"/>
      <c r="O1544" s="2"/>
      <c r="P1544" s="2"/>
      <c r="Q1544" s="2"/>
      <c r="R1544" s="2"/>
      <c r="S1544" s="2"/>
      <c r="T1544" s="2"/>
      <c r="U1544" s="2"/>
      <c r="V1544" s="2"/>
      <c r="W1544" s="2"/>
      <c r="X1544" s="2"/>
      <c r="Y1544" s="2"/>
      <c r="Z1544" s="2"/>
      <c r="AA1544" s="2"/>
      <c r="AB1544" s="2"/>
      <c r="AC1544" s="2"/>
      <c r="AD1544" s="2"/>
      <c r="AE1544" s="2"/>
      <c r="AF1544" s="2"/>
      <c r="AG1544" s="2"/>
      <c r="AH1544" s="2"/>
      <c r="AI1544" s="2"/>
      <c r="AJ1544" s="2"/>
      <c r="AK1544" s="2"/>
      <c r="AL1544" s="2"/>
      <c r="AM1544" s="2"/>
      <c r="AN1544" s="2"/>
      <c r="AO1544" s="2"/>
      <c r="AP1544" s="2"/>
      <c r="AQ1544" s="2"/>
      <c r="AR1544" s="2"/>
      <c r="AS1544" s="2"/>
      <c r="AT1544" s="2"/>
      <c r="AU1544" s="2"/>
      <c r="AV1544" s="2"/>
      <c r="AW1544" s="2"/>
      <c r="AX1544" s="2"/>
      <c r="AY1544" s="2"/>
      <c r="AZ1544" s="2"/>
      <c r="BA1544" s="2"/>
      <c r="BB1544" s="2"/>
      <c r="BC1544" s="2"/>
      <c r="BD1544" s="2"/>
      <c r="BE1544" s="2"/>
      <c r="BF1544" s="2"/>
      <c r="BG1544" s="2"/>
      <c r="BH1544" s="2"/>
      <c r="BI1544" s="2"/>
      <c r="BJ1544" s="2"/>
    </row>
    <row r="1545" spans="1:62" x14ac:dyDescent="0.3">
      <c r="A1545" s="2"/>
      <c r="B1545" s="2"/>
      <c r="C1545" s="2"/>
      <c r="D1545" s="2"/>
      <c r="E1545" s="2"/>
      <c r="F1545" s="2"/>
      <c r="G1545" s="2"/>
      <c r="H1545" s="2"/>
      <c r="I1545" s="2"/>
      <c r="J1545" s="2"/>
      <c r="K1545" s="2"/>
      <c r="L1545" s="2"/>
      <c r="M1545" s="2"/>
      <c r="N1545" s="2"/>
      <c r="O1545" s="2"/>
      <c r="P1545" s="2"/>
      <c r="Q1545" s="2"/>
      <c r="R1545" s="2"/>
      <c r="S1545" s="2"/>
      <c r="T1545" s="2"/>
      <c r="U1545" s="2"/>
      <c r="V1545" s="2"/>
      <c r="W1545" s="2"/>
      <c r="X1545" s="2"/>
      <c r="Y1545" s="2"/>
      <c r="Z1545" s="2"/>
      <c r="AA1545" s="2"/>
      <c r="AB1545" s="2"/>
      <c r="AC1545" s="2"/>
      <c r="AD1545" s="2"/>
      <c r="AE1545" s="2"/>
      <c r="AF1545" s="2"/>
      <c r="AG1545" s="2"/>
      <c r="AH1545" s="2"/>
      <c r="AI1545" s="2"/>
      <c r="AJ1545" s="2"/>
      <c r="AK1545" s="2"/>
      <c r="AL1545" s="2"/>
      <c r="AM1545" s="2"/>
      <c r="AN1545" s="2"/>
      <c r="AO1545" s="2"/>
      <c r="AP1545" s="2"/>
      <c r="AQ1545" s="2"/>
      <c r="AR1545" s="2"/>
      <c r="AS1545" s="2"/>
      <c r="AT1545" s="2"/>
      <c r="AU1545" s="2"/>
      <c r="AV1545" s="2"/>
      <c r="AW1545" s="2"/>
      <c r="AX1545" s="2"/>
      <c r="AY1545" s="2"/>
      <c r="AZ1545" s="2"/>
      <c r="BA1545" s="2"/>
      <c r="BB1545" s="2"/>
      <c r="BC1545" s="2"/>
      <c r="BD1545" s="2"/>
      <c r="BE1545" s="2"/>
      <c r="BF1545" s="2"/>
      <c r="BG1545" s="2"/>
      <c r="BH1545" s="2"/>
      <c r="BI1545" s="2"/>
      <c r="BJ1545" s="2"/>
    </row>
    <row r="1546" spans="1:62" x14ac:dyDescent="0.3">
      <c r="A1546" s="2"/>
      <c r="B1546" s="2"/>
      <c r="C1546" s="2"/>
      <c r="D1546" s="2"/>
      <c r="E1546" s="2"/>
      <c r="F1546" s="2"/>
      <c r="G1546" s="2"/>
      <c r="H1546" s="2"/>
      <c r="I1546" s="2"/>
      <c r="J1546" s="2"/>
      <c r="K1546" s="2"/>
      <c r="L1546" s="2"/>
      <c r="M1546" s="2"/>
      <c r="N1546" s="2"/>
      <c r="O1546" s="2"/>
      <c r="P1546" s="2"/>
      <c r="Q1546" s="2"/>
      <c r="R1546" s="2"/>
      <c r="S1546" s="2"/>
      <c r="T1546" s="2"/>
      <c r="U1546" s="2"/>
      <c r="V1546" s="2"/>
      <c r="W1546" s="2"/>
      <c r="X1546" s="2"/>
      <c r="Y1546" s="2"/>
      <c r="Z1546" s="2"/>
      <c r="AA1546" s="2"/>
      <c r="AB1546" s="2"/>
      <c r="AC1546" s="2"/>
      <c r="AD1546" s="2"/>
      <c r="AE1546" s="2"/>
      <c r="AF1546" s="2"/>
      <c r="AG1546" s="2"/>
      <c r="AH1546" s="2"/>
      <c r="AI1546" s="2"/>
      <c r="AJ1546" s="2"/>
      <c r="AK1546" s="2"/>
      <c r="AL1546" s="2"/>
      <c r="AM1546" s="2"/>
      <c r="AN1546" s="2"/>
      <c r="AO1546" s="2"/>
      <c r="AP1546" s="2"/>
      <c r="AQ1546" s="2"/>
      <c r="AR1546" s="2"/>
      <c r="AS1546" s="2"/>
      <c r="AT1546" s="2"/>
      <c r="AU1546" s="2"/>
      <c r="AV1546" s="2"/>
      <c r="AW1546" s="2"/>
      <c r="AX1546" s="2"/>
      <c r="AY1546" s="2"/>
      <c r="AZ1546" s="2"/>
      <c r="BA1546" s="2"/>
      <c r="BB1546" s="2"/>
      <c r="BC1546" s="2"/>
      <c r="BD1546" s="2"/>
      <c r="BE1546" s="2"/>
      <c r="BF1546" s="2"/>
      <c r="BG1546" s="2"/>
      <c r="BH1546" s="2"/>
      <c r="BI1546" s="2"/>
      <c r="BJ1546" s="2"/>
    </row>
    <row r="1547" spans="1:62" x14ac:dyDescent="0.3">
      <c r="A1547" s="2"/>
      <c r="B1547" s="2"/>
      <c r="C1547" s="2"/>
      <c r="D1547" s="2"/>
      <c r="E1547" s="2"/>
      <c r="F1547" s="2"/>
      <c r="G1547" s="2"/>
      <c r="H1547" s="2"/>
      <c r="I1547" s="2"/>
      <c r="J1547" s="2"/>
      <c r="K1547" s="2"/>
      <c r="L1547" s="2"/>
      <c r="M1547" s="2"/>
      <c r="N1547" s="2"/>
      <c r="O1547" s="2"/>
      <c r="P1547" s="2"/>
      <c r="Q1547" s="2"/>
      <c r="R1547" s="2"/>
      <c r="S1547" s="2"/>
      <c r="T1547" s="2"/>
      <c r="U1547" s="2"/>
      <c r="V1547" s="2"/>
      <c r="W1547" s="2"/>
      <c r="X1547" s="2"/>
      <c r="Y1547" s="2"/>
      <c r="Z1547" s="2"/>
      <c r="AA1547" s="2"/>
      <c r="AB1547" s="2"/>
      <c r="AC1547" s="2"/>
      <c r="AD1547" s="2"/>
      <c r="AE1547" s="2"/>
      <c r="AF1547" s="2"/>
      <c r="AG1547" s="2"/>
      <c r="AH1547" s="2"/>
      <c r="AI1547" s="2"/>
      <c r="AJ1547" s="2"/>
      <c r="AK1547" s="2"/>
      <c r="AL1547" s="2"/>
      <c r="AM1547" s="2"/>
      <c r="AN1547" s="2"/>
      <c r="AO1547" s="2"/>
      <c r="AP1547" s="2"/>
      <c r="AQ1547" s="2"/>
      <c r="AR1547" s="2"/>
      <c r="AS1547" s="2"/>
      <c r="AT1547" s="2"/>
      <c r="AU1547" s="2"/>
      <c r="AV1547" s="2"/>
      <c r="AW1547" s="2"/>
      <c r="AX1547" s="2"/>
      <c r="AY1547" s="2"/>
      <c r="AZ1547" s="2"/>
      <c r="BA1547" s="2"/>
      <c r="BB1547" s="2"/>
      <c r="BC1547" s="2"/>
      <c r="BD1547" s="2"/>
      <c r="BE1547" s="2"/>
      <c r="BF1547" s="2"/>
      <c r="BG1547" s="2"/>
      <c r="BH1547" s="2"/>
      <c r="BI1547" s="2"/>
      <c r="BJ1547" s="2"/>
    </row>
    <row r="1548" spans="1:62" x14ac:dyDescent="0.3">
      <c r="A1548" s="2"/>
      <c r="B1548" s="2"/>
      <c r="C1548" s="2"/>
      <c r="D1548" s="2"/>
      <c r="E1548" s="2"/>
      <c r="F1548" s="2"/>
      <c r="G1548" s="2"/>
      <c r="H1548" s="2"/>
      <c r="I1548" s="2"/>
      <c r="J1548" s="2"/>
      <c r="K1548" s="2"/>
      <c r="L1548" s="2"/>
      <c r="M1548" s="2"/>
      <c r="N1548" s="2"/>
      <c r="O1548" s="2"/>
      <c r="P1548" s="2"/>
      <c r="Q1548" s="2"/>
      <c r="R1548" s="2"/>
      <c r="S1548" s="2"/>
      <c r="T1548" s="2"/>
      <c r="U1548" s="2"/>
      <c r="V1548" s="2"/>
      <c r="W1548" s="2"/>
      <c r="X1548" s="2"/>
      <c r="Y1548" s="2"/>
      <c r="Z1548" s="2"/>
      <c r="AA1548" s="2"/>
      <c r="AB1548" s="2"/>
      <c r="AC1548" s="2"/>
      <c r="AD1548" s="2"/>
      <c r="AE1548" s="2"/>
      <c r="AF1548" s="2"/>
      <c r="AG1548" s="2"/>
      <c r="AH1548" s="2"/>
      <c r="AI1548" s="2"/>
      <c r="AJ1548" s="2"/>
      <c r="AK1548" s="2"/>
      <c r="AL1548" s="2"/>
      <c r="AM1548" s="2"/>
      <c r="AN1548" s="2"/>
      <c r="AO1548" s="2"/>
      <c r="AP1548" s="2"/>
      <c r="AQ1548" s="2"/>
      <c r="AR1548" s="2"/>
      <c r="AS1548" s="2"/>
      <c r="AT1548" s="2"/>
      <c r="AU1548" s="2"/>
      <c r="AV1548" s="2"/>
      <c r="AW1548" s="2"/>
      <c r="AX1548" s="2"/>
      <c r="AY1548" s="2"/>
      <c r="AZ1548" s="2"/>
      <c r="BA1548" s="2"/>
      <c r="BB1548" s="2"/>
      <c r="BC1548" s="2"/>
      <c r="BD1548" s="2"/>
      <c r="BE1548" s="2"/>
      <c r="BF1548" s="2"/>
      <c r="BG1548" s="2"/>
      <c r="BH1548" s="2"/>
      <c r="BI1548" s="2"/>
      <c r="BJ1548" s="2"/>
    </row>
    <row r="1549" spans="1:62" x14ac:dyDescent="0.3">
      <c r="A1549" s="2"/>
      <c r="B1549" s="2"/>
      <c r="C1549" s="2"/>
      <c r="D1549" s="2"/>
      <c r="E1549" s="2"/>
      <c r="F1549" s="2"/>
      <c r="G1549" s="2"/>
      <c r="H1549" s="2"/>
      <c r="I1549" s="2"/>
      <c r="J1549" s="2"/>
      <c r="K1549" s="2"/>
      <c r="L1549" s="2"/>
      <c r="M1549" s="2"/>
      <c r="N1549" s="2"/>
      <c r="O1549" s="2"/>
      <c r="P1549" s="2"/>
      <c r="Q1549" s="2"/>
      <c r="R1549" s="2"/>
      <c r="S1549" s="2"/>
      <c r="T1549" s="2"/>
      <c r="U1549" s="2"/>
      <c r="V1549" s="2"/>
      <c r="W1549" s="2"/>
      <c r="X1549" s="2"/>
      <c r="Y1549" s="2"/>
      <c r="Z1549" s="2"/>
      <c r="AA1549" s="2"/>
      <c r="AB1549" s="2"/>
      <c r="AC1549" s="2"/>
      <c r="AD1549" s="2"/>
      <c r="AE1549" s="2"/>
      <c r="AF1549" s="2"/>
      <c r="AG1549" s="2"/>
      <c r="AH1549" s="2"/>
      <c r="AI1549" s="2"/>
      <c r="AJ1549" s="2"/>
      <c r="AK1549" s="2"/>
      <c r="AL1549" s="2"/>
      <c r="AM1549" s="2"/>
      <c r="AN1549" s="2"/>
      <c r="AO1549" s="2"/>
      <c r="AP1549" s="2"/>
      <c r="AQ1549" s="2"/>
      <c r="AR1549" s="2"/>
      <c r="AS1549" s="2"/>
      <c r="AT1549" s="2"/>
      <c r="AU1549" s="2"/>
      <c r="AV1549" s="2"/>
      <c r="AW1549" s="2"/>
      <c r="AX1549" s="2"/>
      <c r="AY1549" s="2"/>
      <c r="AZ1549" s="2"/>
      <c r="BA1549" s="2"/>
      <c r="BB1549" s="2"/>
      <c r="BC1549" s="2"/>
      <c r="BD1549" s="2"/>
      <c r="BE1549" s="2"/>
      <c r="BF1549" s="2"/>
      <c r="BG1549" s="2"/>
      <c r="BH1549" s="2"/>
      <c r="BI1549" s="2"/>
      <c r="BJ1549" s="2"/>
    </row>
    <row r="1550" spans="1:62" x14ac:dyDescent="0.3">
      <c r="A1550" s="2"/>
      <c r="B1550" s="2"/>
      <c r="C1550" s="2"/>
      <c r="D1550" s="2"/>
      <c r="E1550" s="2"/>
      <c r="F1550" s="2"/>
      <c r="G1550" s="2"/>
      <c r="H1550" s="2"/>
      <c r="I1550" s="2"/>
      <c r="J1550" s="2"/>
      <c r="K1550" s="2"/>
      <c r="L1550" s="2"/>
      <c r="M1550" s="2"/>
      <c r="N1550" s="2"/>
      <c r="O1550" s="2"/>
      <c r="P1550" s="2"/>
      <c r="Q1550" s="2"/>
      <c r="R1550" s="2"/>
      <c r="S1550" s="2"/>
      <c r="T1550" s="2"/>
      <c r="U1550" s="2"/>
      <c r="V1550" s="2"/>
      <c r="W1550" s="2"/>
      <c r="X1550" s="2"/>
      <c r="Y1550" s="2"/>
      <c r="Z1550" s="2"/>
      <c r="AA1550" s="2"/>
      <c r="AB1550" s="2"/>
      <c r="AC1550" s="2"/>
      <c r="AD1550" s="2"/>
      <c r="AE1550" s="2"/>
      <c r="AF1550" s="2"/>
      <c r="AG1550" s="2"/>
      <c r="AH1550" s="2"/>
      <c r="AI1550" s="2"/>
      <c r="AJ1550" s="2"/>
      <c r="AK1550" s="2"/>
      <c r="AL1550" s="2"/>
      <c r="AM1550" s="2"/>
      <c r="AN1550" s="2"/>
      <c r="AO1550" s="2"/>
      <c r="AP1550" s="2"/>
      <c r="AQ1550" s="2"/>
      <c r="AR1550" s="2"/>
      <c r="AS1550" s="2"/>
      <c r="AT1550" s="2"/>
      <c r="AU1550" s="2"/>
      <c r="AV1550" s="2"/>
      <c r="AW1550" s="2"/>
      <c r="AX1550" s="2"/>
      <c r="AY1550" s="2"/>
      <c r="AZ1550" s="2"/>
      <c r="BA1550" s="2"/>
      <c r="BB1550" s="2"/>
      <c r="BC1550" s="2"/>
      <c r="BD1550" s="2"/>
      <c r="BE1550" s="2"/>
      <c r="BF1550" s="2"/>
      <c r="BG1550" s="2"/>
      <c r="BH1550" s="2"/>
      <c r="BI1550" s="2"/>
      <c r="BJ1550" s="2"/>
    </row>
    <row r="1551" spans="1:62" x14ac:dyDescent="0.3">
      <c r="A1551" s="2"/>
      <c r="B1551" s="2"/>
      <c r="C1551" s="2"/>
      <c r="D1551" s="2"/>
      <c r="E1551" s="2"/>
      <c r="F1551" s="2"/>
      <c r="G1551" s="2"/>
      <c r="H1551" s="2"/>
      <c r="I1551" s="2"/>
      <c r="J1551" s="2"/>
      <c r="K1551" s="2"/>
      <c r="L1551" s="2"/>
      <c r="M1551" s="2"/>
      <c r="N1551" s="2"/>
      <c r="O1551" s="2"/>
      <c r="P1551" s="2"/>
      <c r="Q1551" s="2"/>
      <c r="R1551" s="2"/>
      <c r="S1551" s="2"/>
      <c r="T1551" s="2"/>
      <c r="U1551" s="2"/>
      <c r="V1551" s="2"/>
      <c r="W1551" s="2"/>
      <c r="X1551" s="2"/>
      <c r="Y1551" s="2"/>
      <c r="Z1551" s="2"/>
      <c r="AA1551" s="2"/>
      <c r="AB1551" s="2"/>
      <c r="AC1551" s="2"/>
      <c r="AD1551" s="2"/>
      <c r="AE1551" s="2"/>
      <c r="AF1551" s="2"/>
      <c r="AG1551" s="2"/>
      <c r="AH1551" s="2"/>
      <c r="AI1551" s="2"/>
      <c r="AJ1551" s="2"/>
      <c r="AK1551" s="2"/>
      <c r="AL1551" s="2"/>
      <c r="AM1551" s="2"/>
      <c r="AN1551" s="2"/>
      <c r="AO1551" s="2"/>
      <c r="AP1551" s="2"/>
      <c r="AQ1551" s="2"/>
      <c r="AR1551" s="2"/>
      <c r="AS1551" s="2"/>
      <c r="AT1551" s="2"/>
      <c r="AU1551" s="2"/>
      <c r="AV1551" s="2"/>
      <c r="AW1551" s="2"/>
      <c r="AX1551" s="2"/>
      <c r="AY1551" s="2"/>
      <c r="AZ1551" s="2"/>
      <c r="BA1551" s="2"/>
      <c r="BB1551" s="2"/>
      <c r="BC1551" s="2"/>
      <c r="BD1551" s="2"/>
      <c r="BE1551" s="2"/>
      <c r="BF1551" s="2"/>
      <c r="BG1551" s="2"/>
      <c r="BH1551" s="2"/>
      <c r="BI1551" s="2"/>
      <c r="BJ1551" s="2"/>
    </row>
    <row r="1552" spans="1:62" x14ac:dyDescent="0.3">
      <c r="A1552" s="2"/>
      <c r="B1552" s="2"/>
      <c r="C1552" s="2"/>
      <c r="D1552" s="2"/>
      <c r="E1552" s="2"/>
      <c r="F1552" s="2"/>
      <c r="G1552" s="2"/>
      <c r="H1552" s="2"/>
      <c r="I1552" s="2"/>
      <c r="J1552" s="2"/>
      <c r="K1552" s="2"/>
      <c r="L1552" s="2"/>
      <c r="M1552" s="2"/>
      <c r="N1552" s="2"/>
      <c r="O1552" s="2"/>
      <c r="P1552" s="2"/>
      <c r="Q1552" s="2"/>
      <c r="R1552" s="2"/>
      <c r="S1552" s="2"/>
      <c r="T1552" s="2"/>
      <c r="U1552" s="2"/>
      <c r="V1552" s="2"/>
      <c r="W1552" s="2"/>
      <c r="X1552" s="2"/>
      <c r="Y1552" s="2"/>
      <c r="Z1552" s="2"/>
      <c r="AA1552" s="2"/>
      <c r="AB1552" s="2"/>
      <c r="AC1552" s="2"/>
      <c r="AD1552" s="2"/>
      <c r="AE1552" s="2"/>
      <c r="AF1552" s="2"/>
      <c r="AG1552" s="2"/>
      <c r="AH1552" s="2"/>
      <c r="AI1552" s="2"/>
      <c r="AJ1552" s="2"/>
      <c r="AK1552" s="2"/>
      <c r="AL1552" s="2"/>
      <c r="AM1552" s="2"/>
      <c r="AN1552" s="2"/>
      <c r="AO1552" s="2"/>
      <c r="AP1552" s="2"/>
      <c r="AQ1552" s="2"/>
      <c r="AR1552" s="2"/>
      <c r="AS1552" s="2"/>
      <c r="AT1552" s="2"/>
      <c r="AU1552" s="2"/>
      <c r="AV1552" s="2"/>
      <c r="AW1552" s="2"/>
      <c r="AX1552" s="2"/>
      <c r="AY1552" s="2"/>
      <c r="AZ1552" s="2"/>
      <c r="BA1552" s="2"/>
      <c r="BB1552" s="2"/>
      <c r="BC1552" s="2"/>
      <c r="BD1552" s="2"/>
      <c r="BE1552" s="2"/>
      <c r="BF1552" s="2"/>
      <c r="BG1552" s="2"/>
      <c r="BH1552" s="2"/>
      <c r="BI1552" s="2"/>
      <c r="BJ1552" s="2"/>
    </row>
    <row r="1553" spans="1:62" x14ac:dyDescent="0.3">
      <c r="A1553" s="2"/>
      <c r="B1553" s="2"/>
      <c r="C1553" s="2"/>
      <c r="D1553" s="2"/>
      <c r="E1553" s="2"/>
      <c r="F1553" s="2"/>
      <c r="G1553" s="2"/>
      <c r="H1553" s="2"/>
      <c r="I1553" s="2"/>
      <c r="J1553" s="2"/>
      <c r="K1553" s="2"/>
      <c r="L1553" s="2"/>
      <c r="M1553" s="2"/>
      <c r="N1553" s="2"/>
      <c r="O1553" s="2"/>
      <c r="P1553" s="2"/>
      <c r="Q1553" s="2"/>
      <c r="R1553" s="2"/>
      <c r="S1553" s="2"/>
      <c r="T1553" s="2"/>
      <c r="U1553" s="2"/>
      <c r="V1553" s="2"/>
      <c r="W1553" s="2"/>
      <c r="X1553" s="2"/>
      <c r="Y1553" s="2"/>
      <c r="Z1553" s="2"/>
      <c r="AA1553" s="2"/>
      <c r="AB1553" s="2"/>
      <c r="AC1553" s="2"/>
      <c r="AD1553" s="2"/>
      <c r="AE1553" s="2"/>
      <c r="AF1553" s="2"/>
      <c r="AG1553" s="2"/>
      <c r="AH1553" s="2"/>
      <c r="AI1553" s="2"/>
      <c r="AJ1553" s="2"/>
      <c r="AK1553" s="2"/>
      <c r="AL1553" s="2"/>
      <c r="AM1553" s="2"/>
      <c r="AN1553" s="2"/>
      <c r="AO1553" s="2"/>
      <c r="AP1553" s="2"/>
      <c r="AQ1553" s="2"/>
      <c r="AR1553" s="2"/>
      <c r="AS1553" s="2"/>
      <c r="AT1553" s="2"/>
      <c r="AU1553" s="2"/>
      <c r="AV1553" s="2"/>
      <c r="AW1553" s="2"/>
      <c r="AX1553" s="2"/>
      <c r="AY1553" s="2"/>
      <c r="AZ1553" s="2"/>
      <c r="BA1553" s="2"/>
      <c r="BB1553" s="2"/>
      <c r="BC1553" s="2"/>
      <c r="BD1553" s="2"/>
      <c r="BE1553" s="2"/>
      <c r="BF1553" s="2"/>
      <c r="BG1553" s="2"/>
      <c r="BH1553" s="2"/>
      <c r="BI1553" s="2"/>
      <c r="BJ1553" s="2"/>
    </row>
    <row r="1554" spans="1:62" x14ac:dyDescent="0.3">
      <c r="A1554" s="2"/>
      <c r="B1554" s="2"/>
      <c r="C1554" s="2"/>
      <c r="D1554" s="2"/>
      <c r="E1554" s="2"/>
      <c r="F1554" s="2"/>
      <c r="G1554" s="2"/>
      <c r="H1554" s="2"/>
      <c r="I1554" s="2"/>
      <c r="J1554" s="2"/>
      <c r="K1554" s="2"/>
      <c r="L1554" s="2"/>
      <c r="M1554" s="2"/>
      <c r="N1554" s="2"/>
      <c r="O1554" s="2"/>
      <c r="P1554" s="2"/>
      <c r="Q1554" s="2"/>
      <c r="R1554" s="2"/>
      <c r="S1554" s="2"/>
      <c r="T1554" s="2"/>
      <c r="U1554" s="2"/>
      <c r="V1554" s="2"/>
      <c r="W1554" s="2"/>
      <c r="X1554" s="2"/>
      <c r="Y1554" s="2"/>
      <c r="Z1554" s="2"/>
      <c r="AA1554" s="2"/>
      <c r="AB1554" s="2"/>
      <c r="AC1554" s="2"/>
      <c r="AD1554" s="2"/>
      <c r="AE1554" s="2"/>
      <c r="AF1554" s="2"/>
      <c r="AG1554" s="2"/>
      <c r="AH1554" s="2"/>
      <c r="AI1554" s="2"/>
      <c r="AJ1554" s="2"/>
      <c r="AK1554" s="2"/>
      <c r="AL1554" s="2"/>
      <c r="AM1554" s="2"/>
      <c r="AN1554" s="2"/>
      <c r="AO1554" s="2"/>
      <c r="AP1554" s="2"/>
      <c r="AQ1554" s="2"/>
      <c r="AR1554" s="2"/>
      <c r="AS1554" s="2"/>
      <c r="AT1554" s="2"/>
      <c r="AU1554" s="2"/>
      <c r="AV1554" s="2"/>
      <c r="AW1554" s="2"/>
      <c r="AX1554" s="2"/>
      <c r="AY1554" s="2"/>
      <c r="AZ1554" s="2"/>
      <c r="BA1554" s="2"/>
      <c r="BB1554" s="2"/>
      <c r="BC1554" s="2"/>
      <c r="BD1554" s="2"/>
      <c r="BE1554" s="2"/>
      <c r="BF1554" s="2"/>
      <c r="BG1554" s="2"/>
      <c r="BH1554" s="2"/>
      <c r="BI1554" s="2"/>
      <c r="BJ1554" s="2"/>
    </row>
    <row r="1555" spans="1:62" x14ac:dyDescent="0.3">
      <c r="A1555" s="2"/>
      <c r="B1555" s="2"/>
      <c r="C1555" s="2"/>
      <c r="D1555" s="2"/>
      <c r="E1555" s="2"/>
      <c r="F1555" s="2"/>
      <c r="G1555" s="2"/>
      <c r="H1555" s="2"/>
      <c r="I1555" s="2"/>
      <c r="J1555" s="2"/>
      <c r="K1555" s="2"/>
      <c r="L1555" s="2"/>
      <c r="M1555" s="2"/>
      <c r="N1555" s="2"/>
      <c r="O1555" s="2"/>
      <c r="P1555" s="2"/>
      <c r="Q1555" s="2"/>
      <c r="R1555" s="2"/>
      <c r="S1555" s="2"/>
      <c r="T1555" s="2"/>
      <c r="U1555" s="2"/>
      <c r="V1555" s="2"/>
      <c r="W1555" s="2"/>
      <c r="X1555" s="2"/>
      <c r="Y1555" s="2"/>
      <c r="Z1555" s="2"/>
      <c r="AA1555" s="2"/>
      <c r="AB1555" s="2"/>
      <c r="AC1555" s="2"/>
      <c r="AD1555" s="2"/>
      <c r="AE1555" s="2"/>
      <c r="AF1555" s="2"/>
      <c r="AG1555" s="2"/>
      <c r="AH1555" s="2"/>
      <c r="AI1555" s="2"/>
      <c r="AJ1555" s="2"/>
      <c r="AK1555" s="2"/>
      <c r="AL1555" s="2"/>
      <c r="AM1555" s="2"/>
      <c r="AN1555" s="2"/>
      <c r="AO1555" s="2"/>
      <c r="AP1555" s="2"/>
      <c r="AQ1555" s="2"/>
      <c r="AR1555" s="2"/>
      <c r="AS1555" s="2"/>
      <c r="AT1555" s="2"/>
      <c r="AU1555" s="2"/>
      <c r="AV1555" s="2"/>
      <c r="AW1555" s="2"/>
      <c r="AX1555" s="2"/>
      <c r="AY1555" s="2"/>
      <c r="AZ1555" s="2"/>
      <c r="BA1555" s="2"/>
      <c r="BB1555" s="2"/>
      <c r="BC1555" s="2"/>
      <c r="BD1555" s="2"/>
      <c r="BE1555" s="2"/>
      <c r="BF1555" s="2"/>
      <c r="BG1555" s="2"/>
      <c r="BH1555" s="2"/>
      <c r="BI1555" s="2"/>
      <c r="BJ1555" s="2"/>
    </row>
    <row r="1556" spans="1:62" x14ac:dyDescent="0.3">
      <c r="A1556" s="2"/>
      <c r="B1556" s="2"/>
      <c r="C1556" s="2"/>
      <c r="D1556" s="2"/>
      <c r="E1556" s="2"/>
      <c r="F1556" s="2"/>
      <c r="G1556" s="2"/>
      <c r="H1556" s="2"/>
      <c r="I1556" s="2"/>
      <c r="J1556" s="2"/>
      <c r="K1556" s="2"/>
      <c r="L1556" s="2"/>
      <c r="M1556" s="2"/>
      <c r="N1556" s="2"/>
      <c r="O1556" s="2"/>
      <c r="P1556" s="2"/>
      <c r="Q1556" s="2"/>
      <c r="R1556" s="2"/>
      <c r="S1556" s="2"/>
      <c r="T1556" s="2"/>
      <c r="U1556" s="2"/>
      <c r="V1556" s="2"/>
      <c r="W1556" s="2"/>
      <c r="X1556" s="2"/>
      <c r="Y1556" s="2"/>
      <c r="Z1556" s="2"/>
      <c r="AA1556" s="2"/>
      <c r="AB1556" s="2"/>
      <c r="AC1556" s="2"/>
      <c r="AD1556" s="2"/>
      <c r="AE1556" s="2"/>
      <c r="AF1556" s="2"/>
      <c r="AG1556" s="2"/>
      <c r="AH1556" s="2"/>
      <c r="AI1556" s="2"/>
      <c r="AJ1556" s="2"/>
      <c r="AK1556" s="2"/>
      <c r="AL1556" s="2"/>
      <c r="AM1556" s="2"/>
      <c r="AN1556" s="2"/>
      <c r="AO1556" s="2"/>
      <c r="AP1556" s="2"/>
      <c r="AQ1556" s="2"/>
      <c r="AR1556" s="2"/>
      <c r="AS1556" s="2"/>
      <c r="AT1556" s="2"/>
      <c r="AU1556" s="2"/>
      <c r="AV1556" s="2"/>
      <c r="AW1556" s="2"/>
      <c r="AX1556" s="2"/>
      <c r="AY1556" s="2"/>
      <c r="AZ1556" s="2"/>
      <c r="BA1556" s="2"/>
      <c r="BB1556" s="2"/>
      <c r="BC1556" s="2"/>
      <c r="BD1556" s="2"/>
      <c r="BE1556" s="2"/>
      <c r="BF1556" s="2"/>
      <c r="BG1556" s="2"/>
      <c r="BH1556" s="2"/>
      <c r="BI1556" s="2"/>
      <c r="BJ1556" s="2"/>
    </row>
    <row r="1557" spans="1:62" x14ac:dyDescent="0.3">
      <c r="A1557" s="2"/>
      <c r="B1557" s="2"/>
      <c r="C1557" s="2"/>
      <c r="D1557" s="2"/>
      <c r="E1557" s="2"/>
      <c r="F1557" s="2"/>
      <c r="G1557" s="2"/>
      <c r="H1557" s="2"/>
      <c r="I1557" s="2"/>
      <c r="J1557" s="2"/>
      <c r="K1557" s="2"/>
      <c r="L1557" s="2"/>
      <c r="M1557" s="2"/>
      <c r="N1557" s="2"/>
      <c r="O1557" s="2"/>
      <c r="P1557" s="2"/>
      <c r="Q1557" s="2"/>
      <c r="R1557" s="2"/>
      <c r="S1557" s="2"/>
      <c r="T1557" s="2"/>
      <c r="U1557" s="2"/>
      <c r="V1557" s="2"/>
      <c r="W1557" s="2"/>
      <c r="X1557" s="2"/>
      <c r="Y1557" s="2"/>
      <c r="Z1557" s="2"/>
      <c r="AA1557" s="2"/>
      <c r="AB1557" s="2"/>
      <c r="AC1557" s="2"/>
      <c r="AD1557" s="2"/>
      <c r="AE1557" s="2"/>
      <c r="AF1557" s="2"/>
      <c r="AG1557" s="2"/>
      <c r="AH1557" s="2"/>
      <c r="AI1557" s="2"/>
      <c r="AJ1557" s="2"/>
      <c r="AK1557" s="2"/>
      <c r="AL1557" s="2"/>
      <c r="AM1557" s="2"/>
      <c r="AN1557" s="2"/>
      <c r="AO1557" s="2"/>
      <c r="AP1557" s="2"/>
      <c r="AQ1557" s="2"/>
      <c r="AR1557" s="2"/>
      <c r="AS1557" s="2"/>
      <c r="AT1557" s="2"/>
      <c r="AU1557" s="2"/>
      <c r="AV1557" s="2"/>
      <c r="AW1557" s="2"/>
      <c r="AX1557" s="2"/>
      <c r="AY1557" s="2"/>
      <c r="AZ1557" s="2"/>
      <c r="BA1557" s="2"/>
      <c r="BB1557" s="2"/>
      <c r="BC1557" s="2"/>
      <c r="BD1557" s="2"/>
      <c r="BE1557" s="2"/>
      <c r="BF1557" s="2"/>
      <c r="BG1557" s="2"/>
      <c r="BH1557" s="2"/>
      <c r="BI1557" s="2"/>
      <c r="BJ1557" s="2"/>
    </row>
    <row r="1558" spans="1:62" x14ac:dyDescent="0.3">
      <c r="A1558" s="2"/>
      <c r="B1558" s="2"/>
      <c r="C1558" s="2"/>
      <c r="D1558" s="2"/>
      <c r="E1558" s="2"/>
      <c r="F1558" s="2"/>
      <c r="G1558" s="2"/>
      <c r="H1558" s="2"/>
      <c r="I1558" s="2"/>
      <c r="J1558" s="2"/>
      <c r="K1558" s="2"/>
      <c r="L1558" s="2"/>
      <c r="M1558" s="2"/>
      <c r="N1558" s="2"/>
      <c r="O1558" s="2"/>
      <c r="P1558" s="2"/>
      <c r="Q1558" s="2"/>
      <c r="R1558" s="2"/>
      <c r="S1558" s="2"/>
      <c r="T1558" s="2"/>
      <c r="U1558" s="2"/>
      <c r="V1558" s="2"/>
      <c r="W1558" s="2"/>
      <c r="X1558" s="2"/>
      <c r="Y1558" s="2"/>
      <c r="Z1558" s="2"/>
      <c r="AA1558" s="2"/>
      <c r="AB1558" s="2"/>
      <c r="AC1558" s="2"/>
      <c r="AD1558" s="2"/>
      <c r="AE1558" s="2"/>
      <c r="AF1558" s="2"/>
      <c r="AG1558" s="2"/>
      <c r="AH1558" s="2"/>
      <c r="AI1558" s="2"/>
      <c r="AJ1558" s="2"/>
      <c r="AK1558" s="2"/>
      <c r="AL1558" s="2"/>
      <c r="AM1558" s="2"/>
      <c r="AN1558" s="2"/>
      <c r="AO1558" s="2"/>
      <c r="AP1558" s="2"/>
      <c r="AQ1558" s="2"/>
      <c r="AR1558" s="2"/>
      <c r="AS1558" s="2"/>
      <c r="AT1558" s="2"/>
      <c r="AU1558" s="2"/>
      <c r="AV1558" s="2"/>
      <c r="AW1558" s="2"/>
      <c r="AX1558" s="2"/>
      <c r="AY1558" s="2"/>
      <c r="AZ1558" s="2"/>
      <c r="BA1558" s="2"/>
      <c r="BB1558" s="2"/>
      <c r="BC1558" s="2"/>
      <c r="BD1558" s="2"/>
      <c r="BE1558" s="2"/>
      <c r="BF1558" s="2"/>
      <c r="BG1558" s="2"/>
      <c r="BH1558" s="2"/>
      <c r="BI1558" s="2"/>
      <c r="BJ1558" s="2"/>
    </row>
    <row r="1559" spans="1:62" x14ac:dyDescent="0.3">
      <c r="A1559" s="2"/>
      <c r="B1559" s="2"/>
      <c r="C1559" s="2"/>
      <c r="D1559" s="2"/>
      <c r="E1559" s="2"/>
      <c r="F1559" s="2"/>
      <c r="G1559" s="2"/>
      <c r="H1559" s="2"/>
      <c r="I1559" s="2"/>
      <c r="J1559" s="2"/>
      <c r="K1559" s="2"/>
      <c r="L1559" s="2"/>
      <c r="M1559" s="2"/>
      <c r="N1559" s="2"/>
      <c r="O1559" s="2"/>
      <c r="P1559" s="2"/>
      <c r="Q1559" s="2"/>
      <c r="R1559" s="2"/>
      <c r="S1559" s="2"/>
      <c r="T1559" s="2"/>
      <c r="U1559" s="2"/>
      <c r="V1559" s="2"/>
      <c r="W1559" s="2"/>
      <c r="X1559" s="2"/>
      <c r="Y1559" s="2"/>
      <c r="Z1559" s="2"/>
      <c r="AA1559" s="2"/>
      <c r="AB1559" s="2"/>
      <c r="AC1559" s="2"/>
      <c r="AD1559" s="2"/>
      <c r="AE1559" s="2"/>
      <c r="AF1559" s="2"/>
      <c r="AG1559" s="2"/>
      <c r="AH1559" s="2"/>
      <c r="AI1559" s="2"/>
      <c r="AJ1559" s="2"/>
      <c r="AK1559" s="2"/>
      <c r="AL1559" s="2"/>
      <c r="AM1559" s="2"/>
      <c r="AN1559" s="2"/>
      <c r="AO1559" s="2"/>
      <c r="AP1559" s="2"/>
      <c r="AQ1559" s="2"/>
      <c r="AR1559" s="2"/>
      <c r="AS1559" s="2"/>
      <c r="AT1559" s="2"/>
      <c r="AU1559" s="2"/>
      <c r="AV1559" s="2"/>
      <c r="AW1559" s="2"/>
      <c r="AX1559" s="2"/>
      <c r="AY1559" s="2"/>
      <c r="AZ1559" s="2"/>
      <c r="BA1559" s="2"/>
      <c r="BB1559" s="2"/>
      <c r="BC1559" s="2"/>
      <c r="BD1559" s="2"/>
      <c r="BE1559" s="2"/>
      <c r="BF1559" s="2"/>
      <c r="BG1559" s="2"/>
      <c r="BH1559" s="2"/>
      <c r="BI1559" s="2"/>
      <c r="BJ1559" s="2"/>
    </row>
    <row r="1560" spans="1:62" x14ac:dyDescent="0.3">
      <c r="A1560" s="2"/>
      <c r="B1560" s="2"/>
      <c r="C1560" s="2"/>
      <c r="D1560" s="2"/>
      <c r="E1560" s="2"/>
      <c r="F1560" s="2"/>
      <c r="G1560" s="2"/>
      <c r="H1560" s="2"/>
      <c r="I1560" s="2"/>
      <c r="J1560" s="2"/>
      <c r="K1560" s="2"/>
      <c r="L1560" s="2"/>
      <c r="M1560" s="2"/>
      <c r="N1560" s="2"/>
      <c r="O1560" s="2"/>
      <c r="P1560" s="2"/>
      <c r="Q1560" s="2"/>
      <c r="R1560" s="2"/>
      <c r="S1560" s="2"/>
      <c r="T1560" s="2"/>
      <c r="U1560" s="2"/>
      <c r="V1560" s="2"/>
      <c r="W1560" s="2"/>
      <c r="X1560" s="2"/>
      <c r="Y1560" s="2"/>
      <c r="Z1560" s="2"/>
      <c r="AA1560" s="2"/>
      <c r="AB1560" s="2"/>
      <c r="AC1560" s="2"/>
      <c r="AD1560" s="2"/>
      <c r="AE1560" s="2"/>
      <c r="AF1560" s="2"/>
      <c r="AG1560" s="2"/>
      <c r="AH1560" s="2"/>
      <c r="AI1560" s="2"/>
      <c r="AJ1560" s="2"/>
      <c r="AK1560" s="2"/>
      <c r="AL1560" s="2"/>
      <c r="AM1560" s="2"/>
      <c r="AN1560" s="2"/>
      <c r="AO1560" s="2"/>
      <c r="AP1560" s="2"/>
      <c r="AQ1560" s="2"/>
      <c r="AR1560" s="2"/>
      <c r="AS1560" s="2"/>
      <c r="AT1560" s="2"/>
      <c r="AU1560" s="2"/>
      <c r="AV1560" s="2"/>
      <c r="AW1560" s="2"/>
      <c r="AX1560" s="2"/>
      <c r="AY1560" s="2"/>
      <c r="AZ1560" s="2"/>
      <c r="BA1560" s="2"/>
      <c r="BB1560" s="2"/>
      <c r="BC1560" s="2"/>
      <c r="BD1560" s="2"/>
      <c r="BE1560" s="2"/>
      <c r="BF1560" s="2"/>
      <c r="BG1560" s="2"/>
      <c r="BH1560" s="2"/>
      <c r="BI1560" s="2"/>
      <c r="BJ1560" s="2"/>
    </row>
    <row r="1561" spans="1:62" x14ac:dyDescent="0.3">
      <c r="A1561" s="2"/>
      <c r="B1561" s="2"/>
      <c r="C1561" s="2"/>
      <c r="D1561" s="2"/>
      <c r="E1561" s="2"/>
      <c r="F1561" s="2"/>
      <c r="G1561" s="2"/>
      <c r="H1561" s="2"/>
      <c r="I1561" s="2"/>
      <c r="J1561" s="2"/>
      <c r="K1561" s="2"/>
      <c r="L1561" s="2"/>
      <c r="M1561" s="2"/>
      <c r="N1561" s="2"/>
      <c r="O1561" s="2"/>
      <c r="P1561" s="2"/>
      <c r="Q1561" s="2"/>
      <c r="R1561" s="2"/>
      <c r="S1561" s="2"/>
      <c r="T1561" s="2"/>
      <c r="U1561" s="2"/>
      <c r="V1561" s="2"/>
      <c r="W1561" s="2"/>
      <c r="X1561" s="2"/>
      <c r="Y1561" s="2"/>
      <c r="Z1561" s="2"/>
      <c r="AA1561" s="2"/>
      <c r="AB1561" s="2"/>
      <c r="AC1561" s="2"/>
      <c r="AD1561" s="2"/>
      <c r="AE1561" s="2"/>
      <c r="AF1561" s="2"/>
      <c r="AG1561" s="2"/>
      <c r="AH1561" s="2"/>
      <c r="AI1561" s="2"/>
      <c r="AJ1561" s="2"/>
      <c r="AK1561" s="2"/>
      <c r="AL1561" s="2"/>
      <c r="AM1561" s="2"/>
      <c r="AN1561" s="2"/>
      <c r="AO1561" s="2"/>
      <c r="AP1561" s="2"/>
      <c r="AQ1561" s="2"/>
      <c r="AR1561" s="2"/>
      <c r="AS1561" s="2"/>
      <c r="AT1561" s="2"/>
      <c r="AU1561" s="2"/>
      <c r="AV1561" s="2"/>
      <c r="AW1561" s="2"/>
      <c r="AX1561" s="2"/>
      <c r="AY1561" s="2"/>
      <c r="AZ1561" s="2"/>
      <c r="BA1561" s="2"/>
      <c r="BB1561" s="2"/>
      <c r="BC1561" s="2"/>
      <c r="BD1561" s="2"/>
      <c r="BE1561" s="2"/>
      <c r="BF1561" s="2"/>
      <c r="BG1561" s="2"/>
      <c r="BH1561" s="2"/>
      <c r="BI1561" s="2"/>
      <c r="BJ1561" s="2"/>
    </row>
    <row r="1562" spans="1:62" x14ac:dyDescent="0.3">
      <c r="A1562" s="2"/>
      <c r="B1562" s="2"/>
      <c r="C1562" s="2"/>
      <c r="D1562" s="2"/>
      <c r="E1562" s="2"/>
      <c r="F1562" s="2"/>
      <c r="G1562" s="2"/>
      <c r="H1562" s="2"/>
      <c r="I1562" s="2"/>
      <c r="J1562" s="2"/>
      <c r="K1562" s="2"/>
      <c r="L1562" s="2"/>
      <c r="M1562" s="2"/>
      <c r="N1562" s="2"/>
      <c r="O1562" s="2"/>
      <c r="P1562" s="2"/>
      <c r="Q1562" s="2"/>
      <c r="R1562" s="2"/>
      <c r="S1562" s="2"/>
      <c r="T1562" s="2"/>
      <c r="U1562" s="2"/>
      <c r="V1562" s="2"/>
      <c r="W1562" s="2"/>
      <c r="X1562" s="2"/>
      <c r="Y1562" s="2"/>
      <c r="Z1562" s="2"/>
      <c r="AA1562" s="2"/>
      <c r="AB1562" s="2"/>
      <c r="AC1562" s="2"/>
      <c r="AD1562" s="2"/>
      <c r="AE1562" s="2"/>
      <c r="AF1562" s="2"/>
      <c r="AG1562" s="2"/>
      <c r="AH1562" s="2"/>
      <c r="AI1562" s="2"/>
      <c r="AJ1562" s="2"/>
      <c r="AK1562" s="2"/>
      <c r="AL1562" s="2"/>
      <c r="AM1562" s="2"/>
      <c r="AN1562" s="2"/>
      <c r="AO1562" s="2"/>
      <c r="AP1562" s="2"/>
      <c r="AQ1562" s="2"/>
      <c r="AR1562" s="2"/>
      <c r="AS1562" s="2"/>
      <c r="AT1562" s="2"/>
      <c r="AU1562" s="2"/>
      <c r="AV1562" s="2"/>
      <c r="AW1562" s="2"/>
      <c r="AX1562" s="2"/>
      <c r="AY1562" s="2"/>
      <c r="AZ1562" s="2"/>
      <c r="BA1562" s="2"/>
      <c r="BB1562" s="2"/>
      <c r="BC1562" s="2"/>
      <c r="BD1562" s="2"/>
      <c r="BE1562" s="2"/>
      <c r="BF1562" s="2"/>
      <c r="BG1562" s="2"/>
      <c r="BH1562" s="2"/>
      <c r="BI1562" s="2"/>
      <c r="BJ1562" s="2"/>
    </row>
    <row r="1563" spans="1:62" x14ac:dyDescent="0.3">
      <c r="A1563" s="2"/>
      <c r="B1563" s="2"/>
      <c r="C1563" s="2"/>
      <c r="D1563" s="2"/>
      <c r="E1563" s="2"/>
      <c r="F1563" s="2"/>
      <c r="G1563" s="2"/>
      <c r="H1563" s="2"/>
      <c r="I1563" s="2"/>
      <c r="J1563" s="2"/>
      <c r="K1563" s="2"/>
      <c r="L1563" s="2"/>
      <c r="M1563" s="2"/>
      <c r="N1563" s="2"/>
      <c r="O1563" s="2"/>
      <c r="P1563" s="2"/>
      <c r="Q1563" s="2"/>
      <c r="R1563" s="2"/>
      <c r="S1563" s="2"/>
      <c r="T1563" s="2"/>
      <c r="U1563" s="2"/>
      <c r="V1563" s="2"/>
      <c r="W1563" s="2"/>
      <c r="X1563" s="2"/>
      <c r="Y1563" s="2"/>
      <c r="Z1563" s="2"/>
      <c r="AA1563" s="2"/>
      <c r="AB1563" s="2"/>
      <c r="AC1563" s="2"/>
      <c r="AD1563" s="2"/>
      <c r="AE1563" s="2"/>
      <c r="AF1563" s="2"/>
      <c r="AG1563" s="2"/>
      <c r="AH1563" s="2"/>
      <c r="AI1563" s="2"/>
      <c r="AJ1563" s="2"/>
      <c r="AK1563" s="2"/>
      <c r="AL1563" s="2"/>
      <c r="AM1563" s="2"/>
      <c r="AN1563" s="2"/>
      <c r="AO1563" s="2"/>
      <c r="AP1563" s="2"/>
      <c r="AQ1563" s="2"/>
      <c r="AR1563" s="2"/>
      <c r="AS1563" s="2"/>
      <c r="AT1563" s="2"/>
      <c r="AU1563" s="2"/>
      <c r="AV1563" s="2"/>
      <c r="AW1563" s="2"/>
      <c r="AX1563" s="2"/>
      <c r="AY1563" s="2"/>
      <c r="AZ1563" s="2"/>
      <c r="BA1563" s="2"/>
      <c r="BB1563" s="2"/>
      <c r="BC1563" s="2"/>
      <c r="BD1563" s="2"/>
      <c r="BE1563" s="2"/>
      <c r="BF1563" s="2"/>
      <c r="BG1563" s="2"/>
      <c r="BH1563" s="2"/>
      <c r="BI1563" s="2"/>
      <c r="BJ1563" s="2"/>
    </row>
    <row r="1564" spans="1:62" x14ac:dyDescent="0.3">
      <c r="A1564" s="2"/>
      <c r="B1564" s="2"/>
      <c r="C1564" s="2"/>
      <c r="D1564" s="2"/>
      <c r="E1564" s="2"/>
      <c r="F1564" s="2"/>
      <c r="G1564" s="2"/>
      <c r="H1564" s="2"/>
      <c r="I1564" s="2"/>
      <c r="J1564" s="2"/>
      <c r="K1564" s="2"/>
      <c r="L1564" s="2"/>
      <c r="M1564" s="2"/>
      <c r="N1564" s="2"/>
      <c r="O1564" s="2"/>
      <c r="P1564" s="2"/>
      <c r="Q1564" s="2"/>
      <c r="R1564" s="2"/>
      <c r="S1564" s="2"/>
      <c r="T1564" s="2"/>
      <c r="U1564" s="2"/>
      <c r="V1564" s="2"/>
      <c r="W1564" s="2"/>
      <c r="X1564" s="2"/>
      <c r="Y1564" s="2"/>
      <c r="Z1564" s="2"/>
      <c r="AA1564" s="2"/>
      <c r="AB1564" s="2"/>
      <c r="AC1564" s="2"/>
      <c r="AD1564" s="2"/>
      <c r="AE1564" s="2"/>
      <c r="AF1564" s="2"/>
      <c r="AG1564" s="2"/>
      <c r="AH1564" s="2"/>
      <c r="AI1564" s="2"/>
      <c r="AJ1564" s="2"/>
      <c r="AK1564" s="2"/>
      <c r="AL1564" s="2"/>
      <c r="AM1564" s="2"/>
      <c r="AN1564" s="2"/>
      <c r="AO1564" s="2"/>
      <c r="AP1564" s="2"/>
      <c r="AQ1564" s="2"/>
      <c r="AR1564" s="2"/>
      <c r="AS1564" s="2"/>
      <c r="AT1564" s="2"/>
      <c r="AU1564" s="2"/>
      <c r="AV1564" s="2"/>
      <c r="AW1564" s="2"/>
      <c r="AX1564" s="2"/>
      <c r="AY1564" s="2"/>
      <c r="AZ1564" s="2"/>
      <c r="BA1564" s="2"/>
      <c r="BB1564" s="2"/>
      <c r="BC1564" s="2"/>
      <c r="BD1564" s="2"/>
      <c r="BE1564" s="2"/>
      <c r="BF1564" s="2"/>
      <c r="BG1564" s="2"/>
      <c r="BH1564" s="2"/>
      <c r="BI1564" s="2"/>
      <c r="BJ1564" s="2"/>
    </row>
    <row r="1565" spans="1:62" x14ac:dyDescent="0.3">
      <c r="A1565" s="2"/>
      <c r="B1565" s="2"/>
      <c r="C1565" s="2"/>
      <c r="D1565" s="2"/>
      <c r="E1565" s="2"/>
      <c r="F1565" s="2"/>
      <c r="G1565" s="2"/>
      <c r="H1565" s="2"/>
      <c r="I1565" s="2"/>
      <c r="J1565" s="2"/>
      <c r="K1565" s="2"/>
      <c r="L1565" s="2"/>
      <c r="M1565" s="2"/>
      <c r="N1565" s="2"/>
      <c r="O1565" s="2"/>
      <c r="P1565" s="2"/>
      <c r="Q1565" s="2"/>
      <c r="R1565" s="2"/>
      <c r="S1565" s="2"/>
      <c r="T1565" s="2"/>
      <c r="U1565" s="2"/>
      <c r="V1565" s="2"/>
      <c r="W1565" s="2"/>
      <c r="X1565" s="2"/>
      <c r="Y1565" s="2"/>
      <c r="Z1565" s="2"/>
      <c r="AA1565" s="2"/>
      <c r="AB1565" s="2"/>
      <c r="AC1565" s="2"/>
      <c r="AD1565" s="2"/>
      <c r="AE1565" s="2"/>
      <c r="AF1565" s="2"/>
      <c r="AG1565" s="2"/>
      <c r="AH1565" s="2"/>
      <c r="AI1565" s="2"/>
      <c r="AJ1565" s="2"/>
      <c r="AK1565" s="2"/>
      <c r="AL1565" s="2"/>
      <c r="AM1565" s="2"/>
      <c r="AN1565" s="2"/>
      <c r="AO1565" s="2"/>
      <c r="AP1565" s="2"/>
      <c r="AQ1565" s="2"/>
      <c r="AR1565" s="2"/>
      <c r="AS1565" s="2"/>
      <c r="AT1565" s="2"/>
      <c r="AU1565" s="2"/>
      <c r="AV1565" s="2"/>
      <c r="AW1565" s="2"/>
      <c r="AX1565" s="2"/>
      <c r="AY1565" s="2"/>
      <c r="AZ1565" s="2"/>
      <c r="BA1565" s="2"/>
      <c r="BB1565" s="2"/>
      <c r="BC1565" s="2"/>
      <c r="BD1565" s="2"/>
      <c r="BE1565" s="2"/>
      <c r="BF1565" s="2"/>
      <c r="BG1565" s="2"/>
      <c r="BH1565" s="2"/>
      <c r="BI1565" s="2"/>
      <c r="BJ1565" s="2"/>
    </row>
    <row r="1566" spans="1:62" x14ac:dyDescent="0.3">
      <c r="A1566" s="2"/>
      <c r="B1566" s="2"/>
      <c r="C1566" s="2"/>
      <c r="D1566" s="2"/>
      <c r="E1566" s="2"/>
      <c r="F1566" s="2"/>
      <c r="G1566" s="2"/>
      <c r="H1566" s="2"/>
      <c r="I1566" s="2"/>
      <c r="J1566" s="2"/>
      <c r="K1566" s="2"/>
      <c r="L1566" s="2"/>
      <c r="M1566" s="2"/>
      <c r="N1566" s="2"/>
      <c r="O1566" s="2"/>
      <c r="P1566" s="2"/>
      <c r="Q1566" s="2"/>
      <c r="R1566" s="2"/>
      <c r="S1566" s="2"/>
      <c r="T1566" s="2"/>
      <c r="U1566" s="2"/>
      <c r="V1566" s="2"/>
      <c r="W1566" s="2"/>
      <c r="X1566" s="2"/>
      <c r="Y1566" s="2"/>
      <c r="Z1566" s="2"/>
      <c r="AA1566" s="2"/>
      <c r="AB1566" s="2"/>
      <c r="AC1566" s="2"/>
      <c r="AD1566" s="2"/>
      <c r="AE1566" s="2"/>
      <c r="AF1566" s="2"/>
      <c r="AG1566" s="2"/>
      <c r="AH1566" s="2"/>
      <c r="AI1566" s="2"/>
      <c r="AJ1566" s="2"/>
      <c r="AK1566" s="2"/>
      <c r="AL1566" s="2"/>
      <c r="AM1566" s="2"/>
      <c r="AN1566" s="2"/>
      <c r="AO1566" s="2"/>
      <c r="AP1566" s="2"/>
      <c r="AQ1566" s="2"/>
      <c r="AR1566" s="2"/>
      <c r="AS1566" s="2"/>
      <c r="AT1566" s="2"/>
      <c r="AU1566" s="2"/>
      <c r="AV1566" s="2"/>
      <c r="AW1566" s="2"/>
      <c r="AX1566" s="2"/>
      <c r="AY1566" s="2"/>
      <c r="AZ1566" s="2"/>
      <c r="BA1566" s="2"/>
      <c r="BB1566" s="2"/>
      <c r="BC1566" s="2"/>
      <c r="BD1566" s="2"/>
      <c r="BE1566" s="2"/>
      <c r="BF1566" s="2"/>
      <c r="BG1566" s="2"/>
      <c r="BH1566" s="2"/>
      <c r="BI1566" s="2"/>
      <c r="BJ1566" s="2"/>
    </row>
    <row r="1567" spans="1:62" x14ac:dyDescent="0.3">
      <c r="A1567" s="2"/>
      <c r="B1567" s="2"/>
      <c r="C1567" s="2"/>
      <c r="D1567" s="2"/>
      <c r="E1567" s="2"/>
      <c r="F1567" s="2"/>
      <c r="G1567" s="2"/>
      <c r="H1567" s="2"/>
      <c r="I1567" s="2"/>
      <c r="J1567" s="2"/>
      <c r="K1567" s="2"/>
      <c r="L1567" s="2"/>
      <c r="M1567" s="2"/>
      <c r="N1567" s="2"/>
      <c r="O1567" s="2"/>
      <c r="P1567" s="2"/>
      <c r="Q1567" s="2"/>
      <c r="R1567" s="2"/>
      <c r="S1567" s="2"/>
      <c r="T1567" s="2"/>
      <c r="U1567" s="2"/>
      <c r="V1567" s="2"/>
      <c r="W1567" s="2"/>
      <c r="X1567" s="2"/>
      <c r="Y1567" s="2"/>
      <c r="Z1567" s="2"/>
      <c r="AA1567" s="2"/>
      <c r="AB1567" s="2"/>
      <c r="AC1567" s="2"/>
      <c r="AD1567" s="2"/>
      <c r="AE1567" s="2"/>
      <c r="AF1567" s="2"/>
      <c r="AG1567" s="2"/>
      <c r="AH1567" s="2"/>
      <c r="AI1567" s="2"/>
      <c r="AJ1567" s="2"/>
      <c r="AK1567" s="2"/>
      <c r="AL1567" s="2"/>
      <c r="AM1567" s="2"/>
      <c r="AN1567" s="2"/>
      <c r="AO1567" s="2"/>
      <c r="AP1567" s="2"/>
      <c r="AQ1567" s="2"/>
      <c r="AR1567" s="2"/>
      <c r="AS1567" s="2"/>
      <c r="AT1567" s="2"/>
      <c r="AU1567" s="2"/>
      <c r="AV1567" s="2"/>
      <c r="AW1567" s="2"/>
      <c r="AX1567" s="2"/>
      <c r="AY1567" s="2"/>
      <c r="AZ1567" s="2"/>
      <c r="BA1567" s="2"/>
      <c r="BB1567" s="2"/>
      <c r="BC1567" s="2"/>
      <c r="BD1567" s="2"/>
      <c r="BE1567" s="2"/>
      <c r="BF1567" s="2"/>
      <c r="BG1567" s="2"/>
      <c r="BH1567" s="2"/>
      <c r="BI1567" s="2"/>
      <c r="BJ1567" s="2"/>
    </row>
    <row r="1568" spans="1:62" x14ac:dyDescent="0.3">
      <c r="A1568" s="2"/>
      <c r="B1568" s="2"/>
      <c r="C1568" s="2"/>
      <c r="D1568" s="2"/>
      <c r="E1568" s="2"/>
      <c r="F1568" s="2"/>
      <c r="G1568" s="2"/>
      <c r="H1568" s="2"/>
      <c r="I1568" s="2"/>
      <c r="J1568" s="2"/>
      <c r="K1568" s="2"/>
      <c r="L1568" s="2"/>
      <c r="M1568" s="2"/>
      <c r="N1568" s="2"/>
      <c r="O1568" s="2"/>
      <c r="P1568" s="2"/>
      <c r="Q1568" s="2"/>
      <c r="R1568" s="2"/>
      <c r="S1568" s="2"/>
      <c r="T1568" s="2"/>
      <c r="U1568" s="2"/>
      <c r="V1568" s="2"/>
      <c r="W1568" s="2"/>
      <c r="X1568" s="2"/>
      <c r="Y1568" s="2"/>
      <c r="Z1568" s="2"/>
      <c r="AA1568" s="2"/>
      <c r="AB1568" s="2"/>
      <c r="AC1568" s="2"/>
      <c r="AD1568" s="2"/>
      <c r="AE1568" s="2"/>
      <c r="AF1568" s="2"/>
      <c r="AG1568" s="2"/>
      <c r="AH1568" s="2"/>
      <c r="AI1568" s="2"/>
      <c r="AJ1568" s="2"/>
      <c r="AK1568" s="2"/>
      <c r="AL1568" s="2"/>
      <c r="AM1568" s="2"/>
      <c r="AN1568" s="2"/>
      <c r="AO1568" s="2"/>
      <c r="AP1568" s="2"/>
      <c r="AQ1568" s="2"/>
      <c r="AR1568" s="2"/>
      <c r="AS1568" s="2"/>
      <c r="AT1568" s="2"/>
      <c r="AU1568" s="2"/>
      <c r="AV1568" s="2"/>
      <c r="AW1568" s="2"/>
      <c r="AX1568" s="2"/>
      <c r="AY1568" s="2"/>
      <c r="AZ1568" s="2"/>
      <c r="BA1568" s="2"/>
      <c r="BB1568" s="2"/>
      <c r="BC1568" s="2"/>
      <c r="BD1568" s="2"/>
      <c r="BE1568" s="2"/>
      <c r="BF1568" s="2"/>
      <c r="BG1568" s="2"/>
      <c r="BH1568" s="2"/>
      <c r="BI1568" s="2"/>
      <c r="BJ1568" s="2"/>
    </row>
    <row r="1569" spans="1:62" x14ac:dyDescent="0.3">
      <c r="A1569" s="2"/>
      <c r="B1569" s="2"/>
      <c r="C1569" s="2"/>
      <c r="D1569" s="2"/>
      <c r="E1569" s="2"/>
      <c r="F1569" s="2"/>
      <c r="G1569" s="2"/>
      <c r="H1569" s="2"/>
      <c r="I1569" s="2"/>
      <c r="J1569" s="2"/>
      <c r="K1569" s="2"/>
      <c r="L1569" s="2"/>
      <c r="M1569" s="2"/>
      <c r="N1569" s="2"/>
      <c r="O1569" s="2"/>
      <c r="P1569" s="2"/>
      <c r="Q1569" s="2"/>
      <c r="R1569" s="2"/>
      <c r="S1569" s="2"/>
      <c r="T1569" s="2"/>
      <c r="U1569" s="2"/>
      <c r="V1569" s="2"/>
      <c r="W1569" s="2"/>
      <c r="X1569" s="2"/>
      <c r="Y1569" s="2"/>
      <c r="Z1569" s="2"/>
      <c r="AA1569" s="2"/>
      <c r="AB1569" s="2"/>
      <c r="AC1569" s="2"/>
      <c r="AD1569" s="2"/>
      <c r="AE1569" s="2"/>
      <c r="AF1569" s="2"/>
      <c r="AG1569" s="2"/>
      <c r="AH1569" s="2"/>
      <c r="AI1569" s="2"/>
      <c r="AJ1569" s="2"/>
      <c r="AK1569" s="2"/>
      <c r="AL1569" s="2"/>
      <c r="AM1569" s="2"/>
      <c r="AN1569" s="2"/>
      <c r="AO1569" s="2"/>
      <c r="AP1569" s="2"/>
      <c r="AQ1569" s="2"/>
      <c r="AR1569" s="2"/>
      <c r="AS1569" s="2"/>
      <c r="AT1569" s="2"/>
      <c r="AU1569" s="2"/>
      <c r="AV1569" s="2"/>
      <c r="AW1569" s="2"/>
      <c r="AX1569" s="2"/>
      <c r="AY1569" s="2"/>
      <c r="AZ1569" s="2"/>
      <c r="BA1569" s="2"/>
      <c r="BB1569" s="2"/>
      <c r="BC1569" s="2"/>
      <c r="BD1569" s="2"/>
      <c r="BE1569" s="2"/>
      <c r="BF1569" s="2"/>
      <c r="BG1569" s="2"/>
      <c r="BH1569" s="2"/>
      <c r="BI1569" s="2"/>
      <c r="BJ1569" s="2"/>
    </row>
    <row r="1570" spans="1:62" x14ac:dyDescent="0.3">
      <c r="A1570" s="2"/>
      <c r="B1570" s="2"/>
      <c r="C1570" s="2"/>
      <c r="D1570" s="2"/>
      <c r="E1570" s="2"/>
      <c r="F1570" s="2"/>
      <c r="G1570" s="2"/>
      <c r="H1570" s="2"/>
      <c r="I1570" s="2"/>
      <c r="J1570" s="2"/>
      <c r="K1570" s="2"/>
      <c r="L1570" s="2"/>
      <c r="M1570" s="2"/>
      <c r="N1570" s="2"/>
      <c r="O1570" s="2"/>
      <c r="P1570" s="2"/>
      <c r="Q1570" s="2"/>
      <c r="R1570" s="2"/>
      <c r="S1570" s="2"/>
      <c r="T1570" s="2"/>
      <c r="U1570" s="2"/>
      <c r="V1570" s="2"/>
      <c r="W1570" s="2"/>
      <c r="X1570" s="2"/>
      <c r="Y1570" s="2"/>
      <c r="Z1570" s="2"/>
      <c r="AA1570" s="2"/>
      <c r="AB1570" s="2"/>
      <c r="AC1570" s="2"/>
      <c r="AD1570" s="2"/>
      <c r="AE1570" s="2"/>
      <c r="AF1570" s="2"/>
      <c r="AG1570" s="2"/>
      <c r="AH1570" s="2"/>
      <c r="AI1570" s="2"/>
      <c r="AJ1570" s="2"/>
      <c r="AK1570" s="2"/>
      <c r="AL1570" s="2"/>
      <c r="AM1570" s="2"/>
      <c r="AN1570" s="2"/>
      <c r="AO1570" s="2"/>
      <c r="AP1570" s="2"/>
      <c r="AQ1570" s="2"/>
      <c r="AR1570" s="2"/>
      <c r="AS1570" s="2"/>
      <c r="AT1570" s="2"/>
      <c r="AU1570" s="2"/>
      <c r="AV1570" s="2"/>
      <c r="AW1570" s="2"/>
      <c r="AX1570" s="2"/>
      <c r="AY1570" s="2"/>
      <c r="AZ1570" s="2"/>
      <c r="BA1570" s="2"/>
      <c r="BB1570" s="2"/>
      <c r="BC1570" s="2"/>
      <c r="BD1570" s="2"/>
      <c r="BE1570" s="2"/>
      <c r="BF1570" s="2"/>
      <c r="BG1570" s="2"/>
      <c r="BH1570" s="2"/>
      <c r="BI1570" s="2"/>
      <c r="BJ1570" s="2"/>
    </row>
    <row r="1571" spans="1:62" x14ac:dyDescent="0.3">
      <c r="A1571" s="2"/>
      <c r="B1571" s="2"/>
      <c r="C1571" s="2"/>
      <c r="D1571" s="2"/>
      <c r="E1571" s="2"/>
      <c r="F1571" s="2"/>
      <c r="G1571" s="2"/>
      <c r="H1571" s="2"/>
      <c r="I1571" s="2"/>
      <c r="J1571" s="2"/>
      <c r="K1571" s="2"/>
      <c r="L1571" s="2"/>
      <c r="M1571" s="2"/>
      <c r="N1571" s="2"/>
      <c r="O1571" s="2"/>
      <c r="P1571" s="2"/>
      <c r="Q1571" s="2"/>
      <c r="R1571" s="2"/>
      <c r="S1571" s="2"/>
      <c r="T1571" s="2"/>
      <c r="U1571" s="2"/>
      <c r="V1571" s="2"/>
      <c r="W1571" s="2"/>
      <c r="X1571" s="2"/>
      <c r="Y1571" s="2"/>
      <c r="Z1571" s="2"/>
      <c r="AA1571" s="2"/>
      <c r="AB1571" s="2"/>
      <c r="AC1571" s="2"/>
      <c r="AD1571" s="2"/>
      <c r="AE1571" s="2"/>
      <c r="AF1571" s="2"/>
      <c r="AG1571" s="2"/>
      <c r="AH1571" s="2"/>
      <c r="AI1571" s="2"/>
      <c r="AJ1571" s="2"/>
      <c r="AK1571" s="2"/>
      <c r="AL1571" s="2"/>
      <c r="AM1571" s="2"/>
      <c r="AN1571" s="2"/>
      <c r="AO1571" s="2"/>
      <c r="AP1571" s="2"/>
      <c r="AQ1571" s="2"/>
      <c r="AR1571" s="2"/>
      <c r="AS1571" s="2"/>
      <c r="AT1571" s="2"/>
      <c r="AU1571" s="2"/>
      <c r="AV1571" s="2"/>
      <c r="AW1571" s="2"/>
      <c r="AX1571" s="2"/>
      <c r="AY1571" s="2"/>
      <c r="AZ1571" s="2"/>
      <c r="BA1571" s="2"/>
      <c r="BB1571" s="2"/>
      <c r="BC1571" s="2"/>
      <c r="BD1571" s="2"/>
      <c r="BE1571" s="2"/>
      <c r="BF1571" s="2"/>
      <c r="BG1571" s="2"/>
      <c r="BH1571" s="2"/>
      <c r="BI1571" s="2"/>
      <c r="BJ1571" s="2"/>
    </row>
    <row r="1572" spans="1:62" x14ac:dyDescent="0.3">
      <c r="A1572" s="2"/>
      <c r="B1572" s="2"/>
      <c r="C1572" s="2"/>
      <c r="D1572" s="2"/>
      <c r="E1572" s="2"/>
      <c r="F1572" s="2"/>
      <c r="G1572" s="2"/>
      <c r="H1572" s="2"/>
      <c r="I1572" s="2"/>
      <c r="J1572" s="2"/>
      <c r="K1572" s="2"/>
      <c r="L1572" s="2"/>
      <c r="M1572" s="2"/>
      <c r="N1572" s="2"/>
      <c r="O1572" s="2"/>
      <c r="P1572" s="2"/>
      <c r="Q1572" s="2"/>
      <c r="R1572" s="2"/>
      <c r="S1572" s="2"/>
      <c r="T1572" s="2"/>
      <c r="U1572" s="2"/>
      <c r="V1572" s="2"/>
      <c r="W1572" s="2"/>
      <c r="X1572" s="2"/>
      <c r="Y1572" s="2"/>
      <c r="Z1572" s="2"/>
      <c r="AA1572" s="2"/>
      <c r="AB1572" s="2"/>
      <c r="AC1572" s="2"/>
      <c r="AD1572" s="2"/>
      <c r="AE1572" s="2"/>
      <c r="AF1572" s="2"/>
      <c r="AG1572" s="2"/>
      <c r="AH1572" s="2"/>
      <c r="AI1572" s="2"/>
      <c r="AJ1572" s="2"/>
      <c r="AK1572" s="2"/>
      <c r="AL1572" s="2"/>
      <c r="AM1572" s="2"/>
      <c r="AN1572" s="2"/>
      <c r="AO1572" s="2"/>
      <c r="AP1572" s="2"/>
      <c r="AQ1572" s="2"/>
      <c r="AR1572" s="2"/>
      <c r="AS1572" s="2"/>
      <c r="AT1572" s="2"/>
      <c r="AU1572" s="2"/>
      <c r="AV1572" s="2"/>
      <c r="AW1572" s="2"/>
      <c r="AX1572" s="2"/>
      <c r="AY1572" s="2"/>
      <c r="AZ1572" s="2"/>
      <c r="BA1572" s="2"/>
      <c r="BB1572" s="2"/>
      <c r="BC1572" s="2"/>
      <c r="BD1572" s="2"/>
      <c r="BE1572" s="2"/>
      <c r="BF1572" s="2"/>
      <c r="BG1572" s="2"/>
      <c r="BH1572" s="2"/>
      <c r="BI1572" s="2"/>
      <c r="BJ1572" s="2"/>
    </row>
    <row r="1573" spans="1:62" x14ac:dyDescent="0.3">
      <c r="A1573" s="2"/>
      <c r="B1573" s="2"/>
      <c r="C1573" s="2"/>
      <c r="D1573" s="2"/>
      <c r="E1573" s="2"/>
      <c r="F1573" s="2"/>
      <c r="G1573" s="2"/>
      <c r="H1573" s="2"/>
      <c r="I1573" s="2"/>
      <c r="J1573" s="2"/>
      <c r="K1573" s="2"/>
      <c r="L1573" s="2"/>
      <c r="M1573" s="2"/>
      <c r="N1573" s="2"/>
      <c r="O1573" s="2"/>
      <c r="P1573" s="2"/>
      <c r="Q1573" s="2"/>
      <c r="R1573" s="2"/>
      <c r="S1573" s="2"/>
      <c r="T1573" s="2"/>
      <c r="U1573" s="2"/>
      <c r="V1573" s="2"/>
      <c r="W1573" s="2"/>
      <c r="X1573" s="2"/>
      <c r="Y1573" s="2"/>
      <c r="Z1573" s="2"/>
      <c r="AA1573" s="2"/>
      <c r="AB1573" s="2"/>
      <c r="AC1573" s="2"/>
      <c r="AD1573" s="2"/>
      <c r="AE1573" s="2"/>
      <c r="AF1573" s="2"/>
      <c r="AG1573" s="2"/>
      <c r="AH1573" s="2"/>
      <c r="AI1573" s="2"/>
      <c r="AJ1573" s="2"/>
      <c r="AK1573" s="2"/>
      <c r="AL1573" s="2"/>
      <c r="AM1573" s="2"/>
      <c r="AN1573" s="2"/>
      <c r="AO1573" s="2"/>
      <c r="AP1573" s="2"/>
      <c r="AQ1573" s="2"/>
      <c r="AR1573" s="2"/>
      <c r="AS1573" s="2"/>
      <c r="AT1573" s="2"/>
      <c r="AU1573" s="2"/>
      <c r="AV1573" s="2"/>
      <c r="AW1573" s="2"/>
      <c r="AX1573" s="2"/>
      <c r="AY1573" s="2"/>
      <c r="AZ1573" s="2"/>
      <c r="BA1573" s="2"/>
      <c r="BB1573" s="2"/>
      <c r="BC1573" s="2"/>
      <c r="BD1573" s="2"/>
      <c r="BE1573" s="2"/>
      <c r="BF1573" s="2"/>
      <c r="BG1573" s="2"/>
      <c r="BH1573" s="2"/>
      <c r="BI1573" s="2"/>
      <c r="BJ1573" s="2"/>
    </row>
    <row r="1574" spans="1:62" x14ac:dyDescent="0.3">
      <c r="A1574" s="2"/>
      <c r="B1574" s="2"/>
      <c r="C1574" s="2"/>
      <c r="D1574" s="2"/>
      <c r="E1574" s="2"/>
      <c r="F1574" s="2"/>
      <c r="G1574" s="2"/>
      <c r="H1574" s="2"/>
      <c r="I1574" s="2"/>
      <c r="J1574" s="2"/>
      <c r="K1574" s="2"/>
      <c r="L1574" s="2"/>
      <c r="M1574" s="2"/>
      <c r="N1574" s="2"/>
      <c r="O1574" s="2"/>
      <c r="P1574" s="2"/>
      <c r="Q1574" s="2"/>
      <c r="R1574" s="2"/>
      <c r="S1574" s="2"/>
      <c r="T1574" s="2"/>
      <c r="U1574" s="2"/>
      <c r="V1574" s="2"/>
      <c r="W1574" s="2"/>
      <c r="X1574" s="2"/>
      <c r="Y1574" s="2"/>
      <c r="Z1574" s="2"/>
      <c r="AA1574" s="2"/>
      <c r="AB1574" s="2"/>
      <c r="AC1574" s="2"/>
      <c r="AD1574" s="2"/>
      <c r="AE1574" s="2"/>
      <c r="AF1574" s="2"/>
      <c r="AG1574" s="2"/>
      <c r="AH1574" s="2"/>
      <c r="AI1574" s="2"/>
      <c r="AJ1574" s="2"/>
      <c r="AK1574" s="2"/>
      <c r="AL1574" s="2"/>
      <c r="AM1574" s="2"/>
      <c r="AN1574" s="2"/>
      <c r="AO1574" s="2"/>
      <c r="AP1574" s="2"/>
      <c r="AQ1574" s="2"/>
      <c r="AR1574" s="2"/>
      <c r="AS1574" s="2"/>
      <c r="AT1574" s="2"/>
      <c r="AU1574" s="2"/>
      <c r="AV1574" s="2"/>
      <c r="AW1574" s="2"/>
      <c r="AX1574" s="2"/>
      <c r="AY1574" s="2"/>
      <c r="AZ1574" s="2"/>
      <c r="BA1574" s="2"/>
      <c r="BB1574" s="2"/>
      <c r="BC1574" s="2"/>
      <c r="BD1574" s="2"/>
      <c r="BE1574" s="2"/>
      <c r="BF1574" s="2"/>
      <c r="BG1574" s="2"/>
      <c r="BH1574" s="2"/>
      <c r="BI1574" s="2"/>
      <c r="BJ1574" s="2"/>
    </row>
    <row r="1575" spans="1:62" x14ac:dyDescent="0.3">
      <c r="A1575" s="2"/>
      <c r="B1575" s="2"/>
      <c r="C1575" s="2"/>
      <c r="D1575" s="2"/>
      <c r="E1575" s="2"/>
      <c r="F1575" s="2"/>
      <c r="G1575" s="2"/>
      <c r="H1575" s="2"/>
      <c r="I1575" s="2"/>
      <c r="J1575" s="2"/>
      <c r="K1575" s="2"/>
      <c r="L1575" s="2"/>
      <c r="M1575" s="2"/>
      <c r="N1575" s="2"/>
      <c r="O1575" s="2"/>
      <c r="P1575" s="2"/>
      <c r="Q1575" s="2"/>
      <c r="R1575" s="2"/>
      <c r="S1575" s="2"/>
      <c r="T1575" s="2"/>
      <c r="U1575" s="2"/>
      <c r="V1575" s="2"/>
      <c r="W1575" s="2"/>
      <c r="X1575" s="2"/>
      <c r="Y1575" s="2"/>
      <c r="Z1575" s="2"/>
      <c r="AA1575" s="2"/>
      <c r="AB1575" s="2"/>
      <c r="AC1575" s="2"/>
      <c r="AD1575" s="2"/>
      <c r="AE1575" s="2"/>
      <c r="AF1575" s="2"/>
      <c r="AG1575" s="2"/>
      <c r="AH1575" s="2"/>
      <c r="AI1575" s="2"/>
      <c r="AJ1575" s="2"/>
      <c r="AK1575" s="2"/>
      <c r="AL1575" s="2"/>
      <c r="AM1575" s="2"/>
      <c r="AN1575" s="2"/>
      <c r="AO1575" s="2"/>
      <c r="AP1575" s="2"/>
      <c r="AQ1575" s="2"/>
      <c r="AR1575" s="2"/>
      <c r="AS1575" s="2"/>
      <c r="AT1575" s="2"/>
      <c r="AU1575" s="2"/>
      <c r="AV1575" s="2"/>
      <c r="AW1575" s="2"/>
      <c r="AX1575" s="2"/>
      <c r="AY1575" s="2"/>
      <c r="AZ1575" s="2"/>
      <c r="BA1575" s="2"/>
      <c r="BB1575" s="2"/>
      <c r="BC1575" s="2"/>
      <c r="BD1575" s="2"/>
      <c r="BE1575" s="2"/>
      <c r="BF1575" s="2"/>
      <c r="BG1575" s="2"/>
      <c r="BH1575" s="2"/>
      <c r="BI1575" s="2"/>
      <c r="BJ1575" s="2"/>
    </row>
    <row r="1576" spans="1:62" x14ac:dyDescent="0.3">
      <c r="A1576" s="2"/>
      <c r="B1576" s="2"/>
      <c r="C1576" s="2"/>
      <c r="D1576" s="2"/>
      <c r="E1576" s="2"/>
      <c r="F1576" s="2"/>
      <c r="G1576" s="2"/>
      <c r="H1576" s="2"/>
      <c r="I1576" s="2"/>
      <c r="J1576" s="2"/>
      <c r="K1576" s="2"/>
      <c r="L1576" s="2"/>
      <c r="M1576" s="2"/>
      <c r="N1576" s="2"/>
      <c r="O1576" s="2"/>
      <c r="P1576" s="2"/>
      <c r="Q1576" s="2"/>
      <c r="R1576" s="2"/>
      <c r="S1576" s="2"/>
      <c r="T1576" s="2"/>
      <c r="U1576" s="2"/>
      <c r="V1576" s="2"/>
      <c r="W1576" s="2"/>
      <c r="X1576" s="2"/>
      <c r="Y1576" s="2"/>
      <c r="Z1576" s="2"/>
      <c r="AA1576" s="2"/>
      <c r="AB1576" s="2"/>
      <c r="AC1576" s="2"/>
      <c r="AD1576" s="2"/>
      <c r="AE1576" s="2"/>
      <c r="AF1576" s="2"/>
      <c r="AG1576" s="2"/>
      <c r="AH1576" s="2"/>
      <c r="AI1576" s="2"/>
      <c r="AJ1576" s="2"/>
      <c r="AK1576" s="2"/>
      <c r="AL1576" s="2"/>
      <c r="AM1576" s="2"/>
      <c r="AN1576" s="2"/>
      <c r="AO1576" s="2"/>
      <c r="AP1576" s="2"/>
      <c r="AQ1576" s="2"/>
      <c r="AR1576" s="2"/>
      <c r="AS1576" s="2"/>
      <c r="AT1576" s="2"/>
      <c r="AU1576" s="2"/>
      <c r="AV1576" s="2"/>
      <c r="AW1576" s="2"/>
      <c r="AX1576" s="2"/>
      <c r="AY1576" s="2"/>
      <c r="AZ1576" s="2"/>
      <c r="BA1576" s="2"/>
      <c r="BB1576" s="2"/>
      <c r="BC1576" s="2"/>
      <c r="BD1576" s="2"/>
      <c r="BE1576" s="2"/>
      <c r="BF1576" s="2"/>
      <c r="BG1576" s="2"/>
      <c r="BH1576" s="2"/>
      <c r="BI1576" s="2"/>
      <c r="BJ1576" s="2"/>
    </row>
    <row r="1577" spans="1:62" x14ac:dyDescent="0.3">
      <c r="A1577" s="2"/>
      <c r="B1577" s="2"/>
      <c r="C1577" s="2"/>
      <c r="D1577" s="2"/>
      <c r="E1577" s="2"/>
      <c r="F1577" s="2"/>
      <c r="G1577" s="2"/>
      <c r="H1577" s="2"/>
      <c r="I1577" s="2"/>
      <c r="J1577" s="2"/>
      <c r="K1577" s="2"/>
      <c r="L1577" s="2"/>
      <c r="M1577" s="2"/>
      <c r="N1577" s="2"/>
      <c r="O1577" s="2"/>
      <c r="P1577" s="2"/>
      <c r="Q1577" s="2"/>
      <c r="R1577" s="2"/>
      <c r="S1577" s="2"/>
      <c r="T1577" s="2"/>
      <c r="U1577" s="2"/>
      <c r="V1577" s="2"/>
      <c r="W1577" s="2"/>
      <c r="X1577" s="2"/>
      <c r="Y1577" s="2"/>
      <c r="Z1577" s="2"/>
      <c r="AA1577" s="2"/>
      <c r="AB1577" s="2"/>
      <c r="AC1577" s="2"/>
      <c r="AD1577" s="2"/>
      <c r="AE1577" s="2"/>
      <c r="AF1577" s="2"/>
      <c r="AG1577" s="2"/>
      <c r="AH1577" s="2"/>
      <c r="AI1577" s="2"/>
      <c r="AJ1577" s="2"/>
      <c r="AK1577" s="2"/>
      <c r="AL1577" s="2"/>
      <c r="AM1577" s="2"/>
      <c r="AN1577" s="2"/>
      <c r="AO1577" s="2"/>
      <c r="AP1577" s="2"/>
      <c r="AQ1577" s="2"/>
      <c r="AR1577" s="2"/>
      <c r="AS1577" s="2"/>
      <c r="AT1577" s="2"/>
      <c r="AU1577" s="2"/>
      <c r="AV1577" s="2"/>
      <c r="AW1577" s="2"/>
      <c r="AX1577" s="2"/>
      <c r="AY1577" s="2"/>
      <c r="AZ1577" s="2"/>
      <c r="BA1577" s="2"/>
      <c r="BB1577" s="2"/>
      <c r="BC1577" s="2"/>
      <c r="BD1577" s="2"/>
      <c r="BE1577" s="2"/>
      <c r="BF1577" s="2"/>
      <c r="BG1577" s="2"/>
      <c r="BH1577" s="2"/>
      <c r="BI1577" s="2"/>
      <c r="BJ1577" s="2"/>
    </row>
    <row r="1578" spans="1:62" x14ac:dyDescent="0.3">
      <c r="A1578" s="2"/>
      <c r="B1578" s="2"/>
      <c r="C1578" s="2"/>
      <c r="D1578" s="2"/>
      <c r="E1578" s="2"/>
      <c r="F1578" s="2"/>
      <c r="G1578" s="2"/>
      <c r="H1578" s="2"/>
      <c r="I1578" s="2"/>
      <c r="J1578" s="2"/>
      <c r="K1578" s="2"/>
      <c r="L1578" s="2"/>
      <c r="M1578" s="2"/>
      <c r="N1578" s="2"/>
      <c r="O1578" s="2"/>
      <c r="P1578" s="2"/>
      <c r="Q1578" s="2"/>
      <c r="R1578" s="2"/>
      <c r="S1578" s="2"/>
      <c r="T1578" s="2"/>
      <c r="U1578" s="2"/>
      <c r="V1578" s="2"/>
      <c r="W1578" s="2"/>
      <c r="X1578" s="2"/>
      <c r="Y1578" s="2"/>
      <c r="Z1578" s="2"/>
      <c r="AA1578" s="2"/>
      <c r="AB1578" s="2"/>
      <c r="AC1578" s="2"/>
      <c r="AD1578" s="2"/>
      <c r="AE1578" s="2"/>
      <c r="AF1578" s="2"/>
      <c r="AG1578" s="2"/>
      <c r="AH1578" s="2"/>
      <c r="AI1578" s="2"/>
      <c r="AJ1578" s="2"/>
      <c r="AK1578" s="2"/>
      <c r="AL1578" s="2"/>
      <c r="AM1578" s="2"/>
      <c r="AN1578" s="2"/>
      <c r="AO1578" s="2"/>
      <c r="AP1578" s="2"/>
      <c r="AQ1578" s="2"/>
      <c r="AR1578" s="2"/>
      <c r="AS1578" s="2"/>
      <c r="AT1578" s="2"/>
      <c r="AU1578" s="2"/>
      <c r="AV1578" s="2"/>
      <c r="AW1578" s="2"/>
      <c r="AX1578" s="2"/>
      <c r="AY1578" s="2"/>
      <c r="AZ1578" s="2"/>
      <c r="BA1578" s="2"/>
      <c r="BB1578" s="2"/>
      <c r="BC1578" s="2"/>
      <c r="BD1578" s="2"/>
      <c r="BE1578" s="2"/>
      <c r="BF1578" s="2"/>
      <c r="BG1578" s="2"/>
      <c r="BH1578" s="2"/>
      <c r="BI1578" s="2"/>
      <c r="BJ1578" s="2"/>
    </row>
    <row r="1579" spans="1:62" x14ac:dyDescent="0.3">
      <c r="A1579" s="2"/>
      <c r="B1579" s="2"/>
      <c r="C1579" s="2"/>
      <c r="D1579" s="2"/>
      <c r="E1579" s="2"/>
      <c r="F1579" s="2"/>
      <c r="G1579" s="2"/>
      <c r="H1579" s="2"/>
      <c r="I1579" s="2"/>
      <c r="J1579" s="2"/>
      <c r="K1579" s="2"/>
      <c r="L1579" s="2"/>
      <c r="M1579" s="2"/>
      <c r="N1579" s="2"/>
      <c r="O1579" s="2"/>
      <c r="P1579" s="2"/>
      <c r="Q1579" s="2"/>
      <c r="R1579" s="2"/>
      <c r="S1579" s="2"/>
      <c r="T1579" s="2"/>
      <c r="U1579" s="2"/>
      <c r="V1579" s="2"/>
      <c r="W1579" s="2"/>
      <c r="X1579" s="2"/>
      <c r="Y1579" s="2"/>
      <c r="Z1579" s="2"/>
      <c r="AA1579" s="2"/>
      <c r="AB1579" s="2"/>
      <c r="AC1579" s="2"/>
      <c r="AD1579" s="2"/>
      <c r="AE1579" s="2"/>
      <c r="AF1579" s="2"/>
      <c r="AG1579" s="2"/>
      <c r="AH1579" s="2"/>
      <c r="AI1579" s="2"/>
      <c r="AJ1579" s="2"/>
      <c r="AK1579" s="2"/>
      <c r="AL1579" s="2"/>
      <c r="AM1579" s="2"/>
      <c r="AN1579" s="2"/>
      <c r="AO1579" s="2"/>
      <c r="AP1579" s="2"/>
      <c r="AQ1579" s="2"/>
      <c r="AR1579" s="2"/>
      <c r="AS1579" s="2"/>
      <c r="AT1579" s="2"/>
      <c r="AU1579" s="2"/>
      <c r="AV1579" s="2"/>
      <c r="AW1579" s="2"/>
      <c r="AX1579" s="2"/>
      <c r="AY1579" s="2"/>
      <c r="AZ1579" s="2"/>
      <c r="BA1579" s="2"/>
      <c r="BB1579" s="2"/>
      <c r="BC1579" s="2"/>
      <c r="BD1579" s="2"/>
      <c r="BE1579" s="2"/>
      <c r="BF1579" s="2"/>
      <c r="BG1579" s="2"/>
      <c r="BH1579" s="2"/>
      <c r="BI1579" s="2"/>
      <c r="BJ1579" s="2"/>
    </row>
    <row r="1580" spans="1:62" x14ac:dyDescent="0.3">
      <c r="A1580" s="2"/>
      <c r="B1580" s="2"/>
      <c r="C1580" s="2"/>
      <c r="D1580" s="2"/>
      <c r="E1580" s="2"/>
      <c r="F1580" s="2"/>
      <c r="G1580" s="2"/>
      <c r="H1580" s="2"/>
      <c r="I1580" s="2"/>
      <c r="J1580" s="2"/>
      <c r="K1580" s="2"/>
      <c r="L1580" s="2"/>
      <c r="M1580" s="2"/>
      <c r="N1580" s="2"/>
      <c r="O1580" s="2"/>
      <c r="P1580" s="2"/>
      <c r="Q1580" s="2"/>
      <c r="R1580" s="2"/>
      <c r="S1580" s="2"/>
      <c r="T1580" s="2"/>
      <c r="U1580" s="2"/>
      <c r="V1580" s="2"/>
      <c r="W1580" s="2"/>
      <c r="X1580" s="2"/>
      <c r="Y1580" s="2"/>
      <c r="Z1580" s="2"/>
      <c r="AA1580" s="2"/>
      <c r="AB1580" s="2"/>
      <c r="AC1580" s="2"/>
      <c r="AD1580" s="2"/>
      <c r="AE1580" s="2"/>
      <c r="AF1580" s="2"/>
      <c r="AG1580" s="2"/>
      <c r="AH1580" s="2"/>
      <c r="AI1580" s="2"/>
      <c r="AJ1580" s="2"/>
      <c r="AK1580" s="2"/>
      <c r="AL1580" s="2"/>
      <c r="AM1580" s="2"/>
      <c r="AN1580" s="2"/>
      <c r="AO1580" s="2"/>
      <c r="AP1580" s="2"/>
      <c r="AQ1580" s="2"/>
      <c r="AR1580" s="2"/>
      <c r="AS1580" s="2"/>
      <c r="AT1580" s="2"/>
      <c r="AU1580" s="2"/>
      <c r="AV1580" s="2"/>
      <c r="AW1580" s="2"/>
      <c r="AX1580" s="2"/>
      <c r="AY1580" s="2"/>
      <c r="AZ1580" s="2"/>
      <c r="BA1580" s="2"/>
      <c r="BB1580" s="2"/>
      <c r="BC1580" s="2"/>
      <c r="BD1580" s="2"/>
      <c r="BE1580" s="2"/>
      <c r="BF1580" s="2"/>
      <c r="BG1580" s="2"/>
      <c r="BH1580" s="2"/>
      <c r="BI1580" s="2"/>
      <c r="BJ1580" s="2"/>
    </row>
    <row r="1581" spans="1:62" x14ac:dyDescent="0.3">
      <c r="A1581" s="2"/>
      <c r="B1581" s="2"/>
      <c r="C1581" s="2"/>
      <c r="D1581" s="2"/>
      <c r="E1581" s="2"/>
      <c r="F1581" s="2"/>
      <c r="G1581" s="2"/>
      <c r="H1581" s="2"/>
      <c r="I1581" s="2"/>
      <c r="J1581" s="2"/>
      <c r="K1581" s="2"/>
      <c r="L1581" s="2"/>
      <c r="M1581" s="2"/>
      <c r="N1581" s="2"/>
      <c r="O1581" s="2"/>
      <c r="P1581" s="2"/>
      <c r="Q1581" s="2"/>
      <c r="R1581" s="2"/>
      <c r="S1581" s="2"/>
      <c r="T1581" s="2"/>
      <c r="U1581" s="2"/>
      <c r="V1581" s="2"/>
      <c r="W1581" s="2"/>
      <c r="X1581" s="2"/>
      <c r="Y1581" s="2"/>
      <c r="Z1581" s="2"/>
      <c r="AA1581" s="2"/>
      <c r="AB1581" s="2"/>
      <c r="AC1581" s="2"/>
      <c r="AD1581" s="2"/>
      <c r="AE1581" s="2"/>
      <c r="AF1581" s="2"/>
      <c r="AG1581" s="2"/>
      <c r="AH1581" s="2"/>
      <c r="AI1581" s="2"/>
      <c r="AJ1581" s="2"/>
      <c r="AK1581" s="2"/>
      <c r="AL1581" s="2"/>
      <c r="AM1581" s="2"/>
      <c r="AN1581" s="2"/>
      <c r="AO1581" s="2"/>
      <c r="AP1581" s="2"/>
      <c r="AQ1581" s="2"/>
      <c r="AR1581" s="2"/>
      <c r="AS1581" s="2"/>
      <c r="AT1581" s="2"/>
      <c r="AU1581" s="2"/>
      <c r="AV1581" s="2"/>
      <c r="AW1581" s="2"/>
      <c r="AX1581" s="2"/>
      <c r="AY1581" s="2"/>
      <c r="AZ1581" s="2"/>
      <c r="BA1581" s="2"/>
      <c r="BB1581" s="2"/>
      <c r="BC1581" s="2"/>
      <c r="BD1581" s="2"/>
      <c r="BE1581" s="2"/>
      <c r="BF1581" s="2"/>
      <c r="BG1581" s="2"/>
      <c r="BH1581" s="2"/>
      <c r="BI1581" s="2"/>
      <c r="BJ1581" s="2"/>
    </row>
    <row r="1582" spans="1:62" x14ac:dyDescent="0.3">
      <c r="A1582" s="2"/>
      <c r="B1582" s="2"/>
      <c r="C1582" s="2"/>
      <c r="D1582" s="2"/>
      <c r="E1582" s="2"/>
      <c r="F1582" s="2"/>
      <c r="G1582" s="2"/>
      <c r="H1582" s="2"/>
      <c r="I1582" s="2"/>
      <c r="J1582" s="2"/>
      <c r="K1582" s="2"/>
      <c r="L1582" s="2"/>
      <c r="M1582" s="2"/>
      <c r="N1582" s="2"/>
      <c r="O1582" s="2"/>
      <c r="P1582" s="2"/>
      <c r="Q1582" s="2"/>
      <c r="R1582" s="2"/>
      <c r="S1582" s="2"/>
      <c r="T1582" s="2"/>
      <c r="U1582" s="2"/>
      <c r="V1582" s="2"/>
      <c r="W1582" s="2"/>
      <c r="X1582" s="2"/>
      <c r="Y1582" s="2"/>
      <c r="Z1582" s="2"/>
      <c r="AA1582" s="2"/>
      <c r="AB1582" s="2"/>
      <c r="AC1582" s="2"/>
      <c r="AD1582" s="2"/>
      <c r="AE1582" s="2"/>
      <c r="AF1582" s="2"/>
      <c r="AG1582" s="2"/>
      <c r="AH1582" s="2"/>
      <c r="AI1582" s="2"/>
      <c r="AJ1582" s="2"/>
      <c r="AK1582" s="2"/>
      <c r="AL1582" s="2"/>
      <c r="AM1582" s="2"/>
      <c r="AN1582" s="2"/>
      <c r="AO1582" s="2"/>
      <c r="AP1582" s="2"/>
      <c r="AQ1582" s="2"/>
      <c r="AR1582" s="2"/>
      <c r="AS1582" s="2"/>
      <c r="AT1582" s="2"/>
      <c r="AU1582" s="2"/>
      <c r="AV1582" s="2"/>
      <c r="AW1582" s="2"/>
      <c r="AX1582" s="2"/>
      <c r="AY1582" s="2"/>
      <c r="AZ1582" s="2"/>
      <c r="BA1582" s="2"/>
      <c r="BB1582" s="2"/>
      <c r="BC1582" s="2"/>
      <c r="BD1582" s="2"/>
      <c r="BE1582" s="2"/>
      <c r="BF1582" s="2"/>
      <c r="BG1582" s="2"/>
      <c r="BH1582" s="2"/>
      <c r="BI1582" s="2"/>
      <c r="BJ1582" s="2"/>
    </row>
    <row r="1583" spans="1:62" x14ac:dyDescent="0.3">
      <c r="A1583" s="2"/>
      <c r="B1583" s="2"/>
      <c r="C1583" s="2"/>
      <c r="D1583" s="2"/>
      <c r="E1583" s="2"/>
      <c r="F1583" s="2"/>
      <c r="G1583" s="2"/>
      <c r="H1583" s="2"/>
      <c r="I1583" s="2"/>
      <c r="J1583" s="2"/>
      <c r="K1583" s="2"/>
      <c r="L1583" s="2"/>
      <c r="M1583" s="2"/>
      <c r="N1583" s="2"/>
      <c r="O1583" s="2"/>
      <c r="P1583" s="2"/>
      <c r="Q1583" s="2"/>
      <c r="R1583" s="2"/>
      <c r="S1583" s="2"/>
      <c r="T1583" s="2"/>
      <c r="U1583" s="2"/>
      <c r="V1583" s="2"/>
      <c r="W1583" s="2"/>
      <c r="X1583" s="2"/>
      <c r="Y1583" s="2"/>
      <c r="Z1583" s="2"/>
      <c r="AA1583" s="2"/>
      <c r="AB1583" s="2"/>
      <c r="AC1583" s="2"/>
      <c r="AD1583" s="2"/>
      <c r="AE1583" s="2"/>
      <c r="AF1583" s="2"/>
      <c r="AG1583" s="2"/>
      <c r="AH1583" s="2"/>
      <c r="AI1583" s="2"/>
      <c r="AJ1583" s="2"/>
      <c r="AK1583" s="2"/>
      <c r="AL1583" s="2"/>
      <c r="AM1583" s="2"/>
      <c r="AN1583" s="2"/>
      <c r="AO1583" s="2"/>
      <c r="AP1583" s="2"/>
      <c r="AQ1583" s="2"/>
      <c r="AR1583" s="2"/>
      <c r="AS1583" s="2"/>
      <c r="AT1583" s="2"/>
      <c r="AU1583" s="2"/>
      <c r="AV1583" s="2"/>
      <c r="AW1583" s="2"/>
      <c r="AX1583" s="2"/>
      <c r="AY1583" s="2"/>
      <c r="AZ1583" s="2"/>
      <c r="BA1583" s="2"/>
      <c r="BB1583" s="2"/>
      <c r="BC1583" s="2"/>
      <c r="BD1583" s="2"/>
      <c r="BE1583" s="2"/>
      <c r="BF1583" s="2"/>
      <c r="BG1583" s="2"/>
      <c r="BH1583" s="2"/>
      <c r="BI1583" s="2"/>
      <c r="BJ1583" s="2"/>
    </row>
    <row r="1584" spans="1:62" x14ac:dyDescent="0.3">
      <c r="A1584" s="2"/>
      <c r="B1584" s="2"/>
      <c r="C1584" s="2"/>
      <c r="D1584" s="2"/>
      <c r="E1584" s="2"/>
      <c r="F1584" s="2"/>
      <c r="G1584" s="2"/>
      <c r="H1584" s="2"/>
      <c r="I1584" s="2"/>
      <c r="J1584" s="2"/>
      <c r="K1584" s="2"/>
      <c r="L1584" s="2"/>
      <c r="M1584" s="2"/>
      <c r="N1584" s="2"/>
      <c r="O1584" s="2"/>
      <c r="P1584" s="2"/>
      <c r="Q1584" s="2"/>
      <c r="R1584" s="2"/>
      <c r="S1584" s="2"/>
      <c r="T1584" s="2"/>
      <c r="U1584" s="2"/>
      <c r="V1584" s="2"/>
      <c r="W1584" s="2"/>
      <c r="X1584" s="2"/>
      <c r="Y1584" s="2"/>
      <c r="Z1584" s="2"/>
      <c r="AA1584" s="2"/>
      <c r="AB1584" s="2"/>
      <c r="AC1584" s="2"/>
      <c r="AD1584" s="2"/>
      <c r="AE1584" s="2"/>
      <c r="AF1584" s="2"/>
      <c r="AG1584" s="2"/>
      <c r="AH1584" s="2"/>
      <c r="AI1584" s="2"/>
      <c r="AJ1584" s="2"/>
      <c r="AK1584" s="2"/>
      <c r="AL1584" s="2"/>
      <c r="AM1584" s="2"/>
      <c r="AN1584" s="2"/>
      <c r="AO1584" s="2"/>
      <c r="AP1584" s="2"/>
      <c r="AQ1584" s="2"/>
      <c r="AR1584" s="2"/>
      <c r="AS1584" s="2"/>
      <c r="AT1584" s="2"/>
      <c r="AU1584" s="2"/>
      <c r="AV1584" s="2"/>
      <c r="AW1584" s="2"/>
      <c r="AX1584" s="2"/>
      <c r="AY1584" s="2"/>
      <c r="AZ1584" s="2"/>
      <c r="BA1584" s="2"/>
      <c r="BB1584" s="2"/>
      <c r="BC1584" s="2"/>
      <c r="BD1584" s="2"/>
      <c r="BE1584" s="2"/>
      <c r="BF1584" s="2"/>
      <c r="BG1584" s="2"/>
      <c r="BH1584" s="2"/>
      <c r="BI1584" s="2"/>
      <c r="BJ1584" s="2"/>
    </row>
    <row r="1585" spans="1:62" x14ac:dyDescent="0.3">
      <c r="A1585" s="2"/>
      <c r="B1585" s="2"/>
      <c r="C1585" s="2"/>
      <c r="D1585" s="2"/>
      <c r="E1585" s="2"/>
      <c r="F1585" s="2"/>
      <c r="G1585" s="2"/>
      <c r="H1585" s="2"/>
      <c r="I1585" s="2"/>
      <c r="J1585" s="2"/>
      <c r="K1585" s="2"/>
      <c r="L1585" s="2"/>
      <c r="M1585" s="2"/>
      <c r="N1585" s="2"/>
      <c r="O1585" s="2"/>
      <c r="P1585" s="2"/>
      <c r="Q1585" s="2"/>
      <c r="R1585" s="2"/>
      <c r="S1585" s="2"/>
      <c r="T1585" s="2"/>
      <c r="U1585" s="2"/>
      <c r="V1585" s="2"/>
      <c r="W1585" s="2"/>
      <c r="X1585" s="2"/>
      <c r="Y1585" s="2"/>
      <c r="Z1585" s="2"/>
      <c r="AA1585" s="2"/>
      <c r="AB1585" s="2"/>
      <c r="AC1585" s="2"/>
      <c r="AD1585" s="2"/>
      <c r="AE1585" s="2"/>
      <c r="AF1585" s="2"/>
      <c r="AG1585" s="2"/>
      <c r="AH1585" s="2"/>
      <c r="AI1585" s="2"/>
      <c r="AJ1585" s="2"/>
      <c r="AK1585" s="2"/>
      <c r="AL1585" s="2"/>
      <c r="AM1585" s="2"/>
      <c r="AN1585" s="2"/>
      <c r="AO1585" s="2"/>
      <c r="AP1585" s="2"/>
      <c r="AQ1585" s="2"/>
      <c r="AR1585" s="2"/>
      <c r="AS1585" s="2"/>
      <c r="AT1585" s="2"/>
      <c r="AU1585" s="2"/>
      <c r="AV1585" s="2"/>
      <c r="AW1585" s="2"/>
      <c r="AX1585" s="2"/>
      <c r="AY1585" s="2"/>
      <c r="AZ1585" s="2"/>
      <c r="BA1585" s="2"/>
      <c r="BB1585" s="2"/>
      <c r="BC1585" s="2"/>
      <c r="BD1585" s="2"/>
      <c r="BE1585" s="2"/>
      <c r="BF1585" s="2"/>
      <c r="BG1585" s="2"/>
      <c r="BH1585" s="2"/>
      <c r="BI1585" s="2"/>
      <c r="BJ1585" s="2"/>
    </row>
    <row r="1586" spans="1:62" x14ac:dyDescent="0.3">
      <c r="A1586" s="2"/>
      <c r="B1586" s="2"/>
      <c r="C1586" s="2"/>
      <c r="D1586" s="2"/>
      <c r="E1586" s="2"/>
      <c r="F1586" s="2"/>
      <c r="G1586" s="2"/>
      <c r="H1586" s="2"/>
      <c r="I1586" s="2"/>
      <c r="J1586" s="2"/>
      <c r="K1586" s="2"/>
      <c r="L1586" s="2"/>
      <c r="M1586" s="2"/>
      <c r="N1586" s="2"/>
      <c r="O1586" s="2"/>
      <c r="P1586" s="2"/>
      <c r="Q1586" s="2"/>
      <c r="R1586" s="2"/>
      <c r="S1586" s="2"/>
      <c r="T1586" s="2"/>
      <c r="U1586" s="2"/>
      <c r="V1586" s="2"/>
      <c r="W1586" s="2"/>
      <c r="X1586" s="2"/>
      <c r="Y1586" s="2"/>
      <c r="Z1586" s="2"/>
      <c r="AA1586" s="2"/>
      <c r="AB1586" s="2"/>
      <c r="AC1586" s="2"/>
      <c r="AD1586" s="2"/>
      <c r="AE1586" s="2"/>
      <c r="AF1586" s="2"/>
      <c r="AG1586" s="2"/>
      <c r="AH1586" s="2"/>
      <c r="AI1586" s="2"/>
      <c r="AJ1586" s="2"/>
      <c r="AK1586" s="2"/>
      <c r="AL1586" s="2"/>
      <c r="AM1586" s="2"/>
      <c r="AN1586" s="2"/>
      <c r="AO1586" s="2"/>
      <c r="AP1586" s="2"/>
      <c r="AQ1586" s="2"/>
      <c r="AR1586" s="2"/>
      <c r="AS1586" s="2"/>
      <c r="AT1586" s="2"/>
      <c r="AU1586" s="2"/>
      <c r="AV1586" s="2"/>
      <c r="AW1586" s="2"/>
      <c r="AX1586" s="2"/>
      <c r="AY1586" s="2"/>
      <c r="AZ1586" s="2"/>
      <c r="BA1586" s="2"/>
      <c r="BB1586" s="2"/>
      <c r="BC1586" s="2"/>
      <c r="BD1586" s="2"/>
      <c r="BE1586" s="2"/>
      <c r="BF1586" s="2"/>
      <c r="BG1586" s="2"/>
      <c r="BH1586" s="2"/>
      <c r="BI1586" s="2"/>
      <c r="BJ1586" s="2"/>
    </row>
    <row r="1587" spans="1:62" x14ac:dyDescent="0.3">
      <c r="A1587" s="2"/>
      <c r="B1587" s="2"/>
      <c r="C1587" s="2"/>
      <c r="D1587" s="2"/>
      <c r="E1587" s="2"/>
      <c r="F1587" s="2"/>
      <c r="G1587" s="2"/>
      <c r="H1587" s="2"/>
      <c r="I1587" s="2"/>
      <c r="J1587" s="2"/>
      <c r="K1587" s="2"/>
      <c r="L1587" s="2"/>
      <c r="M1587" s="2"/>
      <c r="N1587" s="2"/>
      <c r="O1587" s="2"/>
      <c r="P1587" s="2"/>
      <c r="Q1587" s="2"/>
      <c r="R1587" s="2"/>
      <c r="S1587" s="2"/>
      <c r="T1587" s="2"/>
      <c r="U1587" s="2"/>
      <c r="V1587" s="2"/>
      <c r="W1587" s="2"/>
      <c r="X1587" s="2"/>
      <c r="Y1587" s="2"/>
      <c r="Z1587" s="2"/>
      <c r="AA1587" s="2"/>
      <c r="AB1587" s="2"/>
      <c r="AC1587" s="2"/>
      <c r="AD1587" s="2"/>
      <c r="AE1587" s="2"/>
      <c r="AF1587" s="2"/>
      <c r="AG1587" s="2"/>
      <c r="AH1587" s="2"/>
      <c r="AI1587" s="2"/>
      <c r="AJ1587" s="2"/>
      <c r="AK1587" s="2"/>
      <c r="AL1587" s="2"/>
      <c r="AM1587" s="2"/>
      <c r="AN1587" s="2"/>
      <c r="AO1587" s="2"/>
      <c r="AP1587" s="2"/>
      <c r="AQ1587" s="2"/>
      <c r="AR1587" s="2"/>
      <c r="AS1587" s="2"/>
      <c r="AT1587" s="2"/>
      <c r="AU1587" s="2"/>
      <c r="AV1587" s="2"/>
      <c r="AW1587" s="2"/>
      <c r="AX1587" s="2"/>
      <c r="AY1587" s="2"/>
      <c r="AZ1587" s="2"/>
      <c r="BA1587" s="2"/>
      <c r="BB1587" s="2"/>
      <c r="BC1587" s="2"/>
      <c r="BD1587" s="2"/>
      <c r="BE1587" s="2"/>
      <c r="BF1587" s="2"/>
      <c r="BG1587" s="2"/>
      <c r="BH1587" s="2"/>
      <c r="BI1587" s="2"/>
      <c r="BJ1587" s="2"/>
    </row>
    <row r="1588" spans="1:62" x14ac:dyDescent="0.3">
      <c r="A1588" s="2"/>
      <c r="B1588" s="2"/>
      <c r="C1588" s="2"/>
      <c r="D1588" s="2"/>
      <c r="E1588" s="2"/>
      <c r="F1588" s="2"/>
      <c r="G1588" s="2"/>
      <c r="H1588" s="2"/>
      <c r="I1588" s="2"/>
      <c r="J1588" s="2"/>
      <c r="K1588" s="2"/>
      <c r="L1588" s="2"/>
      <c r="M1588" s="2"/>
      <c r="N1588" s="2"/>
      <c r="O1588" s="2"/>
      <c r="P1588" s="2"/>
      <c r="Q1588" s="2"/>
      <c r="R1588" s="2"/>
      <c r="S1588" s="2"/>
      <c r="T1588" s="2"/>
      <c r="U1588" s="2"/>
      <c r="V1588" s="2"/>
      <c r="W1588" s="2"/>
      <c r="X1588" s="2"/>
      <c r="Y1588" s="2"/>
      <c r="Z1588" s="2"/>
      <c r="AA1588" s="2"/>
      <c r="AB1588" s="2"/>
      <c r="AC1588" s="2"/>
      <c r="AD1588" s="2"/>
      <c r="AE1588" s="2"/>
      <c r="AF1588" s="2"/>
      <c r="AG1588" s="2"/>
      <c r="AH1588" s="2"/>
      <c r="AI1588" s="2"/>
      <c r="AJ1588" s="2"/>
      <c r="AK1588" s="2"/>
      <c r="AL1588" s="2"/>
      <c r="AM1588" s="2"/>
      <c r="AN1588" s="2"/>
      <c r="AO1588" s="2"/>
      <c r="AP1588" s="2"/>
      <c r="AQ1588" s="2"/>
      <c r="AR1588" s="2"/>
      <c r="AS1588" s="2"/>
      <c r="AT1588" s="2"/>
      <c r="AU1588" s="2"/>
      <c r="AV1588" s="2"/>
      <c r="AW1588" s="2"/>
      <c r="AX1588" s="2"/>
      <c r="AY1588" s="2"/>
      <c r="AZ1588" s="2"/>
      <c r="BA1588" s="2"/>
      <c r="BB1588" s="2"/>
      <c r="BC1588" s="2"/>
      <c r="BD1588" s="2"/>
      <c r="BE1588" s="2"/>
      <c r="BF1588" s="2"/>
      <c r="BG1588" s="2"/>
      <c r="BH1588" s="2"/>
      <c r="BI1588" s="2"/>
      <c r="BJ1588" s="2"/>
    </row>
    <row r="1589" spans="1:62" x14ac:dyDescent="0.3">
      <c r="A1589" s="2"/>
      <c r="B1589" s="2"/>
      <c r="C1589" s="2"/>
      <c r="D1589" s="2"/>
      <c r="E1589" s="2"/>
      <c r="F1589" s="2"/>
      <c r="G1589" s="2"/>
      <c r="H1589" s="2"/>
      <c r="I1589" s="2"/>
      <c r="J1589" s="2"/>
      <c r="K1589" s="2"/>
      <c r="L1589" s="2"/>
      <c r="M1589" s="2"/>
      <c r="N1589" s="2"/>
      <c r="O1589" s="2"/>
      <c r="P1589" s="2"/>
      <c r="Q1589" s="2"/>
      <c r="R1589" s="2"/>
      <c r="S1589" s="2"/>
      <c r="T1589" s="2"/>
      <c r="U1589" s="2"/>
      <c r="V1589" s="2"/>
      <c r="W1589" s="2"/>
      <c r="X1589" s="2"/>
      <c r="Y1589" s="2"/>
      <c r="Z1589" s="2"/>
      <c r="AA1589" s="2"/>
      <c r="AB1589" s="2"/>
      <c r="AC1589" s="2"/>
      <c r="AD1589" s="2"/>
      <c r="AE1589" s="2"/>
      <c r="AF1589" s="2"/>
      <c r="AG1589" s="2"/>
      <c r="AH1589" s="2"/>
      <c r="AI1589" s="2"/>
      <c r="AJ1589" s="2"/>
      <c r="AK1589" s="2"/>
      <c r="AL1589" s="2"/>
      <c r="AM1589" s="2"/>
      <c r="AN1589" s="2"/>
      <c r="AO1589" s="2"/>
      <c r="AP1589" s="2"/>
      <c r="AQ1589" s="2"/>
      <c r="AR1589" s="2"/>
      <c r="AS1589" s="2"/>
      <c r="AT1589" s="2"/>
      <c r="AU1589" s="2"/>
      <c r="AV1589" s="2"/>
      <c r="AW1589" s="2"/>
      <c r="AX1589" s="2"/>
      <c r="AY1589" s="2"/>
      <c r="AZ1589" s="2"/>
      <c r="BA1589" s="2"/>
      <c r="BB1589" s="2"/>
      <c r="BC1589" s="2"/>
      <c r="BD1589" s="2"/>
      <c r="BE1589" s="2"/>
      <c r="BF1589" s="2"/>
      <c r="BG1589" s="2"/>
      <c r="BH1589" s="2"/>
      <c r="BI1589" s="2"/>
      <c r="BJ1589" s="2"/>
    </row>
    <row r="1590" spans="1:62" x14ac:dyDescent="0.3">
      <c r="A1590" s="2"/>
      <c r="B1590" s="2"/>
      <c r="C1590" s="2"/>
      <c r="D1590" s="2"/>
      <c r="E1590" s="2"/>
      <c r="F1590" s="2"/>
      <c r="G1590" s="2"/>
      <c r="H1590" s="2"/>
      <c r="I1590" s="2"/>
      <c r="J1590" s="2"/>
      <c r="K1590" s="2"/>
      <c r="L1590" s="2"/>
      <c r="M1590" s="2"/>
      <c r="N1590" s="2"/>
      <c r="O1590" s="2"/>
      <c r="P1590" s="2"/>
      <c r="Q1590" s="2"/>
      <c r="R1590" s="2"/>
      <c r="S1590" s="2"/>
      <c r="T1590" s="2"/>
      <c r="U1590" s="2"/>
      <c r="V1590" s="2"/>
      <c r="W1590" s="2"/>
      <c r="X1590" s="2"/>
      <c r="Y1590" s="2"/>
      <c r="Z1590" s="2"/>
      <c r="AA1590" s="2"/>
      <c r="AB1590" s="2"/>
      <c r="AC1590" s="2"/>
      <c r="AD1590" s="2"/>
      <c r="AE1590" s="2"/>
      <c r="AF1590" s="2"/>
      <c r="AG1590" s="2"/>
      <c r="AH1590" s="2"/>
      <c r="AI1590" s="2"/>
      <c r="AJ1590" s="2"/>
      <c r="AK1590" s="2"/>
      <c r="AL1590" s="2"/>
      <c r="AM1590" s="2"/>
      <c r="AN1590" s="2"/>
      <c r="AO1590" s="2"/>
      <c r="AP1590" s="2"/>
      <c r="AQ1590" s="2"/>
      <c r="AR1590" s="2"/>
      <c r="AS1590" s="2"/>
      <c r="AT1590" s="2"/>
      <c r="AU1590" s="2"/>
      <c r="AV1590" s="2"/>
      <c r="AW1590" s="2"/>
      <c r="AX1590" s="2"/>
      <c r="AY1590" s="2"/>
      <c r="AZ1590" s="2"/>
      <c r="BA1590" s="2"/>
      <c r="BB1590" s="2"/>
      <c r="BC1590" s="2"/>
      <c r="BD1590" s="2"/>
      <c r="BE1590" s="2"/>
      <c r="BF1590" s="2"/>
      <c r="BG1590" s="2"/>
      <c r="BH1590" s="2"/>
      <c r="BI1590" s="2"/>
      <c r="BJ1590" s="2"/>
    </row>
    <row r="1591" spans="1:62" x14ac:dyDescent="0.3">
      <c r="A1591" s="2"/>
      <c r="B1591" s="2"/>
      <c r="C1591" s="2"/>
      <c r="D1591" s="2"/>
      <c r="E1591" s="2"/>
      <c r="F1591" s="2"/>
      <c r="G1591" s="2"/>
      <c r="H1591" s="2"/>
      <c r="I1591" s="2"/>
      <c r="J1591" s="2"/>
      <c r="K1591" s="2"/>
      <c r="L1591" s="2"/>
      <c r="M1591" s="2"/>
      <c r="N1591" s="2"/>
      <c r="O1591" s="2"/>
      <c r="P1591" s="2"/>
      <c r="Q1591" s="2"/>
      <c r="R1591" s="2"/>
      <c r="S1591" s="2"/>
      <c r="T1591" s="2"/>
      <c r="U1591" s="2"/>
      <c r="V1591" s="2"/>
      <c r="W1591" s="2"/>
      <c r="X1591" s="2"/>
      <c r="Y1591" s="2"/>
      <c r="Z1591" s="2"/>
      <c r="AA1591" s="2"/>
      <c r="AB1591" s="2"/>
      <c r="AC1591" s="2"/>
      <c r="AD1591" s="2"/>
      <c r="AE1591" s="2"/>
      <c r="AF1591" s="2"/>
      <c r="AG1591" s="2"/>
      <c r="AH1591" s="2"/>
      <c r="AI1591" s="2"/>
      <c r="AJ1591" s="2"/>
      <c r="AK1591" s="2"/>
      <c r="AL1591" s="2"/>
      <c r="AM1591" s="2"/>
      <c r="AN1591" s="2"/>
      <c r="AO1591" s="2"/>
      <c r="AP1591" s="2"/>
      <c r="AQ1591" s="2"/>
      <c r="AR1591" s="2"/>
      <c r="AS1591" s="2"/>
      <c r="AT1591" s="2"/>
      <c r="AU1591" s="2"/>
      <c r="AV1591" s="2"/>
      <c r="AW1591" s="2"/>
      <c r="AX1591" s="2"/>
      <c r="AY1591" s="2"/>
      <c r="AZ1591" s="2"/>
      <c r="BA1591" s="2"/>
      <c r="BB1591" s="2"/>
      <c r="BC1591" s="2"/>
      <c r="BD1591" s="2"/>
      <c r="BE1591" s="2"/>
      <c r="BF1591" s="2"/>
      <c r="BG1591" s="2"/>
      <c r="BH1591" s="2"/>
      <c r="BI1591" s="2"/>
      <c r="BJ1591" s="2"/>
    </row>
    <row r="1592" spans="1:62" x14ac:dyDescent="0.3">
      <c r="A1592" s="2"/>
      <c r="B1592" s="2"/>
      <c r="C1592" s="2"/>
      <c r="D1592" s="2"/>
      <c r="E1592" s="2"/>
      <c r="F1592" s="2"/>
      <c r="G1592" s="2"/>
      <c r="H1592" s="2"/>
      <c r="I1592" s="2"/>
      <c r="J1592" s="2"/>
      <c r="K1592" s="2"/>
      <c r="L1592" s="2"/>
      <c r="M1592" s="2"/>
      <c r="N1592" s="2"/>
      <c r="O1592" s="2"/>
      <c r="P1592" s="2"/>
      <c r="Q1592" s="2"/>
      <c r="R1592" s="2"/>
      <c r="S1592" s="2"/>
      <c r="T1592" s="2"/>
      <c r="U1592" s="2"/>
      <c r="V1592" s="2"/>
      <c r="W1592" s="2"/>
      <c r="X1592" s="2"/>
      <c r="Y1592" s="2"/>
      <c r="Z1592" s="2"/>
      <c r="AA1592" s="2"/>
      <c r="AB1592" s="2"/>
      <c r="AC1592" s="2"/>
      <c r="AD1592" s="2"/>
      <c r="AE1592" s="2"/>
      <c r="AF1592" s="2"/>
      <c r="AG1592" s="2"/>
      <c r="AH1592" s="2"/>
      <c r="AI1592" s="2"/>
      <c r="AJ1592" s="2"/>
      <c r="AK1592" s="2"/>
      <c r="AL1592" s="2"/>
      <c r="AM1592" s="2"/>
      <c r="AN1592" s="2"/>
      <c r="AO1592" s="2"/>
      <c r="AP1592" s="2"/>
      <c r="AQ1592" s="2"/>
      <c r="AR1592" s="2"/>
      <c r="AS1592" s="2"/>
      <c r="AT1592" s="2"/>
      <c r="AU1592" s="2"/>
      <c r="AV1592" s="2"/>
      <c r="AW1592" s="2"/>
      <c r="AX1592" s="2"/>
      <c r="AY1592" s="2"/>
      <c r="AZ1592" s="2"/>
      <c r="BA1592" s="2"/>
      <c r="BB1592" s="2"/>
      <c r="BC1592" s="2"/>
      <c r="BD1592" s="2"/>
      <c r="BE1592" s="2"/>
      <c r="BF1592" s="2"/>
      <c r="BG1592" s="2"/>
      <c r="BH1592" s="2"/>
      <c r="BI1592" s="2"/>
      <c r="BJ1592" s="2"/>
    </row>
    <row r="1593" spans="1:62" x14ac:dyDescent="0.3">
      <c r="A1593" s="2"/>
      <c r="B1593" s="2"/>
      <c r="C1593" s="2"/>
      <c r="D1593" s="2"/>
      <c r="E1593" s="2"/>
      <c r="F1593" s="2"/>
      <c r="G1593" s="2"/>
      <c r="H1593" s="2"/>
      <c r="I1593" s="2"/>
      <c r="J1593" s="2"/>
      <c r="K1593" s="2"/>
      <c r="L1593" s="2"/>
      <c r="M1593" s="2"/>
      <c r="N1593" s="2"/>
      <c r="O1593" s="2"/>
      <c r="P1593" s="2"/>
      <c r="Q1593" s="2"/>
      <c r="R1593" s="2"/>
      <c r="S1593" s="2"/>
      <c r="T1593" s="2"/>
      <c r="U1593" s="2"/>
      <c r="V1593" s="2"/>
      <c r="W1593" s="2"/>
      <c r="X1593" s="2"/>
      <c r="Y1593" s="2"/>
      <c r="Z1593" s="2"/>
      <c r="AA1593" s="2"/>
      <c r="AB1593" s="2"/>
      <c r="AC1593" s="2"/>
      <c r="AD1593" s="2"/>
      <c r="AE1593" s="2"/>
      <c r="AF1593" s="2"/>
      <c r="AG1593" s="2"/>
      <c r="AH1593" s="2"/>
      <c r="AI1593" s="2"/>
      <c r="AJ1593" s="2"/>
      <c r="AK1593" s="2"/>
      <c r="AL1593" s="2"/>
      <c r="AM1593" s="2"/>
      <c r="AN1593" s="2"/>
      <c r="AO1593" s="2"/>
      <c r="AP1593" s="2"/>
      <c r="AQ1593" s="2"/>
      <c r="AR1593" s="2"/>
      <c r="AS1593" s="2"/>
      <c r="AT1593" s="2"/>
      <c r="AU1593" s="2"/>
      <c r="AV1593" s="2"/>
      <c r="AW1593" s="2"/>
      <c r="AX1593" s="2"/>
      <c r="AY1593" s="2"/>
      <c r="AZ1593" s="2"/>
      <c r="BA1593" s="2"/>
      <c r="BB1593" s="2"/>
      <c r="BC1593" s="2"/>
      <c r="BD1593" s="2"/>
      <c r="BE1593" s="2"/>
      <c r="BF1593" s="2"/>
      <c r="BG1593" s="2"/>
      <c r="BH1593" s="2"/>
      <c r="BI1593" s="2"/>
      <c r="BJ1593" s="2"/>
    </row>
    <row r="1594" spans="1:62" x14ac:dyDescent="0.3">
      <c r="A1594" s="2"/>
      <c r="B1594" s="2"/>
      <c r="C1594" s="2"/>
      <c r="D1594" s="2"/>
      <c r="E1594" s="2"/>
      <c r="F1594" s="2"/>
      <c r="G1594" s="2"/>
      <c r="H1594" s="2"/>
      <c r="I1594" s="2"/>
      <c r="J1594" s="2"/>
      <c r="K1594" s="2"/>
      <c r="L1594" s="2"/>
      <c r="M1594" s="2"/>
      <c r="N1594" s="2"/>
      <c r="O1594" s="2"/>
      <c r="P1594" s="2"/>
      <c r="Q1594" s="2"/>
      <c r="R1594" s="2"/>
      <c r="S1594" s="2"/>
      <c r="T1594" s="2"/>
      <c r="U1594" s="2"/>
      <c r="V1594" s="2"/>
      <c r="W1594" s="2"/>
      <c r="X1594" s="2"/>
      <c r="Y1594" s="2"/>
      <c r="Z1594" s="2"/>
      <c r="AA1594" s="2"/>
      <c r="AB1594" s="2"/>
      <c r="AC1594" s="2"/>
      <c r="AD1594" s="2"/>
      <c r="AE1594" s="2"/>
      <c r="AF1594" s="2"/>
      <c r="AG1594" s="2"/>
      <c r="AH1594" s="2"/>
      <c r="AI1594" s="2"/>
      <c r="AJ1594" s="2"/>
      <c r="AK1594" s="2"/>
      <c r="AL1594" s="2"/>
      <c r="AM1594" s="2"/>
      <c r="AN1594" s="2"/>
      <c r="AO1594" s="2"/>
      <c r="AP1594" s="2"/>
      <c r="AQ1594" s="2"/>
      <c r="AR1594" s="2"/>
      <c r="AS1594" s="2"/>
      <c r="AT1594" s="2"/>
      <c r="AU1594" s="2"/>
      <c r="AV1594" s="2"/>
      <c r="AW1594" s="2"/>
      <c r="AX1594" s="2"/>
      <c r="AY1594" s="2"/>
      <c r="AZ1594" s="2"/>
      <c r="BA1594" s="2"/>
      <c r="BB1594" s="2"/>
      <c r="BC1594" s="2"/>
      <c r="BD1594" s="2"/>
      <c r="BE1594" s="2"/>
      <c r="BF1594" s="2"/>
      <c r="BG1594" s="2"/>
      <c r="BH1594" s="2"/>
      <c r="BI1594" s="2"/>
      <c r="BJ1594" s="2"/>
    </row>
    <row r="1595" spans="1:62" x14ac:dyDescent="0.3">
      <c r="A1595" s="2"/>
      <c r="B1595" s="2"/>
      <c r="C1595" s="2"/>
      <c r="D1595" s="2"/>
      <c r="E1595" s="2"/>
      <c r="F1595" s="2"/>
      <c r="G1595" s="2"/>
      <c r="H1595" s="2"/>
      <c r="I1595" s="2"/>
      <c r="J1595" s="2"/>
      <c r="K1595" s="2"/>
      <c r="L1595" s="2"/>
      <c r="M1595" s="2"/>
      <c r="N1595" s="2"/>
      <c r="O1595" s="2"/>
      <c r="P1595" s="2"/>
      <c r="Q1595" s="2"/>
      <c r="R1595" s="2"/>
      <c r="S1595" s="2"/>
      <c r="T1595" s="2"/>
      <c r="U1595" s="2"/>
      <c r="V1595" s="2"/>
      <c r="W1595" s="2"/>
      <c r="X1595" s="2"/>
      <c r="Y1595" s="2"/>
      <c r="Z1595" s="2"/>
      <c r="AA1595" s="2"/>
      <c r="AB1595" s="2"/>
      <c r="AC1595" s="2"/>
      <c r="AD1595" s="2"/>
      <c r="AE1595" s="2"/>
      <c r="AF1595" s="2"/>
      <c r="AG1595" s="2"/>
      <c r="AH1595" s="2"/>
      <c r="AI1595" s="2"/>
      <c r="AJ1595" s="2"/>
      <c r="AK1595" s="2"/>
      <c r="AL1595" s="2"/>
      <c r="AM1595" s="2"/>
      <c r="AN1595" s="2"/>
      <c r="AO1595" s="2"/>
      <c r="AP1595" s="2"/>
      <c r="AQ1595" s="2"/>
      <c r="AR1595" s="2"/>
      <c r="AS1595" s="2"/>
      <c r="AT1595" s="2"/>
      <c r="AU1595" s="2"/>
      <c r="AV1595" s="2"/>
      <c r="AW1595" s="2"/>
      <c r="AX1595" s="2"/>
      <c r="AY1595" s="2"/>
      <c r="AZ1595" s="2"/>
      <c r="BA1595" s="2"/>
      <c r="BB1595" s="2"/>
      <c r="BC1595" s="2"/>
      <c r="BD1595" s="2"/>
      <c r="BE1595" s="2"/>
      <c r="BF1595" s="2"/>
      <c r="BG1595" s="2"/>
      <c r="BH1595" s="2"/>
      <c r="BI1595" s="2"/>
      <c r="BJ1595" s="2"/>
    </row>
    <row r="1596" spans="1:62" x14ac:dyDescent="0.3">
      <c r="A1596" s="2"/>
      <c r="B1596" s="2"/>
      <c r="C1596" s="2"/>
      <c r="D1596" s="2"/>
      <c r="E1596" s="2"/>
      <c r="F1596" s="2"/>
      <c r="G1596" s="2"/>
      <c r="H1596" s="2"/>
      <c r="I1596" s="2"/>
      <c r="J1596" s="2"/>
      <c r="K1596" s="2"/>
      <c r="L1596" s="2"/>
      <c r="M1596" s="2"/>
      <c r="N1596" s="2"/>
      <c r="O1596" s="2"/>
      <c r="P1596" s="2"/>
      <c r="Q1596" s="2"/>
      <c r="R1596" s="2"/>
      <c r="S1596" s="2"/>
      <c r="T1596" s="2"/>
      <c r="U1596" s="2"/>
      <c r="V1596" s="2"/>
      <c r="W1596" s="2"/>
      <c r="X1596" s="2"/>
      <c r="Y1596" s="2"/>
      <c r="Z1596" s="2"/>
      <c r="AA1596" s="2"/>
      <c r="AB1596" s="2"/>
      <c r="AC1596" s="2"/>
      <c r="AD1596" s="2"/>
      <c r="AE1596" s="2"/>
      <c r="AF1596" s="2"/>
      <c r="AG1596" s="2"/>
      <c r="AH1596" s="2"/>
      <c r="AI1596" s="2"/>
      <c r="AJ1596" s="2"/>
      <c r="AK1596" s="2"/>
      <c r="AL1596" s="2"/>
      <c r="AM1596" s="2"/>
      <c r="AN1596" s="2"/>
      <c r="AO1596" s="2"/>
      <c r="AP1596" s="2"/>
      <c r="AQ1596" s="2"/>
      <c r="AR1596" s="2"/>
      <c r="AS1596" s="2"/>
      <c r="AT1596" s="2"/>
      <c r="AU1596" s="2"/>
      <c r="AV1596" s="2"/>
      <c r="AW1596" s="2"/>
      <c r="AX1596" s="2"/>
      <c r="AY1596" s="2"/>
      <c r="AZ1596" s="2"/>
      <c r="BA1596" s="2"/>
      <c r="BB1596" s="2"/>
      <c r="BC1596" s="2"/>
      <c r="BD1596" s="2"/>
      <c r="BE1596" s="2"/>
      <c r="BF1596" s="2"/>
      <c r="BG1596" s="2"/>
      <c r="BH1596" s="2"/>
      <c r="BI1596" s="2"/>
      <c r="BJ1596" s="2"/>
    </row>
    <row r="1597" spans="1:62" x14ac:dyDescent="0.3">
      <c r="A1597" s="2"/>
      <c r="B1597" s="2"/>
      <c r="C1597" s="2"/>
      <c r="D1597" s="2"/>
      <c r="E1597" s="2"/>
      <c r="F1597" s="2"/>
      <c r="G1597" s="2"/>
      <c r="H1597" s="2"/>
      <c r="I1597" s="2"/>
      <c r="J1597" s="2"/>
      <c r="K1597" s="2"/>
      <c r="L1597" s="2"/>
      <c r="M1597" s="2"/>
      <c r="N1597" s="2"/>
      <c r="O1597" s="2"/>
      <c r="P1597" s="2"/>
      <c r="Q1597" s="2"/>
      <c r="R1597" s="2"/>
      <c r="S1597" s="2"/>
      <c r="T1597" s="2"/>
      <c r="U1597" s="2"/>
      <c r="V1597" s="2"/>
      <c r="W1597" s="2"/>
      <c r="X1597" s="2"/>
      <c r="Y1597" s="2"/>
      <c r="Z1597" s="2"/>
      <c r="AA1597" s="2"/>
      <c r="AB1597" s="2"/>
      <c r="AC1597" s="2"/>
      <c r="AD1597" s="2"/>
      <c r="AE1597" s="2"/>
      <c r="AF1597" s="2"/>
      <c r="AG1597" s="2"/>
      <c r="AH1597" s="2"/>
      <c r="AI1597" s="2"/>
      <c r="AJ1597" s="2"/>
      <c r="AK1597" s="2"/>
      <c r="AL1597" s="2"/>
      <c r="AM1597" s="2"/>
      <c r="AN1597" s="2"/>
      <c r="AO1597" s="2"/>
      <c r="AP1597" s="2"/>
      <c r="AQ1597" s="2"/>
      <c r="AR1597" s="2"/>
      <c r="AS1597" s="2"/>
      <c r="AT1597" s="2"/>
      <c r="AU1597" s="2"/>
      <c r="AV1597" s="2"/>
      <c r="AW1597" s="2"/>
      <c r="AX1597" s="2"/>
      <c r="AY1597" s="2"/>
      <c r="AZ1597" s="2"/>
      <c r="BA1597" s="2"/>
      <c r="BB1597" s="2"/>
      <c r="BC1597" s="2"/>
      <c r="BD1597" s="2"/>
      <c r="BE1597" s="2"/>
      <c r="BF1597" s="2"/>
      <c r="BG1597" s="2"/>
      <c r="BH1597" s="2"/>
      <c r="BI1597" s="2"/>
      <c r="BJ1597" s="2"/>
    </row>
    <row r="1598" spans="1:62" x14ac:dyDescent="0.3">
      <c r="A1598" s="2"/>
      <c r="B1598" s="2"/>
      <c r="C1598" s="2"/>
      <c r="D1598" s="2"/>
      <c r="E1598" s="2"/>
      <c r="F1598" s="2"/>
      <c r="G1598" s="2"/>
      <c r="H1598" s="2"/>
      <c r="I1598" s="2"/>
      <c r="J1598" s="2"/>
      <c r="K1598" s="2"/>
      <c r="L1598" s="2"/>
      <c r="M1598" s="2"/>
      <c r="N1598" s="2"/>
      <c r="O1598" s="2"/>
      <c r="P1598" s="2"/>
      <c r="Q1598" s="2"/>
      <c r="R1598" s="2"/>
      <c r="S1598" s="2"/>
      <c r="T1598" s="2"/>
      <c r="U1598" s="2"/>
      <c r="V1598" s="2"/>
      <c r="W1598" s="2"/>
      <c r="X1598" s="2"/>
      <c r="Y1598" s="2"/>
      <c r="Z1598" s="2"/>
      <c r="AA1598" s="2"/>
      <c r="AB1598" s="2"/>
      <c r="AC1598" s="2"/>
      <c r="AD1598" s="2"/>
      <c r="AE1598" s="2"/>
      <c r="AF1598" s="2"/>
      <c r="AG1598" s="2"/>
      <c r="AH1598" s="2"/>
      <c r="AI1598" s="2"/>
      <c r="AJ1598" s="2"/>
      <c r="AK1598" s="2"/>
      <c r="AL1598" s="2"/>
      <c r="AM1598" s="2"/>
      <c r="AN1598" s="2"/>
      <c r="AO1598" s="2"/>
      <c r="AP1598" s="2"/>
      <c r="AQ1598" s="2"/>
      <c r="AR1598" s="2"/>
      <c r="AS1598" s="2"/>
      <c r="AT1598" s="2"/>
      <c r="AU1598" s="2"/>
      <c r="AV1598" s="2"/>
      <c r="AW1598" s="2"/>
      <c r="AX1598" s="2"/>
      <c r="AY1598" s="2"/>
      <c r="AZ1598" s="2"/>
      <c r="BA1598" s="2"/>
      <c r="BB1598" s="2"/>
      <c r="BC1598" s="2"/>
      <c r="BD1598" s="2"/>
      <c r="BE1598" s="2"/>
      <c r="BF1598" s="2"/>
      <c r="BG1598" s="2"/>
      <c r="BH1598" s="2"/>
      <c r="BI1598" s="2"/>
      <c r="BJ1598" s="2"/>
    </row>
    <row r="1599" spans="1:62" x14ac:dyDescent="0.3">
      <c r="A1599" s="2"/>
      <c r="B1599" s="2"/>
      <c r="C1599" s="2"/>
      <c r="D1599" s="2"/>
      <c r="E1599" s="2"/>
      <c r="F1599" s="2"/>
      <c r="G1599" s="2"/>
      <c r="H1599" s="2"/>
      <c r="I1599" s="2"/>
      <c r="J1599" s="2"/>
      <c r="K1599" s="2"/>
      <c r="L1599" s="2"/>
      <c r="M1599" s="2"/>
      <c r="N1599" s="2"/>
      <c r="O1599" s="2"/>
      <c r="P1599" s="2"/>
      <c r="Q1599" s="2"/>
      <c r="R1599" s="2"/>
      <c r="S1599" s="2"/>
      <c r="T1599" s="2"/>
      <c r="U1599" s="2"/>
      <c r="V1599" s="2"/>
      <c r="W1599" s="2"/>
      <c r="X1599" s="2"/>
      <c r="Y1599" s="2"/>
      <c r="Z1599" s="2"/>
      <c r="AA1599" s="2"/>
      <c r="AB1599" s="2"/>
      <c r="AC1599" s="2"/>
      <c r="AD1599" s="2"/>
      <c r="AE1599" s="2"/>
      <c r="AF1599" s="2"/>
      <c r="AG1599" s="2"/>
      <c r="AH1599" s="2"/>
      <c r="AI1599" s="2"/>
      <c r="AJ1599" s="2"/>
      <c r="AK1599" s="2"/>
      <c r="AL1599" s="2"/>
      <c r="AM1599" s="2"/>
      <c r="AN1599" s="2"/>
      <c r="AO1599" s="2"/>
      <c r="AP1599" s="2"/>
      <c r="AQ1599" s="2"/>
      <c r="AR1599" s="2"/>
      <c r="AS1599" s="2"/>
      <c r="AT1599" s="2"/>
      <c r="AU1599" s="2"/>
      <c r="AV1599" s="2"/>
      <c r="AW1599" s="2"/>
      <c r="AX1599" s="2"/>
      <c r="AY1599" s="2"/>
      <c r="AZ1599" s="2"/>
      <c r="BA1599" s="2"/>
      <c r="BB1599" s="2"/>
      <c r="BC1599" s="2"/>
      <c r="BD1599" s="2"/>
      <c r="BE1599" s="2"/>
      <c r="BF1599" s="2"/>
      <c r="BG1599" s="2"/>
      <c r="BH1599" s="2"/>
      <c r="BI1599" s="2"/>
      <c r="BJ1599" s="2"/>
    </row>
    <row r="1600" spans="1:62" x14ac:dyDescent="0.3">
      <c r="A1600" s="2"/>
      <c r="B1600" s="2"/>
      <c r="C1600" s="2"/>
      <c r="D1600" s="2"/>
      <c r="E1600" s="2"/>
      <c r="F1600" s="2"/>
      <c r="G1600" s="2"/>
      <c r="H1600" s="2"/>
      <c r="I1600" s="2"/>
      <c r="J1600" s="2"/>
      <c r="K1600" s="2"/>
      <c r="L1600" s="2"/>
      <c r="M1600" s="2"/>
      <c r="N1600" s="2"/>
      <c r="O1600" s="2"/>
      <c r="P1600" s="2"/>
      <c r="Q1600" s="2"/>
      <c r="R1600" s="2"/>
      <c r="S1600" s="2"/>
      <c r="T1600" s="2"/>
      <c r="U1600" s="2"/>
      <c r="V1600" s="2"/>
      <c r="W1600" s="2"/>
      <c r="X1600" s="2"/>
      <c r="Y1600" s="2"/>
      <c r="Z1600" s="2"/>
      <c r="AA1600" s="2"/>
      <c r="AB1600" s="2"/>
      <c r="AC1600" s="2"/>
      <c r="AD1600" s="2"/>
      <c r="AE1600" s="2"/>
      <c r="AF1600" s="2"/>
      <c r="AG1600" s="2"/>
      <c r="AH1600" s="2"/>
      <c r="AI1600" s="2"/>
      <c r="AJ1600" s="2"/>
      <c r="AK1600" s="2"/>
      <c r="AL1600" s="2"/>
      <c r="AM1600" s="2"/>
      <c r="AN1600" s="2"/>
      <c r="AO1600" s="2"/>
      <c r="AP1600" s="2"/>
      <c r="AQ1600" s="2"/>
      <c r="AR1600" s="2"/>
      <c r="AS1600" s="2"/>
      <c r="AT1600" s="2"/>
      <c r="AU1600" s="2"/>
      <c r="AV1600" s="2"/>
      <c r="AW1600" s="2"/>
      <c r="AX1600" s="2"/>
      <c r="AY1600" s="2"/>
      <c r="AZ1600" s="2"/>
      <c r="BA1600" s="2"/>
      <c r="BB1600" s="2"/>
      <c r="BC1600" s="2"/>
      <c r="BD1600" s="2"/>
      <c r="BE1600" s="2"/>
      <c r="BF1600" s="2"/>
      <c r="BG1600" s="2"/>
      <c r="BH1600" s="2"/>
      <c r="BI1600" s="2"/>
      <c r="BJ1600" s="2"/>
    </row>
    <row r="1601" spans="1:62" x14ac:dyDescent="0.3">
      <c r="A1601" s="2"/>
      <c r="B1601" s="2"/>
      <c r="C1601" s="2"/>
      <c r="D1601" s="2"/>
      <c r="E1601" s="2"/>
      <c r="F1601" s="2"/>
      <c r="G1601" s="2"/>
      <c r="H1601" s="2"/>
      <c r="I1601" s="2"/>
      <c r="J1601" s="2"/>
      <c r="K1601" s="2"/>
      <c r="L1601" s="2"/>
      <c r="M1601" s="2"/>
      <c r="N1601" s="2"/>
      <c r="O1601" s="2"/>
      <c r="P1601" s="2"/>
      <c r="Q1601" s="2"/>
      <c r="R1601" s="2"/>
      <c r="S1601" s="2"/>
      <c r="T1601" s="2"/>
      <c r="U1601" s="2"/>
      <c r="V1601" s="2"/>
      <c r="W1601" s="2"/>
      <c r="X1601" s="2"/>
      <c r="Y1601" s="2"/>
      <c r="Z1601" s="2"/>
      <c r="AA1601" s="2"/>
      <c r="AB1601" s="2"/>
      <c r="AC1601" s="2"/>
      <c r="AD1601" s="2"/>
      <c r="AE1601" s="2"/>
      <c r="AF1601" s="2"/>
      <c r="AG1601" s="2"/>
      <c r="AH1601" s="2"/>
      <c r="AI1601" s="2"/>
      <c r="AJ1601" s="2"/>
      <c r="AK1601" s="2"/>
      <c r="AL1601" s="2"/>
      <c r="AM1601" s="2"/>
      <c r="AN1601" s="2"/>
      <c r="AO1601" s="2"/>
      <c r="AP1601" s="2"/>
      <c r="AQ1601" s="2"/>
      <c r="AR1601" s="2"/>
      <c r="AS1601" s="2"/>
      <c r="AT1601" s="2"/>
      <c r="AU1601" s="2"/>
      <c r="AV1601" s="2"/>
      <c r="AW1601" s="2"/>
      <c r="AX1601" s="2"/>
      <c r="AY1601" s="2"/>
      <c r="AZ1601" s="2"/>
      <c r="BA1601" s="2"/>
      <c r="BB1601" s="2"/>
      <c r="BC1601" s="2"/>
      <c r="BD1601" s="2"/>
      <c r="BE1601" s="2"/>
      <c r="BF1601" s="2"/>
      <c r="BG1601" s="2"/>
      <c r="BH1601" s="2"/>
      <c r="BI1601" s="2"/>
      <c r="BJ1601" s="2"/>
    </row>
    <row r="1602" spans="1:62" x14ac:dyDescent="0.3">
      <c r="A1602" s="2"/>
      <c r="B1602" s="2"/>
      <c r="C1602" s="2"/>
      <c r="D1602" s="2"/>
      <c r="E1602" s="2"/>
      <c r="F1602" s="2"/>
      <c r="G1602" s="2"/>
      <c r="H1602" s="2"/>
      <c r="I1602" s="2"/>
      <c r="J1602" s="2"/>
      <c r="K1602" s="2"/>
      <c r="L1602" s="2"/>
      <c r="M1602" s="2"/>
      <c r="N1602" s="2"/>
      <c r="O1602" s="2"/>
      <c r="P1602" s="2"/>
      <c r="Q1602" s="2"/>
      <c r="R1602" s="2"/>
      <c r="S1602" s="2"/>
      <c r="T1602" s="2"/>
      <c r="U1602" s="2"/>
      <c r="V1602" s="2"/>
      <c r="W1602" s="2"/>
      <c r="X1602" s="2"/>
      <c r="Y1602" s="2"/>
      <c r="Z1602" s="2"/>
      <c r="AA1602" s="2"/>
      <c r="AB1602" s="2"/>
      <c r="AC1602" s="2"/>
      <c r="AD1602" s="2"/>
      <c r="AE1602" s="2"/>
      <c r="AF1602" s="2"/>
      <c r="AG1602" s="2"/>
      <c r="AH1602" s="2"/>
      <c r="AI1602" s="2"/>
      <c r="AJ1602" s="2"/>
      <c r="AK1602" s="2"/>
      <c r="AL1602" s="2"/>
      <c r="AM1602" s="2"/>
      <c r="AN1602" s="2"/>
      <c r="AO1602" s="2"/>
      <c r="AP1602" s="2"/>
      <c r="AQ1602" s="2"/>
      <c r="AR1602" s="2"/>
      <c r="AS1602" s="2"/>
      <c r="AT1602" s="2"/>
      <c r="AU1602" s="2"/>
      <c r="AV1602" s="2"/>
      <c r="AW1602" s="2"/>
      <c r="AX1602" s="2"/>
      <c r="AY1602" s="2"/>
      <c r="AZ1602" s="2"/>
      <c r="BA1602" s="2"/>
      <c r="BB1602" s="2"/>
      <c r="BC1602" s="2"/>
      <c r="BD1602" s="2"/>
      <c r="BE1602" s="2"/>
      <c r="BF1602" s="2"/>
      <c r="BG1602" s="2"/>
      <c r="BH1602" s="2"/>
      <c r="BI1602" s="2"/>
      <c r="BJ1602" s="2"/>
    </row>
    <row r="1603" spans="1:62" x14ac:dyDescent="0.3">
      <c r="A1603" s="2"/>
      <c r="B1603" s="2"/>
      <c r="C1603" s="2"/>
      <c r="D1603" s="2"/>
      <c r="E1603" s="2"/>
      <c r="F1603" s="2"/>
      <c r="G1603" s="2"/>
      <c r="H1603" s="2"/>
      <c r="I1603" s="2"/>
      <c r="J1603" s="2"/>
      <c r="K1603" s="2"/>
      <c r="L1603" s="2"/>
      <c r="M1603" s="2"/>
      <c r="N1603" s="2"/>
      <c r="O1603" s="2"/>
      <c r="P1603" s="2"/>
      <c r="Q1603" s="2"/>
      <c r="R1603" s="2"/>
      <c r="S1603" s="2"/>
      <c r="T1603" s="2"/>
      <c r="U1603" s="2"/>
      <c r="V1603" s="2"/>
      <c r="W1603" s="2"/>
      <c r="X1603" s="2"/>
      <c r="Y1603" s="2"/>
      <c r="Z1603" s="2"/>
      <c r="AA1603" s="2"/>
      <c r="AB1603" s="2"/>
      <c r="AC1603" s="2"/>
      <c r="AD1603" s="2"/>
      <c r="AE1603" s="2"/>
      <c r="AF1603" s="2"/>
      <c r="AG1603" s="2"/>
      <c r="AH1603" s="2"/>
      <c r="AI1603" s="2"/>
      <c r="AJ1603" s="2"/>
      <c r="AK1603" s="2"/>
      <c r="AL1603" s="2"/>
      <c r="AM1603" s="2"/>
      <c r="AN1603" s="2"/>
      <c r="AO1603" s="2"/>
      <c r="AP1603" s="2"/>
      <c r="AQ1603" s="2"/>
      <c r="AR1603" s="2"/>
      <c r="AS1603" s="2"/>
      <c r="AT1603" s="2"/>
      <c r="AU1603" s="2"/>
      <c r="AV1603" s="2"/>
      <c r="AW1603" s="2"/>
      <c r="AX1603" s="2"/>
      <c r="AY1603" s="2"/>
      <c r="AZ1603" s="2"/>
      <c r="BA1603" s="2"/>
      <c r="BB1603" s="2"/>
      <c r="BC1603" s="2"/>
      <c r="BD1603" s="2"/>
      <c r="BE1603" s="2"/>
      <c r="BF1603" s="2"/>
      <c r="BG1603" s="2"/>
      <c r="BH1603" s="2"/>
      <c r="BI1603" s="2"/>
      <c r="BJ1603" s="2"/>
    </row>
    <row r="1604" spans="1:62" x14ac:dyDescent="0.3">
      <c r="A1604" s="2"/>
      <c r="B1604" s="2"/>
      <c r="C1604" s="2"/>
      <c r="D1604" s="2"/>
      <c r="E1604" s="2"/>
      <c r="F1604" s="2"/>
      <c r="G1604" s="2"/>
      <c r="H1604" s="2"/>
      <c r="I1604" s="2"/>
      <c r="J1604" s="2"/>
      <c r="K1604" s="2"/>
      <c r="L1604" s="2"/>
      <c r="M1604" s="2"/>
      <c r="N1604" s="2"/>
      <c r="O1604" s="2"/>
      <c r="P1604" s="2"/>
      <c r="Q1604" s="2"/>
      <c r="R1604" s="2"/>
      <c r="S1604" s="2"/>
      <c r="T1604" s="2"/>
      <c r="U1604" s="2"/>
      <c r="V1604" s="2"/>
      <c r="W1604" s="2"/>
      <c r="X1604" s="2"/>
      <c r="Y1604" s="2"/>
      <c r="Z1604" s="2"/>
      <c r="AA1604" s="2"/>
      <c r="AB1604" s="2"/>
      <c r="AC1604" s="2"/>
      <c r="AD1604" s="2"/>
      <c r="AE1604" s="2"/>
      <c r="AF1604" s="2"/>
      <c r="AG1604" s="2"/>
      <c r="AH1604" s="2"/>
      <c r="AI1604" s="2"/>
      <c r="AJ1604" s="2"/>
      <c r="AK1604" s="2"/>
      <c r="AL1604" s="2"/>
      <c r="AM1604" s="2"/>
      <c r="AN1604" s="2"/>
      <c r="AO1604" s="2"/>
      <c r="AP1604" s="2"/>
      <c r="AQ1604" s="2"/>
      <c r="AR1604" s="2"/>
      <c r="AS1604" s="2"/>
      <c r="AT1604" s="2"/>
      <c r="AU1604" s="2"/>
      <c r="AV1604" s="2"/>
      <c r="AW1604" s="2"/>
      <c r="AX1604" s="2"/>
      <c r="AY1604" s="2"/>
      <c r="AZ1604" s="2"/>
      <c r="BA1604" s="2"/>
      <c r="BB1604" s="2"/>
      <c r="BC1604" s="2"/>
      <c r="BD1604" s="2"/>
      <c r="BE1604" s="2"/>
      <c r="BF1604" s="2"/>
      <c r="BG1604" s="2"/>
      <c r="BH1604" s="2"/>
      <c r="BI1604" s="2"/>
      <c r="BJ1604" s="2"/>
    </row>
    <row r="1605" spans="1:62" x14ac:dyDescent="0.3">
      <c r="A1605" s="2"/>
      <c r="B1605" s="2"/>
      <c r="C1605" s="2"/>
      <c r="D1605" s="2"/>
      <c r="E1605" s="2"/>
      <c r="F1605" s="2"/>
      <c r="G1605" s="2"/>
      <c r="H1605" s="2"/>
      <c r="I1605" s="2"/>
      <c r="J1605" s="2"/>
      <c r="K1605" s="2"/>
      <c r="L1605" s="2"/>
      <c r="M1605" s="2"/>
      <c r="N1605" s="2"/>
      <c r="O1605" s="2"/>
      <c r="P1605" s="2"/>
      <c r="Q1605" s="2"/>
      <c r="R1605" s="2"/>
      <c r="S1605" s="2"/>
      <c r="T1605" s="2"/>
      <c r="U1605" s="2"/>
      <c r="V1605" s="2"/>
      <c r="W1605" s="2"/>
      <c r="X1605" s="2"/>
      <c r="Y1605" s="2"/>
      <c r="Z1605" s="2"/>
      <c r="AA1605" s="2"/>
      <c r="AB1605" s="2"/>
      <c r="AC1605" s="2"/>
      <c r="AD1605" s="2"/>
      <c r="AE1605" s="2"/>
      <c r="AF1605" s="2"/>
      <c r="AG1605" s="2"/>
      <c r="AH1605" s="2"/>
      <c r="AI1605" s="2"/>
      <c r="AJ1605" s="2"/>
      <c r="AK1605" s="2"/>
      <c r="AL1605" s="2"/>
      <c r="AM1605" s="2"/>
      <c r="AN1605" s="2"/>
      <c r="AO1605" s="2"/>
      <c r="AP1605" s="2"/>
      <c r="AQ1605" s="2"/>
      <c r="AR1605" s="2"/>
      <c r="AS1605" s="2"/>
      <c r="AT1605" s="2"/>
      <c r="AU1605" s="2"/>
      <c r="AV1605" s="2"/>
      <c r="AW1605" s="2"/>
      <c r="AX1605" s="2"/>
      <c r="AY1605" s="2"/>
      <c r="AZ1605" s="2"/>
      <c r="BA1605" s="2"/>
      <c r="BB1605" s="2"/>
      <c r="BC1605" s="2"/>
      <c r="BD1605" s="2"/>
      <c r="BE1605" s="2"/>
      <c r="BF1605" s="2"/>
      <c r="BG1605" s="2"/>
      <c r="BH1605" s="2"/>
      <c r="BI1605" s="2"/>
      <c r="BJ1605" s="2"/>
    </row>
    <row r="1606" spans="1:62" x14ac:dyDescent="0.3">
      <c r="A1606" s="2"/>
      <c r="B1606" s="2"/>
      <c r="C1606" s="2"/>
      <c r="D1606" s="2"/>
      <c r="E1606" s="2"/>
      <c r="F1606" s="2"/>
      <c r="G1606" s="2"/>
      <c r="H1606" s="2"/>
      <c r="I1606" s="2"/>
      <c r="J1606" s="2"/>
      <c r="K1606" s="2"/>
      <c r="L1606" s="2"/>
      <c r="M1606" s="2"/>
      <c r="N1606" s="2"/>
      <c r="O1606" s="2"/>
      <c r="P1606" s="2"/>
      <c r="Q1606" s="2"/>
      <c r="R1606" s="2"/>
      <c r="S1606" s="2"/>
      <c r="T1606" s="2"/>
      <c r="U1606" s="2"/>
      <c r="V1606" s="2"/>
      <c r="W1606" s="2"/>
      <c r="X1606" s="2"/>
      <c r="Y1606" s="2"/>
      <c r="Z1606" s="2"/>
      <c r="AA1606" s="2"/>
      <c r="AB1606" s="2"/>
      <c r="AC1606" s="2"/>
      <c r="AD1606" s="2"/>
      <c r="AE1606" s="2"/>
      <c r="AF1606" s="2"/>
      <c r="AG1606" s="2"/>
      <c r="AH1606" s="2"/>
      <c r="AI1606" s="2"/>
      <c r="AJ1606" s="2"/>
      <c r="AK1606" s="2"/>
      <c r="AL1606" s="2"/>
      <c r="AM1606" s="2"/>
      <c r="AN1606" s="2"/>
      <c r="AO1606" s="2"/>
      <c r="AP1606" s="2"/>
      <c r="AQ1606" s="2"/>
      <c r="AR1606" s="2"/>
      <c r="AS1606" s="2"/>
      <c r="AT1606" s="2"/>
      <c r="AU1606" s="2"/>
      <c r="AV1606" s="2"/>
      <c r="AW1606" s="2"/>
      <c r="AX1606" s="2"/>
      <c r="AY1606" s="2"/>
      <c r="AZ1606" s="2"/>
      <c r="BA1606" s="2"/>
      <c r="BB1606" s="2"/>
      <c r="BC1606" s="2"/>
      <c r="BD1606" s="2"/>
      <c r="BE1606" s="2"/>
      <c r="BF1606" s="2"/>
      <c r="BG1606" s="2"/>
      <c r="BH1606" s="2"/>
      <c r="BI1606" s="2"/>
      <c r="BJ1606" s="2"/>
    </row>
    <row r="1607" spans="1:62" x14ac:dyDescent="0.3">
      <c r="A1607" s="2"/>
      <c r="B1607" s="2"/>
      <c r="C1607" s="2"/>
      <c r="D1607" s="2"/>
      <c r="E1607" s="2"/>
      <c r="F1607" s="2"/>
      <c r="G1607" s="2"/>
      <c r="H1607" s="2"/>
      <c r="I1607" s="2"/>
      <c r="J1607" s="2"/>
      <c r="K1607" s="2"/>
      <c r="L1607" s="2"/>
      <c r="M1607" s="2"/>
      <c r="N1607" s="2"/>
      <c r="O1607" s="2"/>
      <c r="P1607" s="2"/>
      <c r="Q1607" s="2"/>
      <c r="R1607" s="2"/>
      <c r="S1607" s="2"/>
      <c r="T1607" s="2"/>
      <c r="U1607" s="2"/>
      <c r="V1607" s="2"/>
      <c r="W1607" s="2"/>
      <c r="X1607" s="2"/>
      <c r="Y1607" s="2"/>
      <c r="Z1607" s="2"/>
      <c r="AA1607" s="2"/>
      <c r="AB1607" s="2"/>
      <c r="AC1607" s="2"/>
      <c r="AD1607" s="2"/>
      <c r="AE1607" s="2"/>
      <c r="AF1607" s="2"/>
      <c r="AG1607" s="2"/>
      <c r="AH1607" s="2"/>
      <c r="AI1607" s="2"/>
      <c r="AJ1607" s="2"/>
      <c r="AK1607" s="2"/>
      <c r="AL1607" s="2"/>
      <c r="AM1607" s="2"/>
      <c r="AN1607" s="2"/>
      <c r="AO1607" s="2"/>
      <c r="AP1607" s="2"/>
      <c r="AQ1607" s="2"/>
      <c r="AR1607" s="2"/>
      <c r="AS1607" s="2"/>
      <c r="AT1607" s="2"/>
      <c r="AU1607" s="2"/>
      <c r="AV1607" s="2"/>
      <c r="AW1607" s="2"/>
      <c r="AX1607" s="2"/>
      <c r="AY1607" s="2"/>
      <c r="AZ1607" s="2"/>
      <c r="BA1607" s="2"/>
      <c r="BB1607" s="2"/>
      <c r="BC1607" s="2"/>
      <c r="BD1607" s="2"/>
      <c r="BE1607" s="2"/>
      <c r="BF1607" s="2"/>
      <c r="BG1607" s="2"/>
      <c r="BH1607" s="2"/>
      <c r="BI1607" s="2"/>
      <c r="BJ1607" s="2"/>
    </row>
    <row r="1608" spans="1:62" x14ac:dyDescent="0.3">
      <c r="A1608" s="2"/>
      <c r="B1608" s="2"/>
      <c r="C1608" s="2"/>
      <c r="D1608" s="2"/>
      <c r="E1608" s="2"/>
      <c r="F1608" s="2"/>
      <c r="G1608" s="2"/>
      <c r="H1608" s="2"/>
      <c r="I1608" s="2"/>
      <c r="J1608" s="2"/>
      <c r="K1608" s="2"/>
      <c r="L1608" s="2"/>
      <c r="M1608" s="2"/>
      <c r="N1608" s="2"/>
      <c r="O1608" s="2"/>
      <c r="P1608" s="2"/>
      <c r="Q1608" s="2"/>
      <c r="R1608" s="2"/>
      <c r="S1608" s="2"/>
      <c r="T1608" s="2"/>
      <c r="U1608" s="2"/>
      <c r="V1608" s="2"/>
      <c r="W1608" s="2"/>
      <c r="X1608" s="2"/>
      <c r="Y1608" s="2"/>
      <c r="Z1608" s="2"/>
      <c r="AA1608" s="2"/>
      <c r="AB1608" s="2"/>
      <c r="AC1608" s="2"/>
      <c r="AD1608" s="2"/>
      <c r="AE1608" s="2"/>
      <c r="AF1608" s="2"/>
      <c r="AG1608" s="2"/>
      <c r="AH1608" s="2"/>
      <c r="AI1608" s="2"/>
      <c r="AJ1608" s="2"/>
      <c r="AK1608" s="2"/>
      <c r="AL1608" s="2"/>
      <c r="AM1608" s="2"/>
      <c r="AN1608" s="2"/>
      <c r="AO1608" s="2"/>
      <c r="AP1608" s="2"/>
      <c r="AQ1608" s="2"/>
      <c r="AR1608" s="2"/>
      <c r="AS1608" s="2"/>
      <c r="AT1608" s="2"/>
      <c r="AU1608" s="2"/>
      <c r="AV1608" s="2"/>
      <c r="AW1608" s="2"/>
      <c r="AX1608" s="2"/>
      <c r="AY1608" s="2"/>
      <c r="AZ1608" s="2"/>
      <c r="BA1608" s="2"/>
      <c r="BB1608" s="2"/>
      <c r="BC1608" s="2"/>
      <c r="BD1608" s="2"/>
      <c r="BE1608" s="2"/>
      <c r="BF1608" s="2"/>
      <c r="BG1608" s="2"/>
      <c r="BH1608" s="2"/>
      <c r="BI1608" s="2"/>
      <c r="BJ1608" s="2"/>
    </row>
    <row r="1609" spans="1:62" x14ac:dyDescent="0.3">
      <c r="A1609" s="2"/>
      <c r="B1609" s="2"/>
      <c r="C1609" s="2"/>
      <c r="D1609" s="2"/>
      <c r="E1609" s="2"/>
      <c r="F1609" s="2"/>
      <c r="G1609" s="2"/>
      <c r="H1609" s="2"/>
      <c r="I1609" s="2"/>
      <c r="J1609" s="2"/>
      <c r="K1609" s="2"/>
      <c r="L1609" s="2"/>
      <c r="M1609" s="2"/>
      <c r="N1609" s="2"/>
      <c r="O1609" s="2"/>
      <c r="P1609" s="2"/>
      <c r="Q1609" s="2"/>
      <c r="R1609" s="2"/>
      <c r="S1609" s="2"/>
      <c r="T1609" s="2"/>
      <c r="U1609" s="2"/>
      <c r="V1609" s="2"/>
      <c r="W1609" s="2"/>
      <c r="X1609" s="2"/>
      <c r="Y1609" s="2"/>
      <c r="Z1609" s="2"/>
      <c r="AA1609" s="2"/>
      <c r="AB1609" s="2"/>
      <c r="AC1609" s="2"/>
      <c r="AD1609" s="2"/>
      <c r="AE1609" s="2"/>
      <c r="AF1609" s="2"/>
      <c r="AG1609" s="2"/>
      <c r="AH1609" s="2"/>
      <c r="AI1609" s="2"/>
      <c r="AJ1609" s="2"/>
      <c r="AK1609" s="2"/>
      <c r="AL1609" s="2"/>
      <c r="AM1609" s="2"/>
      <c r="AN1609" s="2"/>
      <c r="AO1609" s="2"/>
      <c r="AP1609" s="2"/>
      <c r="AQ1609" s="2"/>
      <c r="AR1609" s="2"/>
      <c r="AS1609" s="2"/>
      <c r="AT1609" s="2"/>
      <c r="AU1609" s="2"/>
      <c r="AV1609" s="2"/>
      <c r="AW1609" s="2"/>
      <c r="AX1609" s="2"/>
      <c r="AY1609" s="2"/>
      <c r="AZ1609" s="2"/>
      <c r="BA1609" s="2"/>
      <c r="BB1609" s="2"/>
      <c r="BC1609" s="2"/>
      <c r="BD1609" s="2"/>
      <c r="BE1609" s="2"/>
      <c r="BF1609" s="2"/>
      <c r="BG1609" s="2"/>
      <c r="BH1609" s="2"/>
      <c r="BI1609" s="2"/>
      <c r="BJ1609" s="2"/>
    </row>
    <row r="1610" spans="1:62" x14ac:dyDescent="0.3">
      <c r="A1610" s="2"/>
      <c r="B1610" s="2"/>
      <c r="C1610" s="2"/>
      <c r="D1610" s="2"/>
      <c r="E1610" s="2"/>
      <c r="F1610" s="2"/>
      <c r="G1610" s="2"/>
      <c r="H1610" s="2"/>
      <c r="I1610" s="2"/>
      <c r="J1610" s="2"/>
      <c r="K1610" s="2"/>
      <c r="L1610" s="2"/>
      <c r="M1610" s="2"/>
      <c r="N1610" s="2"/>
      <c r="O1610" s="2"/>
      <c r="P1610" s="2"/>
      <c r="Q1610" s="2"/>
      <c r="R1610" s="2"/>
      <c r="S1610" s="2"/>
      <c r="T1610" s="2"/>
      <c r="U1610" s="2"/>
      <c r="V1610" s="2"/>
      <c r="W1610" s="2"/>
      <c r="X1610" s="2"/>
      <c r="Y1610" s="2"/>
      <c r="Z1610" s="2"/>
      <c r="AA1610" s="2"/>
      <c r="AB1610" s="2"/>
      <c r="AC1610" s="2"/>
      <c r="AD1610" s="2"/>
      <c r="AE1610" s="2"/>
      <c r="AF1610" s="2"/>
      <c r="AG1610" s="2"/>
      <c r="AH1610" s="2"/>
      <c r="AI1610" s="2"/>
      <c r="AJ1610" s="2"/>
      <c r="AK1610" s="2"/>
      <c r="AL1610" s="2"/>
      <c r="AM1610" s="2"/>
      <c r="AN1610" s="2"/>
      <c r="AO1610" s="2"/>
      <c r="AP1610" s="2"/>
      <c r="AQ1610" s="2"/>
      <c r="AR1610" s="2"/>
      <c r="AS1610" s="2"/>
      <c r="AT1610" s="2"/>
      <c r="AU1610" s="2"/>
      <c r="AV1610" s="2"/>
      <c r="AW1610" s="2"/>
      <c r="AX1610" s="2"/>
      <c r="AY1610" s="2"/>
      <c r="AZ1610" s="2"/>
      <c r="BA1610" s="2"/>
      <c r="BB1610" s="2"/>
      <c r="BC1610" s="2"/>
      <c r="BD1610" s="2"/>
      <c r="BE1610" s="2"/>
      <c r="BF1610" s="2"/>
      <c r="BG1610" s="2"/>
      <c r="BH1610" s="2"/>
      <c r="BI1610" s="2"/>
      <c r="BJ1610" s="2"/>
    </row>
    <row r="1611" spans="1:62" x14ac:dyDescent="0.3">
      <c r="A1611" s="2"/>
      <c r="B1611" s="2"/>
      <c r="C1611" s="2"/>
      <c r="D1611" s="2"/>
      <c r="E1611" s="2"/>
      <c r="F1611" s="2"/>
      <c r="G1611" s="2"/>
      <c r="H1611" s="2"/>
      <c r="I1611" s="2"/>
      <c r="J1611" s="2"/>
      <c r="K1611" s="2"/>
      <c r="L1611" s="2"/>
      <c r="M1611" s="2"/>
      <c r="N1611" s="2"/>
      <c r="O1611" s="2"/>
      <c r="P1611" s="2"/>
      <c r="Q1611" s="2"/>
      <c r="R1611" s="2"/>
      <c r="S1611" s="2"/>
      <c r="T1611" s="2"/>
      <c r="U1611" s="2"/>
      <c r="V1611" s="2"/>
      <c r="W1611" s="2"/>
      <c r="X1611" s="2"/>
      <c r="Y1611" s="2"/>
      <c r="Z1611" s="2"/>
      <c r="AA1611" s="2"/>
      <c r="AB1611" s="2"/>
      <c r="AC1611" s="2"/>
      <c r="AD1611" s="2"/>
      <c r="AE1611" s="2"/>
      <c r="AF1611" s="2"/>
      <c r="AG1611" s="2"/>
      <c r="AH1611" s="2"/>
      <c r="AI1611" s="2"/>
      <c r="AJ1611" s="2"/>
      <c r="AK1611" s="2"/>
      <c r="AL1611" s="2"/>
      <c r="AM1611" s="2"/>
      <c r="AN1611" s="2"/>
      <c r="AO1611" s="2"/>
      <c r="AP1611" s="2"/>
      <c r="AQ1611" s="2"/>
      <c r="AR1611" s="2"/>
      <c r="AS1611" s="2"/>
      <c r="AT1611" s="2"/>
      <c r="AU1611" s="2"/>
      <c r="AV1611" s="2"/>
      <c r="AW1611" s="2"/>
      <c r="AX1611" s="2"/>
      <c r="AY1611" s="2"/>
      <c r="AZ1611" s="2"/>
      <c r="BA1611" s="2"/>
      <c r="BB1611" s="2"/>
      <c r="BC1611" s="2"/>
      <c r="BD1611" s="2"/>
      <c r="BE1611" s="2"/>
      <c r="BF1611" s="2"/>
      <c r="BG1611" s="2"/>
      <c r="BH1611" s="2"/>
      <c r="BI1611" s="2"/>
      <c r="BJ1611" s="2"/>
    </row>
    <row r="1612" spans="1:62" x14ac:dyDescent="0.3">
      <c r="A1612" s="2"/>
      <c r="B1612" s="2"/>
      <c r="C1612" s="2"/>
      <c r="D1612" s="2"/>
      <c r="E1612" s="2"/>
      <c r="F1612" s="2"/>
      <c r="G1612" s="2"/>
      <c r="H1612" s="2"/>
      <c r="I1612" s="2"/>
      <c r="J1612" s="2"/>
      <c r="K1612" s="2"/>
      <c r="L1612" s="2"/>
      <c r="M1612" s="2"/>
      <c r="N1612" s="2"/>
      <c r="O1612" s="2"/>
      <c r="P1612" s="2"/>
      <c r="Q1612" s="2"/>
      <c r="R1612" s="2"/>
      <c r="S1612" s="2"/>
      <c r="T1612" s="2"/>
      <c r="U1612" s="2"/>
      <c r="V1612" s="2"/>
      <c r="W1612" s="2"/>
      <c r="X1612" s="2"/>
      <c r="Y1612" s="2"/>
      <c r="Z1612" s="2"/>
      <c r="AA1612" s="2"/>
      <c r="AB1612" s="2"/>
      <c r="AC1612" s="2"/>
      <c r="AD1612" s="2"/>
      <c r="AE1612" s="2"/>
      <c r="AF1612" s="2"/>
      <c r="AG1612" s="2"/>
      <c r="AH1612" s="2"/>
      <c r="AI1612" s="2"/>
      <c r="AJ1612" s="2"/>
      <c r="AK1612" s="2"/>
      <c r="AL1612" s="2"/>
      <c r="AM1612" s="2"/>
      <c r="AN1612" s="2"/>
      <c r="AO1612" s="2"/>
      <c r="AP1612" s="2"/>
      <c r="AQ1612" s="2"/>
      <c r="AR1612" s="2"/>
      <c r="AS1612" s="2"/>
      <c r="AT1612" s="2"/>
      <c r="AU1612" s="2"/>
      <c r="AV1612" s="2"/>
      <c r="AW1612" s="2"/>
      <c r="AX1612" s="2"/>
      <c r="AY1612" s="2"/>
      <c r="AZ1612" s="2"/>
      <c r="BA1612" s="2"/>
      <c r="BB1612" s="2"/>
      <c r="BC1612" s="2"/>
      <c r="BD1612" s="2"/>
      <c r="BE1612" s="2"/>
      <c r="BF1612" s="2"/>
      <c r="BG1612" s="2"/>
      <c r="BH1612" s="2"/>
      <c r="BI1612" s="2"/>
      <c r="BJ1612" s="2"/>
    </row>
    <row r="1613" spans="1:62" x14ac:dyDescent="0.3">
      <c r="A1613" s="2"/>
      <c r="B1613" s="2"/>
      <c r="C1613" s="2"/>
      <c r="D1613" s="2"/>
      <c r="E1613" s="2"/>
      <c r="F1613" s="2"/>
      <c r="G1613" s="2"/>
      <c r="H1613" s="2"/>
      <c r="I1613" s="2"/>
      <c r="J1613" s="2"/>
      <c r="K1613" s="2"/>
      <c r="L1613" s="2"/>
      <c r="M1613" s="2"/>
      <c r="N1613" s="2"/>
      <c r="O1613" s="2"/>
      <c r="P1613" s="2"/>
      <c r="Q1613" s="2"/>
      <c r="R1613" s="2"/>
      <c r="S1613" s="2"/>
      <c r="T1613" s="2"/>
      <c r="U1613" s="2"/>
      <c r="V1613" s="2"/>
      <c r="W1613" s="2"/>
      <c r="X1613" s="2"/>
      <c r="Y1613" s="2"/>
      <c r="Z1613" s="2"/>
      <c r="AA1613" s="2"/>
      <c r="AB1613" s="2"/>
      <c r="AC1613" s="2"/>
      <c r="AD1613" s="2"/>
      <c r="AE1613" s="2"/>
      <c r="AF1613" s="2"/>
      <c r="AG1613" s="2"/>
      <c r="AH1613" s="2"/>
      <c r="AI1613" s="2"/>
      <c r="AJ1613" s="2"/>
      <c r="AK1613" s="2"/>
      <c r="AL1613" s="2"/>
      <c r="AM1613" s="2"/>
      <c r="AN1613" s="2"/>
      <c r="AO1613" s="2"/>
      <c r="AP1613" s="2"/>
      <c r="AQ1613" s="2"/>
      <c r="AR1613" s="2"/>
      <c r="AS1613" s="2"/>
      <c r="AT1613" s="2"/>
      <c r="AU1613" s="2"/>
      <c r="AV1613" s="2"/>
      <c r="AW1613" s="2"/>
      <c r="AX1613" s="2"/>
      <c r="AY1613" s="2"/>
      <c r="AZ1613" s="2"/>
      <c r="BA1613" s="2"/>
      <c r="BB1613" s="2"/>
      <c r="BC1613" s="2"/>
      <c r="BD1613" s="2"/>
      <c r="BE1613" s="2"/>
      <c r="BF1613" s="2"/>
      <c r="BG1613" s="2"/>
      <c r="BH1613" s="2"/>
      <c r="BI1613" s="2"/>
      <c r="BJ1613" s="2"/>
    </row>
    <row r="1614" spans="1:62" x14ac:dyDescent="0.3">
      <c r="A1614" s="2"/>
      <c r="B1614" s="2"/>
      <c r="C1614" s="2"/>
      <c r="D1614" s="2"/>
      <c r="E1614" s="2"/>
      <c r="F1614" s="2"/>
      <c r="G1614" s="2"/>
      <c r="H1614" s="2"/>
      <c r="I1614" s="2"/>
      <c r="J1614" s="2"/>
      <c r="K1614" s="2"/>
      <c r="L1614" s="2"/>
      <c r="M1614" s="2"/>
      <c r="N1614" s="2"/>
      <c r="O1614" s="2"/>
      <c r="P1614" s="2"/>
      <c r="Q1614" s="2"/>
      <c r="R1614" s="2"/>
      <c r="S1614" s="2"/>
      <c r="T1614" s="2"/>
      <c r="U1614" s="2"/>
      <c r="V1614" s="2"/>
      <c r="W1614" s="2"/>
      <c r="X1614" s="2"/>
      <c r="Y1614" s="2"/>
      <c r="Z1614" s="2"/>
      <c r="AA1614" s="2"/>
      <c r="AB1614" s="2"/>
      <c r="AC1614" s="2"/>
      <c r="AD1614" s="2"/>
      <c r="AE1614" s="2"/>
      <c r="AF1614" s="2"/>
      <c r="AG1614" s="2"/>
      <c r="AH1614" s="2"/>
      <c r="AI1614" s="2"/>
      <c r="AJ1614" s="2"/>
      <c r="AK1614" s="2"/>
      <c r="AL1614" s="2"/>
      <c r="AM1614" s="2"/>
      <c r="AN1614" s="2"/>
      <c r="AO1614" s="2"/>
      <c r="AP1614" s="2"/>
      <c r="AQ1614" s="2"/>
      <c r="AR1614" s="2"/>
      <c r="AS1614" s="2"/>
      <c r="AT1614" s="2"/>
      <c r="AU1614" s="2"/>
      <c r="AV1614" s="2"/>
      <c r="AW1614" s="2"/>
      <c r="AX1614" s="2"/>
      <c r="AY1614" s="2"/>
      <c r="AZ1614" s="2"/>
      <c r="BA1614" s="2"/>
      <c r="BB1614" s="2"/>
      <c r="BC1614" s="2"/>
      <c r="BD1614" s="2"/>
      <c r="BE1614" s="2"/>
      <c r="BF1614" s="2"/>
      <c r="BG1614" s="2"/>
      <c r="BH1614" s="2"/>
      <c r="BI1614" s="2"/>
      <c r="BJ1614" s="2"/>
    </row>
    <row r="1615" spans="1:62" x14ac:dyDescent="0.3">
      <c r="A1615" s="2"/>
      <c r="B1615" s="2"/>
      <c r="C1615" s="2"/>
      <c r="D1615" s="2"/>
      <c r="E1615" s="2"/>
      <c r="F1615" s="2"/>
      <c r="G1615" s="2"/>
      <c r="H1615" s="2"/>
      <c r="I1615" s="2"/>
      <c r="J1615" s="2"/>
      <c r="K1615" s="2"/>
      <c r="L1615" s="2"/>
      <c r="M1615" s="2"/>
      <c r="N1615" s="2"/>
      <c r="O1615" s="2"/>
      <c r="P1615" s="2"/>
      <c r="Q1615" s="2"/>
      <c r="R1615" s="2"/>
      <c r="S1615" s="2"/>
      <c r="T1615" s="2"/>
      <c r="U1615" s="2"/>
      <c r="V1615" s="2"/>
      <c r="W1615" s="2"/>
      <c r="X1615" s="2"/>
      <c r="Y1615" s="2"/>
      <c r="Z1615" s="2"/>
      <c r="AA1615" s="2"/>
      <c r="AB1615" s="2"/>
      <c r="AC1615" s="2"/>
      <c r="AD1615" s="2"/>
      <c r="AE1615" s="2"/>
      <c r="AF1615" s="2"/>
      <c r="AG1615" s="2"/>
      <c r="AH1615" s="2"/>
      <c r="AI1615" s="2"/>
      <c r="AJ1615" s="2"/>
      <c r="AK1615" s="2"/>
      <c r="AL1615" s="2"/>
      <c r="AM1615" s="2"/>
      <c r="AN1615" s="2"/>
      <c r="AO1615" s="2"/>
      <c r="AP1615" s="2"/>
      <c r="AQ1615" s="2"/>
      <c r="AR1615" s="2"/>
      <c r="AS1615" s="2"/>
      <c r="AT1615" s="2"/>
      <c r="AU1615" s="2"/>
      <c r="AV1615" s="2"/>
      <c r="AW1615" s="2"/>
      <c r="AX1615" s="2"/>
      <c r="AY1615" s="2"/>
      <c r="AZ1615" s="2"/>
      <c r="BA1615" s="2"/>
      <c r="BB1615" s="2"/>
      <c r="BC1615" s="2"/>
      <c r="BD1615" s="2"/>
      <c r="BE1615" s="2"/>
      <c r="BF1615" s="2"/>
      <c r="BG1615" s="2"/>
      <c r="BH1615" s="2"/>
      <c r="BI1615" s="2"/>
      <c r="BJ1615" s="2"/>
    </row>
    <row r="1616" spans="1:62" x14ac:dyDescent="0.3">
      <c r="A1616" s="2"/>
      <c r="B1616" s="2"/>
      <c r="C1616" s="2"/>
      <c r="D1616" s="2"/>
      <c r="E1616" s="2"/>
      <c r="F1616" s="2"/>
      <c r="G1616" s="2"/>
      <c r="H1616" s="2"/>
      <c r="I1616" s="2"/>
      <c r="J1616" s="2"/>
      <c r="K1616" s="2"/>
      <c r="L1616" s="2"/>
      <c r="M1616" s="2"/>
      <c r="N1616" s="2"/>
      <c r="O1616" s="2"/>
      <c r="P1616" s="2"/>
      <c r="Q1616" s="2"/>
      <c r="R1616" s="2"/>
      <c r="S1616" s="2"/>
      <c r="T1616" s="2"/>
      <c r="U1616" s="2"/>
      <c r="V1616" s="2"/>
      <c r="W1616" s="2"/>
      <c r="X1616" s="2"/>
      <c r="Y1616" s="2"/>
      <c r="Z1616" s="2"/>
      <c r="AA1616" s="2"/>
      <c r="AB1616" s="2"/>
      <c r="AC1616" s="2"/>
      <c r="AD1616" s="2"/>
      <c r="AE1616" s="2"/>
      <c r="AF1616" s="2"/>
      <c r="AG1616" s="2"/>
      <c r="AH1616" s="2"/>
      <c r="AI1616" s="2"/>
      <c r="AJ1616" s="2"/>
      <c r="AK1616" s="2"/>
      <c r="AL1616" s="2"/>
      <c r="AM1616" s="2"/>
      <c r="AN1616" s="2"/>
      <c r="AO1616" s="2"/>
      <c r="AP1616" s="2"/>
      <c r="AQ1616" s="2"/>
      <c r="AR1616" s="2"/>
      <c r="AS1616" s="2"/>
      <c r="AT1616" s="2"/>
      <c r="AU1616" s="2"/>
      <c r="AV1616" s="2"/>
      <c r="AW1616" s="2"/>
      <c r="AX1616" s="2"/>
      <c r="AY1616" s="2"/>
      <c r="AZ1616" s="2"/>
      <c r="BA1616" s="2"/>
      <c r="BB1616" s="2"/>
      <c r="BC1616" s="2"/>
      <c r="BD1616" s="2"/>
      <c r="BE1616" s="2"/>
      <c r="BF1616" s="2"/>
      <c r="BG1616" s="2"/>
      <c r="BH1616" s="2"/>
      <c r="BI1616" s="2"/>
      <c r="BJ1616" s="2"/>
    </row>
    <row r="1617" spans="1:62" x14ac:dyDescent="0.3">
      <c r="A1617" s="2"/>
      <c r="B1617" s="2"/>
      <c r="C1617" s="2"/>
      <c r="D1617" s="2"/>
      <c r="E1617" s="2"/>
      <c r="F1617" s="2"/>
      <c r="G1617" s="2"/>
      <c r="H1617" s="2"/>
      <c r="I1617" s="2"/>
      <c r="J1617" s="2"/>
      <c r="K1617" s="2"/>
      <c r="L1617" s="2"/>
      <c r="M1617" s="2"/>
      <c r="N1617" s="2"/>
      <c r="O1617" s="2"/>
      <c r="P1617" s="2"/>
      <c r="Q1617" s="2"/>
      <c r="R1617" s="2"/>
      <c r="S1617" s="2"/>
      <c r="T1617" s="2"/>
      <c r="U1617" s="2"/>
      <c r="V1617" s="2"/>
      <c r="W1617" s="2"/>
      <c r="X1617" s="2"/>
      <c r="Y1617" s="2"/>
      <c r="Z1617" s="2"/>
      <c r="AA1617" s="2"/>
      <c r="AB1617" s="2"/>
      <c r="AC1617" s="2"/>
      <c r="AD1617" s="2"/>
      <c r="AE1617" s="2"/>
      <c r="AF1617" s="2"/>
      <c r="AG1617" s="2"/>
      <c r="AH1617" s="2"/>
      <c r="AI1617" s="2"/>
      <c r="AJ1617" s="2"/>
      <c r="AK1617" s="2"/>
      <c r="AL1617" s="2"/>
      <c r="AM1617" s="2"/>
      <c r="AN1617" s="2"/>
      <c r="AO1617" s="2"/>
      <c r="AP1617" s="2"/>
      <c r="AQ1617" s="2"/>
      <c r="AR1617" s="2"/>
      <c r="AS1617" s="2"/>
      <c r="AT1617" s="2"/>
      <c r="AU1617" s="2"/>
      <c r="AV1617" s="2"/>
      <c r="AW1617" s="2"/>
      <c r="AX1617" s="2"/>
      <c r="AY1617" s="2"/>
      <c r="AZ1617" s="2"/>
      <c r="BA1617" s="2"/>
      <c r="BB1617" s="2"/>
      <c r="BC1617" s="2"/>
      <c r="BD1617" s="2"/>
      <c r="BE1617" s="2"/>
      <c r="BF1617" s="2"/>
      <c r="BG1617" s="2"/>
      <c r="BH1617" s="2"/>
      <c r="BI1617" s="2"/>
      <c r="BJ1617" s="2"/>
    </row>
    <row r="1618" spans="1:62" x14ac:dyDescent="0.3">
      <c r="A1618" s="2"/>
      <c r="B1618" s="2"/>
      <c r="C1618" s="2"/>
      <c r="D1618" s="2"/>
      <c r="E1618" s="2"/>
      <c r="F1618" s="2"/>
      <c r="G1618" s="2"/>
      <c r="H1618" s="2"/>
      <c r="I1618" s="2"/>
      <c r="J1618" s="2"/>
      <c r="K1618" s="2"/>
      <c r="L1618" s="2"/>
      <c r="M1618" s="2"/>
      <c r="N1618" s="2"/>
      <c r="O1618" s="2"/>
      <c r="P1618" s="2"/>
      <c r="Q1618" s="2"/>
      <c r="R1618" s="2"/>
      <c r="S1618" s="2"/>
      <c r="T1618" s="2"/>
      <c r="U1618" s="2"/>
      <c r="V1618" s="2"/>
      <c r="W1618" s="2"/>
      <c r="X1618" s="2"/>
      <c r="Y1618" s="2"/>
      <c r="Z1618" s="2"/>
      <c r="AA1618" s="2"/>
      <c r="AB1618" s="2"/>
      <c r="AC1618" s="2"/>
      <c r="AD1618" s="2"/>
      <c r="AE1618" s="2"/>
      <c r="AF1618" s="2"/>
      <c r="AG1618" s="2"/>
      <c r="AH1618" s="2"/>
      <c r="AI1618" s="2"/>
      <c r="AJ1618" s="2"/>
      <c r="AK1618" s="2"/>
      <c r="AL1618" s="2"/>
      <c r="AM1618" s="2"/>
      <c r="AN1618" s="2"/>
      <c r="AO1618" s="2"/>
      <c r="AP1618" s="2"/>
      <c r="AQ1618" s="2"/>
      <c r="AR1618" s="2"/>
      <c r="AS1618" s="2"/>
      <c r="AT1618" s="2"/>
      <c r="AU1618" s="2"/>
      <c r="AV1618" s="2"/>
      <c r="AW1618" s="2"/>
      <c r="AX1618" s="2"/>
      <c r="AY1618" s="2"/>
      <c r="AZ1618" s="2"/>
      <c r="BA1618" s="2"/>
      <c r="BB1618" s="2"/>
      <c r="BC1618" s="2"/>
      <c r="BD1618" s="2"/>
      <c r="BE1618" s="2"/>
      <c r="BF1618" s="2"/>
      <c r="BG1618" s="2"/>
      <c r="BH1618" s="2"/>
      <c r="BI1618" s="2"/>
      <c r="BJ1618" s="2"/>
    </row>
    <row r="1619" spans="1:62" x14ac:dyDescent="0.3">
      <c r="A1619" s="2"/>
      <c r="B1619" s="2"/>
      <c r="C1619" s="2"/>
      <c r="D1619" s="2"/>
      <c r="E1619" s="2"/>
      <c r="F1619" s="2"/>
      <c r="G1619" s="2"/>
      <c r="H1619" s="2"/>
      <c r="I1619" s="2"/>
      <c r="J1619" s="2"/>
      <c r="K1619" s="2"/>
      <c r="L1619" s="2"/>
      <c r="M1619" s="2"/>
      <c r="N1619" s="2"/>
      <c r="O1619" s="2"/>
      <c r="P1619" s="2"/>
      <c r="Q1619" s="2"/>
      <c r="R1619" s="2"/>
      <c r="S1619" s="2"/>
      <c r="T1619" s="2"/>
      <c r="U1619" s="2"/>
      <c r="V1619" s="2"/>
      <c r="W1619" s="2"/>
      <c r="X1619" s="2"/>
      <c r="Y1619" s="2"/>
      <c r="Z1619" s="2"/>
      <c r="AA1619" s="2"/>
      <c r="AB1619" s="2"/>
      <c r="AC1619" s="2"/>
      <c r="AD1619" s="2"/>
      <c r="AE1619" s="2"/>
      <c r="AF1619" s="2"/>
      <c r="AG1619" s="2"/>
      <c r="AH1619" s="2"/>
      <c r="AI1619" s="2"/>
      <c r="AJ1619" s="2"/>
      <c r="AK1619" s="2"/>
      <c r="AL1619" s="2"/>
      <c r="AM1619" s="2"/>
      <c r="AN1619" s="2"/>
      <c r="AO1619" s="2"/>
      <c r="AP1619" s="2"/>
      <c r="AQ1619" s="2"/>
      <c r="AR1619" s="2"/>
      <c r="AS1619" s="2"/>
      <c r="AT1619" s="2"/>
      <c r="AU1619" s="2"/>
      <c r="AV1619" s="2"/>
      <c r="AW1619" s="2"/>
      <c r="AX1619" s="2"/>
      <c r="AY1619" s="2"/>
      <c r="AZ1619" s="2"/>
      <c r="BA1619" s="2"/>
      <c r="BB1619" s="2"/>
      <c r="BC1619" s="2"/>
      <c r="BD1619" s="2"/>
      <c r="BE1619" s="2"/>
      <c r="BF1619" s="2"/>
      <c r="BG1619" s="2"/>
      <c r="BH1619" s="2"/>
      <c r="BI1619" s="2"/>
      <c r="BJ1619" s="2"/>
    </row>
    <row r="1620" spans="1:62" x14ac:dyDescent="0.3">
      <c r="A1620" s="2"/>
      <c r="B1620" s="2"/>
      <c r="C1620" s="2"/>
      <c r="D1620" s="2"/>
      <c r="E1620" s="2"/>
      <c r="F1620" s="2"/>
      <c r="G1620" s="2"/>
      <c r="H1620" s="2"/>
      <c r="I1620" s="2"/>
      <c r="J1620" s="2"/>
      <c r="K1620" s="2"/>
      <c r="L1620" s="2"/>
      <c r="M1620" s="2"/>
      <c r="N1620" s="2"/>
      <c r="O1620" s="2"/>
      <c r="P1620" s="2"/>
      <c r="Q1620" s="2"/>
      <c r="R1620" s="2"/>
      <c r="S1620" s="2"/>
      <c r="T1620" s="2"/>
      <c r="U1620" s="2"/>
      <c r="V1620" s="2"/>
      <c r="W1620" s="2"/>
      <c r="X1620" s="2"/>
      <c r="Y1620" s="2"/>
      <c r="Z1620" s="2"/>
      <c r="AA1620" s="2"/>
      <c r="AB1620" s="2"/>
      <c r="AC1620" s="2"/>
      <c r="AD1620" s="2"/>
      <c r="AE1620" s="2"/>
      <c r="AF1620" s="2"/>
      <c r="AG1620" s="2"/>
      <c r="AH1620" s="2"/>
      <c r="AI1620" s="2"/>
      <c r="AJ1620" s="2"/>
      <c r="AK1620" s="2"/>
      <c r="AL1620" s="2"/>
      <c r="AM1620" s="2"/>
      <c r="AN1620" s="2"/>
      <c r="AO1620" s="2"/>
      <c r="AP1620" s="2"/>
      <c r="AQ1620" s="2"/>
      <c r="AR1620" s="2"/>
      <c r="AS1620" s="2"/>
      <c r="AT1620" s="2"/>
      <c r="AU1620" s="2"/>
      <c r="AV1620" s="2"/>
      <c r="AW1620" s="2"/>
      <c r="AX1620" s="2"/>
      <c r="AY1620" s="2"/>
      <c r="AZ1620" s="2"/>
      <c r="BA1620" s="2"/>
      <c r="BB1620" s="2"/>
      <c r="BC1620" s="2"/>
      <c r="BD1620" s="2"/>
      <c r="BE1620" s="2"/>
      <c r="BF1620" s="2"/>
      <c r="BG1620" s="2"/>
      <c r="BH1620" s="2"/>
      <c r="BI1620" s="2"/>
      <c r="BJ1620" s="2"/>
    </row>
    <row r="1621" spans="1:62" x14ac:dyDescent="0.3">
      <c r="A1621" s="2"/>
      <c r="B1621" s="2"/>
      <c r="C1621" s="2"/>
      <c r="D1621" s="2"/>
      <c r="E1621" s="2"/>
      <c r="F1621" s="2"/>
      <c r="G1621" s="2"/>
      <c r="H1621" s="2"/>
      <c r="I1621" s="2"/>
      <c r="J1621" s="2"/>
      <c r="K1621" s="2"/>
      <c r="L1621" s="2"/>
      <c r="M1621" s="2"/>
      <c r="N1621" s="2"/>
      <c r="O1621" s="2"/>
      <c r="P1621" s="2"/>
      <c r="Q1621" s="2"/>
      <c r="R1621" s="2"/>
      <c r="S1621" s="2"/>
      <c r="T1621" s="2"/>
      <c r="U1621" s="2"/>
      <c r="V1621" s="2"/>
      <c r="W1621" s="2"/>
      <c r="X1621" s="2"/>
      <c r="Y1621" s="2"/>
      <c r="Z1621" s="2"/>
      <c r="AA1621" s="2"/>
      <c r="AB1621" s="2"/>
      <c r="AC1621" s="2"/>
      <c r="AD1621" s="2"/>
      <c r="AE1621" s="2"/>
      <c r="AF1621" s="2"/>
      <c r="AG1621" s="2"/>
      <c r="AH1621" s="2"/>
      <c r="AI1621" s="2"/>
      <c r="AJ1621" s="2"/>
      <c r="AK1621" s="2"/>
      <c r="AL1621" s="2"/>
      <c r="AM1621" s="2"/>
      <c r="AN1621" s="2"/>
      <c r="AO1621" s="2"/>
      <c r="AP1621" s="2"/>
      <c r="AQ1621" s="2"/>
      <c r="AR1621" s="2"/>
      <c r="AS1621" s="2"/>
      <c r="AT1621" s="2"/>
      <c r="AU1621" s="2"/>
      <c r="AV1621" s="2"/>
      <c r="AW1621" s="2"/>
      <c r="AX1621" s="2"/>
      <c r="AY1621" s="2"/>
      <c r="AZ1621" s="2"/>
      <c r="BA1621" s="2"/>
      <c r="BB1621" s="2"/>
      <c r="BC1621" s="2"/>
      <c r="BD1621" s="2"/>
      <c r="BE1621" s="2"/>
      <c r="BF1621" s="2"/>
      <c r="BG1621" s="2"/>
      <c r="BH1621" s="2"/>
      <c r="BI1621" s="2"/>
      <c r="BJ1621" s="2"/>
    </row>
    <row r="1622" spans="1:62" x14ac:dyDescent="0.3">
      <c r="A1622" s="2"/>
      <c r="B1622" s="2"/>
      <c r="C1622" s="2"/>
      <c r="D1622" s="2"/>
      <c r="E1622" s="2"/>
      <c r="F1622" s="2"/>
      <c r="G1622" s="2"/>
      <c r="H1622" s="2"/>
      <c r="I1622" s="2"/>
      <c r="J1622" s="2"/>
      <c r="K1622" s="2"/>
      <c r="L1622" s="2"/>
      <c r="M1622" s="2"/>
      <c r="N1622" s="2"/>
      <c r="O1622" s="2"/>
      <c r="P1622" s="2"/>
      <c r="Q1622" s="2"/>
      <c r="R1622" s="2"/>
      <c r="S1622" s="2"/>
      <c r="T1622" s="2"/>
      <c r="U1622" s="2"/>
      <c r="V1622" s="2"/>
      <c r="W1622" s="2"/>
      <c r="X1622" s="2"/>
      <c r="Y1622" s="2"/>
      <c r="Z1622" s="2"/>
      <c r="AA1622" s="2"/>
      <c r="AB1622" s="2"/>
      <c r="AC1622" s="2"/>
      <c r="AD1622" s="2"/>
      <c r="AE1622" s="2"/>
      <c r="AF1622" s="2"/>
      <c r="AG1622" s="2"/>
      <c r="AH1622" s="2"/>
      <c r="AI1622" s="2"/>
      <c r="AJ1622" s="2"/>
      <c r="AK1622" s="2"/>
      <c r="AL1622" s="2"/>
      <c r="AM1622" s="2"/>
      <c r="AN1622" s="2"/>
      <c r="AO1622" s="2"/>
      <c r="AP1622" s="2"/>
      <c r="AQ1622" s="2"/>
      <c r="AR1622" s="2"/>
      <c r="AS1622" s="2"/>
      <c r="AT1622" s="2"/>
      <c r="AU1622" s="2"/>
      <c r="AV1622" s="2"/>
      <c r="AW1622" s="2"/>
      <c r="AX1622" s="2"/>
      <c r="AY1622" s="2"/>
      <c r="AZ1622" s="2"/>
      <c r="BA1622" s="2"/>
      <c r="BB1622" s="2"/>
      <c r="BC1622" s="2"/>
      <c r="BD1622" s="2"/>
      <c r="BE1622" s="2"/>
      <c r="BF1622" s="2"/>
      <c r="BG1622" s="2"/>
      <c r="BH1622" s="2"/>
      <c r="BI1622" s="2"/>
      <c r="BJ1622" s="2"/>
    </row>
    <row r="1623" spans="1:62" x14ac:dyDescent="0.3">
      <c r="A1623" s="2"/>
      <c r="B1623" s="2"/>
      <c r="C1623" s="2"/>
      <c r="D1623" s="2"/>
      <c r="E1623" s="2"/>
      <c r="F1623" s="2"/>
      <c r="G1623" s="2"/>
      <c r="H1623" s="2"/>
      <c r="I1623" s="2"/>
      <c r="J1623" s="2"/>
      <c r="K1623" s="2"/>
      <c r="L1623" s="2"/>
      <c r="M1623" s="2"/>
      <c r="N1623" s="2"/>
      <c r="O1623" s="2"/>
      <c r="P1623" s="2"/>
      <c r="Q1623" s="2"/>
      <c r="R1623" s="2"/>
      <c r="S1623" s="2"/>
      <c r="T1623" s="2"/>
      <c r="U1623" s="2"/>
      <c r="V1623" s="2"/>
      <c r="W1623" s="2"/>
      <c r="X1623" s="2"/>
      <c r="Y1623" s="2"/>
      <c r="Z1623" s="2"/>
      <c r="AA1623" s="2"/>
      <c r="AB1623" s="2"/>
      <c r="AC1623" s="2"/>
      <c r="AD1623" s="2"/>
      <c r="AE1623" s="2"/>
      <c r="AF1623" s="2"/>
      <c r="AG1623" s="2"/>
      <c r="AH1623" s="2"/>
      <c r="AI1623" s="2"/>
      <c r="AJ1623" s="2"/>
      <c r="AK1623" s="2"/>
      <c r="AL1623" s="2"/>
      <c r="AM1623" s="2"/>
      <c r="AN1623" s="2"/>
      <c r="AO1623" s="2"/>
      <c r="AP1623" s="2"/>
      <c r="AQ1623" s="2"/>
      <c r="AR1623" s="2"/>
      <c r="AS1623" s="2"/>
      <c r="AT1623" s="2"/>
      <c r="AU1623" s="2"/>
      <c r="AV1623" s="2"/>
      <c r="AW1623" s="2"/>
      <c r="AX1623" s="2"/>
      <c r="AY1623" s="2"/>
      <c r="AZ1623" s="2"/>
      <c r="BA1623" s="2"/>
      <c r="BB1623" s="2"/>
      <c r="BC1623" s="2"/>
      <c r="BD1623" s="2"/>
      <c r="BE1623" s="2"/>
      <c r="BF1623" s="2"/>
      <c r="BG1623" s="2"/>
      <c r="BH1623" s="2"/>
      <c r="BI1623" s="2"/>
      <c r="BJ1623" s="2"/>
    </row>
    <row r="1624" spans="1:62" x14ac:dyDescent="0.3">
      <c r="A1624" s="2"/>
      <c r="B1624" s="2"/>
      <c r="C1624" s="2"/>
      <c r="D1624" s="2"/>
      <c r="E1624" s="2"/>
      <c r="F1624" s="2"/>
      <c r="G1624" s="2"/>
      <c r="H1624" s="2"/>
      <c r="I1624" s="2"/>
      <c r="J1624" s="2"/>
      <c r="K1624" s="2"/>
      <c r="L1624" s="2"/>
      <c r="M1624" s="2"/>
      <c r="N1624" s="2"/>
      <c r="O1624" s="2"/>
      <c r="P1624" s="2"/>
      <c r="Q1624" s="2"/>
      <c r="R1624" s="2"/>
      <c r="S1624" s="2"/>
      <c r="T1624" s="2"/>
      <c r="U1624" s="2"/>
      <c r="V1624" s="2"/>
      <c r="W1624" s="2"/>
      <c r="X1624" s="2"/>
      <c r="Y1624" s="2"/>
      <c r="Z1624" s="2"/>
      <c r="AA1624" s="2"/>
      <c r="AB1624" s="2"/>
      <c r="AC1624" s="2"/>
      <c r="AD1624" s="2"/>
      <c r="AE1624" s="2"/>
      <c r="AF1624" s="2"/>
      <c r="AG1624" s="2"/>
      <c r="AH1624" s="2"/>
      <c r="AI1624" s="2"/>
      <c r="AJ1624" s="2"/>
      <c r="AK1624" s="2"/>
      <c r="AL1624" s="2"/>
      <c r="AM1624" s="2"/>
      <c r="AN1624" s="2"/>
      <c r="AO1624" s="2"/>
      <c r="AP1624" s="2"/>
      <c r="AQ1624" s="2"/>
      <c r="AR1624" s="2"/>
      <c r="AS1624" s="2"/>
      <c r="AT1624" s="2"/>
      <c r="AU1624" s="2"/>
      <c r="AV1624" s="2"/>
      <c r="AW1624" s="2"/>
      <c r="AX1624" s="2"/>
      <c r="AY1624" s="2"/>
      <c r="AZ1624" s="2"/>
      <c r="BA1624" s="2"/>
      <c r="BB1624" s="2"/>
      <c r="BC1624" s="2"/>
      <c r="BD1624" s="2"/>
      <c r="BE1624" s="2"/>
      <c r="BF1624" s="2"/>
      <c r="BG1624" s="2"/>
      <c r="BH1624" s="2"/>
      <c r="BI1624" s="2"/>
      <c r="BJ1624" s="2"/>
    </row>
    <row r="1625" spans="1:62" x14ac:dyDescent="0.3">
      <c r="A1625" s="2"/>
      <c r="B1625" s="2"/>
      <c r="C1625" s="2"/>
      <c r="D1625" s="2"/>
      <c r="E1625" s="2"/>
      <c r="F1625" s="2"/>
      <c r="G1625" s="2"/>
      <c r="H1625" s="2"/>
      <c r="I1625" s="2"/>
      <c r="J1625" s="2"/>
      <c r="K1625" s="2"/>
      <c r="L1625" s="2"/>
      <c r="M1625" s="2"/>
      <c r="N1625" s="2"/>
      <c r="O1625" s="2"/>
      <c r="P1625" s="2"/>
      <c r="Q1625" s="2"/>
      <c r="R1625" s="2"/>
      <c r="S1625" s="2"/>
      <c r="T1625" s="2"/>
      <c r="U1625" s="2"/>
      <c r="V1625" s="2"/>
      <c r="W1625" s="2"/>
      <c r="X1625" s="2"/>
      <c r="Y1625" s="2"/>
      <c r="Z1625" s="2"/>
      <c r="AA1625" s="2"/>
      <c r="AB1625" s="2"/>
      <c r="AC1625" s="2"/>
      <c r="AD1625" s="2"/>
      <c r="AE1625" s="2"/>
      <c r="AF1625" s="2"/>
      <c r="AG1625" s="2"/>
      <c r="AH1625" s="2"/>
      <c r="AI1625" s="2"/>
      <c r="AJ1625" s="2"/>
      <c r="AK1625" s="2"/>
      <c r="AL1625" s="2"/>
      <c r="AM1625" s="2"/>
      <c r="AN1625" s="2"/>
      <c r="AO1625" s="2"/>
      <c r="AP1625" s="2"/>
      <c r="AQ1625" s="2"/>
      <c r="AR1625" s="2"/>
      <c r="AS1625" s="2"/>
      <c r="AT1625" s="2"/>
      <c r="AU1625" s="2"/>
      <c r="AV1625" s="2"/>
      <c r="AW1625" s="2"/>
      <c r="AX1625" s="2"/>
      <c r="AY1625" s="2"/>
      <c r="AZ1625" s="2"/>
      <c r="BA1625" s="2"/>
      <c r="BB1625" s="2"/>
      <c r="BC1625" s="2"/>
      <c r="BD1625" s="2"/>
      <c r="BE1625" s="2"/>
      <c r="BF1625" s="2"/>
      <c r="BG1625" s="2"/>
      <c r="BH1625" s="2"/>
      <c r="BI1625" s="2"/>
      <c r="BJ1625" s="2"/>
    </row>
    <row r="1626" spans="1:62" x14ac:dyDescent="0.3">
      <c r="A1626" s="2"/>
      <c r="B1626" s="2"/>
      <c r="C1626" s="2"/>
      <c r="D1626" s="2"/>
      <c r="E1626" s="2"/>
      <c r="F1626" s="2"/>
      <c r="G1626" s="2"/>
      <c r="H1626" s="2"/>
      <c r="I1626" s="2"/>
      <c r="J1626" s="2"/>
      <c r="K1626" s="2"/>
      <c r="L1626" s="2"/>
      <c r="M1626" s="2"/>
      <c r="N1626" s="2"/>
      <c r="O1626" s="2"/>
      <c r="P1626" s="2"/>
      <c r="Q1626" s="2"/>
      <c r="R1626" s="2"/>
      <c r="S1626" s="2"/>
      <c r="T1626" s="2"/>
      <c r="U1626" s="2"/>
      <c r="V1626" s="2"/>
      <c r="W1626" s="2"/>
      <c r="X1626" s="2"/>
      <c r="Y1626" s="2"/>
      <c r="Z1626" s="2"/>
      <c r="AA1626" s="2"/>
      <c r="AB1626" s="2"/>
      <c r="AC1626" s="2"/>
      <c r="AD1626" s="2"/>
      <c r="AE1626" s="2"/>
      <c r="AF1626" s="2"/>
      <c r="AG1626" s="2"/>
      <c r="AH1626" s="2"/>
      <c r="AI1626" s="2"/>
      <c r="AJ1626" s="2"/>
      <c r="AK1626" s="2"/>
      <c r="AL1626" s="2"/>
      <c r="AM1626" s="2"/>
      <c r="AN1626" s="2"/>
      <c r="AO1626" s="2"/>
      <c r="AP1626" s="2"/>
      <c r="AQ1626" s="2"/>
      <c r="AR1626" s="2"/>
      <c r="AS1626" s="2"/>
      <c r="AT1626" s="2"/>
      <c r="AU1626" s="2"/>
      <c r="AV1626" s="2"/>
      <c r="AW1626" s="2"/>
      <c r="AX1626" s="2"/>
      <c r="AY1626" s="2"/>
      <c r="AZ1626" s="2"/>
      <c r="BA1626" s="2"/>
      <c r="BB1626" s="2"/>
      <c r="BC1626" s="2"/>
      <c r="BD1626" s="2"/>
      <c r="BE1626" s="2"/>
      <c r="BF1626" s="2"/>
      <c r="BG1626" s="2"/>
      <c r="BH1626" s="2"/>
      <c r="BI1626" s="2"/>
      <c r="BJ1626" s="2"/>
    </row>
    <row r="1627" spans="1:62" x14ac:dyDescent="0.3">
      <c r="A1627" s="2"/>
      <c r="B1627" s="2"/>
      <c r="C1627" s="2"/>
      <c r="D1627" s="2"/>
      <c r="E1627" s="2"/>
      <c r="F1627" s="2"/>
      <c r="G1627" s="2"/>
      <c r="H1627" s="2"/>
      <c r="I1627" s="2"/>
      <c r="J1627" s="2"/>
      <c r="K1627" s="2"/>
      <c r="L1627" s="2"/>
      <c r="M1627" s="2"/>
      <c r="N1627" s="2"/>
      <c r="O1627" s="2"/>
      <c r="P1627" s="2"/>
      <c r="Q1627" s="2"/>
      <c r="R1627" s="2"/>
      <c r="S1627" s="2"/>
      <c r="T1627" s="2"/>
      <c r="U1627" s="2"/>
      <c r="V1627" s="2"/>
      <c r="W1627" s="2"/>
      <c r="X1627" s="2"/>
      <c r="Y1627" s="2"/>
      <c r="Z1627" s="2"/>
      <c r="AA1627" s="2"/>
      <c r="AB1627" s="2"/>
      <c r="AC1627" s="2"/>
      <c r="AD1627" s="2"/>
      <c r="AE1627" s="2"/>
      <c r="AF1627" s="2"/>
      <c r="AG1627" s="2"/>
      <c r="AH1627" s="2"/>
      <c r="AI1627" s="2"/>
      <c r="AJ1627" s="2"/>
      <c r="AK1627" s="2"/>
      <c r="AL1627" s="2"/>
      <c r="AM1627" s="2"/>
      <c r="AN1627" s="2"/>
      <c r="AO1627" s="2"/>
      <c r="AP1627" s="2"/>
      <c r="AQ1627" s="2"/>
      <c r="AR1627" s="2"/>
      <c r="AS1627" s="2"/>
      <c r="AT1627" s="2"/>
      <c r="AU1627" s="2"/>
      <c r="AV1627" s="2"/>
      <c r="AW1627" s="2"/>
      <c r="AX1627" s="2"/>
      <c r="AY1627" s="2"/>
      <c r="AZ1627" s="2"/>
      <c r="BA1627" s="2"/>
      <c r="BB1627" s="2"/>
      <c r="BC1627" s="2"/>
      <c r="BD1627" s="2"/>
      <c r="BE1627" s="2"/>
      <c r="BF1627" s="2"/>
      <c r="BG1627" s="2"/>
      <c r="BH1627" s="2"/>
      <c r="BI1627" s="2"/>
      <c r="BJ1627" s="2"/>
    </row>
    <row r="1628" spans="1:62" x14ac:dyDescent="0.3">
      <c r="A1628" s="2"/>
      <c r="B1628" s="2"/>
      <c r="C1628" s="2"/>
      <c r="D1628" s="2"/>
      <c r="E1628" s="2"/>
      <c r="F1628" s="2"/>
      <c r="G1628" s="2"/>
      <c r="H1628" s="2"/>
      <c r="I1628" s="2"/>
      <c r="J1628" s="2"/>
      <c r="K1628" s="2"/>
      <c r="L1628" s="2"/>
      <c r="M1628" s="2"/>
      <c r="N1628" s="2"/>
      <c r="O1628" s="2"/>
      <c r="P1628" s="2"/>
      <c r="Q1628" s="2"/>
      <c r="R1628" s="2"/>
      <c r="S1628" s="2"/>
      <c r="T1628" s="2"/>
      <c r="U1628" s="2"/>
      <c r="V1628" s="2"/>
      <c r="W1628" s="2"/>
      <c r="X1628" s="2"/>
      <c r="Y1628" s="2"/>
      <c r="Z1628" s="2"/>
      <c r="AA1628" s="2"/>
      <c r="AB1628" s="2"/>
      <c r="AC1628" s="2"/>
      <c r="AD1628" s="2"/>
      <c r="AE1628" s="2"/>
      <c r="AF1628" s="2"/>
      <c r="AG1628" s="2"/>
      <c r="AH1628" s="2"/>
      <c r="AI1628" s="2"/>
      <c r="AJ1628" s="2"/>
      <c r="AK1628" s="2"/>
      <c r="AL1628" s="2"/>
      <c r="AM1628" s="2"/>
      <c r="AN1628" s="2"/>
      <c r="AO1628" s="2"/>
      <c r="AP1628" s="2"/>
      <c r="AQ1628" s="2"/>
      <c r="AR1628" s="2"/>
      <c r="AS1628" s="2"/>
      <c r="AT1628" s="2"/>
      <c r="AU1628" s="2"/>
      <c r="AV1628" s="2"/>
      <c r="AW1628" s="2"/>
      <c r="AX1628" s="2"/>
      <c r="AY1628" s="2"/>
      <c r="AZ1628" s="2"/>
      <c r="BA1628" s="2"/>
      <c r="BB1628" s="2"/>
      <c r="BC1628" s="2"/>
      <c r="BD1628" s="2"/>
      <c r="BE1628" s="2"/>
      <c r="BF1628" s="2"/>
      <c r="BG1628" s="2"/>
      <c r="BH1628" s="2"/>
      <c r="BI1628" s="2"/>
      <c r="BJ1628" s="2"/>
    </row>
    <row r="1629" spans="1:62" x14ac:dyDescent="0.3">
      <c r="A1629" s="2"/>
      <c r="B1629" s="2"/>
      <c r="C1629" s="2"/>
      <c r="D1629" s="2"/>
      <c r="E1629" s="2"/>
      <c r="F1629" s="2"/>
      <c r="G1629" s="2"/>
      <c r="H1629" s="2"/>
      <c r="I1629" s="2"/>
      <c r="J1629" s="2"/>
      <c r="K1629" s="2"/>
      <c r="L1629" s="2"/>
      <c r="M1629" s="2"/>
      <c r="N1629" s="2"/>
      <c r="O1629" s="2"/>
      <c r="P1629" s="2"/>
      <c r="Q1629" s="2"/>
      <c r="R1629" s="2"/>
      <c r="S1629" s="2"/>
      <c r="T1629" s="2"/>
      <c r="U1629" s="2"/>
      <c r="V1629" s="2"/>
      <c r="W1629" s="2"/>
      <c r="X1629" s="2"/>
      <c r="Y1629" s="2"/>
      <c r="Z1629" s="2"/>
      <c r="AA1629" s="2"/>
      <c r="AB1629" s="2"/>
      <c r="AC1629" s="2"/>
      <c r="AD1629" s="2"/>
      <c r="AE1629" s="2"/>
      <c r="AF1629" s="2"/>
      <c r="AG1629" s="2"/>
      <c r="AH1629" s="2"/>
      <c r="AI1629" s="2"/>
      <c r="AJ1629" s="2"/>
      <c r="AK1629" s="2"/>
      <c r="AL1629" s="2"/>
      <c r="AM1629" s="2"/>
      <c r="AN1629" s="2"/>
      <c r="AO1629" s="2"/>
      <c r="AP1629" s="2"/>
      <c r="AQ1629" s="2"/>
      <c r="AR1629" s="2"/>
      <c r="AS1629" s="2"/>
      <c r="AT1629" s="2"/>
      <c r="AU1629" s="2"/>
      <c r="AV1629" s="2"/>
      <c r="AW1629" s="2"/>
      <c r="AX1629" s="2"/>
      <c r="AY1629" s="2"/>
      <c r="AZ1629" s="2"/>
      <c r="BA1629" s="2"/>
      <c r="BB1629" s="2"/>
      <c r="BC1629" s="2"/>
      <c r="BD1629" s="2"/>
      <c r="BE1629" s="2"/>
      <c r="BF1629" s="2"/>
      <c r="BG1629" s="2"/>
      <c r="BH1629" s="2"/>
      <c r="BI1629" s="2"/>
      <c r="BJ1629" s="2"/>
    </row>
    <row r="1630" spans="1:62" x14ac:dyDescent="0.3">
      <c r="A1630" s="2"/>
      <c r="B1630" s="2"/>
      <c r="C1630" s="2"/>
      <c r="D1630" s="2"/>
      <c r="E1630" s="2"/>
      <c r="F1630" s="2"/>
      <c r="G1630" s="2"/>
      <c r="H1630" s="2"/>
      <c r="I1630" s="2"/>
      <c r="J1630" s="2"/>
      <c r="K1630" s="2"/>
      <c r="L1630" s="2"/>
      <c r="M1630" s="2"/>
      <c r="N1630" s="2"/>
      <c r="O1630" s="2"/>
      <c r="P1630" s="2"/>
      <c r="Q1630" s="2"/>
      <c r="R1630" s="2"/>
      <c r="S1630" s="2"/>
      <c r="T1630" s="2"/>
      <c r="U1630" s="2"/>
      <c r="V1630" s="2"/>
      <c r="W1630" s="2"/>
      <c r="X1630" s="2"/>
      <c r="Y1630" s="2"/>
      <c r="Z1630" s="2"/>
      <c r="AA1630" s="2"/>
      <c r="AB1630" s="2"/>
      <c r="AC1630" s="2"/>
      <c r="AD1630" s="2"/>
      <c r="AE1630" s="2"/>
      <c r="AF1630" s="2"/>
      <c r="AG1630" s="2"/>
      <c r="AH1630" s="2"/>
      <c r="AI1630" s="2"/>
      <c r="AJ1630" s="2"/>
      <c r="AK1630" s="2"/>
      <c r="AL1630" s="2"/>
      <c r="AM1630" s="2"/>
      <c r="AN1630" s="2"/>
      <c r="AO1630" s="2"/>
      <c r="AP1630" s="2"/>
      <c r="AQ1630" s="2"/>
      <c r="AR1630" s="2"/>
      <c r="AS1630" s="2"/>
      <c r="AT1630" s="2"/>
      <c r="AU1630" s="2"/>
      <c r="AV1630" s="2"/>
      <c r="AW1630" s="2"/>
      <c r="AX1630" s="2"/>
      <c r="AY1630" s="2"/>
      <c r="AZ1630" s="2"/>
      <c r="BA1630" s="2"/>
      <c r="BB1630" s="2"/>
      <c r="BC1630" s="2"/>
      <c r="BD1630" s="2"/>
      <c r="BE1630" s="2"/>
      <c r="BF1630" s="2"/>
      <c r="BG1630" s="2"/>
      <c r="BH1630" s="2"/>
      <c r="BI1630" s="2"/>
      <c r="BJ1630" s="2"/>
    </row>
    <row r="1631" spans="1:62" x14ac:dyDescent="0.3">
      <c r="A1631" s="2"/>
      <c r="B1631" s="2"/>
      <c r="C1631" s="2"/>
      <c r="D1631" s="2"/>
      <c r="E1631" s="2"/>
      <c r="F1631" s="2"/>
      <c r="G1631" s="2"/>
      <c r="H1631" s="2"/>
      <c r="I1631" s="2"/>
      <c r="J1631" s="2"/>
      <c r="K1631" s="2"/>
      <c r="L1631" s="2"/>
      <c r="M1631" s="2"/>
      <c r="N1631" s="2"/>
      <c r="O1631" s="2"/>
      <c r="P1631" s="2"/>
      <c r="Q1631" s="2"/>
      <c r="R1631" s="2"/>
      <c r="S1631" s="2"/>
      <c r="T1631" s="2"/>
      <c r="U1631" s="2"/>
      <c r="V1631" s="2"/>
      <c r="W1631" s="2"/>
      <c r="X1631" s="2"/>
      <c r="Y1631" s="2"/>
      <c r="Z1631" s="2"/>
      <c r="AA1631" s="2"/>
      <c r="AB1631" s="2"/>
      <c r="AC1631" s="2"/>
      <c r="AD1631" s="2"/>
      <c r="AE1631" s="2"/>
      <c r="AF1631" s="2"/>
      <c r="AG1631" s="2"/>
      <c r="AH1631" s="2"/>
      <c r="AI1631" s="2"/>
      <c r="AJ1631" s="2"/>
      <c r="AK1631" s="2"/>
      <c r="AL1631" s="2"/>
      <c r="AM1631" s="2"/>
      <c r="AN1631" s="2"/>
      <c r="AO1631" s="2"/>
      <c r="AP1631" s="2"/>
      <c r="AQ1631" s="2"/>
      <c r="AR1631" s="2"/>
      <c r="AS1631" s="2"/>
      <c r="AT1631" s="2"/>
      <c r="AU1631" s="2"/>
      <c r="AV1631" s="2"/>
      <c r="AW1631" s="2"/>
      <c r="AX1631" s="2"/>
      <c r="AY1631" s="2"/>
      <c r="AZ1631" s="2"/>
      <c r="BA1631" s="2"/>
      <c r="BB1631" s="2"/>
      <c r="BC1631" s="2"/>
      <c r="BD1631" s="2"/>
      <c r="BE1631" s="2"/>
      <c r="BF1631" s="2"/>
      <c r="BG1631" s="2"/>
      <c r="BH1631" s="2"/>
      <c r="BI1631" s="2"/>
      <c r="BJ1631" s="2"/>
    </row>
    <row r="1632" spans="1:62" x14ac:dyDescent="0.3">
      <c r="A1632" s="2"/>
      <c r="B1632" s="2"/>
      <c r="C1632" s="2"/>
      <c r="D1632" s="2"/>
      <c r="E1632" s="2"/>
      <c r="F1632" s="2"/>
      <c r="G1632" s="2"/>
      <c r="H1632" s="2"/>
      <c r="I1632" s="2"/>
      <c r="J1632" s="2"/>
      <c r="K1632" s="2"/>
      <c r="L1632" s="2"/>
      <c r="M1632" s="2"/>
      <c r="N1632" s="2"/>
      <c r="O1632" s="2"/>
      <c r="P1632" s="2"/>
      <c r="Q1632" s="2"/>
      <c r="R1632" s="2"/>
      <c r="S1632" s="2"/>
      <c r="T1632" s="2"/>
      <c r="U1632" s="2"/>
      <c r="V1632" s="2"/>
      <c r="W1632" s="2"/>
      <c r="X1632" s="2"/>
      <c r="Y1632" s="2"/>
      <c r="Z1632" s="2"/>
      <c r="AA1632" s="2"/>
      <c r="AB1632" s="2"/>
      <c r="AC1632" s="2"/>
      <c r="AD1632" s="2"/>
      <c r="AE1632" s="2"/>
      <c r="AF1632" s="2"/>
      <c r="AG1632" s="2"/>
      <c r="AH1632" s="2"/>
      <c r="AI1632" s="2"/>
      <c r="AJ1632" s="2"/>
      <c r="AK1632" s="2"/>
      <c r="AL1632" s="2"/>
      <c r="AM1632" s="2"/>
      <c r="AN1632" s="2"/>
      <c r="AO1632" s="2"/>
      <c r="AP1632" s="2"/>
      <c r="AQ1632" s="2"/>
      <c r="AR1632" s="2"/>
      <c r="AS1632" s="2"/>
      <c r="AT1632" s="2"/>
      <c r="AU1632" s="2"/>
      <c r="AV1632" s="2"/>
      <c r="AW1632" s="2"/>
      <c r="AX1632" s="2"/>
      <c r="AY1632" s="2"/>
      <c r="AZ1632" s="2"/>
      <c r="BA1632" s="2"/>
      <c r="BB1632" s="2"/>
      <c r="BC1632" s="2"/>
      <c r="BD1632" s="2"/>
      <c r="BE1632" s="2"/>
      <c r="BF1632" s="2"/>
      <c r="BG1632" s="2"/>
      <c r="BH1632" s="2"/>
      <c r="BI1632" s="2"/>
      <c r="BJ1632" s="2"/>
    </row>
    <row r="1633" spans="1:62" x14ac:dyDescent="0.3">
      <c r="A1633" s="2"/>
      <c r="B1633" s="2"/>
      <c r="C1633" s="2"/>
      <c r="D1633" s="2"/>
      <c r="E1633" s="2"/>
      <c r="F1633" s="2"/>
      <c r="G1633" s="2"/>
      <c r="H1633" s="2"/>
      <c r="I1633" s="2"/>
      <c r="J1633" s="2"/>
      <c r="K1633" s="2"/>
      <c r="L1633" s="2"/>
      <c r="M1633" s="2"/>
      <c r="N1633" s="2"/>
      <c r="O1633" s="2"/>
      <c r="P1633" s="2"/>
      <c r="Q1633" s="2"/>
      <c r="R1633" s="2"/>
      <c r="S1633" s="2"/>
      <c r="T1633" s="2"/>
      <c r="U1633" s="2"/>
      <c r="V1633" s="2"/>
      <c r="W1633" s="2"/>
      <c r="X1633" s="2"/>
      <c r="Y1633" s="2"/>
      <c r="Z1633" s="2"/>
      <c r="AA1633" s="2"/>
      <c r="AB1633" s="2"/>
      <c r="AC1633" s="2"/>
      <c r="AD1633" s="2"/>
      <c r="AE1633" s="2"/>
      <c r="AF1633" s="2"/>
      <c r="AG1633" s="2"/>
      <c r="AH1633" s="2"/>
      <c r="AI1633" s="2"/>
      <c r="AJ1633" s="2"/>
      <c r="AK1633" s="2"/>
      <c r="AL1633" s="2"/>
      <c r="AM1633" s="2"/>
      <c r="AN1633" s="2"/>
      <c r="AO1633" s="2"/>
      <c r="AP1633" s="2"/>
      <c r="AQ1633" s="2"/>
      <c r="AR1633" s="2"/>
      <c r="AS1633" s="2"/>
      <c r="AT1633" s="2"/>
      <c r="AU1633" s="2"/>
      <c r="AV1633" s="2"/>
      <c r="AW1633" s="2"/>
      <c r="AX1633" s="2"/>
      <c r="AY1633" s="2"/>
      <c r="AZ1633" s="2"/>
      <c r="BA1633" s="2"/>
      <c r="BB1633" s="2"/>
      <c r="BC1633" s="2"/>
      <c r="BD1633" s="2"/>
      <c r="BE1633" s="2"/>
      <c r="BF1633" s="2"/>
      <c r="BG1633" s="2"/>
      <c r="BH1633" s="2"/>
      <c r="BI1633" s="2"/>
      <c r="BJ1633" s="2"/>
    </row>
    <row r="1634" spans="1:62" x14ac:dyDescent="0.3">
      <c r="A1634" s="2"/>
      <c r="B1634" s="2"/>
      <c r="C1634" s="2"/>
      <c r="D1634" s="2"/>
      <c r="E1634" s="2"/>
      <c r="F1634" s="2"/>
      <c r="G1634" s="2"/>
      <c r="H1634" s="2"/>
      <c r="I1634" s="2"/>
      <c r="J1634" s="2"/>
      <c r="K1634" s="2"/>
      <c r="L1634" s="2"/>
      <c r="M1634" s="2"/>
      <c r="N1634" s="2"/>
      <c r="O1634" s="2"/>
      <c r="P1634" s="2"/>
      <c r="Q1634" s="2"/>
      <c r="R1634" s="2"/>
      <c r="S1634" s="2"/>
      <c r="T1634" s="2"/>
      <c r="U1634" s="2"/>
      <c r="V1634" s="2"/>
      <c r="W1634" s="2"/>
      <c r="X1634" s="2"/>
      <c r="Y1634" s="2"/>
      <c r="Z1634" s="2"/>
      <c r="AA1634" s="2"/>
      <c r="AB1634" s="2"/>
      <c r="AC1634" s="2"/>
      <c r="AD1634" s="2"/>
      <c r="AE1634" s="2"/>
      <c r="AF1634" s="2"/>
      <c r="AG1634" s="2"/>
      <c r="AH1634" s="2"/>
      <c r="AI1634" s="2"/>
      <c r="AJ1634" s="2"/>
      <c r="AK1634" s="2"/>
      <c r="AL1634" s="2"/>
      <c r="AM1634" s="2"/>
      <c r="AN1634" s="2"/>
      <c r="AO1634" s="2"/>
      <c r="AP1634" s="2"/>
      <c r="AQ1634" s="2"/>
      <c r="AR1634" s="2"/>
      <c r="AS1634" s="2"/>
      <c r="AT1634" s="2"/>
      <c r="AU1634" s="2"/>
      <c r="AV1634" s="2"/>
      <c r="AW1634" s="2"/>
      <c r="AX1634" s="2"/>
      <c r="AY1634" s="2"/>
      <c r="AZ1634" s="2"/>
      <c r="BA1634" s="2"/>
      <c r="BB1634" s="2"/>
      <c r="BC1634" s="2"/>
      <c r="BD1634" s="2"/>
      <c r="BE1634" s="2"/>
      <c r="BF1634" s="2"/>
      <c r="BG1634" s="2"/>
      <c r="BH1634" s="2"/>
      <c r="BI1634" s="2"/>
      <c r="BJ1634" s="2"/>
    </row>
    <row r="1635" spans="1:62" x14ac:dyDescent="0.3">
      <c r="A1635" s="2"/>
      <c r="B1635" s="2"/>
      <c r="C1635" s="2"/>
      <c r="D1635" s="2"/>
      <c r="E1635" s="2"/>
      <c r="F1635" s="2"/>
      <c r="G1635" s="2"/>
      <c r="H1635" s="2"/>
      <c r="I1635" s="2"/>
      <c r="J1635" s="2"/>
      <c r="K1635" s="2"/>
      <c r="L1635" s="2"/>
      <c r="M1635" s="2"/>
      <c r="N1635" s="2"/>
      <c r="O1635" s="2"/>
      <c r="P1635" s="2"/>
      <c r="Q1635" s="2"/>
      <c r="R1635" s="2"/>
      <c r="S1635" s="2"/>
      <c r="T1635" s="2"/>
      <c r="U1635" s="2"/>
      <c r="V1635" s="2"/>
      <c r="W1635" s="2"/>
      <c r="X1635" s="2"/>
      <c r="Y1635" s="2"/>
      <c r="Z1635" s="2"/>
      <c r="AA1635" s="2"/>
      <c r="AB1635" s="2"/>
      <c r="AC1635" s="2"/>
      <c r="AD1635" s="2"/>
      <c r="AE1635" s="2"/>
      <c r="AF1635" s="2"/>
      <c r="AG1635" s="2"/>
      <c r="AH1635" s="2"/>
      <c r="AI1635" s="2"/>
      <c r="AJ1635" s="2"/>
      <c r="AK1635" s="2"/>
      <c r="AL1635" s="2"/>
      <c r="AM1635" s="2"/>
      <c r="AN1635" s="2"/>
      <c r="AO1635" s="2"/>
      <c r="AP1635" s="2"/>
      <c r="AQ1635" s="2"/>
      <c r="AR1635" s="2"/>
      <c r="AS1635" s="2"/>
      <c r="AT1635" s="2"/>
      <c r="AU1635" s="2"/>
      <c r="AV1635" s="2"/>
      <c r="AW1635" s="2"/>
      <c r="AX1635" s="2"/>
      <c r="AY1635" s="2"/>
      <c r="AZ1635" s="2"/>
      <c r="BA1635" s="2"/>
      <c r="BB1635" s="2"/>
      <c r="BC1635" s="2"/>
      <c r="BD1635" s="2"/>
      <c r="BE1635" s="2"/>
      <c r="BF1635" s="2"/>
      <c r="BG1635" s="2"/>
      <c r="BH1635" s="2"/>
      <c r="BI1635" s="2"/>
      <c r="BJ1635" s="2"/>
    </row>
    <row r="1636" spans="1:62" x14ac:dyDescent="0.3">
      <c r="A1636" s="2"/>
      <c r="B1636" s="2"/>
      <c r="C1636" s="2"/>
      <c r="D1636" s="2"/>
      <c r="E1636" s="2"/>
      <c r="F1636" s="2"/>
      <c r="G1636" s="2"/>
      <c r="H1636" s="2"/>
      <c r="I1636" s="2"/>
      <c r="J1636" s="2"/>
      <c r="K1636" s="2"/>
      <c r="L1636" s="2"/>
      <c r="M1636" s="2"/>
      <c r="N1636" s="2"/>
      <c r="O1636" s="2"/>
      <c r="P1636" s="2"/>
      <c r="Q1636" s="2"/>
      <c r="R1636" s="2"/>
      <c r="S1636" s="2"/>
      <c r="T1636" s="2"/>
      <c r="U1636" s="2"/>
      <c r="V1636" s="2"/>
      <c r="W1636" s="2"/>
      <c r="X1636" s="2"/>
      <c r="Y1636" s="2"/>
      <c r="Z1636" s="2"/>
      <c r="AA1636" s="2"/>
      <c r="AB1636" s="2"/>
      <c r="AC1636" s="2"/>
      <c r="AD1636" s="2"/>
      <c r="AE1636" s="2"/>
      <c r="AF1636" s="2"/>
      <c r="AG1636" s="2"/>
      <c r="AH1636" s="2"/>
      <c r="AI1636" s="2"/>
      <c r="AJ1636" s="2"/>
      <c r="AK1636" s="2"/>
      <c r="AL1636" s="2"/>
      <c r="AM1636" s="2"/>
      <c r="AN1636" s="2"/>
      <c r="AO1636" s="2"/>
      <c r="AP1636" s="2"/>
      <c r="AQ1636" s="2"/>
      <c r="AR1636" s="2"/>
      <c r="AS1636" s="2"/>
      <c r="AT1636" s="2"/>
      <c r="AU1636" s="2"/>
      <c r="AV1636" s="2"/>
      <c r="AW1636" s="2"/>
      <c r="AX1636" s="2"/>
      <c r="AY1636" s="2"/>
      <c r="AZ1636" s="2"/>
      <c r="BA1636" s="2"/>
      <c r="BB1636" s="2"/>
      <c r="BC1636" s="2"/>
      <c r="BD1636" s="2"/>
      <c r="BE1636" s="2"/>
      <c r="BF1636" s="2"/>
      <c r="BG1636" s="2"/>
      <c r="BH1636" s="2"/>
      <c r="BI1636" s="2"/>
      <c r="BJ1636" s="2"/>
    </row>
    <row r="1637" spans="1:62" x14ac:dyDescent="0.3">
      <c r="A1637" s="2"/>
      <c r="B1637" s="2"/>
      <c r="C1637" s="2"/>
      <c r="D1637" s="2"/>
      <c r="E1637" s="2"/>
      <c r="F1637" s="2"/>
      <c r="G1637" s="2"/>
      <c r="H1637" s="2"/>
      <c r="I1637" s="2"/>
      <c r="J1637" s="2"/>
      <c r="K1637" s="2"/>
      <c r="L1637" s="2"/>
      <c r="M1637" s="2"/>
      <c r="N1637" s="2"/>
      <c r="O1637" s="2"/>
      <c r="P1637" s="2"/>
      <c r="Q1637" s="2"/>
      <c r="R1637" s="2"/>
      <c r="S1637" s="2"/>
      <c r="T1637" s="2"/>
      <c r="U1637" s="2"/>
      <c r="V1637" s="2"/>
      <c r="W1637" s="2"/>
      <c r="X1637" s="2"/>
      <c r="Y1637" s="2"/>
      <c r="Z1637" s="2"/>
      <c r="AA1637" s="2"/>
      <c r="AB1637" s="2"/>
      <c r="AC1637" s="2"/>
      <c r="AD1637" s="2"/>
      <c r="AE1637" s="2"/>
      <c r="AF1637" s="2"/>
      <c r="AG1637" s="2"/>
      <c r="AH1637" s="2"/>
      <c r="AI1637" s="2"/>
      <c r="AJ1637" s="2"/>
      <c r="AK1637" s="2"/>
      <c r="AL1637" s="2"/>
      <c r="AM1637" s="2"/>
      <c r="AN1637" s="2"/>
      <c r="AO1637" s="2"/>
      <c r="AP1637" s="2"/>
      <c r="AQ1637" s="2"/>
      <c r="AR1637" s="2"/>
      <c r="AS1637" s="2"/>
      <c r="AT1637" s="2"/>
      <c r="AU1637" s="2"/>
      <c r="AV1637" s="2"/>
      <c r="AW1637" s="2"/>
      <c r="AX1637" s="2"/>
      <c r="AY1637" s="2"/>
      <c r="AZ1637" s="2"/>
      <c r="BA1637" s="2"/>
      <c r="BB1637" s="2"/>
      <c r="BC1637" s="2"/>
      <c r="BD1637" s="2"/>
      <c r="BE1637" s="2"/>
      <c r="BF1637" s="2"/>
      <c r="BG1637" s="2"/>
      <c r="BH1637" s="2"/>
      <c r="BI1637" s="2"/>
      <c r="BJ1637" s="2"/>
    </row>
    <row r="1638" spans="1:62" x14ac:dyDescent="0.3">
      <c r="A1638" s="2"/>
      <c r="B1638" s="2"/>
      <c r="C1638" s="2"/>
      <c r="D1638" s="2"/>
      <c r="E1638" s="2"/>
      <c r="F1638" s="2"/>
      <c r="G1638" s="2"/>
      <c r="H1638" s="2"/>
      <c r="I1638" s="2"/>
      <c r="J1638" s="2"/>
      <c r="K1638" s="2"/>
      <c r="L1638" s="2"/>
      <c r="M1638" s="2"/>
      <c r="N1638" s="2"/>
      <c r="O1638" s="2"/>
      <c r="P1638" s="2"/>
      <c r="Q1638" s="2"/>
      <c r="R1638" s="2"/>
      <c r="S1638" s="2"/>
      <c r="T1638" s="2"/>
      <c r="U1638" s="2"/>
      <c r="V1638" s="2"/>
      <c r="W1638" s="2"/>
      <c r="X1638" s="2"/>
      <c r="Y1638" s="2"/>
      <c r="Z1638" s="2"/>
      <c r="AA1638" s="2"/>
      <c r="AB1638" s="2"/>
      <c r="AC1638" s="2"/>
      <c r="AD1638" s="2"/>
      <c r="AE1638" s="2"/>
      <c r="AF1638" s="2"/>
      <c r="AG1638" s="2"/>
      <c r="AH1638" s="2"/>
      <c r="AI1638" s="2"/>
      <c r="AJ1638" s="2"/>
      <c r="AK1638" s="2"/>
      <c r="AL1638" s="2"/>
      <c r="AM1638" s="2"/>
      <c r="AN1638" s="2"/>
      <c r="AO1638" s="2"/>
      <c r="AP1638" s="2"/>
      <c r="AQ1638" s="2"/>
      <c r="AR1638" s="2"/>
      <c r="AS1638" s="2"/>
      <c r="AT1638" s="2"/>
      <c r="AU1638" s="2"/>
      <c r="AV1638" s="2"/>
      <c r="AW1638" s="2"/>
      <c r="AX1638" s="2"/>
      <c r="AY1638" s="2"/>
      <c r="AZ1638" s="2"/>
      <c r="BA1638" s="2"/>
      <c r="BB1638" s="2"/>
      <c r="BC1638" s="2"/>
      <c r="BD1638" s="2"/>
      <c r="BE1638" s="2"/>
      <c r="BF1638" s="2"/>
      <c r="BG1638" s="2"/>
      <c r="BH1638" s="2"/>
      <c r="BI1638" s="2"/>
      <c r="BJ1638" s="2"/>
    </row>
    <row r="1639" spans="1:62" x14ac:dyDescent="0.3">
      <c r="A1639" s="2"/>
      <c r="B1639" s="2"/>
      <c r="C1639" s="2"/>
      <c r="D1639" s="2"/>
      <c r="E1639" s="2"/>
      <c r="F1639" s="2"/>
      <c r="G1639" s="2"/>
      <c r="H1639" s="2"/>
      <c r="I1639" s="2"/>
      <c r="J1639" s="2"/>
      <c r="K1639" s="2"/>
      <c r="L1639" s="2"/>
      <c r="M1639" s="2"/>
      <c r="N1639" s="2"/>
      <c r="O1639" s="2"/>
      <c r="P1639" s="2"/>
      <c r="Q1639" s="2"/>
      <c r="R1639" s="2"/>
      <c r="S1639" s="2"/>
      <c r="T1639" s="2"/>
      <c r="U1639" s="2"/>
      <c r="V1639" s="2"/>
      <c r="W1639" s="2"/>
      <c r="X1639" s="2"/>
      <c r="Y1639" s="2"/>
      <c r="Z1639" s="2"/>
      <c r="AA1639" s="2"/>
      <c r="AB1639" s="2"/>
      <c r="AC1639" s="2"/>
      <c r="AD1639" s="2"/>
      <c r="AE1639" s="2"/>
      <c r="AF1639" s="2"/>
      <c r="AG1639" s="2"/>
      <c r="AH1639" s="2"/>
      <c r="AI1639" s="2"/>
      <c r="AJ1639" s="2"/>
      <c r="AK1639" s="2"/>
      <c r="AL1639" s="2"/>
      <c r="AM1639" s="2"/>
      <c r="AN1639" s="2"/>
      <c r="AO1639" s="2"/>
      <c r="AP1639" s="2"/>
      <c r="AQ1639" s="2"/>
      <c r="AR1639" s="2"/>
      <c r="AS1639" s="2"/>
      <c r="AT1639" s="2"/>
      <c r="AU1639" s="2"/>
      <c r="AV1639" s="2"/>
      <c r="AW1639" s="2"/>
      <c r="AX1639" s="2"/>
      <c r="AY1639" s="2"/>
      <c r="AZ1639" s="2"/>
      <c r="BA1639" s="2"/>
      <c r="BB1639" s="2"/>
      <c r="BC1639" s="2"/>
      <c r="BD1639" s="2"/>
      <c r="BE1639" s="2"/>
      <c r="BF1639" s="2"/>
      <c r="BG1639" s="2"/>
      <c r="BH1639" s="2"/>
      <c r="BI1639" s="2"/>
      <c r="BJ1639" s="2"/>
    </row>
    <row r="1640" spans="1:62" x14ac:dyDescent="0.3">
      <c r="A1640" s="2"/>
      <c r="B1640" s="2"/>
      <c r="C1640" s="2"/>
      <c r="D1640" s="2"/>
      <c r="E1640" s="2"/>
      <c r="F1640" s="2"/>
      <c r="G1640" s="2"/>
      <c r="H1640" s="2"/>
      <c r="I1640" s="2"/>
      <c r="J1640" s="2"/>
      <c r="K1640" s="2"/>
      <c r="L1640" s="2"/>
      <c r="M1640" s="2"/>
      <c r="N1640" s="2"/>
      <c r="O1640" s="2"/>
      <c r="P1640" s="2"/>
      <c r="Q1640" s="2"/>
      <c r="R1640" s="2"/>
      <c r="S1640" s="2"/>
      <c r="T1640" s="2"/>
      <c r="U1640" s="2"/>
      <c r="V1640" s="2"/>
      <c r="W1640" s="2"/>
      <c r="X1640" s="2"/>
      <c r="Y1640" s="2"/>
      <c r="Z1640" s="2"/>
      <c r="AA1640" s="2"/>
      <c r="AB1640" s="2"/>
      <c r="AC1640" s="2"/>
      <c r="AD1640" s="2"/>
      <c r="AE1640" s="2"/>
      <c r="AF1640" s="2"/>
      <c r="AG1640" s="2"/>
      <c r="AH1640" s="2"/>
      <c r="AI1640" s="2"/>
      <c r="AJ1640" s="2"/>
      <c r="AK1640" s="2"/>
      <c r="AL1640" s="2"/>
      <c r="AM1640" s="2"/>
      <c r="AN1640" s="2"/>
      <c r="AO1640" s="2"/>
      <c r="AP1640" s="2"/>
      <c r="AQ1640" s="2"/>
      <c r="AR1640" s="2"/>
      <c r="AS1640" s="2"/>
      <c r="AT1640" s="2"/>
      <c r="AU1640" s="2"/>
      <c r="AV1640" s="2"/>
      <c r="AW1640" s="2"/>
      <c r="AX1640" s="2"/>
      <c r="AY1640" s="2"/>
      <c r="AZ1640" s="2"/>
      <c r="BA1640" s="2"/>
      <c r="BB1640" s="2"/>
      <c r="BC1640" s="2"/>
      <c r="BD1640" s="2"/>
      <c r="BE1640" s="2"/>
      <c r="BF1640" s="2"/>
      <c r="BG1640" s="2"/>
      <c r="BH1640" s="2"/>
      <c r="BI1640" s="2"/>
      <c r="BJ1640" s="2"/>
    </row>
    <row r="1641" spans="1:62" x14ac:dyDescent="0.3">
      <c r="A1641" s="2"/>
      <c r="B1641" s="2"/>
      <c r="C1641" s="2"/>
      <c r="D1641" s="2"/>
      <c r="E1641" s="2"/>
      <c r="F1641" s="2"/>
      <c r="G1641" s="2"/>
      <c r="H1641" s="2"/>
      <c r="I1641" s="2"/>
      <c r="J1641" s="2"/>
      <c r="K1641" s="2"/>
      <c r="L1641" s="2"/>
      <c r="M1641" s="2"/>
      <c r="N1641" s="2"/>
      <c r="O1641" s="2"/>
      <c r="P1641" s="2"/>
      <c r="Q1641" s="2"/>
      <c r="R1641" s="2"/>
      <c r="S1641" s="2"/>
      <c r="T1641" s="2"/>
      <c r="U1641" s="2"/>
      <c r="V1641" s="2"/>
      <c r="W1641" s="2"/>
      <c r="X1641" s="2"/>
      <c r="Y1641" s="2"/>
      <c r="Z1641" s="2"/>
      <c r="AA1641" s="2"/>
      <c r="AB1641" s="2"/>
      <c r="AC1641" s="2"/>
      <c r="AD1641" s="2"/>
      <c r="AE1641" s="2"/>
      <c r="AF1641" s="2"/>
      <c r="AG1641" s="2"/>
      <c r="AH1641" s="2"/>
      <c r="AI1641" s="2"/>
      <c r="AJ1641" s="2"/>
      <c r="AK1641" s="2"/>
      <c r="AL1641" s="2"/>
      <c r="AM1641" s="2"/>
      <c r="AN1641" s="2"/>
      <c r="AO1641" s="2"/>
      <c r="AP1641" s="2"/>
      <c r="AQ1641" s="2"/>
      <c r="AR1641" s="2"/>
      <c r="AS1641" s="2"/>
      <c r="AT1641" s="2"/>
      <c r="AU1641" s="2"/>
      <c r="AV1641" s="2"/>
      <c r="AW1641" s="2"/>
      <c r="AX1641" s="2"/>
      <c r="AY1641" s="2"/>
      <c r="AZ1641" s="2"/>
      <c r="BA1641" s="2"/>
      <c r="BB1641" s="2"/>
      <c r="BC1641" s="2"/>
      <c r="BD1641" s="2"/>
      <c r="BE1641" s="2"/>
      <c r="BF1641" s="2"/>
      <c r="BG1641" s="2"/>
      <c r="BH1641" s="2"/>
      <c r="BI1641" s="2"/>
      <c r="BJ1641" s="2"/>
    </row>
    <row r="1642" spans="1:62" x14ac:dyDescent="0.3">
      <c r="A1642" s="2"/>
      <c r="B1642" s="2"/>
      <c r="C1642" s="2"/>
      <c r="D1642" s="2"/>
      <c r="E1642" s="2"/>
      <c r="F1642" s="2"/>
      <c r="G1642" s="2"/>
      <c r="H1642" s="2"/>
      <c r="I1642" s="2"/>
      <c r="J1642" s="2"/>
      <c r="K1642" s="2"/>
      <c r="L1642" s="2"/>
      <c r="M1642" s="2"/>
      <c r="N1642" s="2"/>
      <c r="O1642" s="2"/>
      <c r="P1642" s="2"/>
      <c r="Q1642" s="2"/>
      <c r="R1642" s="2"/>
      <c r="S1642" s="2"/>
      <c r="T1642" s="2"/>
      <c r="U1642" s="2"/>
      <c r="V1642" s="2"/>
      <c r="W1642" s="2"/>
      <c r="X1642" s="2"/>
      <c r="Y1642" s="2"/>
      <c r="Z1642" s="2"/>
      <c r="AA1642" s="2"/>
      <c r="AB1642" s="2"/>
      <c r="AC1642" s="2"/>
      <c r="AD1642" s="2"/>
      <c r="AE1642" s="2"/>
      <c r="AF1642" s="2"/>
      <c r="AG1642" s="2"/>
      <c r="AH1642" s="2"/>
      <c r="AI1642" s="2"/>
      <c r="AJ1642" s="2"/>
      <c r="AK1642" s="2"/>
      <c r="AL1642" s="2"/>
      <c r="AM1642" s="2"/>
      <c r="AN1642" s="2"/>
      <c r="AO1642" s="2"/>
      <c r="AP1642" s="2"/>
      <c r="AQ1642" s="2"/>
      <c r="AR1642" s="2"/>
      <c r="AS1642" s="2"/>
      <c r="AT1642" s="2"/>
      <c r="AU1642" s="2"/>
      <c r="AV1642" s="2"/>
      <c r="AW1642" s="2"/>
      <c r="AX1642" s="2"/>
      <c r="AY1642" s="2"/>
      <c r="AZ1642" s="2"/>
      <c r="BA1642" s="2"/>
      <c r="BB1642" s="2"/>
      <c r="BC1642" s="2"/>
      <c r="BD1642" s="2"/>
      <c r="BE1642" s="2"/>
      <c r="BF1642" s="2"/>
      <c r="BG1642" s="2"/>
      <c r="BH1642" s="2"/>
      <c r="BI1642" s="2"/>
      <c r="BJ1642" s="2"/>
    </row>
    <row r="1643" spans="1:62" x14ac:dyDescent="0.3">
      <c r="A1643" s="2"/>
      <c r="B1643" s="2"/>
      <c r="C1643" s="2"/>
      <c r="D1643" s="2"/>
      <c r="E1643" s="2"/>
      <c r="F1643" s="2"/>
      <c r="G1643" s="2"/>
      <c r="H1643" s="2"/>
      <c r="I1643" s="2"/>
      <c r="J1643" s="2"/>
      <c r="K1643" s="2"/>
      <c r="L1643" s="2"/>
      <c r="M1643" s="2"/>
      <c r="N1643" s="2"/>
      <c r="O1643" s="2"/>
      <c r="P1643" s="2"/>
      <c r="Q1643" s="2"/>
      <c r="R1643" s="2"/>
      <c r="S1643" s="2"/>
      <c r="T1643" s="2"/>
      <c r="U1643" s="2"/>
      <c r="V1643" s="2"/>
      <c r="W1643" s="2"/>
      <c r="X1643" s="2"/>
      <c r="Y1643" s="2"/>
      <c r="Z1643" s="2"/>
      <c r="AA1643" s="2"/>
      <c r="AB1643" s="2"/>
      <c r="AC1643" s="2"/>
      <c r="AD1643" s="2"/>
      <c r="AE1643" s="2"/>
      <c r="AF1643" s="2"/>
      <c r="AG1643" s="2"/>
      <c r="AH1643" s="2"/>
      <c r="AI1643" s="2"/>
      <c r="AJ1643" s="2"/>
      <c r="AK1643" s="2"/>
      <c r="AL1643" s="2"/>
      <c r="AM1643" s="2"/>
      <c r="AN1643" s="2"/>
      <c r="AO1643" s="2"/>
      <c r="AP1643" s="2"/>
      <c r="AQ1643" s="2"/>
      <c r="AR1643" s="2"/>
      <c r="AS1643" s="2"/>
      <c r="AT1643" s="2"/>
      <c r="AU1643" s="2"/>
      <c r="AV1643" s="2"/>
      <c r="AW1643" s="2"/>
      <c r="AX1643" s="2"/>
      <c r="AY1643" s="2"/>
      <c r="AZ1643" s="2"/>
      <c r="BA1643" s="2"/>
      <c r="BB1643" s="2"/>
      <c r="BC1643" s="2"/>
      <c r="BD1643" s="2"/>
      <c r="BE1643" s="2"/>
      <c r="BF1643" s="2"/>
      <c r="BG1643" s="2"/>
      <c r="BH1643" s="2"/>
      <c r="BI1643" s="2"/>
      <c r="BJ1643" s="2"/>
    </row>
    <row r="1644" spans="1:62" x14ac:dyDescent="0.3">
      <c r="A1644" s="2"/>
      <c r="B1644" s="2"/>
      <c r="C1644" s="2"/>
      <c r="D1644" s="2"/>
      <c r="E1644" s="2"/>
      <c r="F1644" s="2"/>
      <c r="G1644" s="2"/>
      <c r="H1644" s="2"/>
      <c r="I1644" s="2"/>
      <c r="J1644" s="2"/>
      <c r="K1644" s="2"/>
      <c r="L1644" s="2"/>
      <c r="M1644" s="2"/>
      <c r="N1644" s="2"/>
      <c r="O1644" s="2"/>
      <c r="P1644" s="2"/>
      <c r="Q1644" s="2"/>
      <c r="R1644" s="2"/>
      <c r="S1644" s="2"/>
      <c r="T1644" s="2"/>
      <c r="U1644" s="2"/>
      <c r="V1644" s="2"/>
      <c r="W1644" s="2"/>
      <c r="X1644" s="2"/>
      <c r="Y1644" s="2"/>
      <c r="Z1644" s="2"/>
      <c r="AA1644" s="2"/>
      <c r="AB1644" s="2"/>
      <c r="AC1644" s="2"/>
      <c r="AD1644" s="2"/>
      <c r="AE1644" s="2"/>
      <c r="AF1644" s="2"/>
      <c r="AG1644" s="2"/>
      <c r="AH1644" s="2"/>
      <c r="AI1644" s="2"/>
      <c r="AJ1644" s="2"/>
      <c r="AK1644" s="2"/>
      <c r="AL1644" s="2"/>
      <c r="AM1644" s="2"/>
      <c r="AN1644" s="2"/>
      <c r="AO1644" s="2"/>
      <c r="AP1644" s="2"/>
      <c r="AQ1644" s="2"/>
      <c r="AR1644" s="2"/>
      <c r="AS1644" s="2"/>
      <c r="AT1644" s="2"/>
      <c r="AU1644" s="2"/>
      <c r="AV1644" s="2"/>
      <c r="AW1644" s="2"/>
      <c r="AX1644" s="2"/>
      <c r="AY1644" s="2"/>
      <c r="AZ1644" s="2"/>
      <c r="BA1644" s="2"/>
      <c r="BB1644" s="2"/>
      <c r="BC1644" s="2"/>
      <c r="BD1644" s="2"/>
      <c r="BE1644" s="2"/>
      <c r="BF1644" s="2"/>
      <c r="BG1644" s="2"/>
      <c r="BH1644" s="2"/>
      <c r="BI1644" s="2"/>
      <c r="BJ1644" s="2"/>
    </row>
    <row r="1645" spans="1:62" x14ac:dyDescent="0.3">
      <c r="A1645" s="2"/>
      <c r="B1645" s="2"/>
      <c r="C1645" s="2"/>
      <c r="D1645" s="2"/>
      <c r="E1645" s="2"/>
      <c r="F1645" s="2"/>
      <c r="G1645" s="2"/>
      <c r="H1645" s="2"/>
      <c r="I1645" s="2"/>
      <c r="J1645" s="2"/>
      <c r="K1645" s="2"/>
      <c r="L1645" s="2"/>
      <c r="M1645" s="2"/>
      <c r="N1645" s="2"/>
      <c r="O1645" s="2"/>
      <c r="P1645" s="2"/>
      <c r="Q1645" s="2"/>
      <c r="R1645" s="2"/>
      <c r="S1645" s="2"/>
      <c r="T1645" s="2"/>
      <c r="U1645" s="2"/>
      <c r="V1645" s="2"/>
      <c r="W1645" s="2"/>
      <c r="X1645" s="2"/>
      <c r="Y1645" s="2"/>
      <c r="Z1645" s="2"/>
      <c r="AA1645" s="2"/>
      <c r="AB1645" s="2"/>
      <c r="AC1645" s="2"/>
      <c r="AD1645" s="2"/>
      <c r="AE1645" s="2"/>
      <c r="AF1645" s="2"/>
      <c r="AG1645" s="2"/>
      <c r="AH1645" s="2"/>
      <c r="AI1645" s="2"/>
      <c r="AJ1645" s="2"/>
      <c r="AK1645" s="2"/>
      <c r="AL1645" s="2"/>
      <c r="AM1645" s="2"/>
      <c r="AN1645" s="2"/>
      <c r="AO1645" s="2"/>
      <c r="AP1645" s="2"/>
      <c r="AQ1645" s="2"/>
      <c r="AR1645" s="2"/>
      <c r="AS1645" s="2"/>
      <c r="AT1645" s="2"/>
      <c r="AU1645" s="2"/>
      <c r="AV1645" s="2"/>
      <c r="AW1645" s="2"/>
      <c r="AX1645" s="2"/>
      <c r="AY1645" s="2"/>
      <c r="AZ1645" s="2"/>
      <c r="BA1645" s="2"/>
      <c r="BB1645" s="2"/>
      <c r="BC1645" s="2"/>
      <c r="BD1645" s="2"/>
      <c r="BE1645" s="2"/>
      <c r="BF1645" s="2"/>
      <c r="BG1645" s="2"/>
      <c r="BH1645" s="2"/>
      <c r="BI1645" s="2"/>
      <c r="BJ1645" s="2"/>
    </row>
    <row r="1646" spans="1:62" x14ac:dyDescent="0.3">
      <c r="A1646" s="2"/>
      <c r="B1646" s="2"/>
      <c r="C1646" s="2"/>
      <c r="D1646" s="2"/>
      <c r="E1646" s="2"/>
      <c r="F1646" s="2"/>
      <c r="G1646" s="2"/>
      <c r="H1646" s="2"/>
      <c r="I1646" s="2"/>
      <c r="J1646" s="2"/>
      <c r="K1646" s="2"/>
      <c r="L1646" s="2"/>
      <c r="M1646" s="2"/>
      <c r="N1646" s="2"/>
      <c r="O1646" s="2"/>
      <c r="P1646" s="2"/>
      <c r="Q1646" s="2"/>
      <c r="R1646" s="2"/>
      <c r="S1646" s="2"/>
      <c r="T1646" s="2"/>
      <c r="U1646" s="2"/>
      <c r="V1646" s="2"/>
      <c r="W1646" s="2"/>
      <c r="X1646" s="2"/>
      <c r="Y1646" s="2"/>
      <c r="Z1646" s="2"/>
      <c r="AA1646" s="2"/>
      <c r="AB1646" s="2"/>
      <c r="AC1646" s="2"/>
      <c r="AD1646" s="2"/>
      <c r="AE1646" s="2"/>
      <c r="AF1646" s="2"/>
      <c r="AG1646" s="2"/>
      <c r="AH1646" s="2"/>
      <c r="AI1646" s="2"/>
      <c r="AJ1646" s="2"/>
      <c r="AK1646" s="2"/>
      <c r="AL1646" s="2"/>
      <c r="AM1646" s="2"/>
      <c r="AN1646" s="2"/>
      <c r="AO1646" s="2"/>
      <c r="AP1646" s="2"/>
      <c r="AQ1646" s="2"/>
      <c r="AR1646" s="2"/>
      <c r="AS1646" s="2"/>
      <c r="AT1646" s="2"/>
      <c r="AU1646" s="2"/>
      <c r="AV1646" s="2"/>
      <c r="AW1646" s="2"/>
      <c r="AX1646" s="2"/>
      <c r="AY1646" s="2"/>
      <c r="AZ1646" s="2"/>
      <c r="BA1646" s="2"/>
      <c r="BB1646" s="2"/>
      <c r="BC1646" s="2"/>
      <c r="BD1646" s="2"/>
      <c r="BE1646" s="2"/>
      <c r="BF1646" s="2"/>
      <c r="BG1646" s="2"/>
      <c r="BH1646" s="2"/>
      <c r="BI1646" s="2"/>
      <c r="BJ1646" s="2"/>
    </row>
    <row r="1647" spans="1:62" x14ac:dyDescent="0.3">
      <c r="A1647" s="2"/>
      <c r="B1647" s="2"/>
      <c r="C1647" s="2"/>
      <c r="D1647" s="2"/>
      <c r="E1647" s="2"/>
      <c r="F1647" s="2"/>
      <c r="G1647" s="2"/>
      <c r="H1647" s="2"/>
      <c r="I1647" s="2"/>
      <c r="J1647" s="2"/>
      <c r="K1647" s="2"/>
      <c r="L1647" s="2"/>
      <c r="M1647" s="2"/>
      <c r="N1647" s="2"/>
      <c r="O1647" s="2"/>
      <c r="P1647" s="2"/>
      <c r="Q1647" s="2"/>
      <c r="R1647" s="2"/>
      <c r="S1647" s="2"/>
      <c r="T1647" s="2"/>
      <c r="U1647" s="2"/>
      <c r="V1647" s="2"/>
      <c r="W1647" s="2"/>
      <c r="X1647" s="2"/>
      <c r="Y1647" s="2"/>
      <c r="Z1647" s="2"/>
      <c r="AA1647" s="2"/>
      <c r="AB1647" s="2"/>
      <c r="AC1647" s="2"/>
      <c r="AD1647" s="2"/>
      <c r="AE1647" s="2"/>
      <c r="AF1647" s="2"/>
      <c r="AG1647" s="2"/>
      <c r="AH1647" s="2"/>
      <c r="AI1647" s="2"/>
      <c r="AJ1647" s="2"/>
      <c r="AK1647" s="2"/>
      <c r="AL1647" s="2"/>
      <c r="AM1647" s="2"/>
      <c r="AN1647" s="2"/>
      <c r="AO1647" s="2"/>
      <c r="AP1647" s="2"/>
      <c r="AQ1647" s="2"/>
      <c r="AR1647" s="2"/>
      <c r="AS1647" s="2"/>
      <c r="AT1647" s="2"/>
      <c r="AU1647" s="2"/>
      <c r="AV1647" s="2"/>
      <c r="AW1647" s="2"/>
      <c r="AX1647" s="2"/>
      <c r="AY1647" s="2"/>
      <c r="AZ1647" s="2"/>
      <c r="BA1647" s="2"/>
      <c r="BB1647" s="2"/>
      <c r="BC1647" s="2"/>
      <c r="BD1647" s="2"/>
      <c r="BE1647" s="2"/>
      <c r="BF1647" s="2"/>
      <c r="BG1647" s="2"/>
      <c r="BH1647" s="2"/>
      <c r="BI1647" s="2"/>
      <c r="BJ1647" s="2"/>
    </row>
    <row r="1648" spans="1:62" x14ac:dyDescent="0.3">
      <c r="A1648" s="2"/>
      <c r="B1648" s="2"/>
      <c r="C1648" s="2"/>
      <c r="D1648" s="2"/>
      <c r="E1648" s="2"/>
      <c r="F1648" s="2"/>
      <c r="G1648" s="2"/>
      <c r="H1648" s="2"/>
      <c r="I1648" s="2"/>
      <c r="J1648" s="2"/>
      <c r="K1648" s="2"/>
      <c r="L1648" s="2"/>
      <c r="M1648" s="2"/>
      <c r="N1648" s="2"/>
      <c r="O1648" s="2"/>
      <c r="P1648" s="2"/>
      <c r="Q1648" s="2"/>
      <c r="R1648" s="2"/>
      <c r="S1648" s="2"/>
      <c r="T1648" s="2"/>
      <c r="U1648" s="2"/>
      <c r="V1648" s="2"/>
      <c r="W1648" s="2"/>
      <c r="X1648" s="2"/>
      <c r="Y1648" s="2"/>
      <c r="Z1648" s="2"/>
      <c r="AA1648" s="2"/>
      <c r="AB1648" s="2"/>
      <c r="AC1648" s="2"/>
      <c r="AD1648" s="2"/>
      <c r="AE1648" s="2"/>
      <c r="AF1648" s="2"/>
      <c r="AG1648" s="2"/>
      <c r="AH1648" s="2"/>
      <c r="AI1648" s="2"/>
      <c r="AJ1648" s="2"/>
      <c r="AK1648" s="2"/>
      <c r="AL1648" s="2"/>
      <c r="AM1648" s="2"/>
      <c r="AN1648" s="2"/>
      <c r="AO1648" s="2"/>
      <c r="AP1648" s="2"/>
      <c r="AQ1648" s="2"/>
      <c r="AR1648" s="2"/>
      <c r="AS1648" s="2"/>
      <c r="AT1648" s="2"/>
      <c r="AU1648" s="2"/>
      <c r="AV1648" s="2"/>
      <c r="AW1648" s="2"/>
      <c r="AX1648" s="2"/>
      <c r="AY1648" s="2"/>
      <c r="AZ1648" s="2"/>
      <c r="BA1648" s="2"/>
      <c r="BB1648" s="2"/>
      <c r="BC1648" s="2"/>
      <c r="BD1648" s="2"/>
      <c r="BE1648" s="2"/>
      <c r="BF1648" s="2"/>
      <c r="BG1648" s="2"/>
      <c r="BH1648" s="2"/>
      <c r="BI1648" s="2"/>
      <c r="BJ1648" s="2"/>
    </row>
    <row r="1649" spans="1:62" x14ac:dyDescent="0.3">
      <c r="A1649" s="2"/>
      <c r="B1649" s="2"/>
      <c r="C1649" s="2"/>
      <c r="D1649" s="2"/>
      <c r="E1649" s="2"/>
      <c r="F1649" s="2"/>
      <c r="G1649" s="2"/>
      <c r="H1649" s="2"/>
      <c r="I1649" s="2"/>
      <c r="J1649" s="2"/>
      <c r="K1649" s="2"/>
      <c r="L1649" s="2"/>
      <c r="M1649" s="2"/>
      <c r="N1649" s="2"/>
      <c r="O1649" s="2"/>
      <c r="P1649" s="2"/>
      <c r="Q1649" s="2"/>
      <c r="R1649" s="2"/>
      <c r="S1649" s="2"/>
      <c r="T1649" s="2"/>
      <c r="U1649" s="2"/>
      <c r="V1649" s="2"/>
      <c r="W1649" s="2"/>
      <c r="X1649" s="2"/>
      <c r="Y1649" s="2"/>
      <c r="Z1649" s="2"/>
      <c r="AA1649" s="2"/>
      <c r="AB1649" s="2"/>
      <c r="AC1649" s="2"/>
      <c r="AD1649" s="2"/>
      <c r="AE1649" s="2"/>
      <c r="AF1649" s="2"/>
      <c r="AG1649" s="2"/>
      <c r="AH1649" s="2"/>
      <c r="AI1649" s="2"/>
      <c r="AJ1649" s="2"/>
      <c r="AK1649" s="2"/>
      <c r="AL1649" s="2"/>
      <c r="AM1649" s="2"/>
      <c r="AN1649" s="2"/>
      <c r="AO1649" s="2"/>
      <c r="AP1649" s="2"/>
      <c r="AQ1649" s="2"/>
      <c r="AR1649" s="2"/>
      <c r="AS1649" s="2"/>
      <c r="AT1649" s="2"/>
      <c r="AU1649" s="2"/>
      <c r="AV1649" s="2"/>
      <c r="AW1649" s="2"/>
      <c r="AX1649" s="2"/>
      <c r="AY1649" s="2"/>
      <c r="AZ1649" s="2"/>
      <c r="BA1649" s="2"/>
      <c r="BB1649" s="2"/>
      <c r="BC1649" s="2"/>
      <c r="BD1649" s="2"/>
      <c r="BE1649" s="2"/>
      <c r="BF1649" s="2"/>
      <c r="BG1649" s="2"/>
      <c r="BH1649" s="2"/>
      <c r="BI1649" s="2"/>
      <c r="BJ1649" s="2"/>
    </row>
    <row r="1650" spans="1:62" x14ac:dyDescent="0.3">
      <c r="A1650" s="2"/>
      <c r="B1650" s="2"/>
      <c r="C1650" s="2"/>
      <c r="D1650" s="2"/>
      <c r="E1650" s="2"/>
      <c r="F1650" s="2"/>
      <c r="G1650" s="2"/>
      <c r="H1650" s="2"/>
      <c r="I1650" s="2"/>
      <c r="J1650" s="2"/>
      <c r="K1650" s="2"/>
      <c r="L1650" s="2"/>
      <c r="M1650" s="2"/>
      <c r="N1650" s="2"/>
      <c r="O1650" s="2"/>
      <c r="P1650" s="2"/>
      <c r="Q1650" s="2"/>
      <c r="R1650" s="2"/>
      <c r="S1650" s="2"/>
      <c r="T1650" s="2"/>
      <c r="U1650" s="2"/>
      <c r="V1650" s="2"/>
      <c r="W1650" s="2"/>
      <c r="X1650" s="2"/>
      <c r="Y1650" s="2"/>
      <c r="Z1650" s="2"/>
      <c r="AA1650" s="2"/>
      <c r="AB1650" s="2"/>
      <c r="AC1650" s="2"/>
      <c r="AD1650" s="2"/>
      <c r="AE1650" s="2"/>
      <c r="AF1650" s="2"/>
      <c r="AG1650" s="2"/>
      <c r="AH1650" s="2"/>
      <c r="AI1650" s="2"/>
      <c r="AJ1650" s="2"/>
      <c r="AK1650" s="2"/>
      <c r="AL1650" s="2"/>
      <c r="AM1650" s="2"/>
      <c r="AN1650" s="2"/>
      <c r="AO1650" s="2"/>
      <c r="AP1650" s="2"/>
      <c r="AQ1650" s="2"/>
      <c r="AR1650" s="2"/>
      <c r="AS1650" s="2"/>
      <c r="AT1650" s="2"/>
      <c r="AU1650" s="2"/>
      <c r="AV1650" s="2"/>
      <c r="AW1650" s="2"/>
      <c r="AX1650" s="2"/>
      <c r="AY1650" s="2"/>
      <c r="AZ1650" s="2"/>
      <c r="BA1650" s="2"/>
      <c r="BB1650" s="2"/>
      <c r="BC1650" s="2"/>
      <c r="BD1650" s="2"/>
      <c r="BE1650" s="2"/>
      <c r="BF1650" s="2"/>
      <c r="BG1650" s="2"/>
      <c r="BH1650" s="2"/>
      <c r="BI1650" s="2"/>
      <c r="BJ1650" s="2"/>
    </row>
    <row r="1651" spans="1:62" x14ac:dyDescent="0.3">
      <c r="A1651" s="2"/>
      <c r="B1651" s="2"/>
      <c r="C1651" s="2"/>
      <c r="D1651" s="2"/>
      <c r="E1651" s="2"/>
      <c r="F1651" s="2"/>
      <c r="G1651" s="2"/>
      <c r="H1651" s="2"/>
      <c r="I1651" s="2"/>
      <c r="J1651" s="2"/>
      <c r="K1651" s="2"/>
      <c r="L1651" s="2"/>
      <c r="M1651" s="2"/>
      <c r="N1651" s="2"/>
      <c r="O1651" s="2"/>
      <c r="P1651" s="2"/>
      <c r="Q1651" s="2"/>
      <c r="R1651" s="2"/>
      <c r="S1651" s="2"/>
      <c r="T1651" s="2"/>
      <c r="U1651" s="2"/>
      <c r="V1651" s="2"/>
      <c r="W1651" s="2"/>
      <c r="X1651" s="2"/>
      <c r="Y1651" s="2"/>
      <c r="Z1651" s="2"/>
      <c r="AA1651" s="2"/>
      <c r="AB1651" s="2"/>
      <c r="AC1651" s="2"/>
      <c r="AD1651" s="2"/>
      <c r="AE1651" s="2"/>
      <c r="AF1651" s="2"/>
      <c r="AG1651" s="2"/>
      <c r="AH1651" s="2"/>
      <c r="AI1651" s="2"/>
      <c r="AJ1651" s="2"/>
      <c r="AK1651" s="2"/>
      <c r="AL1651" s="2"/>
      <c r="AM1651" s="2"/>
      <c r="AN1651" s="2"/>
      <c r="AO1651" s="2"/>
      <c r="AP1651" s="2"/>
      <c r="AQ1651" s="2"/>
      <c r="AR1651" s="2"/>
      <c r="AS1651" s="2"/>
      <c r="AT1651" s="2"/>
      <c r="AU1651" s="2"/>
      <c r="AV1651" s="2"/>
      <c r="AW1651" s="2"/>
      <c r="AX1651" s="2"/>
      <c r="AY1651" s="2"/>
      <c r="AZ1651" s="2"/>
      <c r="BA1651" s="2"/>
      <c r="BB1651" s="2"/>
      <c r="BC1651" s="2"/>
      <c r="BD1651" s="2"/>
      <c r="BE1651" s="2"/>
      <c r="BF1651" s="2"/>
      <c r="BG1651" s="2"/>
      <c r="BH1651" s="2"/>
      <c r="BI1651" s="2"/>
      <c r="BJ1651" s="2"/>
    </row>
    <row r="1652" spans="1:62" x14ac:dyDescent="0.3">
      <c r="A1652" s="2"/>
      <c r="B1652" s="2"/>
      <c r="C1652" s="2"/>
      <c r="D1652" s="2"/>
      <c r="E1652" s="2"/>
      <c r="F1652" s="2"/>
      <c r="G1652" s="2"/>
      <c r="H1652" s="2"/>
      <c r="I1652" s="2"/>
      <c r="J1652" s="2"/>
      <c r="K1652" s="2"/>
      <c r="L1652" s="2"/>
      <c r="M1652" s="2"/>
      <c r="N1652" s="2"/>
      <c r="O1652" s="2"/>
      <c r="P1652" s="2"/>
      <c r="Q1652" s="2"/>
      <c r="R1652" s="2"/>
      <c r="S1652" s="2"/>
      <c r="T1652" s="2"/>
      <c r="U1652" s="2"/>
      <c r="V1652" s="2"/>
      <c r="W1652" s="2"/>
      <c r="X1652" s="2"/>
      <c r="Y1652" s="2"/>
      <c r="Z1652" s="2"/>
      <c r="AA1652" s="2"/>
      <c r="AB1652" s="2"/>
      <c r="AC1652" s="2"/>
      <c r="AD1652" s="2"/>
      <c r="AE1652" s="2"/>
      <c r="AF1652" s="2"/>
      <c r="AG1652" s="2"/>
      <c r="AH1652" s="2"/>
      <c r="AI1652" s="2"/>
      <c r="AJ1652" s="2"/>
      <c r="AK1652" s="2"/>
      <c r="AL1652" s="2"/>
      <c r="AM1652" s="2"/>
      <c r="AN1652" s="2"/>
      <c r="AO1652" s="2"/>
      <c r="AP1652" s="2"/>
      <c r="AQ1652" s="2"/>
      <c r="AR1652" s="2"/>
      <c r="AS1652" s="2"/>
      <c r="AT1652" s="2"/>
      <c r="AU1652" s="2"/>
      <c r="AV1652" s="2"/>
      <c r="AW1652" s="2"/>
      <c r="AX1652" s="2"/>
      <c r="AY1652" s="2"/>
      <c r="AZ1652" s="2"/>
      <c r="BA1652" s="2"/>
      <c r="BB1652" s="2"/>
      <c r="BC1652" s="2"/>
      <c r="BD1652" s="2"/>
      <c r="BE1652" s="2"/>
      <c r="BF1652" s="2"/>
      <c r="BG1652" s="2"/>
      <c r="BH1652" s="2"/>
      <c r="BI1652" s="2"/>
      <c r="BJ1652" s="2"/>
    </row>
    <row r="1653" spans="1:62" x14ac:dyDescent="0.3">
      <c r="A1653" s="2"/>
      <c r="B1653" s="2"/>
      <c r="C1653" s="2"/>
      <c r="D1653" s="2"/>
      <c r="E1653" s="2"/>
      <c r="F1653" s="2"/>
      <c r="G1653" s="2"/>
      <c r="H1653" s="2"/>
      <c r="I1653" s="2"/>
      <c r="J1653" s="2"/>
      <c r="K1653" s="2"/>
      <c r="L1653" s="2"/>
      <c r="M1653" s="2"/>
      <c r="N1653" s="2"/>
      <c r="O1653" s="2"/>
      <c r="P1653" s="2"/>
      <c r="Q1653" s="2"/>
      <c r="R1653" s="2"/>
      <c r="S1653" s="2"/>
      <c r="T1653" s="2"/>
      <c r="U1653" s="2"/>
      <c r="V1653" s="2"/>
      <c r="W1653" s="2"/>
      <c r="X1653" s="2"/>
      <c r="Y1653" s="2"/>
      <c r="Z1653" s="2"/>
      <c r="AA1653" s="2"/>
      <c r="AB1653" s="2"/>
      <c r="AC1653" s="2"/>
      <c r="AD1653" s="2"/>
      <c r="AE1653" s="2"/>
      <c r="AF1653" s="2"/>
      <c r="AG1653" s="2"/>
      <c r="AH1653" s="2"/>
      <c r="AI1653" s="2"/>
      <c r="AJ1653" s="2"/>
      <c r="AK1653" s="2"/>
      <c r="AL1653" s="2"/>
      <c r="AM1653" s="2"/>
      <c r="AN1653" s="2"/>
      <c r="AO1653" s="2"/>
      <c r="AP1653" s="2"/>
      <c r="AQ1653" s="2"/>
      <c r="AR1653" s="2"/>
      <c r="AS1653" s="2"/>
      <c r="AT1653" s="2"/>
      <c r="AU1653" s="2"/>
      <c r="AV1653" s="2"/>
      <c r="AW1653" s="2"/>
      <c r="AX1653" s="2"/>
      <c r="AY1653" s="2"/>
      <c r="AZ1653" s="2"/>
      <c r="BA1653" s="2"/>
      <c r="BB1653" s="2"/>
      <c r="BC1653" s="2"/>
      <c r="BD1653" s="2"/>
      <c r="BE1653" s="2"/>
      <c r="BF1653" s="2"/>
      <c r="BG1653" s="2"/>
      <c r="BH1653" s="2"/>
      <c r="BI1653" s="2"/>
      <c r="BJ1653" s="2"/>
    </row>
    <row r="1654" spans="1:62" x14ac:dyDescent="0.3">
      <c r="A1654" s="2"/>
      <c r="B1654" s="2"/>
      <c r="C1654" s="2"/>
      <c r="D1654" s="2"/>
      <c r="E1654" s="2"/>
      <c r="F1654" s="2"/>
      <c r="G1654" s="2"/>
      <c r="H1654" s="2"/>
      <c r="I1654" s="2"/>
      <c r="J1654" s="2"/>
      <c r="K1654" s="2"/>
      <c r="L1654" s="2"/>
      <c r="M1654" s="2"/>
      <c r="N1654" s="2"/>
      <c r="O1654" s="2"/>
      <c r="P1654" s="2"/>
      <c r="Q1654" s="2"/>
      <c r="R1654" s="2"/>
      <c r="S1654" s="2"/>
      <c r="T1654" s="2"/>
      <c r="U1654" s="2"/>
      <c r="V1654" s="2"/>
      <c r="W1654" s="2"/>
      <c r="X1654" s="2"/>
      <c r="Y1654" s="2"/>
      <c r="Z1654" s="2"/>
      <c r="AA1654" s="2"/>
      <c r="AB1654" s="2"/>
      <c r="AC1654" s="2"/>
      <c r="AD1654" s="2"/>
      <c r="AE1654" s="2"/>
      <c r="AF1654" s="2"/>
      <c r="AG1654" s="2"/>
      <c r="AH1654" s="2"/>
      <c r="AI1654" s="2"/>
      <c r="AJ1654" s="2"/>
      <c r="AK1654" s="2"/>
      <c r="AL1654" s="2"/>
      <c r="AM1654" s="2"/>
      <c r="AN1654" s="2"/>
      <c r="AO1654" s="2"/>
      <c r="AP1654" s="2"/>
      <c r="AQ1654" s="2"/>
      <c r="AR1654" s="2"/>
      <c r="AS1654" s="2"/>
      <c r="AT1654" s="2"/>
      <c r="AU1654" s="2"/>
      <c r="AV1654" s="2"/>
      <c r="AW1654" s="2"/>
      <c r="AX1654" s="2"/>
      <c r="AY1654" s="2"/>
      <c r="AZ1654" s="2"/>
      <c r="BA1654" s="2"/>
      <c r="BB1654" s="2"/>
      <c r="BC1654" s="2"/>
      <c r="BD1654" s="2"/>
      <c r="BE1654" s="2"/>
      <c r="BF1654" s="2"/>
      <c r="BG1654" s="2"/>
      <c r="BH1654" s="2"/>
      <c r="BI1654" s="2"/>
      <c r="BJ1654" s="2"/>
    </row>
    <row r="1655" spans="1:62" x14ac:dyDescent="0.3">
      <c r="A1655" s="2"/>
      <c r="B1655" s="2"/>
      <c r="C1655" s="2"/>
      <c r="D1655" s="2"/>
      <c r="E1655" s="2"/>
      <c r="F1655" s="2"/>
      <c r="G1655" s="2"/>
      <c r="H1655" s="2"/>
      <c r="I1655" s="2"/>
      <c r="J1655" s="2"/>
      <c r="K1655" s="2"/>
      <c r="L1655" s="2"/>
      <c r="M1655" s="2"/>
      <c r="N1655" s="2"/>
      <c r="O1655" s="2"/>
      <c r="P1655" s="2"/>
      <c r="Q1655" s="2"/>
      <c r="R1655" s="2"/>
      <c r="S1655" s="2"/>
      <c r="T1655" s="2"/>
      <c r="U1655" s="2"/>
      <c r="V1655" s="2"/>
      <c r="W1655" s="2"/>
      <c r="X1655" s="2"/>
      <c r="Y1655" s="2"/>
      <c r="Z1655" s="2"/>
      <c r="AA1655" s="2"/>
      <c r="AB1655" s="2"/>
      <c r="AC1655" s="2"/>
      <c r="AD1655" s="2"/>
      <c r="AE1655" s="2"/>
      <c r="AF1655" s="2"/>
      <c r="AG1655" s="2"/>
      <c r="AH1655" s="2"/>
      <c r="AI1655" s="2"/>
      <c r="AJ1655" s="2"/>
      <c r="AK1655" s="2"/>
      <c r="AL1655" s="2"/>
      <c r="AM1655" s="2"/>
      <c r="AN1655" s="2"/>
      <c r="AO1655" s="2"/>
      <c r="AP1655" s="2"/>
      <c r="AQ1655" s="2"/>
      <c r="AR1655" s="2"/>
      <c r="AS1655" s="2"/>
      <c r="AT1655" s="2"/>
      <c r="AU1655" s="2"/>
      <c r="AV1655" s="2"/>
      <c r="AW1655" s="2"/>
      <c r="AX1655" s="2"/>
      <c r="AY1655" s="2"/>
      <c r="AZ1655" s="2"/>
      <c r="BA1655" s="2"/>
      <c r="BB1655" s="2"/>
      <c r="BC1655" s="2"/>
      <c r="BD1655" s="2"/>
      <c r="BE1655" s="2"/>
      <c r="BF1655" s="2"/>
      <c r="BG1655" s="2"/>
      <c r="BH1655" s="2"/>
      <c r="BI1655" s="2"/>
      <c r="BJ1655" s="2"/>
    </row>
    <row r="1656" spans="1:62" x14ac:dyDescent="0.3">
      <c r="A1656" s="2"/>
      <c r="B1656" s="2"/>
      <c r="C1656" s="2"/>
      <c r="D1656" s="2"/>
      <c r="E1656" s="2"/>
      <c r="F1656" s="2"/>
      <c r="G1656" s="2"/>
      <c r="H1656" s="2"/>
      <c r="I1656" s="2"/>
      <c r="J1656" s="2"/>
      <c r="K1656" s="2"/>
      <c r="L1656" s="2"/>
      <c r="M1656" s="2"/>
      <c r="N1656" s="2"/>
      <c r="O1656" s="2"/>
      <c r="P1656" s="2"/>
      <c r="Q1656" s="2"/>
      <c r="R1656" s="2"/>
      <c r="S1656" s="2"/>
      <c r="T1656" s="2"/>
      <c r="U1656" s="2"/>
      <c r="V1656" s="2"/>
      <c r="W1656" s="2"/>
      <c r="X1656" s="2"/>
      <c r="Y1656" s="2"/>
      <c r="Z1656" s="2"/>
      <c r="AA1656" s="2"/>
      <c r="AB1656" s="2"/>
      <c r="AC1656" s="2"/>
      <c r="AD1656" s="2"/>
      <c r="AE1656" s="2"/>
      <c r="AF1656" s="2"/>
      <c r="AG1656" s="2"/>
      <c r="AH1656" s="2"/>
      <c r="AI1656" s="2"/>
      <c r="AJ1656" s="2"/>
      <c r="AK1656" s="2"/>
      <c r="AL1656" s="2"/>
      <c r="AM1656" s="2"/>
      <c r="AN1656" s="2"/>
      <c r="AO1656" s="2"/>
      <c r="AP1656" s="2"/>
      <c r="AQ1656" s="2"/>
      <c r="AR1656" s="2"/>
      <c r="AS1656" s="2"/>
      <c r="AT1656" s="2"/>
      <c r="AU1656" s="2"/>
      <c r="AV1656" s="2"/>
      <c r="AW1656" s="2"/>
      <c r="AX1656" s="2"/>
      <c r="AY1656" s="2"/>
      <c r="AZ1656" s="2"/>
      <c r="BA1656" s="2"/>
      <c r="BB1656" s="2"/>
      <c r="BC1656" s="2"/>
      <c r="BD1656" s="2"/>
      <c r="BE1656" s="2"/>
      <c r="BF1656" s="2"/>
      <c r="BG1656" s="2"/>
      <c r="BH1656" s="2"/>
      <c r="BI1656" s="2"/>
      <c r="BJ1656" s="2"/>
    </row>
    <row r="1657" spans="1:62" x14ac:dyDescent="0.3">
      <c r="A1657" s="2"/>
      <c r="B1657" s="2"/>
      <c r="C1657" s="2"/>
      <c r="D1657" s="2"/>
      <c r="E1657" s="2"/>
      <c r="F1657" s="2"/>
      <c r="G1657" s="2"/>
      <c r="H1657" s="2"/>
      <c r="I1657" s="2"/>
      <c r="J1657" s="2"/>
      <c r="K1657" s="2"/>
      <c r="L1657" s="2"/>
      <c r="M1657" s="2"/>
      <c r="N1657" s="2"/>
      <c r="O1657" s="2"/>
      <c r="P1657" s="2"/>
      <c r="Q1657" s="2"/>
      <c r="R1657" s="2"/>
      <c r="S1657" s="2"/>
      <c r="T1657" s="2"/>
      <c r="U1657" s="2"/>
      <c r="V1657" s="2"/>
      <c r="W1657" s="2"/>
      <c r="X1657" s="2"/>
      <c r="Y1657" s="2"/>
      <c r="Z1657" s="2"/>
      <c r="AA1657" s="2"/>
      <c r="AB1657" s="2"/>
      <c r="AC1657" s="2"/>
      <c r="AD1657" s="2"/>
      <c r="AE1657" s="2"/>
      <c r="AF1657" s="2"/>
      <c r="AG1657" s="2"/>
      <c r="AH1657" s="2"/>
      <c r="AI1657" s="2"/>
      <c r="AJ1657" s="2"/>
      <c r="AK1657" s="2"/>
      <c r="AL1657" s="2"/>
      <c r="AM1657" s="2"/>
      <c r="AN1657" s="2"/>
      <c r="AO1657" s="2"/>
      <c r="AP1657" s="2"/>
      <c r="AQ1657" s="2"/>
      <c r="AR1657" s="2"/>
      <c r="AS1657" s="2"/>
      <c r="AT1657" s="2"/>
      <c r="AU1657" s="2"/>
      <c r="AV1657" s="2"/>
      <c r="AW1657" s="2"/>
      <c r="AX1657" s="2"/>
      <c r="AY1657" s="2"/>
      <c r="AZ1657" s="2"/>
      <c r="BA1657" s="2"/>
      <c r="BB1657" s="2"/>
      <c r="BC1657" s="2"/>
      <c r="BD1657" s="2"/>
      <c r="BE1657" s="2"/>
      <c r="BF1657" s="2"/>
      <c r="BG1657" s="2"/>
      <c r="BH1657" s="2"/>
      <c r="BI1657" s="2"/>
      <c r="BJ1657" s="2"/>
    </row>
    <row r="1658" spans="1:62" x14ac:dyDescent="0.3">
      <c r="A1658" s="2"/>
      <c r="B1658" s="2"/>
      <c r="C1658" s="2"/>
      <c r="D1658" s="2"/>
      <c r="E1658" s="2"/>
      <c r="F1658" s="2"/>
      <c r="G1658" s="2"/>
      <c r="H1658" s="2"/>
      <c r="I1658" s="2"/>
      <c r="J1658" s="2"/>
      <c r="K1658" s="2"/>
      <c r="L1658" s="2"/>
      <c r="M1658" s="2"/>
      <c r="N1658" s="2"/>
      <c r="O1658" s="2"/>
      <c r="P1658" s="2"/>
      <c r="Q1658" s="2"/>
      <c r="R1658" s="2"/>
      <c r="S1658" s="2"/>
      <c r="T1658" s="2"/>
      <c r="U1658" s="2"/>
      <c r="V1658" s="2"/>
      <c r="W1658" s="2"/>
      <c r="X1658" s="2"/>
      <c r="Y1658" s="2"/>
      <c r="Z1658" s="2"/>
      <c r="AA1658" s="2"/>
      <c r="AB1658" s="2"/>
      <c r="AC1658" s="2"/>
      <c r="AD1658" s="2"/>
      <c r="AE1658" s="2"/>
      <c r="AF1658" s="2"/>
      <c r="AG1658" s="2"/>
      <c r="AH1658" s="2"/>
      <c r="AI1658" s="2"/>
      <c r="AJ1658" s="2"/>
      <c r="AK1658" s="2"/>
      <c r="AL1658" s="2"/>
      <c r="AM1658" s="2"/>
      <c r="AN1658" s="2"/>
      <c r="AO1658" s="2"/>
      <c r="AP1658" s="2"/>
      <c r="AQ1658" s="2"/>
      <c r="AR1658" s="2"/>
      <c r="AS1658" s="2"/>
      <c r="AT1658" s="2"/>
      <c r="AU1658" s="2"/>
      <c r="AV1658" s="2"/>
      <c r="AW1658" s="2"/>
      <c r="AX1658" s="2"/>
      <c r="AY1658" s="2"/>
      <c r="AZ1658" s="2"/>
      <c r="BA1658" s="2"/>
      <c r="BB1658" s="2"/>
      <c r="BC1658" s="2"/>
      <c r="BD1658" s="2"/>
      <c r="BE1658" s="2"/>
      <c r="BF1658" s="2"/>
      <c r="BG1658" s="2"/>
      <c r="BH1658" s="2"/>
      <c r="BI1658" s="2"/>
      <c r="BJ1658" s="2"/>
    </row>
    <row r="1659" spans="1:62" x14ac:dyDescent="0.3">
      <c r="A1659" s="2"/>
      <c r="B1659" s="2"/>
      <c r="C1659" s="2"/>
      <c r="D1659" s="2"/>
      <c r="E1659" s="2"/>
      <c r="F1659" s="2"/>
      <c r="G1659" s="2"/>
      <c r="H1659" s="2"/>
      <c r="I1659" s="2"/>
      <c r="J1659" s="2"/>
      <c r="K1659" s="2"/>
      <c r="L1659" s="2"/>
      <c r="M1659" s="2"/>
      <c r="N1659" s="2"/>
      <c r="O1659" s="2"/>
      <c r="P1659" s="2"/>
      <c r="Q1659" s="2"/>
      <c r="R1659" s="2"/>
      <c r="S1659" s="2"/>
      <c r="T1659" s="2"/>
      <c r="U1659" s="2"/>
      <c r="V1659" s="2"/>
      <c r="W1659" s="2"/>
      <c r="X1659" s="2"/>
      <c r="Y1659" s="2"/>
      <c r="Z1659" s="2"/>
      <c r="AA1659" s="2"/>
      <c r="AB1659" s="2"/>
      <c r="AC1659" s="2"/>
      <c r="AD1659" s="2"/>
      <c r="AE1659" s="2"/>
      <c r="AF1659" s="2"/>
      <c r="AG1659" s="2"/>
      <c r="AH1659" s="2"/>
      <c r="AI1659" s="2"/>
      <c r="AJ1659" s="2"/>
      <c r="AK1659" s="2"/>
      <c r="AL1659" s="2"/>
      <c r="AM1659" s="2"/>
      <c r="AN1659" s="2"/>
      <c r="AO1659" s="2"/>
      <c r="AP1659" s="2"/>
      <c r="AQ1659" s="2"/>
      <c r="AR1659" s="2"/>
      <c r="AS1659" s="2"/>
      <c r="AT1659" s="2"/>
      <c r="AU1659" s="2"/>
      <c r="AV1659" s="2"/>
      <c r="AW1659" s="2"/>
      <c r="AX1659" s="2"/>
      <c r="AY1659" s="2"/>
      <c r="AZ1659" s="2"/>
      <c r="BA1659" s="2"/>
      <c r="BB1659" s="2"/>
      <c r="BC1659" s="2"/>
      <c r="BD1659" s="2"/>
      <c r="BE1659" s="2"/>
      <c r="BF1659" s="2"/>
      <c r="BG1659" s="2"/>
      <c r="BH1659" s="2"/>
      <c r="BI1659" s="2"/>
      <c r="BJ1659" s="2"/>
    </row>
    <row r="1660" spans="1:62" x14ac:dyDescent="0.3">
      <c r="A1660" s="2"/>
      <c r="B1660" s="2"/>
      <c r="C1660" s="2"/>
      <c r="D1660" s="2"/>
      <c r="E1660" s="2"/>
      <c r="F1660" s="2"/>
      <c r="G1660" s="2"/>
      <c r="H1660" s="2"/>
      <c r="I1660" s="2"/>
      <c r="J1660" s="2"/>
      <c r="K1660" s="2"/>
      <c r="L1660" s="2"/>
      <c r="M1660" s="2"/>
      <c r="N1660" s="2"/>
      <c r="O1660" s="2"/>
      <c r="P1660" s="2"/>
      <c r="Q1660" s="2"/>
      <c r="R1660" s="2"/>
      <c r="S1660" s="2"/>
      <c r="T1660" s="2"/>
      <c r="U1660" s="2"/>
      <c r="V1660" s="2"/>
      <c r="W1660" s="2"/>
      <c r="X1660" s="2"/>
      <c r="Y1660" s="2"/>
      <c r="Z1660" s="2"/>
      <c r="AA1660" s="2"/>
      <c r="AB1660" s="2"/>
      <c r="AC1660" s="2"/>
      <c r="AD1660" s="2"/>
      <c r="AE1660" s="2"/>
      <c r="AF1660" s="2"/>
      <c r="AG1660" s="2"/>
      <c r="AH1660" s="2"/>
      <c r="AI1660" s="2"/>
      <c r="AJ1660" s="2"/>
      <c r="AK1660" s="2"/>
      <c r="AL1660" s="2"/>
      <c r="AM1660" s="2"/>
      <c r="AN1660" s="2"/>
      <c r="AO1660" s="2"/>
      <c r="AP1660" s="2"/>
      <c r="AQ1660" s="2"/>
      <c r="AR1660" s="2"/>
      <c r="AS1660" s="2"/>
      <c r="AT1660" s="2"/>
      <c r="AU1660" s="2"/>
      <c r="AV1660" s="2"/>
      <c r="AW1660" s="2"/>
      <c r="AX1660" s="2"/>
      <c r="AY1660" s="2"/>
      <c r="AZ1660" s="2"/>
      <c r="BA1660" s="2"/>
      <c r="BB1660" s="2"/>
      <c r="BC1660" s="2"/>
      <c r="BD1660" s="2"/>
      <c r="BE1660" s="2"/>
      <c r="BF1660" s="2"/>
      <c r="BG1660" s="2"/>
      <c r="BH1660" s="2"/>
      <c r="BI1660" s="2"/>
      <c r="BJ1660" s="2"/>
    </row>
    <row r="1661" spans="1:62" x14ac:dyDescent="0.3">
      <c r="A1661" s="2"/>
      <c r="B1661" s="2"/>
      <c r="C1661" s="2"/>
      <c r="D1661" s="2"/>
      <c r="E1661" s="2"/>
      <c r="F1661" s="2"/>
      <c r="G1661" s="2"/>
      <c r="H1661" s="2"/>
      <c r="I1661" s="2"/>
      <c r="J1661" s="2"/>
      <c r="K1661" s="2"/>
      <c r="L1661" s="2"/>
      <c r="M1661" s="2"/>
      <c r="N1661" s="2"/>
      <c r="O1661" s="2"/>
      <c r="P1661" s="2"/>
      <c r="Q1661" s="2"/>
      <c r="R1661" s="2"/>
      <c r="S1661" s="2"/>
      <c r="T1661" s="2"/>
      <c r="U1661" s="2"/>
      <c r="V1661" s="2"/>
      <c r="W1661" s="2"/>
      <c r="X1661" s="2"/>
      <c r="Y1661" s="2"/>
      <c r="Z1661" s="2"/>
      <c r="AA1661" s="2"/>
      <c r="AB1661" s="2"/>
      <c r="AC1661" s="2"/>
      <c r="AD1661" s="2"/>
      <c r="AE1661" s="2"/>
      <c r="AF1661" s="2"/>
      <c r="AG1661" s="2"/>
      <c r="AH1661" s="2"/>
      <c r="AI1661" s="2"/>
      <c r="AJ1661" s="2"/>
      <c r="AK1661" s="2"/>
      <c r="AL1661" s="2"/>
      <c r="AM1661" s="2"/>
      <c r="AN1661" s="2"/>
      <c r="AO1661" s="2"/>
      <c r="AP1661" s="2"/>
      <c r="AQ1661" s="2"/>
      <c r="AR1661" s="2"/>
      <c r="AS1661" s="2"/>
      <c r="AT1661" s="2"/>
      <c r="AU1661" s="2"/>
      <c r="AV1661" s="2"/>
      <c r="AW1661" s="2"/>
      <c r="AX1661" s="2"/>
      <c r="AY1661" s="2"/>
      <c r="AZ1661" s="2"/>
      <c r="BA1661" s="2"/>
      <c r="BB1661" s="2"/>
      <c r="BC1661" s="2"/>
      <c r="BD1661" s="2"/>
      <c r="BE1661" s="2"/>
      <c r="BF1661" s="2"/>
      <c r="BG1661" s="2"/>
      <c r="BH1661" s="2"/>
      <c r="BI1661" s="2"/>
      <c r="BJ1661" s="2"/>
    </row>
    <row r="1662" spans="1:62" x14ac:dyDescent="0.3">
      <c r="A1662" s="2"/>
      <c r="B1662" s="2"/>
      <c r="C1662" s="2"/>
      <c r="D1662" s="2"/>
      <c r="E1662" s="2"/>
      <c r="F1662" s="2"/>
      <c r="G1662" s="2"/>
      <c r="H1662" s="2"/>
      <c r="I1662" s="2"/>
      <c r="J1662" s="2"/>
      <c r="K1662" s="2"/>
      <c r="L1662" s="2"/>
      <c r="M1662" s="2"/>
      <c r="N1662" s="2"/>
      <c r="O1662" s="2"/>
      <c r="P1662" s="2"/>
      <c r="Q1662" s="2"/>
      <c r="R1662" s="2"/>
      <c r="S1662" s="2"/>
      <c r="T1662" s="2"/>
      <c r="U1662" s="2"/>
      <c r="V1662" s="2"/>
      <c r="W1662" s="2"/>
      <c r="X1662" s="2"/>
      <c r="Y1662" s="2"/>
      <c r="Z1662" s="2"/>
      <c r="AA1662" s="2"/>
      <c r="AB1662" s="2"/>
      <c r="AC1662" s="2"/>
      <c r="AD1662" s="2"/>
      <c r="AE1662" s="2"/>
      <c r="AF1662" s="2"/>
      <c r="AG1662" s="2"/>
      <c r="AH1662" s="2"/>
      <c r="AI1662" s="2"/>
      <c r="AJ1662" s="2"/>
      <c r="AK1662" s="2"/>
      <c r="AL1662" s="2"/>
      <c r="AM1662" s="2"/>
      <c r="AN1662" s="2"/>
      <c r="AO1662" s="2"/>
      <c r="AP1662" s="2"/>
      <c r="AQ1662" s="2"/>
      <c r="AR1662" s="2"/>
      <c r="AS1662" s="2"/>
      <c r="AT1662" s="2"/>
      <c r="AU1662" s="2"/>
      <c r="AV1662" s="2"/>
      <c r="AW1662" s="2"/>
      <c r="AX1662" s="2"/>
      <c r="AY1662" s="2"/>
      <c r="AZ1662" s="2"/>
      <c r="BA1662" s="2"/>
      <c r="BB1662" s="2"/>
      <c r="BC1662" s="2"/>
      <c r="BD1662" s="2"/>
      <c r="BE1662" s="2"/>
      <c r="BF1662" s="2"/>
      <c r="BG1662" s="2"/>
      <c r="BH1662" s="2"/>
      <c r="BI1662" s="2"/>
      <c r="BJ1662" s="2"/>
    </row>
    <row r="1663" spans="1:62" x14ac:dyDescent="0.3">
      <c r="A1663" s="2"/>
      <c r="B1663" s="2"/>
      <c r="C1663" s="2"/>
      <c r="D1663" s="2"/>
      <c r="E1663" s="2"/>
      <c r="F1663" s="2"/>
      <c r="G1663" s="2"/>
      <c r="H1663" s="2"/>
      <c r="I1663" s="2"/>
      <c r="J1663" s="2"/>
      <c r="K1663" s="2"/>
      <c r="L1663" s="2"/>
      <c r="M1663" s="2"/>
      <c r="N1663" s="2"/>
      <c r="O1663" s="2"/>
      <c r="P1663" s="2"/>
      <c r="Q1663" s="2"/>
      <c r="R1663" s="2"/>
      <c r="S1663" s="2"/>
      <c r="T1663" s="2"/>
      <c r="U1663" s="2"/>
      <c r="V1663" s="2"/>
      <c r="W1663" s="2"/>
      <c r="X1663" s="2"/>
      <c r="Y1663" s="2"/>
      <c r="Z1663" s="2"/>
      <c r="AA1663" s="2"/>
      <c r="AB1663" s="2"/>
      <c r="AC1663" s="2"/>
      <c r="AD1663" s="2"/>
      <c r="AE1663" s="2"/>
      <c r="AF1663" s="2"/>
      <c r="AG1663" s="2"/>
      <c r="AH1663" s="2"/>
      <c r="AI1663" s="2"/>
      <c r="AJ1663" s="2"/>
      <c r="AK1663" s="2"/>
      <c r="AL1663" s="2"/>
      <c r="AM1663" s="2"/>
      <c r="AN1663" s="2"/>
      <c r="AO1663" s="2"/>
      <c r="AP1663" s="2"/>
      <c r="AQ1663" s="2"/>
      <c r="AR1663" s="2"/>
      <c r="AS1663" s="2"/>
      <c r="AT1663" s="2"/>
      <c r="AU1663" s="2"/>
      <c r="AV1663" s="2"/>
      <c r="AW1663" s="2"/>
      <c r="AX1663" s="2"/>
      <c r="AY1663" s="2"/>
      <c r="AZ1663" s="2"/>
      <c r="BA1663" s="2"/>
      <c r="BB1663" s="2"/>
      <c r="BC1663" s="2"/>
      <c r="BD1663" s="2"/>
      <c r="BE1663" s="2"/>
      <c r="BF1663" s="2"/>
      <c r="BG1663" s="2"/>
      <c r="BH1663" s="2"/>
      <c r="BI1663" s="2"/>
      <c r="BJ1663" s="2"/>
    </row>
    <row r="1664" spans="1:62" x14ac:dyDescent="0.3">
      <c r="A1664" s="2"/>
      <c r="B1664" s="2"/>
      <c r="C1664" s="2"/>
      <c r="D1664" s="2"/>
      <c r="E1664" s="2"/>
      <c r="F1664" s="2"/>
      <c r="G1664" s="2"/>
      <c r="H1664" s="2"/>
      <c r="I1664" s="2"/>
      <c r="J1664" s="2"/>
      <c r="K1664" s="2"/>
      <c r="L1664" s="2"/>
      <c r="M1664" s="2"/>
      <c r="N1664" s="2"/>
      <c r="O1664" s="2"/>
      <c r="P1664" s="2"/>
      <c r="Q1664" s="2"/>
      <c r="R1664" s="2"/>
      <c r="S1664" s="2"/>
      <c r="T1664" s="2"/>
      <c r="U1664" s="2"/>
      <c r="V1664" s="2"/>
      <c r="W1664" s="2"/>
      <c r="X1664" s="2"/>
      <c r="Y1664" s="2"/>
      <c r="Z1664" s="2"/>
      <c r="AA1664" s="2"/>
      <c r="AB1664" s="2"/>
      <c r="AC1664" s="2"/>
      <c r="AD1664" s="2"/>
      <c r="AE1664" s="2"/>
      <c r="AF1664" s="2"/>
      <c r="AG1664" s="2"/>
      <c r="AH1664" s="2"/>
      <c r="AI1664" s="2"/>
      <c r="AJ1664" s="2"/>
      <c r="AK1664" s="2"/>
      <c r="AL1664" s="2"/>
      <c r="AM1664" s="2"/>
      <c r="AN1664" s="2"/>
      <c r="AO1664" s="2"/>
      <c r="AP1664" s="2"/>
      <c r="AQ1664" s="2"/>
      <c r="AR1664" s="2"/>
      <c r="AS1664" s="2"/>
      <c r="AT1664" s="2"/>
      <c r="AU1664" s="2"/>
      <c r="AV1664" s="2"/>
      <c r="AW1664" s="2"/>
      <c r="AX1664" s="2"/>
      <c r="AY1664" s="2"/>
      <c r="AZ1664" s="2"/>
      <c r="BA1664" s="2"/>
      <c r="BB1664" s="2"/>
      <c r="BC1664" s="2"/>
      <c r="BD1664" s="2"/>
      <c r="BE1664" s="2"/>
      <c r="BF1664" s="2"/>
      <c r="BG1664" s="2"/>
      <c r="BH1664" s="2"/>
      <c r="BI1664" s="2"/>
      <c r="BJ1664" s="2"/>
    </row>
    <row r="1665" spans="1:62" x14ac:dyDescent="0.3">
      <c r="A1665" s="2"/>
      <c r="B1665" s="2"/>
      <c r="C1665" s="2"/>
      <c r="D1665" s="2"/>
      <c r="E1665" s="2"/>
      <c r="F1665" s="2"/>
      <c r="G1665" s="2"/>
      <c r="H1665" s="2"/>
      <c r="I1665" s="2"/>
      <c r="J1665" s="2"/>
      <c r="K1665" s="2"/>
      <c r="L1665" s="2"/>
      <c r="M1665" s="2"/>
      <c r="N1665" s="2"/>
      <c r="O1665" s="2"/>
      <c r="P1665" s="2"/>
      <c r="Q1665" s="2"/>
      <c r="R1665" s="2"/>
      <c r="S1665" s="2"/>
      <c r="T1665" s="2"/>
      <c r="U1665" s="2"/>
      <c r="V1665" s="2"/>
      <c r="W1665" s="2"/>
      <c r="X1665" s="2"/>
      <c r="Y1665" s="2"/>
      <c r="Z1665" s="2"/>
      <c r="AA1665" s="2"/>
      <c r="AB1665" s="2"/>
      <c r="AC1665" s="2"/>
      <c r="AD1665" s="2"/>
      <c r="AE1665" s="2"/>
      <c r="AF1665" s="2"/>
      <c r="AG1665" s="2"/>
      <c r="AH1665" s="2"/>
      <c r="AI1665" s="2"/>
      <c r="AJ1665" s="2"/>
      <c r="AK1665" s="2"/>
      <c r="AL1665" s="2"/>
      <c r="AM1665" s="2"/>
      <c r="AN1665" s="2"/>
      <c r="AO1665" s="2"/>
      <c r="AP1665" s="2"/>
      <c r="AQ1665" s="2"/>
      <c r="AR1665" s="2"/>
      <c r="AS1665" s="2"/>
      <c r="AT1665" s="2"/>
      <c r="AU1665" s="2"/>
      <c r="AV1665" s="2"/>
      <c r="AW1665" s="2"/>
      <c r="AX1665" s="2"/>
      <c r="AY1665" s="2"/>
      <c r="AZ1665" s="2"/>
      <c r="BA1665" s="2"/>
      <c r="BB1665" s="2"/>
      <c r="BC1665" s="2"/>
      <c r="BD1665" s="2"/>
      <c r="BE1665" s="2"/>
      <c r="BF1665" s="2"/>
      <c r="BG1665" s="2"/>
      <c r="BH1665" s="2"/>
      <c r="BI1665" s="2"/>
      <c r="BJ1665" s="2"/>
    </row>
    <row r="1666" spans="1:62" x14ac:dyDescent="0.3">
      <c r="A1666" s="2"/>
      <c r="B1666" s="2"/>
      <c r="C1666" s="2"/>
      <c r="D1666" s="2"/>
      <c r="E1666" s="2"/>
      <c r="F1666" s="2"/>
      <c r="G1666" s="2"/>
      <c r="H1666" s="2"/>
      <c r="I1666" s="2"/>
      <c r="J1666" s="2"/>
      <c r="K1666" s="2"/>
      <c r="L1666" s="2"/>
      <c r="M1666" s="2"/>
      <c r="N1666" s="2"/>
      <c r="O1666" s="2"/>
      <c r="P1666" s="2"/>
      <c r="Q1666" s="2"/>
      <c r="R1666" s="2"/>
      <c r="S1666" s="2"/>
      <c r="T1666" s="2"/>
      <c r="U1666" s="2"/>
      <c r="V1666" s="2"/>
      <c r="W1666" s="2"/>
      <c r="X1666" s="2"/>
      <c r="Y1666" s="2"/>
      <c r="Z1666" s="2"/>
      <c r="AA1666" s="2"/>
      <c r="AB1666" s="2"/>
      <c r="AC1666" s="2"/>
      <c r="AD1666" s="2"/>
      <c r="AE1666" s="2"/>
      <c r="AF1666" s="2"/>
      <c r="AG1666" s="2"/>
      <c r="AH1666" s="2"/>
      <c r="AI1666" s="2"/>
      <c r="AJ1666" s="2"/>
      <c r="AK1666" s="2"/>
      <c r="AL1666" s="2"/>
      <c r="AM1666" s="2"/>
      <c r="AN1666" s="2"/>
      <c r="AO1666" s="2"/>
      <c r="AP1666" s="2"/>
      <c r="AQ1666" s="2"/>
      <c r="AR1666" s="2"/>
      <c r="AS1666" s="2"/>
      <c r="AT1666" s="2"/>
      <c r="AU1666" s="2"/>
      <c r="AV1666" s="2"/>
      <c r="AW1666" s="2"/>
      <c r="AX1666" s="2"/>
      <c r="AY1666" s="2"/>
      <c r="AZ1666" s="2"/>
      <c r="BA1666" s="2"/>
      <c r="BB1666" s="2"/>
      <c r="BC1666" s="2"/>
      <c r="BD1666" s="2"/>
      <c r="BE1666" s="2"/>
      <c r="BF1666" s="2"/>
      <c r="BG1666" s="2"/>
      <c r="BH1666" s="2"/>
      <c r="BI1666" s="2"/>
      <c r="BJ1666" s="2"/>
    </row>
    <row r="1667" spans="1:62" x14ac:dyDescent="0.3">
      <c r="A1667" s="2"/>
      <c r="B1667" s="2"/>
      <c r="C1667" s="2"/>
      <c r="D1667" s="2"/>
      <c r="E1667" s="2"/>
      <c r="F1667" s="2"/>
      <c r="G1667" s="2"/>
      <c r="H1667" s="2"/>
      <c r="I1667" s="2"/>
      <c r="J1667" s="2"/>
      <c r="K1667" s="2"/>
      <c r="L1667" s="2"/>
      <c r="M1667" s="2"/>
      <c r="N1667" s="2"/>
      <c r="O1667" s="2"/>
      <c r="P1667" s="2"/>
      <c r="Q1667" s="2"/>
      <c r="R1667" s="2"/>
      <c r="S1667" s="2"/>
      <c r="T1667" s="2"/>
      <c r="U1667" s="2"/>
      <c r="V1667" s="2"/>
      <c r="W1667" s="2"/>
      <c r="X1667" s="2"/>
      <c r="Y1667" s="2"/>
      <c r="Z1667" s="2"/>
      <c r="AA1667" s="2"/>
      <c r="AB1667" s="2"/>
      <c r="AC1667" s="2"/>
      <c r="AD1667" s="2"/>
      <c r="AE1667" s="2"/>
      <c r="AF1667" s="2"/>
      <c r="AG1667" s="2"/>
      <c r="AH1667" s="2"/>
      <c r="AI1667" s="2"/>
      <c r="AJ1667" s="2"/>
      <c r="AK1667" s="2"/>
      <c r="AL1667" s="2"/>
      <c r="AM1667" s="2"/>
      <c r="AN1667" s="2"/>
      <c r="AO1667" s="2"/>
      <c r="AP1667" s="2"/>
      <c r="AQ1667" s="2"/>
      <c r="AR1667" s="2"/>
      <c r="AS1667" s="2"/>
      <c r="AT1667" s="2"/>
      <c r="AU1667" s="2"/>
      <c r="AV1667" s="2"/>
      <c r="AW1667" s="2"/>
      <c r="AX1667" s="2"/>
      <c r="AY1667" s="2"/>
      <c r="AZ1667" s="2"/>
      <c r="BA1667" s="2"/>
      <c r="BB1667" s="2"/>
      <c r="BC1667" s="2"/>
      <c r="BD1667" s="2"/>
      <c r="BE1667" s="2"/>
      <c r="BF1667" s="2"/>
      <c r="BG1667" s="2"/>
      <c r="BH1667" s="2"/>
      <c r="BI1667" s="2"/>
      <c r="BJ1667" s="2"/>
    </row>
    <row r="1668" spans="1:62" x14ac:dyDescent="0.3">
      <c r="A1668" s="2"/>
      <c r="B1668" s="2"/>
      <c r="C1668" s="2"/>
      <c r="D1668" s="2"/>
      <c r="E1668" s="2"/>
      <c r="F1668" s="2"/>
      <c r="G1668" s="2"/>
      <c r="H1668" s="2"/>
      <c r="I1668" s="2"/>
      <c r="J1668" s="2"/>
      <c r="K1668" s="2"/>
      <c r="L1668" s="2"/>
      <c r="M1668" s="2"/>
      <c r="N1668" s="2"/>
      <c r="O1668" s="2"/>
      <c r="P1668" s="2"/>
      <c r="Q1668" s="2"/>
      <c r="R1668" s="2"/>
      <c r="S1668" s="2"/>
      <c r="T1668" s="2"/>
      <c r="U1668" s="2"/>
      <c r="V1668" s="2"/>
      <c r="W1668" s="2"/>
      <c r="X1668" s="2"/>
      <c r="Y1668" s="2"/>
      <c r="Z1668" s="2"/>
      <c r="AA1668" s="2"/>
      <c r="AB1668" s="2"/>
      <c r="AC1668" s="2"/>
      <c r="AD1668" s="2"/>
      <c r="AE1668" s="2"/>
      <c r="AF1668" s="2"/>
      <c r="AG1668" s="2"/>
      <c r="AH1668" s="2"/>
      <c r="AI1668" s="2"/>
      <c r="AJ1668" s="2"/>
      <c r="AK1668" s="2"/>
      <c r="AL1668" s="2"/>
      <c r="AM1668" s="2"/>
      <c r="AN1668" s="2"/>
      <c r="AO1668" s="2"/>
      <c r="AP1668" s="2"/>
      <c r="AQ1668" s="2"/>
      <c r="AR1668" s="2"/>
      <c r="AS1668" s="2"/>
      <c r="AT1668" s="2"/>
      <c r="AU1668" s="2"/>
      <c r="AV1668" s="2"/>
      <c r="AW1668" s="2"/>
      <c r="AX1668" s="2"/>
      <c r="AY1668" s="2"/>
      <c r="AZ1668" s="2"/>
      <c r="BA1668" s="2"/>
      <c r="BB1668" s="2"/>
      <c r="BC1668" s="2"/>
      <c r="BD1668" s="2"/>
      <c r="BE1668" s="2"/>
      <c r="BF1668" s="2"/>
      <c r="BG1668" s="2"/>
      <c r="BH1668" s="2"/>
      <c r="BI1668" s="2"/>
      <c r="BJ1668" s="2"/>
    </row>
    <row r="1669" spans="1:62" x14ac:dyDescent="0.3">
      <c r="A1669" s="2"/>
      <c r="B1669" s="2"/>
      <c r="C1669" s="2"/>
      <c r="D1669" s="2"/>
      <c r="E1669" s="2"/>
      <c r="F1669" s="2"/>
      <c r="G1669" s="2"/>
      <c r="H1669" s="2"/>
      <c r="I1669" s="2"/>
      <c r="J1669" s="2"/>
      <c r="K1669" s="2"/>
      <c r="L1669" s="2"/>
      <c r="M1669" s="2"/>
      <c r="N1669" s="2"/>
      <c r="O1669" s="2"/>
      <c r="P1669" s="2"/>
      <c r="Q1669" s="2"/>
      <c r="R1669" s="2"/>
      <c r="S1669" s="2"/>
      <c r="T1669" s="2"/>
      <c r="U1669" s="2"/>
      <c r="V1669" s="2"/>
      <c r="W1669" s="2"/>
      <c r="X1669" s="2"/>
      <c r="Y1669" s="2"/>
      <c r="Z1669" s="2"/>
      <c r="AA1669" s="2"/>
      <c r="AB1669" s="2"/>
      <c r="AC1669" s="2"/>
      <c r="AD1669" s="2"/>
      <c r="AE1669" s="2"/>
      <c r="AF1669" s="2"/>
      <c r="AG1669" s="2"/>
      <c r="AH1669" s="2"/>
      <c r="AI1669" s="2"/>
      <c r="AJ1669" s="2"/>
      <c r="AK1669" s="2"/>
      <c r="AL1669" s="2"/>
      <c r="AM1669" s="2"/>
      <c r="AN1669" s="2"/>
      <c r="AO1669" s="2"/>
      <c r="AP1669" s="2"/>
      <c r="AQ1669" s="2"/>
      <c r="AR1669" s="2"/>
      <c r="AS1669" s="2"/>
      <c r="AT1669" s="2"/>
      <c r="AU1669" s="2"/>
      <c r="AV1669" s="2"/>
      <c r="AW1669" s="2"/>
      <c r="AX1669" s="2"/>
      <c r="AY1669" s="2"/>
      <c r="AZ1669" s="2"/>
      <c r="BA1669" s="2"/>
      <c r="BB1669" s="2"/>
      <c r="BC1669" s="2"/>
      <c r="BD1669" s="2"/>
      <c r="BE1669" s="2"/>
      <c r="BF1669" s="2"/>
      <c r="BG1669" s="2"/>
      <c r="BH1669" s="2"/>
      <c r="BI1669" s="2"/>
      <c r="BJ1669" s="2"/>
    </row>
    <row r="1670" spans="1:62" x14ac:dyDescent="0.3">
      <c r="A1670" s="2"/>
      <c r="B1670" s="2"/>
      <c r="C1670" s="2"/>
      <c r="D1670" s="2"/>
      <c r="E1670" s="2"/>
      <c r="F1670" s="2"/>
      <c r="G1670" s="2"/>
      <c r="H1670" s="2"/>
      <c r="I1670" s="2"/>
      <c r="J1670" s="2"/>
      <c r="K1670" s="2"/>
      <c r="L1670" s="2"/>
      <c r="M1670" s="2"/>
      <c r="N1670" s="2"/>
      <c r="O1670" s="2"/>
      <c r="P1670" s="2"/>
      <c r="Q1670" s="2"/>
      <c r="R1670" s="2"/>
      <c r="S1670" s="2"/>
      <c r="T1670" s="2"/>
      <c r="U1670" s="2"/>
      <c r="V1670" s="2"/>
      <c r="W1670" s="2"/>
      <c r="X1670" s="2"/>
      <c r="Y1670" s="2"/>
      <c r="Z1670" s="2"/>
      <c r="AA1670" s="2"/>
      <c r="AB1670" s="2"/>
      <c r="AC1670" s="2"/>
      <c r="AD1670" s="2"/>
      <c r="AE1670" s="2"/>
      <c r="AF1670" s="2"/>
      <c r="AG1670" s="2"/>
      <c r="AH1670" s="2"/>
      <c r="AI1670" s="2"/>
      <c r="AJ1670" s="2"/>
      <c r="AK1670" s="2"/>
      <c r="AL1670" s="2"/>
      <c r="AM1670" s="2"/>
      <c r="AN1670" s="2"/>
      <c r="AO1670" s="2"/>
      <c r="AP1670" s="2"/>
      <c r="AQ1670" s="2"/>
      <c r="AR1670" s="2"/>
      <c r="AS1670" s="2"/>
      <c r="AT1670" s="2"/>
      <c r="AU1670" s="2"/>
      <c r="AV1670" s="2"/>
      <c r="AW1670" s="2"/>
      <c r="AX1670" s="2"/>
      <c r="AY1670" s="2"/>
      <c r="AZ1670" s="2"/>
      <c r="BA1670" s="2"/>
      <c r="BB1670" s="2"/>
      <c r="BC1670" s="2"/>
      <c r="BD1670" s="2"/>
      <c r="BE1670" s="2"/>
      <c r="BF1670" s="2"/>
      <c r="BG1670" s="2"/>
      <c r="BH1670" s="2"/>
      <c r="BI1670" s="2"/>
      <c r="BJ1670" s="2"/>
    </row>
    <row r="1671" spans="1:62" x14ac:dyDescent="0.3">
      <c r="A1671" s="2"/>
      <c r="B1671" s="2"/>
      <c r="C1671" s="2"/>
      <c r="D1671" s="2"/>
      <c r="E1671" s="2"/>
      <c r="F1671" s="2"/>
      <c r="G1671" s="2"/>
      <c r="H1671" s="2"/>
      <c r="I1671" s="2"/>
      <c r="J1671" s="2"/>
      <c r="K1671" s="2"/>
      <c r="L1671" s="2"/>
      <c r="M1671" s="2"/>
      <c r="N1671" s="2"/>
      <c r="O1671" s="2"/>
      <c r="P1671" s="2"/>
      <c r="Q1671" s="2"/>
      <c r="R1671" s="2"/>
      <c r="S1671" s="2"/>
      <c r="T1671" s="2"/>
      <c r="U1671" s="2"/>
      <c r="V1671" s="2"/>
      <c r="W1671" s="2"/>
      <c r="X1671" s="2"/>
      <c r="Y1671" s="2"/>
      <c r="Z1671" s="2"/>
      <c r="AA1671" s="2"/>
      <c r="AB1671" s="2"/>
      <c r="AC1671" s="2"/>
      <c r="AD1671" s="2"/>
      <c r="AE1671" s="2"/>
      <c r="AF1671" s="2"/>
      <c r="AG1671" s="2"/>
      <c r="AH1671" s="2"/>
      <c r="AI1671" s="2"/>
      <c r="AJ1671" s="2"/>
      <c r="AK1671" s="2"/>
      <c r="AL1671" s="2"/>
      <c r="AM1671" s="2"/>
      <c r="AN1671" s="2"/>
      <c r="AO1671" s="2"/>
      <c r="AP1671" s="2"/>
      <c r="AQ1671" s="2"/>
      <c r="AR1671" s="2"/>
      <c r="AS1671" s="2"/>
      <c r="AT1671" s="2"/>
      <c r="AU1671" s="2"/>
      <c r="AV1671" s="2"/>
      <c r="AW1671" s="2"/>
      <c r="AX1671" s="2"/>
      <c r="AY1671" s="2"/>
      <c r="AZ1671" s="2"/>
      <c r="BA1671" s="2"/>
      <c r="BB1671" s="2"/>
      <c r="BC1671" s="2"/>
      <c r="BD1671" s="2"/>
      <c r="BE1671" s="2"/>
      <c r="BF1671" s="2"/>
      <c r="BG1671" s="2"/>
      <c r="BH1671" s="2"/>
      <c r="BI1671" s="2"/>
      <c r="BJ1671" s="2"/>
    </row>
    <row r="1672" spans="1:62" x14ac:dyDescent="0.3">
      <c r="A1672" s="2"/>
      <c r="B1672" s="2"/>
      <c r="C1672" s="2"/>
      <c r="D1672" s="2"/>
      <c r="E1672" s="2"/>
      <c r="F1672" s="2"/>
      <c r="G1672" s="2"/>
      <c r="H1672" s="2"/>
      <c r="I1672" s="2"/>
      <c r="J1672" s="2"/>
      <c r="K1672" s="2"/>
      <c r="L1672" s="2"/>
      <c r="M1672" s="2"/>
      <c r="N1672" s="2"/>
      <c r="O1672" s="2"/>
      <c r="P1672" s="2"/>
      <c r="Q1672" s="2"/>
      <c r="R1672" s="2"/>
      <c r="S1672" s="2"/>
      <c r="T1672" s="2"/>
      <c r="U1672" s="2"/>
      <c r="V1672" s="2"/>
      <c r="W1672" s="2"/>
      <c r="X1672" s="2"/>
      <c r="Y1672" s="2"/>
      <c r="Z1672" s="2"/>
      <c r="AA1672" s="2"/>
      <c r="AB1672" s="2"/>
      <c r="AC1672" s="2"/>
      <c r="AD1672" s="2"/>
      <c r="AE1672" s="2"/>
      <c r="AF1672" s="2"/>
      <c r="AG1672" s="2"/>
      <c r="AH1672" s="2"/>
      <c r="AI1672" s="2"/>
      <c r="AJ1672" s="2"/>
      <c r="AK1672" s="2"/>
      <c r="AL1672" s="2"/>
      <c r="AM1672" s="2"/>
      <c r="AN1672" s="2"/>
      <c r="AO1672" s="2"/>
      <c r="AP1672" s="2"/>
      <c r="AQ1672" s="2"/>
      <c r="AR1672" s="2"/>
      <c r="AS1672" s="2"/>
      <c r="AT1672" s="2"/>
      <c r="AU1672" s="2"/>
      <c r="AV1672" s="2"/>
      <c r="AW1672" s="2"/>
      <c r="AX1672" s="2"/>
      <c r="AY1672" s="2"/>
      <c r="AZ1672" s="2"/>
      <c r="BA1672" s="2"/>
      <c r="BB1672" s="2"/>
      <c r="BC1672" s="2"/>
      <c r="BD1672" s="2"/>
      <c r="BE1672" s="2"/>
      <c r="BF1672" s="2"/>
      <c r="BG1672" s="2"/>
      <c r="BH1672" s="2"/>
      <c r="BI1672" s="2"/>
      <c r="BJ1672" s="2"/>
    </row>
    <row r="1673" spans="1:62" x14ac:dyDescent="0.3">
      <c r="A1673" s="2"/>
      <c r="B1673" s="2"/>
      <c r="C1673" s="2"/>
      <c r="D1673" s="2"/>
      <c r="E1673" s="2"/>
      <c r="F1673" s="2"/>
      <c r="G1673" s="2"/>
      <c r="H1673" s="2"/>
      <c r="I1673" s="2"/>
      <c r="J1673" s="2"/>
      <c r="K1673" s="2"/>
      <c r="L1673" s="2"/>
      <c r="M1673" s="2"/>
      <c r="N1673" s="2"/>
      <c r="O1673" s="2"/>
      <c r="P1673" s="2"/>
      <c r="Q1673" s="2"/>
      <c r="R1673" s="2"/>
      <c r="S1673" s="2"/>
      <c r="T1673" s="2"/>
      <c r="U1673" s="2"/>
      <c r="V1673" s="2"/>
      <c r="W1673" s="2"/>
      <c r="X1673" s="2"/>
      <c r="Y1673" s="2"/>
      <c r="Z1673" s="2"/>
      <c r="AA1673" s="2"/>
      <c r="AB1673" s="2"/>
      <c r="AC1673" s="2"/>
      <c r="AD1673" s="2"/>
      <c r="AE1673" s="2"/>
      <c r="AF1673" s="2"/>
      <c r="AG1673" s="2"/>
      <c r="AH1673" s="2"/>
      <c r="AI1673" s="2"/>
      <c r="AJ1673" s="2"/>
      <c r="AK1673" s="2"/>
      <c r="AL1673" s="2"/>
      <c r="AM1673" s="2"/>
      <c r="AN1673" s="2"/>
      <c r="AO1673" s="2"/>
      <c r="AP1673" s="2"/>
      <c r="AQ1673" s="2"/>
      <c r="AR1673" s="2"/>
      <c r="AS1673" s="2"/>
      <c r="AT1673" s="2"/>
      <c r="AU1673" s="2"/>
      <c r="AV1673" s="2"/>
      <c r="AW1673" s="2"/>
      <c r="AX1673" s="2"/>
      <c r="AY1673" s="2"/>
      <c r="AZ1673" s="2"/>
      <c r="BA1673" s="2"/>
      <c r="BB1673" s="2"/>
      <c r="BC1673" s="2"/>
      <c r="BD1673" s="2"/>
      <c r="BE1673" s="2"/>
      <c r="BF1673" s="2"/>
      <c r="BG1673" s="2"/>
      <c r="BH1673" s="2"/>
      <c r="BI1673" s="2"/>
      <c r="BJ1673" s="2"/>
    </row>
    <row r="1674" spans="1:62" x14ac:dyDescent="0.3">
      <c r="A1674" s="2"/>
      <c r="B1674" s="2"/>
      <c r="C1674" s="2"/>
      <c r="D1674" s="2"/>
      <c r="E1674" s="2"/>
      <c r="F1674" s="2"/>
      <c r="G1674" s="2"/>
      <c r="H1674" s="2"/>
      <c r="I1674" s="2"/>
      <c r="J1674" s="2"/>
      <c r="K1674" s="2"/>
      <c r="L1674" s="2"/>
      <c r="M1674" s="2"/>
      <c r="N1674" s="2"/>
      <c r="O1674" s="2"/>
      <c r="P1674" s="2"/>
      <c r="Q1674" s="2"/>
      <c r="R1674" s="2"/>
      <c r="S1674" s="2"/>
      <c r="T1674" s="2"/>
      <c r="U1674" s="2"/>
      <c r="V1674" s="2"/>
      <c r="W1674" s="2"/>
      <c r="X1674" s="2"/>
      <c r="Y1674" s="2"/>
      <c r="Z1674" s="2"/>
      <c r="AA1674" s="2"/>
      <c r="AB1674" s="2"/>
      <c r="AC1674" s="2"/>
      <c r="AD1674" s="2"/>
      <c r="AE1674" s="2"/>
      <c r="AF1674" s="2"/>
      <c r="AG1674" s="2"/>
      <c r="AH1674" s="2"/>
      <c r="AI1674" s="2"/>
      <c r="AJ1674" s="2"/>
      <c r="AK1674" s="2"/>
      <c r="AL1674" s="2"/>
      <c r="AM1674" s="2"/>
      <c r="AN1674" s="2"/>
      <c r="AO1674" s="2"/>
      <c r="AP1674" s="2"/>
      <c r="AQ1674" s="2"/>
      <c r="AR1674" s="2"/>
      <c r="AS1674" s="2"/>
      <c r="AT1674" s="2"/>
      <c r="AU1674" s="2"/>
      <c r="AV1674" s="2"/>
      <c r="AW1674" s="2"/>
      <c r="AX1674" s="2"/>
      <c r="AY1674" s="2"/>
      <c r="AZ1674" s="2"/>
      <c r="BA1674" s="2"/>
      <c r="BB1674" s="2"/>
      <c r="BC1674" s="2"/>
      <c r="BD1674" s="2"/>
      <c r="BE1674" s="2"/>
      <c r="BF1674" s="2"/>
      <c r="BG1674" s="2"/>
      <c r="BH1674" s="2"/>
      <c r="BI1674" s="2"/>
      <c r="BJ1674" s="2"/>
    </row>
    <row r="1675" spans="1:62" x14ac:dyDescent="0.3">
      <c r="A1675" s="2"/>
      <c r="B1675" s="2"/>
      <c r="C1675" s="2"/>
      <c r="D1675" s="2"/>
      <c r="E1675" s="2"/>
      <c r="F1675" s="2"/>
      <c r="G1675" s="2"/>
      <c r="H1675" s="2"/>
      <c r="I1675" s="2"/>
      <c r="J1675" s="2"/>
      <c r="K1675" s="2"/>
      <c r="L1675" s="2"/>
      <c r="M1675" s="2"/>
      <c r="N1675" s="2"/>
      <c r="O1675" s="2"/>
      <c r="P1675" s="2"/>
      <c r="Q1675" s="2"/>
      <c r="R1675" s="2"/>
      <c r="S1675" s="2"/>
      <c r="T1675" s="2"/>
      <c r="U1675" s="2"/>
      <c r="V1675" s="2"/>
      <c r="W1675" s="2"/>
      <c r="X1675" s="2"/>
      <c r="Y1675" s="2"/>
      <c r="Z1675" s="2"/>
      <c r="AA1675" s="2"/>
      <c r="AB1675" s="2"/>
      <c r="AC1675" s="2"/>
      <c r="AD1675" s="2"/>
      <c r="AE1675" s="2"/>
      <c r="AF1675" s="2"/>
      <c r="AG1675" s="2"/>
      <c r="AH1675" s="2"/>
      <c r="AI1675" s="2"/>
      <c r="AJ1675" s="2"/>
      <c r="AK1675" s="2"/>
      <c r="AL1675" s="2"/>
      <c r="AM1675" s="2"/>
      <c r="AN1675" s="2"/>
      <c r="AO1675" s="2"/>
      <c r="AP1675" s="2"/>
      <c r="AQ1675" s="2"/>
      <c r="AR1675" s="2"/>
      <c r="AS1675" s="2"/>
      <c r="AT1675" s="2"/>
      <c r="AU1675" s="2"/>
      <c r="AV1675" s="2"/>
      <c r="AW1675" s="2"/>
      <c r="AX1675" s="2"/>
      <c r="AY1675" s="2"/>
      <c r="AZ1675" s="2"/>
      <c r="BA1675" s="2"/>
      <c r="BB1675" s="2"/>
      <c r="BC1675" s="2"/>
      <c r="BD1675" s="2"/>
      <c r="BE1675" s="2"/>
      <c r="BF1675" s="2"/>
      <c r="BG1675" s="2"/>
      <c r="BH1675" s="2"/>
      <c r="BI1675" s="2"/>
      <c r="BJ1675" s="2"/>
    </row>
    <row r="1676" spans="1:62" x14ac:dyDescent="0.3">
      <c r="A1676" s="2"/>
      <c r="B1676" s="2"/>
      <c r="C1676" s="2"/>
      <c r="D1676" s="2"/>
      <c r="E1676" s="2"/>
      <c r="F1676" s="2"/>
      <c r="G1676" s="2"/>
      <c r="H1676" s="2"/>
      <c r="I1676" s="2"/>
      <c r="J1676" s="2"/>
      <c r="K1676" s="2"/>
      <c r="L1676" s="2"/>
      <c r="M1676" s="2"/>
      <c r="N1676" s="2"/>
      <c r="O1676" s="2"/>
      <c r="P1676" s="2"/>
      <c r="Q1676" s="2"/>
      <c r="R1676" s="2"/>
      <c r="S1676" s="2"/>
      <c r="T1676" s="2"/>
      <c r="U1676" s="2"/>
      <c r="V1676" s="2"/>
      <c r="W1676" s="2"/>
      <c r="X1676" s="2"/>
      <c r="Y1676" s="2"/>
      <c r="Z1676" s="2"/>
      <c r="AA1676" s="2"/>
      <c r="AB1676" s="2"/>
      <c r="AC1676" s="2"/>
      <c r="AD1676" s="2"/>
      <c r="AE1676" s="2"/>
      <c r="AF1676" s="2"/>
      <c r="AG1676" s="2"/>
      <c r="AH1676" s="2"/>
      <c r="AI1676" s="2"/>
      <c r="AJ1676" s="2"/>
      <c r="AK1676" s="2"/>
      <c r="AL1676" s="2"/>
      <c r="AM1676" s="2"/>
      <c r="AN1676" s="2"/>
      <c r="AO1676" s="2"/>
      <c r="AP1676" s="2"/>
      <c r="AQ1676" s="2"/>
      <c r="AR1676" s="2"/>
      <c r="AS1676" s="2"/>
      <c r="AT1676" s="2"/>
      <c r="AU1676" s="2"/>
      <c r="AV1676" s="2"/>
      <c r="AW1676" s="2"/>
      <c r="AX1676" s="2"/>
      <c r="AY1676" s="2"/>
      <c r="AZ1676" s="2"/>
      <c r="BA1676" s="2"/>
      <c r="BB1676" s="2"/>
      <c r="BC1676" s="2"/>
      <c r="BD1676" s="2"/>
      <c r="BE1676" s="2"/>
      <c r="BF1676" s="2"/>
      <c r="BG1676" s="2"/>
      <c r="BH1676" s="2"/>
      <c r="BI1676" s="2"/>
      <c r="BJ1676" s="2"/>
    </row>
    <row r="1677" spans="1:62" x14ac:dyDescent="0.3">
      <c r="A1677" s="2"/>
      <c r="B1677" s="2"/>
      <c r="C1677" s="2"/>
      <c r="D1677" s="2"/>
      <c r="E1677" s="2"/>
      <c r="F1677" s="2"/>
      <c r="G1677" s="2"/>
      <c r="H1677" s="2"/>
      <c r="I1677" s="2"/>
      <c r="J1677" s="2"/>
      <c r="K1677" s="2"/>
      <c r="L1677" s="2"/>
      <c r="M1677" s="2"/>
      <c r="N1677" s="2"/>
      <c r="O1677" s="2"/>
      <c r="P1677" s="2"/>
      <c r="Q1677" s="2"/>
      <c r="R1677" s="2"/>
      <c r="S1677" s="2"/>
      <c r="T1677" s="2"/>
      <c r="U1677" s="2"/>
      <c r="V1677" s="2"/>
      <c r="W1677" s="2"/>
      <c r="X1677" s="2"/>
      <c r="Y1677" s="2"/>
      <c r="Z1677" s="2"/>
      <c r="AA1677" s="2"/>
      <c r="AB1677" s="2"/>
      <c r="AC1677" s="2"/>
      <c r="AD1677" s="2"/>
      <c r="AE1677" s="2"/>
      <c r="AF1677" s="2"/>
      <c r="AG1677" s="2"/>
      <c r="AH1677" s="2"/>
      <c r="AI1677" s="2"/>
      <c r="AJ1677" s="2"/>
      <c r="AK1677" s="2"/>
      <c r="AL1677" s="2"/>
      <c r="AM1677" s="2"/>
      <c r="AN1677" s="2"/>
      <c r="AO1677" s="2"/>
      <c r="AP1677" s="2"/>
      <c r="AQ1677" s="2"/>
      <c r="AR1677" s="2"/>
      <c r="AS1677" s="2"/>
      <c r="AT1677" s="2"/>
      <c r="AU1677" s="2"/>
      <c r="AV1677" s="2"/>
      <c r="AW1677" s="2"/>
      <c r="AX1677" s="2"/>
      <c r="AY1677" s="2"/>
      <c r="AZ1677" s="2"/>
      <c r="BA1677" s="2"/>
      <c r="BB1677" s="2"/>
      <c r="BC1677" s="2"/>
      <c r="BD1677" s="2"/>
      <c r="BE1677" s="2"/>
      <c r="BF1677" s="2"/>
      <c r="BG1677" s="2"/>
      <c r="BH1677" s="2"/>
      <c r="BI1677" s="2"/>
      <c r="BJ1677" s="2"/>
    </row>
    <row r="1678" spans="1:62" x14ac:dyDescent="0.3">
      <c r="A1678" s="2"/>
      <c r="B1678" s="2"/>
      <c r="C1678" s="2"/>
      <c r="D1678" s="2"/>
      <c r="E1678" s="2"/>
      <c r="F1678" s="2"/>
      <c r="G1678" s="2"/>
      <c r="H1678" s="2"/>
      <c r="I1678" s="2"/>
      <c r="J1678" s="2"/>
      <c r="K1678" s="2"/>
      <c r="L1678" s="2"/>
      <c r="M1678" s="2"/>
      <c r="N1678" s="2"/>
      <c r="O1678" s="2"/>
      <c r="P1678" s="2"/>
      <c r="Q1678" s="2"/>
      <c r="R1678" s="2"/>
      <c r="S1678" s="2"/>
      <c r="T1678" s="2"/>
      <c r="U1678" s="2"/>
      <c r="V1678" s="2"/>
      <c r="W1678" s="2"/>
      <c r="X1678" s="2"/>
      <c r="Y1678" s="2"/>
      <c r="Z1678" s="2"/>
      <c r="AA1678" s="2"/>
      <c r="AB1678" s="2"/>
      <c r="AC1678" s="2"/>
      <c r="AD1678" s="2"/>
      <c r="AE1678" s="2"/>
      <c r="AF1678" s="2"/>
      <c r="AG1678" s="2"/>
      <c r="AH1678" s="2"/>
      <c r="AI1678" s="2"/>
      <c r="AJ1678" s="2"/>
      <c r="AK1678" s="2"/>
      <c r="AL1678" s="2"/>
      <c r="AM1678" s="2"/>
      <c r="AN1678" s="2"/>
      <c r="AO1678" s="2"/>
      <c r="AP1678" s="2"/>
      <c r="AQ1678" s="2"/>
      <c r="AR1678" s="2"/>
      <c r="AS1678" s="2"/>
      <c r="AT1678" s="2"/>
      <c r="AU1678" s="2"/>
      <c r="AV1678" s="2"/>
      <c r="AW1678" s="2"/>
      <c r="AX1678" s="2"/>
      <c r="AY1678" s="2"/>
      <c r="AZ1678" s="2"/>
      <c r="BA1678" s="2"/>
      <c r="BB1678" s="2"/>
      <c r="BC1678" s="2"/>
      <c r="BD1678" s="2"/>
      <c r="BE1678" s="2"/>
      <c r="BF1678" s="2"/>
      <c r="BG1678" s="2"/>
      <c r="BH1678" s="2"/>
      <c r="BI1678" s="2"/>
      <c r="BJ1678" s="2"/>
    </row>
    <row r="1679" spans="1:62" x14ac:dyDescent="0.3">
      <c r="A1679" s="2"/>
      <c r="B1679" s="2"/>
      <c r="C1679" s="2"/>
      <c r="D1679" s="2"/>
      <c r="E1679" s="2"/>
      <c r="F1679" s="2"/>
      <c r="G1679" s="2"/>
      <c r="H1679" s="2"/>
      <c r="I1679" s="2"/>
      <c r="J1679" s="2"/>
      <c r="K1679" s="2"/>
      <c r="L1679" s="2"/>
      <c r="M1679" s="2"/>
      <c r="N1679" s="2"/>
      <c r="O1679" s="2"/>
      <c r="P1679" s="2"/>
      <c r="Q1679" s="2"/>
      <c r="R1679" s="2"/>
      <c r="S1679" s="2"/>
      <c r="T1679" s="2"/>
      <c r="U1679" s="2"/>
      <c r="V1679" s="2"/>
      <c r="W1679" s="2"/>
      <c r="X1679" s="2"/>
      <c r="Y1679" s="2"/>
      <c r="Z1679" s="2"/>
      <c r="AA1679" s="2"/>
      <c r="AB1679" s="2"/>
      <c r="AC1679" s="2"/>
      <c r="AD1679" s="2"/>
      <c r="AE1679" s="2"/>
      <c r="AF1679" s="2"/>
      <c r="AG1679" s="2"/>
      <c r="AH1679" s="2"/>
      <c r="AI1679" s="2"/>
      <c r="AJ1679" s="2"/>
      <c r="AK1679" s="2"/>
      <c r="AL1679" s="2"/>
      <c r="AM1679" s="2"/>
      <c r="AN1679" s="2"/>
      <c r="AO1679" s="2"/>
      <c r="AP1679" s="2"/>
      <c r="AQ1679" s="2"/>
      <c r="AR1679" s="2"/>
      <c r="AS1679" s="2"/>
      <c r="AT1679" s="2"/>
      <c r="AU1679" s="2"/>
      <c r="AV1679" s="2"/>
      <c r="AW1679" s="2"/>
      <c r="AX1679" s="2"/>
      <c r="AY1679" s="2"/>
      <c r="AZ1679" s="2"/>
      <c r="BA1679" s="2"/>
      <c r="BB1679" s="2"/>
      <c r="BC1679" s="2"/>
      <c r="BD1679" s="2"/>
      <c r="BE1679" s="2"/>
      <c r="BF1679" s="2"/>
      <c r="BG1679" s="2"/>
      <c r="BH1679" s="2"/>
      <c r="BI1679" s="2"/>
      <c r="BJ1679" s="2"/>
    </row>
    <row r="1680" spans="1:62" x14ac:dyDescent="0.3">
      <c r="A1680" s="2"/>
      <c r="B1680" s="2"/>
      <c r="C1680" s="2"/>
      <c r="D1680" s="2"/>
      <c r="E1680" s="2"/>
      <c r="F1680" s="2"/>
      <c r="G1680" s="2"/>
      <c r="H1680" s="2"/>
      <c r="I1680" s="2"/>
      <c r="J1680" s="2"/>
      <c r="K1680" s="2"/>
      <c r="L1680" s="2"/>
      <c r="M1680" s="2"/>
      <c r="N1680" s="2"/>
      <c r="O1680" s="2"/>
      <c r="P1680" s="2"/>
      <c r="Q1680" s="2"/>
      <c r="R1680" s="2"/>
      <c r="S1680" s="2"/>
      <c r="T1680" s="2"/>
      <c r="U1680" s="2"/>
      <c r="V1680" s="2"/>
      <c r="W1680" s="2"/>
      <c r="X1680" s="2"/>
      <c r="Y1680" s="2"/>
      <c r="Z1680" s="2"/>
      <c r="AA1680" s="2"/>
      <c r="AB1680" s="2"/>
      <c r="AC1680" s="2"/>
      <c r="AD1680" s="2"/>
      <c r="AE1680" s="2"/>
      <c r="AF1680" s="2"/>
      <c r="AG1680" s="2"/>
      <c r="AH1680" s="2"/>
      <c r="AI1680" s="2"/>
      <c r="AJ1680" s="2"/>
      <c r="AK1680" s="2"/>
      <c r="AL1680" s="2"/>
      <c r="AM1680" s="2"/>
      <c r="AN1680" s="2"/>
      <c r="AO1680" s="2"/>
      <c r="AP1680" s="2"/>
      <c r="AQ1680" s="2"/>
      <c r="AR1680" s="2"/>
      <c r="AS1680" s="2"/>
      <c r="AT1680" s="2"/>
      <c r="AU1680" s="2"/>
      <c r="AV1680" s="2"/>
      <c r="AW1680" s="2"/>
      <c r="AX1680" s="2"/>
      <c r="AY1680" s="2"/>
      <c r="AZ1680" s="2"/>
      <c r="BA1680" s="2"/>
      <c r="BB1680" s="2"/>
      <c r="BC1680" s="2"/>
      <c r="BD1680" s="2"/>
      <c r="BE1680" s="2"/>
      <c r="BF1680" s="2"/>
      <c r="BG1680" s="2"/>
      <c r="BH1680" s="2"/>
      <c r="BI1680" s="2"/>
      <c r="BJ1680" s="2"/>
    </row>
    <row r="1681" spans="1:62" x14ac:dyDescent="0.3">
      <c r="A1681" s="2"/>
      <c r="B1681" s="2"/>
      <c r="C1681" s="2"/>
      <c r="D1681" s="2"/>
      <c r="E1681" s="2"/>
      <c r="F1681" s="2"/>
      <c r="G1681" s="2"/>
      <c r="H1681" s="2"/>
      <c r="I1681" s="2"/>
      <c r="J1681" s="2"/>
      <c r="K1681" s="2"/>
      <c r="L1681" s="2"/>
      <c r="M1681" s="2"/>
      <c r="N1681" s="2"/>
      <c r="O1681" s="2"/>
      <c r="P1681" s="2"/>
      <c r="Q1681" s="2"/>
      <c r="R1681" s="2"/>
      <c r="S1681" s="2"/>
      <c r="T1681" s="2"/>
      <c r="U1681" s="2"/>
      <c r="V1681" s="2"/>
      <c r="W1681" s="2"/>
      <c r="X1681" s="2"/>
      <c r="Y1681" s="2"/>
      <c r="Z1681" s="2"/>
      <c r="AA1681" s="2"/>
      <c r="AB1681" s="2"/>
      <c r="AC1681" s="2"/>
      <c r="AD1681" s="2"/>
      <c r="AE1681" s="2"/>
      <c r="AF1681" s="2"/>
      <c r="AG1681" s="2"/>
      <c r="AH1681" s="2"/>
      <c r="AI1681" s="2"/>
      <c r="AJ1681" s="2"/>
      <c r="AK1681" s="2"/>
      <c r="AL1681" s="2"/>
      <c r="AM1681" s="2"/>
      <c r="AN1681" s="2"/>
      <c r="AO1681" s="2"/>
      <c r="AP1681" s="2"/>
      <c r="AQ1681" s="2"/>
      <c r="AR1681" s="2"/>
      <c r="AS1681" s="2"/>
      <c r="AT1681" s="2"/>
      <c r="AU1681" s="2"/>
      <c r="AV1681" s="2"/>
      <c r="AW1681" s="2"/>
      <c r="AX1681" s="2"/>
      <c r="AY1681" s="2"/>
      <c r="AZ1681" s="2"/>
      <c r="BA1681" s="2"/>
      <c r="BB1681" s="2"/>
      <c r="BC1681" s="2"/>
      <c r="BD1681" s="2"/>
      <c r="BE1681" s="2"/>
      <c r="BF1681" s="2"/>
      <c r="BG1681" s="2"/>
      <c r="BH1681" s="2"/>
      <c r="BI1681" s="2"/>
      <c r="BJ1681" s="2"/>
    </row>
    <row r="1682" spans="1:62" x14ac:dyDescent="0.3">
      <c r="A1682" s="2"/>
      <c r="B1682" s="2"/>
      <c r="C1682" s="2"/>
      <c r="D1682" s="2"/>
      <c r="E1682" s="2"/>
      <c r="F1682" s="2"/>
      <c r="G1682" s="2"/>
      <c r="H1682" s="2"/>
      <c r="I1682" s="2"/>
      <c r="J1682" s="2"/>
      <c r="K1682" s="2"/>
      <c r="L1682" s="2"/>
      <c r="M1682" s="2"/>
      <c r="N1682" s="2"/>
      <c r="O1682" s="2"/>
      <c r="P1682" s="2"/>
      <c r="Q1682" s="2"/>
      <c r="R1682" s="2"/>
      <c r="S1682" s="2"/>
      <c r="T1682" s="2"/>
      <c r="U1682" s="2"/>
      <c r="V1682" s="2"/>
      <c r="W1682" s="2"/>
      <c r="X1682" s="2"/>
      <c r="Y1682" s="2"/>
      <c r="Z1682" s="2"/>
      <c r="AA1682" s="2"/>
      <c r="AB1682" s="2"/>
      <c r="AC1682" s="2"/>
      <c r="AD1682" s="2"/>
      <c r="AE1682" s="2"/>
      <c r="AF1682" s="2"/>
      <c r="AG1682" s="2"/>
      <c r="AH1682" s="2"/>
      <c r="AI1682" s="2"/>
      <c r="AJ1682" s="2"/>
      <c r="AK1682" s="2"/>
      <c r="AL1682" s="2"/>
      <c r="AM1682" s="2"/>
      <c r="AN1682" s="2"/>
      <c r="AO1682" s="2"/>
      <c r="AP1682" s="2"/>
      <c r="AQ1682" s="2"/>
      <c r="AR1682" s="2"/>
      <c r="AS1682" s="2"/>
      <c r="AT1682" s="2"/>
      <c r="AU1682" s="2"/>
      <c r="AV1682" s="2"/>
      <c r="AW1682" s="2"/>
      <c r="AX1682" s="2"/>
      <c r="AY1682" s="2"/>
      <c r="AZ1682" s="2"/>
      <c r="BA1682" s="2"/>
      <c r="BB1682" s="2"/>
      <c r="BC1682" s="2"/>
      <c r="BD1682" s="2"/>
      <c r="BE1682" s="2"/>
      <c r="BF1682" s="2"/>
      <c r="BG1682" s="2"/>
      <c r="BH1682" s="2"/>
      <c r="BI1682" s="2"/>
      <c r="BJ1682" s="2"/>
    </row>
    <row r="1683" spans="1:62" x14ac:dyDescent="0.3">
      <c r="A1683" s="2"/>
      <c r="B1683" s="2"/>
      <c r="C1683" s="2"/>
      <c r="D1683" s="2"/>
      <c r="E1683" s="2"/>
      <c r="F1683" s="2"/>
      <c r="G1683" s="2"/>
      <c r="H1683" s="2"/>
      <c r="I1683" s="2"/>
      <c r="J1683" s="2"/>
      <c r="K1683" s="2"/>
      <c r="L1683" s="2"/>
      <c r="M1683" s="2"/>
      <c r="N1683" s="2"/>
      <c r="O1683" s="2"/>
      <c r="P1683" s="2"/>
      <c r="Q1683" s="2"/>
      <c r="R1683" s="2"/>
      <c r="S1683" s="2"/>
      <c r="T1683" s="2"/>
      <c r="U1683" s="2"/>
      <c r="V1683" s="2"/>
      <c r="W1683" s="2"/>
      <c r="X1683" s="2"/>
      <c r="Y1683" s="2"/>
      <c r="Z1683" s="2"/>
      <c r="AA1683" s="2"/>
      <c r="AB1683" s="2"/>
      <c r="AC1683" s="2"/>
      <c r="AD1683" s="2"/>
      <c r="AE1683" s="2"/>
      <c r="AF1683" s="2"/>
      <c r="AG1683" s="2"/>
      <c r="AH1683" s="2"/>
      <c r="AI1683" s="2"/>
      <c r="AJ1683" s="2"/>
      <c r="AK1683" s="2"/>
      <c r="AL1683" s="2"/>
      <c r="AM1683" s="2"/>
      <c r="AN1683" s="2"/>
      <c r="AO1683" s="2"/>
      <c r="AP1683" s="2"/>
      <c r="AQ1683" s="2"/>
      <c r="AR1683" s="2"/>
      <c r="AS1683" s="2"/>
      <c r="AT1683" s="2"/>
      <c r="AU1683" s="2"/>
      <c r="AV1683" s="2"/>
      <c r="AW1683" s="2"/>
      <c r="AX1683" s="2"/>
      <c r="AY1683" s="2"/>
      <c r="AZ1683" s="2"/>
      <c r="BA1683" s="2"/>
      <c r="BB1683" s="2"/>
      <c r="BC1683" s="2"/>
      <c r="BD1683" s="2"/>
      <c r="BE1683" s="2"/>
      <c r="BF1683" s="2"/>
      <c r="BG1683" s="2"/>
      <c r="BH1683" s="2"/>
      <c r="BI1683" s="2"/>
      <c r="BJ1683" s="2"/>
    </row>
    <row r="1684" spans="1:62" x14ac:dyDescent="0.3">
      <c r="A1684" s="2"/>
      <c r="B1684" s="2"/>
      <c r="C1684" s="2"/>
      <c r="D1684" s="2"/>
      <c r="E1684" s="2"/>
      <c r="F1684" s="2"/>
      <c r="G1684" s="2"/>
      <c r="H1684" s="2"/>
      <c r="I1684" s="2"/>
      <c r="J1684" s="2"/>
      <c r="K1684" s="2"/>
      <c r="L1684" s="2"/>
      <c r="M1684" s="2"/>
      <c r="N1684" s="2"/>
      <c r="O1684" s="2"/>
      <c r="P1684" s="2"/>
      <c r="Q1684" s="2"/>
      <c r="R1684" s="2"/>
      <c r="S1684" s="2"/>
      <c r="T1684" s="2"/>
      <c r="U1684" s="2"/>
      <c r="V1684" s="2"/>
      <c r="W1684" s="2"/>
      <c r="X1684" s="2"/>
      <c r="Y1684" s="2"/>
      <c r="Z1684" s="2"/>
      <c r="AA1684" s="2"/>
      <c r="AB1684" s="2"/>
      <c r="AC1684" s="2"/>
      <c r="AD1684" s="2"/>
      <c r="AE1684" s="2"/>
      <c r="AF1684" s="2"/>
      <c r="AG1684" s="2"/>
      <c r="AH1684" s="2"/>
      <c r="AI1684" s="2"/>
      <c r="AJ1684" s="2"/>
      <c r="AK1684" s="2"/>
      <c r="AL1684" s="2"/>
      <c r="AM1684" s="2"/>
      <c r="AN1684" s="2"/>
      <c r="AO1684" s="2"/>
      <c r="AP1684" s="2"/>
      <c r="AQ1684" s="2"/>
      <c r="AR1684" s="2"/>
      <c r="AS1684" s="2"/>
      <c r="AT1684" s="2"/>
      <c r="AU1684" s="2"/>
      <c r="AV1684" s="2"/>
      <c r="AW1684" s="2"/>
      <c r="AX1684" s="2"/>
      <c r="AY1684" s="2"/>
      <c r="AZ1684" s="2"/>
      <c r="BA1684" s="2"/>
      <c r="BB1684" s="2"/>
      <c r="BC1684" s="2"/>
      <c r="BD1684" s="2"/>
      <c r="BE1684" s="2"/>
      <c r="BF1684" s="2"/>
      <c r="BG1684" s="2"/>
      <c r="BH1684" s="2"/>
      <c r="BI1684" s="2"/>
      <c r="BJ1684" s="2"/>
    </row>
    <row r="1685" spans="1:62" x14ac:dyDescent="0.3">
      <c r="A1685" s="2"/>
      <c r="B1685" s="2"/>
      <c r="C1685" s="2"/>
      <c r="D1685" s="2"/>
      <c r="E1685" s="2"/>
      <c r="F1685" s="2"/>
      <c r="G1685" s="2"/>
      <c r="H1685" s="2"/>
      <c r="I1685" s="2"/>
      <c r="J1685" s="2"/>
      <c r="K1685" s="2"/>
      <c r="L1685" s="2"/>
      <c r="M1685" s="2"/>
      <c r="N1685" s="2"/>
      <c r="O1685" s="2"/>
      <c r="P1685" s="2"/>
      <c r="Q1685" s="2"/>
      <c r="R1685" s="2"/>
      <c r="S1685" s="2"/>
      <c r="T1685" s="2"/>
      <c r="U1685" s="2"/>
      <c r="V1685" s="2"/>
      <c r="W1685" s="2"/>
      <c r="X1685" s="2"/>
      <c r="Y1685" s="2"/>
      <c r="Z1685" s="2"/>
      <c r="AA1685" s="2"/>
      <c r="AB1685" s="2"/>
      <c r="AC1685" s="2"/>
      <c r="AD1685" s="2"/>
      <c r="AE1685" s="2"/>
      <c r="AF1685" s="2"/>
      <c r="AG1685" s="2"/>
      <c r="AH1685" s="2"/>
      <c r="AI1685" s="2"/>
      <c r="AJ1685" s="2"/>
      <c r="AK1685" s="2"/>
      <c r="AL1685" s="2"/>
      <c r="AM1685" s="2"/>
      <c r="AN1685" s="2"/>
      <c r="AO1685" s="2"/>
      <c r="AP1685" s="2"/>
      <c r="AQ1685" s="2"/>
      <c r="AR1685" s="2"/>
      <c r="AS1685" s="2"/>
      <c r="AT1685" s="2"/>
      <c r="AU1685" s="2"/>
      <c r="AV1685" s="2"/>
      <c r="AW1685" s="2"/>
      <c r="AX1685" s="2"/>
      <c r="AY1685" s="2"/>
      <c r="AZ1685" s="2"/>
      <c r="BA1685" s="2"/>
      <c r="BB1685" s="2"/>
      <c r="BC1685" s="2"/>
      <c r="BD1685" s="2"/>
      <c r="BE1685" s="2"/>
      <c r="BF1685" s="2"/>
      <c r="BG1685" s="2"/>
      <c r="BH1685" s="2"/>
      <c r="BI1685" s="2"/>
      <c r="BJ1685" s="2"/>
    </row>
    <row r="1686" spans="1:62" x14ac:dyDescent="0.3">
      <c r="A1686" s="2"/>
      <c r="B1686" s="2"/>
      <c r="C1686" s="2"/>
      <c r="D1686" s="2"/>
      <c r="E1686" s="2"/>
      <c r="F1686" s="2"/>
      <c r="G1686" s="2"/>
      <c r="H1686" s="2"/>
      <c r="I1686" s="2"/>
      <c r="J1686" s="2"/>
      <c r="K1686" s="2"/>
      <c r="L1686" s="2"/>
      <c r="M1686" s="2"/>
      <c r="N1686" s="2"/>
      <c r="O1686" s="2"/>
      <c r="P1686" s="2"/>
      <c r="Q1686" s="2"/>
      <c r="R1686" s="2"/>
      <c r="S1686" s="2"/>
      <c r="T1686" s="2"/>
      <c r="U1686" s="2"/>
      <c r="V1686" s="2"/>
      <c r="W1686" s="2"/>
      <c r="X1686" s="2"/>
      <c r="Y1686" s="2"/>
      <c r="Z1686" s="2"/>
      <c r="AA1686" s="2"/>
      <c r="AB1686" s="2"/>
      <c r="AC1686" s="2"/>
      <c r="AD1686" s="2"/>
      <c r="AE1686" s="2"/>
      <c r="AF1686" s="2"/>
      <c r="AG1686" s="2"/>
      <c r="AH1686" s="2"/>
      <c r="AI1686" s="2"/>
      <c r="AJ1686" s="2"/>
      <c r="AK1686" s="2"/>
      <c r="AL1686" s="2"/>
      <c r="AM1686" s="2"/>
      <c r="AN1686" s="2"/>
      <c r="AO1686" s="2"/>
      <c r="AP1686" s="2"/>
      <c r="AQ1686" s="2"/>
      <c r="AR1686" s="2"/>
      <c r="AS1686" s="2"/>
      <c r="AT1686" s="2"/>
      <c r="AU1686" s="2"/>
      <c r="AV1686" s="2"/>
      <c r="AW1686" s="2"/>
      <c r="AX1686" s="2"/>
      <c r="AY1686" s="2"/>
      <c r="AZ1686" s="2"/>
      <c r="BA1686" s="2"/>
      <c r="BB1686" s="2"/>
      <c r="BC1686" s="2"/>
      <c r="BD1686" s="2"/>
      <c r="BE1686" s="2"/>
      <c r="BF1686" s="2"/>
      <c r="BG1686" s="2"/>
      <c r="BH1686" s="2"/>
      <c r="BI1686" s="2"/>
      <c r="BJ1686" s="2"/>
    </row>
    <row r="1687" spans="1:62" x14ac:dyDescent="0.3">
      <c r="A1687" s="2"/>
      <c r="B1687" s="2"/>
      <c r="C1687" s="2"/>
      <c r="D1687" s="2"/>
      <c r="E1687" s="2"/>
      <c r="F1687" s="2"/>
      <c r="G1687" s="2"/>
      <c r="H1687" s="2"/>
      <c r="I1687" s="2"/>
      <c r="J1687" s="2"/>
      <c r="K1687" s="2"/>
      <c r="L1687" s="2"/>
      <c r="M1687" s="2"/>
      <c r="N1687" s="2"/>
      <c r="O1687" s="2"/>
      <c r="P1687" s="2"/>
      <c r="Q1687" s="2"/>
      <c r="R1687" s="2"/>
      <c r="S1687" s="2"/>
      <c r="T1687" s="2"/>
      <c r="U1687" s="2"/>
      <c r="V1687" s="2"/>
      <c r="W1687" s="2"/>
      <c r="X1687" s="2"/>
      <c r="Y1687" s="2"/>
      <c r="Z1687" s="2"/>
      <c r="AA1687" s="2"/>
      <c r="AB1687" s="2"/>
      <c r="AC1687" s="2"/>
      <c r="AD1687" s="2"/>
      <c r="AE1687" s="2"/>
      <c r="AF1687" s="2"/>
      <c r="AG1687" s="2"/>
      <c r="AH1687" s="2"/>
      <c r="AI1687" s="2"/>
      <c r="AJ1687" s="2"/>
      <c r="AK1687" s="2"/>
      <c r="AL1687" s="2"/>
      <c r="AM1687" s="2"/>
      <c r="AN1687" s="2"/>
      <c r="AO1687" s="2"/>
      <c r="AP1687" s="2"/>
      <c r="AQ1687" s="2"/>
      <c r="AR1687" s="2"/>
      <c r="AS1687" s="2"/>
      <c r="AT1687" s="2"/>
      <c r="AU1687" s="2"/>
      <c r="AV1687" s="2"/>
      <c r="AW1687" s="2"/>
      <c r="AX1687" s="2"/>
      <c r="AY1687" s="2"/>
      <c r="AZ1687" s="2"/>
      <c r="BA1687" s="2"/>
      <c r="BB1687" s="2"/>
      <c r="BC1687" s="2"/>
      <c r="BD1687" s="2"/>
      <c r="BE1687" s="2"/>
      <c r="BF1687" s="2"/>
      <c r="BG1687" s="2"/>
      <c r="BH1687" s="2"/>
      <c r="BI1687" s="2"/>
      <c r="BJ1687" s="2"/>
    </row>
    <row r="1688" spans="1:62" x14ac:dyDescent="0.3">
      <c r="A1688" s="2"/>
      <c r="B1688" s="2"/>
      <c r="C1688" s="2"/>
      <c r="D1688" s="2"/>
      <c r="E1688" s="2"/>
      <c r="F1688" s="2"/>
      <c r="G1688" s="2"/>
      <c r="H1688" s="2"/>
      <c r="I1688" s="2"/>
      <c r="J1688" s="2"/>
      <c r="K1688" s="2"/>
      <c r="L1688" s="2"/>
      <c r="M1688" s="2"/>
      <c r="N1688" s="2"/>
      <c r="O1688" s="2"/>
      <c r="P1688" s="2"/>
      <c r="Q1688" s="2"/>
      <c r="R1688" s="2"/>
      <c r="S1688" s="2"/>
      <c r="T1688" s="2"/>
      <c r="U1688" s="2"/>
      <c r="V1688" s="2"/>
      <c r="W1688" s="2"/>
      <c r="X1688" s="2"/>
      <c r="Y1688" s="2"/>
      <c r="Z1688" s="2"/>
      <c r="AA1688" s="2"/>
      <c r="AB1688" s="2"/>
      <c r="AC1688" s="2"/>
      <c r="AD1688" s="2"/>
      <c r="AE1688" s="2"/>
      <c r="AF1688" s="2"/>
      <c r="AG1688" s="2"/>
      <c r="AH1688" s="2"/>
      <c r="AI1688" s="2"/>
      <c r="AJ1688" s="2"/>
      <c r="AK1688" s="2"/>
      <c r="AL1688" s="2"/>
      <c r="AM1688" s="2"/>
      <c r="AN1688" s="2"/>
      <c r="AO1688" s="2"/>
      <c r="AP1688" s="2"/>
      <c r="AQ1688" s="2"/>
      <c r="AR1688" s="2"/>
      <c r="AS1688" s="2"/>
      <c r="AT1688" s="2"/>
      <c r="AU1688" s="2"/>
      <c r="AV1688" s="2"/>
      <c r="AW1688" s="2"/>
      <c r="AX1688" s="2"/>
      <c r="AY1688" s="2"/>
      <c r="AZ1688" s="2"/>
      <c r="BA1688" s="2"/>
      <c r="BB1688" s="2"/>
      <c r="BC1688" s="2"/>
      <c r="BD1688" s="2"/>
      <c r="BE1688" s="2"/>
      <c r="BF1688" s="2"/>
      <c r="BG1688" s="2"/>
      <c r="BH1688" s="2"/>
      <c r="BI1688" s="2"/>
      <c r="BJ1688" s="2"/>
    </row>
    <row r="1689" spans="1:62" x14ac:dyDescent="0.3">
      <c r="A1689" s="2"/>
      <c r="B1689" s="2"/>
      <c r="C1689" s="2"/>
      <c r="D1689" s="2"/>
      <c r="E1689" s="2"/>
      <c r="F1689" s="2"/>
      <c r="G1689" s="2"/>
      <c r="H1689" s="2"/>
      <c r="I1689" s="2"/>
      <c r="J1689" s="2"/>
      <c r="K1689" s="2"/>
      <c r="L1689" s="2"/>
      <c r="M1689" s="2"/>
      <c r="N1689" s="2"/>
      <c r="O1689" s="2"/>
      <c r="P1689" s="2"/>
      <c r="Q1689" s="2"/>
      <c r="R1689" s="2"/>
      <c r="S1689" s="2"/>
      <c r="T1689" s="2"/>
      <c r="U1689" s="2"/>
      <c r="V1689" s="2"/>
      <c r="W1689" s="2"/>
      <c r="X1689" s="2"/>
      <c r="Y1689" s="2"/>
      <c r="Z1689" s="2"/>
      <c r="AA1689" s="2"/>
      <c r="AB1689" s="2"/>
      <c r="AC1689" s="2"/>
      <c r="AD1689" s="2"/>
      <c r="AE1689" s="2"/>
      <c r="AF1689" s="2"/>
      <c r="AG1689" s="2"/>
      <c r="AH1689" s="2"/>
      <c r="AI1689" s="2"/>
      <c r="AJ1689" s="2"/>
      <c r="AK1689" s="2"/>
      <c r="AL1689" s="2"/>
      <c r="AM1689" s="2"/>
      <c r="AN1689" s="2"/>
      <c r="AO1689" s="2"/>
      <c r="AP1689" s="2"/>
      <c r="AQ1689" s="2"/>
      <c r="AR1689" s="2"/>
      <c r="AS1689" s="2"/>
      <c r="AT1689" s="2"/>
      <c r="AU1689" s="2"/>
      <c r="AV1689" s="2"/>
      <c r="AW1689" s="2"/>
      <c r="AX1689" s="2"/>
      <c r="AY1689" s="2"/>
      <c r="AZ1689" s="2"/>
      <c r="BA1689" s="2"/>
      <c r="BB1689" s="2"/>
      <c r="BC1689" s="2"/>
      <c r="BD1689" s="2"/>
      <c r="BE1689" s="2"/>
      <c r="BF1689" s="2"/>
      <c r="BG1689" s="2"/>
      <c r="BH1689" s="2"/>
      <c r="BI1689" s="2"/>
      <c r="BJ1689" s="2"/>
    </row>
    <row r="1690" spans="1:62" x14ac:dyDescent="0.3">
      <c r="A1690" s="2"/>
      <c r="B1690" s="2"/>
      <c r="C1690" s="2"/>
      <c r="D1690" s="2"/>
      <c r="E1690" s="2"/>
      <c r="F1690" s="2"/>
      <c r="G1690" s="2"/>
      <c r="H1690" s="2"/>
      <c r="I1690" s="2"/>
      <c r="J1690" s="2"/>
      <c r="K1690" s="2"/>
      <c r="L1690" s="2"/>
      <c r="M1690" s="2"/>
      <c r="N1690" s="2"/>
      <c r="O1690" s="2"/>
      <c r="P1690" s="2"/>
      <c r="Q1690" s="2"/>
      <c r="R1690" s="2"/>
      <c r="S1690" s="2"/>
      <c r="T1690" s="2"/>
      <c r="U1690" s="2"/>
      <c r="V1690" s="2"/>
      <c r="W1690" s="2"/>
      <c r="X1690" s="2"/>
      <c r="Y1690" s="2"/>
      <c r="Z1690" s="2"/>
      <c r="AA1690" s="2"/>
      <c r="AB1690" s="2"/>
      <c r="AC1690" s="2"/>
      <c r="AD1690" s="2"/>
      <c r="AE1690" s="2"/>
      <c r="AF1690" s="2"/>
      <c r="AG1690" s="2"/>
      <c r="AH1690" s="2"/>
      <c r="AI1690" s="2"/>
      <c r="AJ1690" s="2"/>
      <c r="AK1690" s="2"/>
      <c r="AL1690" s="2"/>
      <c r="AM1690" s="2"/>
      <c r="AN1690" s="2"/>
      <c r="AO1690" s="2"/>
      <c r="AP1690" s="2"/>
      <c r="AQ1690" s="2"/>
      <c r="AR1690" s="2"/>
      <c r="AS1690" s="2"/>
      <c r="AT1690" s="2"/>
      <c r="AU1690" s="2"/>
      <c r="AV1690" s="2"/>
      <c r="AW1690" s="2"/>
      <c r="AX1690" s="2"/>
      <c r="AY1690" s="2"/>
      <c r="AZ1690" s="2"/>
      <c r="BA1690" s="2"/>
      <c r="BB1690" s="2"/>
      <c r="BC1690" s="2"/>
      <c r="BD1690" s="2"/>
      <c r="BE1690" s="2"/>
      <c r="BF1690" s="2"/>
      <c r="BG1690" s="2"/>
      <c r="BH1690" s="2"/>
      <c r="BI1690" s="2"/>
      <c r="BJ1690" s="2"/>
    </row>
    <row r="1691" spans="1:62" x14ac:dyDescent="0.3">
      <c r="A1691" s="2"/>
      <c r="B1691" s="2"/>
      <c r="C1691" s="2"/>
      <c r="D1691" s="2"/>
      <c r="E1691" s="2"/>
      <c r="F1691" s="2"/>
      <c r="G1691" s="2"/>
      <c r="H1691" s="2"/>
      <c r="I1691" s="2"/>
      <c r="J1691" s="2"/>
      <c r="K1691" s="2"/>
      <c r="L1691" s="2"/>
      <c r="M1691" s="2"/>
      <c r="N1691" s="2"/>
      <c r="O1691" s="2"/>
      <c r="P1691" s="2"/>
      <c r="Q1691" s="2"/>
      <c r="R1691" s="2"/>
      <c r="S1691" s="2"/>
      <c r="T1691" s="2"/>
      <c r="U1691" s="2"/>
      <c r="V1691" s="2"/>
      <c r="W1691" s="2"/>
      <c r="X1691" s="2"/>
      <c r="Y1691" s="2"/>
      <c r="Z1691" s="2"/>
      <c r="AA1691" s="2"/>
      <c r="AB1691" s="2"/>
      <c r="AC1691" s="2"/>
      <c r="AD1691" s="2"/>
      <c r="AE1691" s="2"/>
      <c r="AF1691" s="2"/>
      <c r="AG1691" s="2"/>
      <c r="AH1691" s="2"/>
      <c r="AI1691" s="2"/>
      <c r="AJ1691" s="2"/>
      <c r="AK1691" s="2"/>
      <c r="AL1691" s="2"/>
      <c r="AM1691" s="2"/>
      <c r="AN1691" s="2"/>
      <c r="AO1691" s="2"/>
      <c r="AP1691" s="2"/>
      <c r="AQ1691" s="2"/>
      <c r="AR1691" s="2"/>
      <c r="AS1691" s="2"/>
      <c r="AT1691" s="2"/>
      <c r="AU1691" s="2"/>
      <c r="AV1691" s="2"/>
      <c r="AW1691" s="2"/>
      <c r="AX1691" s="2"/>
      <c r="AY1691" s="2"/>
      <c r="AZ1691" s="2"/>
      <c r="BA1691" s="2"/>
      <c r="BB1691" s="2"/>
      <c r="BC1691" s="2"/>
      <c r="BD1691" s="2"/>
      <c r="BE1691" s="2"/>
      <c r="BF1691" s="2"/>
      <c r="BG1691" s="2"/>
      <c r="BH1691" s="2"/>
      <c r="BI1691" s="2"/>
      <c r="BJ1691" s="2"/>
    </row>
    <row r="1692" spans="1:62" x14ac:dyDescent="0.3">
      <c r="A1692" s="2"/>
      <c r="B1692" s="2"/>
      <c r="C1692" s="2"/>
      <c r="D1692" s="2"/>
      <c r="E1692" s="2"/>
      <c r="F1692" s="2"/>
      <c r="G1692" s="2"/>
      <c r="H1692" s="2"/>
      <c r="I1692" s="2"/>
      <c r="J1692" s="2"/>
      <c r="K1692" s="2"/>
      <c r="L1692" s="2"/>
      <c r="M1692" s="2"/>
      <c r="N1692" s="2"/>
      <c r="O1692" s="2"/>
      <c r="P1692" s="2"/>
      <c r="Q1692" s="2"/>
      <c r="R1692" s="2"/>
      <c r="S1692" s="2"/>
      <c r="T1692" s="2"/>
      <c r="U1692" s="2"/>
      <c r="V1692" s="2"/>
      <c r="W1692" s="2"/>
      <c r="X1692" s="2"/>
      <c r="Y1692" s="2"/>
      <c r="Z1692" s="2"/>
      <c r="AA1692" s="2"/>
      <c r="AB1692" s="2"/>
      <c r="AC1692" s="2"/>
      <c r="AD1692" s="2"/>
      <c r="AE1692" s="2"/>
      <c r="AF1692" s="2"/>
      <c r="AG1692" s="2"/>
      <c r="AH1692" s="2"/>
      <c r="AI1692" s="2"/>
      <c r="AJ1692" s="2"/>
      <c r="AK1692" s="2"/>
      <c r="AL1692" s="2"/>
      <c r="AM1692" s="2"/>
      <c r="AN1692" s="2"/>
      <c r="AO1692" s="2"/>
      <c r="AP1692" s="2"/>
      <c r="AQ1692" s="2"/>
      <c r="AR1692" s="2"/>
      <c r="AS1692" s="2"/>
      <c r="AT1692" s="2"/>
      <c r="AU1692" s="2"/>
      <c r="AV1692" s="2"/>
      <c r="AW1692" s="2"/>
      <c r="AX1692" s="2"/>
      <c r="AY1692" s="2"/>
      <c r="AZ1692" s="2"/>
      <c r="BA1692" s="2"/>
      <c r="BB1692" s="2"/>
      <c r="BC1692" s="2"/>
      <c r="BD1692" s="2"/>
      <c r="BE1692" s="2"/>
      <c r="BF1692" s="2"/>
      <c r="BG1692" s="2"/>
      <c r="BH1692" s="2"/>
      <c r="BI1692" s="2"/>
      <c r="BJ1692" s="2"/>
    </row>
    <row r="1693" spans="1:62" x14ac:dyDescent="0.3">
      <c r="A1693" s="2"/>
      <c r="B1693" s="2"/>
      <c r="C1693" s="2"/>
      <c r="D1693" s="2"/>
      <c r="E1693" s="2"/>
      <c r="F1693" s="2"/>
      <c r="G1693" s="2"/>
      <c r="H1693" s="2"/>
      <c r="I1693" s="2"/>
      <c r="J1693" s="2"/>
      <c r="K1693" s="2"/>
      <c r="L1693" s="2"/>
      <c r="M1693" s="2"/>
      <c r="N1693" s="2"/>
      <c r="O1693" s="2"/>
      <c r="P1693" s="2"/>
      <c r="Q1693" s="2"/>
      <c r="R1693" s="2"/>
      <c r="S1693" s="2"/>
      <c r="T1693" s="2"/>
      <c r="U1693" s="2"/>
      <c r="V1693" s="2"/>
      <c r="W1693" s="2"/>
      <c r="X1693" s="2"/>
      <c r="Y1693" s="2"/>
      <c r="Z1693" s="2"/>
      <c r="AA1693" s="2"/>
      <c r="AB1693" s="2"/>
      <c r="AC1693" s="2"/>
      <c r="AD1693" s="2"/>
      <c r="AE1693" s="2"/>
      <c r="AF1693" s="2"/>
      <c r="AG1693" s="2"/>
      <c r="AH1693" s="2"/>
      <c r="AI1693" s="2"/>
      <c r="AJ1693" s="2"/>
      <c r="AK1693" s="2"/>
      <c r="AL1693" s="2"/>
      <c r="AM1693" s="2"/>
      <c r="AN1693" s="2"/>
      <c r="AO1693" s="2"/>
      <c r="AP1693" s="2"/>
      <c r="AQ1693" s="2"/>
      <c r="AR1693" s="2"/>
      <c r="AS1693" s="2"/>
      <c r="AT1693" s="2"/>
      <c r="AU1693" s="2"/>
      <c r="AV1693" s="2"/>
      <c r="AW1693" s="2"/>
      <c r="AX1693" s="2"/>
      <c r="AY1693" s="2"/>
      <c r="AZ1693" s="2"/>
      <c r="BA1693" s="2"/>
      <c r="BB1693" s="2"/>
      <c r="BC1693" s="2"/>
      <c r="BD1693" s="2"/>
      <c r="BE1693" s="2"/>
      <c r="BF1693" s="2"/>
      <c r="BG1693" s="2"/>
      <c r="BH1693" s="2"/>
      <c r="BI1693" s="2"/>
      <c r="BJ1693" s="2"/>
    </row>
    <row r="1694" spans="1:62" x14ac:dyDescent="0.3">
      <c r="A1694" s="2"/>
      <c r="B1694" s="2"/>
      <c r="C1694" s="2"/>
      <c r="D1694" s="2"/>
      <c r="E1694" s="2"/>
      <c r="F1694" s="2"/>
      <c r="G1694" s="2"/>
      <c r="H1694" s="2"/>
      <c r="I1694" s="2"/>
      <c r="J1694" s="2"/>
      <c r="K1694" s="2"/>
      <c r="L1694" s="2"/>
      <c r="M1694" s="2"/>
      <c r="N1694" s="2"/>
      <c r="O1694" s="2"/>
      <c r="P1694" s="2"/>
      <c r="Q1694" s="2"/>
      <c r="R1694" s="2"/>
      <c r="S1694" s="2"/>
      <c r="T1694" s="2"/>
      <c r="U1694" s="2"/>
      <c r="V1694" s="2"/>
      <c r="W1694" s="2"/>
      <c r="X1694" s="2"/>
      <c r="Y1694" s="2"/>
      <c r="Z1694" s="2"/>
      <c r="AA1694" s="2"/>
      <c r="AB1694" s="2"/>
      <c r="AC1694" s="2"/>
      <c r="AD1694" s="2"/>
      <c r="AE1694" s="2"/>
      <c r="AF1694" s="2"/>
      <c r="AG1694" s="2"/>
      <c r="AH1694" s="2"/>
      <c r="AI1694" s="2"/>
      <c r="AJ1694" s="2"/>
      <c r="AK1694" s="2"/>
      <c r="AL1694" s="2"/>
      <c r="AM1694" s="2"/>
      <c r="AN1694" s="2"/>
      <c r="AO1694" s="2"/>
      <c r="AP1694" s="2"/>
      <c r="AQ1694" s="2"/>
      <c r="AR1694" s="2"/>
      <c r="AS1694" s="2"/>
      <c r="AT1694" s="2"/>
      <c r="AU1694" s="2"/>
      <c r="AV1694" s="2"/>
      <c r="AW1694" s="2"/>
      <c r="AX1694" s="2"/>
      <c r="AY1694" s="2"/>
      <c r="AZ1694" s="2"/>
      <c r="BA1694" s="2"/>
      <c r="BB1694" s="2"/>
      <c r="BC1694" s="2"/>
      <c r="BD1694" s="2"/>
      <c r="BE1694" s="2"/>
      <c r="BF1694" s="2"/>
      <c r="BG1694" s="2"/>
      <c r="BH1694" s="2"/>
      <c r="BI1694" s="2"/>
      <c r="BJ1694" s="2"/>
    </row>
    <row r="1695" spans="1:62" x14ac:dyDescent="0.3">
      <c r="A1695" s="2"/>
      <c r="B1695" s="2"/>
      <c r="C1695" s="2"/>
      <c r="D1695" s="2"/>
      <c r="E1695" s="2"/>
      <c r="F1695" s="2"/>
      <c r="G1695" s="2"/>
      <c r="H1695" s="2"/>
      <c r="I1695" s="2"/>
      <c r="J1695" s="2"/>
      <c r="K1695" s="2"/>
      <c r="L1695" s="2"/>
      <c r="M1695" s="2"/>
      <c r="N1695" s="2"/>
      <c r="O1695" s="2"/>
      <c r="P1695" s="2"/>
      <c r="Q1695" s="2"/>
      <c r="R1695" s="2"/>
      <c r="S1695" s="2"/>
      <c r="T1695" s="2"/>
      <c r="U1695" s="2"/>
      <c r="V1695" s="2"/>
      <c r="W1695" s="2"/>
      <c r="X1695" s="2"/>
      <c r="Y1695" s="2"/>
      <c r="Z1695" s="2"/>
      <c r="AA1695" s="2"/>
      <c r="AB1695" s="2"/>
      <c r="AC1695" s="2"/>
      <c r="AD1695" s="2"/>
      <c r="AE1695" s="2"/>
      <c r="AF1695" s="2"/>
      <c r="AG1695" s="2"/>
      <c r="AH1695" s="2"/>
      <c r="AI1695" s="2"/>
      <c r="AJ1695" s="2"/>
      <c r="AK1695" s="2"/>
      <c r="AL1695" s="2"/>
      <c r="AM1695" s="2"/>
      <c r="AN1695" s="2"/>
      <c r="AO1695" s="2"/>
      <c r="AP1695" s="2"/>
      <c r="AQ1695" s="2"/>
      <c r="AR1695" s="2"/>
      <c r="AS1695" s="2"/>
      <c r="AT1695" s="2"/>
      <c r="AU1695" s="2"/>
      <c r="AV1695" s="2"/>
      <c r="AW1695" s="2"/>
      <c r="AX1695" s="2"/>
      <c r="AY1695" s="2"/>
      <c r="AZ1695" s="2"/>
      <c r="BA1695" s="2"/>
      <c r="BB1695" s="2"/>
      <c r="BC1695" s="2"/>
      <c r="BD1695" s="2"/>
      <c r="BE1695" s="2"/>
      <c r="BF1695" s="2"/>
      <c r="BG1695" s="2"/>
      <c r="BH1695" s="2"/>
      <c r="BI1695" s="2"/>
      <c r="BJ1695" s="2"/>
    </row>
    <row r="1696" spans="1:62" x14ac:dyDescent="0.3">
      <c r="A1696" s="2"/>
      <c r="B1696" s="2"/>
      <c r="C1696" s="2"/>
      <c r="D1696" s="2"/>
      <c r="E1696" s="2"/>
      <c r="F1696" s="2"/>
      <c r="G1696" s="2"/>
      <c r="H1696" s="2"/>
      <c r="I1696" s="2"/>
      <c r="J1696" s="2"/>
      <c r="K1696" s="2"/>
      <c r="L1696" s="2"/>
      <c r="M1696" s="2"/>
      <c r="N1696" s="2"/>
      <c r="O1696" s="2"/>
      <c r="P1696" s="2"/>
      <c r="Q1696" s="2"/>
      <c r="R1696" s="2"/>
      <c r="S1696" s="2"/>
      <c r="T1696" s="2"/>
      <c r="U1696" s="2"/>
      <c r="V1696" s="2"/>
      <c r="W1696" s="2"/>
      <c r="X1696" s="2"/>
      <c r="Y1696" s="2"/>
      <c r="Z1696" s="2"/>
      <c r="AA1696" s="2"/>
      <c r="AB1696" s="2"/>
      <c r="AC1696" s="2"/>
      <c r="AD1696" s="2"/>
      <c r="AE1696" s="2"/>
      <c r="AF1696" s="2"/>
      <c r="AG1696" s="2"/>
      <c r="AH1696" s="2"/>
      <c r="AI1696" s="2"/>
      <c r="AJ1696" s="2"/>
      <c r="AK1696" s="2"/>
      <c r="AL1696" s="2"/>
      <c r="AM1696" s="2"/>
      <c r="AN1696" s="2"/>
      <c r="AO1696" s="2"/>
      <c r="AP1696" s="2"/>
      <c r="AQ1696" s="2"/>
      <c r="AR1696" s="2"/>
      <c r="AS1696" s="2"/>
      <c r="AT1696" s="2"/>
      <c r="AU1696" s="2"/>
      <c r="AV1696" s="2"/>
      <c r="AW1696" s="2"/>
      <c r="AX1696" s="2"/>
      <c r="AY1696" s="2"/>
      <c r="AZ1696" s="2"/>
      <c r="BA1696" s="2"/>
      <c r="BB1696" s="2"/>
      <c r="BC1696" s="2"/>
      <c r="BD1696" s="2"/>
      <c r="BE1696" s="2"/>
      <c r="BF1696" s="2"/>
      <c r="BG1696" s="2"/>
      <c r="BH1696" s="2"/>
      <c r="BI1696" s="2"/>
      <c r="BJ1696" s="2"/>
    </row>
    <row r="1697" spans="1:62" x14ac:dyDescent="0.3">
      <c r="A1697" s="2"/>
      <c r="B1697" s="2"/>
      <c r="C1697" s="2"/>
      <c r="D1697" s="2"/>
      <c r="E1697" s="2"/>
      <c r="F1697" s="2"/>
      <c r="G1697" s="2"/>
      <c r="H1697" s="2"/>
      <c r="I1697" s="2"/>
      <c r="J1697" s="2"/>
      <c r="K1697" s="2"/>
      <c r="L1697" s="2"/>
      <c r="M1697" s="2"/>
      <c r="N1697" s="2"/>
      <c r="O1697" s="2"/>
      <c r="P1697" s="2"/>
      <c r="Q1697" s="2"/>
      <c r="R1697" s="2"/>
      <c r="S1697" s="2"/>
      <c r="T1697" s="2"/>
      <c r="U1697" s="2"/>
      <c r="V1697" s="2"/>
      <c r="W1697" s="2"/>
      <c r="X1697" s="2"/>
      <c r="Y1697" s="2"/>
      <c r="Z1697" s="2"/>
      <c r="AA1697" s="2"/>
      <c r="AB1697" s="2"/>
      <c r="AC1697" s="2"/>
      <c r="AD1697" s="2"/>
      <c r="AE1697" s="2"/>
      <c r="AF1697" s="2"/>
      <c r="AG1697" s="2"/>
      <c r="AH1697" s="2"/>
      <c r="AI1697" s="2"/>
      <c r="AJ1697" s="2"/>
      <c r="AK1697" s="2"/>
      <c r="AL1697" s="2"/>
      <c r="AM1697" s="2"/>
      <c r="AN1697" s="2"/>
      <c r="AO1697" s="2"/>
      <c r="AP1697" s="2"/>
      <c r="AQ1697" s="2"/>
      <c r="AR1697" s="2"/>
      <c r="AS1697" s="2"/>
      <c r="AT1697" s="2"/>
      <c r="AU1697" s="2"/>
      <c r="AV1697" s="2"/>
      <c r="AW1697" s="2"/>
      <c r="AX1697" s="2"/>
      <c r="AY1697" s="2"/>
      <c r="AZ1697" s="2"/>
      <c r="BA1697" s="2"/>
      <c r="BB1697" s="2"/>
      <c r="BC1697" s="2"/>
      <c r="BD1697" s="2"/>
      <c r="BE1697" s="2"/>
      <c r="BF1697" s="2"/>
      <c r="BG1697" s="2"/>
      <c r="BH1697" s="2"/>
      <c r="BI1697" s="2"/>
      <c r="BJ1697" s="2"/>
    </row>
    <row r="1698" spans="1:62" x14ac:dyDescent="0.3">
      <c r="A1698" s="2"/>
      <c r="B1698" s="2"/>
      <c r="C1698" s="2"/>
      <c r="D1698" s="2"/>
      <c r="E1698" s="2"/>
      <c r="F1698" s="2"/>
      <c r="G1698" s="2"/>
      <c r="H1698" s="2"/>
      <c r="I1698" s="2"/>
      <c r="J1698" s="2"/>
      <c r="K1698" s="2"/>
      <c r="L1698" s="2"/>
      <c r="M1698" s="2"/>
      <c r="N1698" s="2"/>
      <c r="O1698" s="2"/>
      <c r="P1698" s="2"/>
      <c r="Q1698" s="2"/>
      <c r="R1698" s="2"/>
      <c r="S1698" s="2"/>
      <c r="T1698" s="2"/>
      <c r="U1698" s="2"/>
      <c r="V1698" s="2"/>
      <c r="W1698" s="2"/>
      <c r="X1698" s="2"/>
      <c r="Y1698" s="2"/>
      <c r="Z1698" s="2"/>
      <c r="AA1698" s="2"/>
      <c r="AB1698" s="2"/>
      <c r="AC1698" s="2"/>
      <c r="AD1698" s="2"/>
      <c r="AE1698" s="2"/>
      <c r="AF1698" s="2"/>
      <c r="AG1698" s="2"/>
      <c r="AH1698" s="2"/>
      <c r="AI1698" s="2"/>
      <c r="AJ1698" s="2"/>
      <c r="AK1698" s="2"/>
      <c r="AL1698" s="2"/>
      <c r="AM1698" s="2"/>
      <c r="AN1698" s="2"/>
      <c r="AO1698" s="2"/>
      <c r="AP1698" s="2"/>
      <c r="AQ1698" s="2"/>
      <c r="AR1698" s="2"/>
      <c r="AS1698" s="2"/>
      <c r="AT1698" s="2"/>
      <c r="AU1698" s="2"/>
      <c r="AV1698" s="2"/>
      <c r="AW1698" s="2"/>
      <c r="AX1698" s="2"/>
      <c r="AY1698" s="2"/>
      <c r="AZ1698" s="2"/>
      <c r="BA1698" s="2"/>
      <c r="BB1698" s="2"/>
      <c r="BC1698" s="2"/>
      <c r="BD1698" s="2"/>
      <c r="BE1698" s="2"/>
      <c r="BF1698" s="2"/>
      <c r="BG1698" s="2"/>
      <c r="BH1698" s="2"/>
      <c r="BI1698" s="2"/>
      <c r="BJ1698" s="2"/>
    </row>
    <row r="1699" spans="1:62" x14ac:dyDescent="0.3">
      <c r="A1699" s="2"/>
      <c r="B1699" s="2"/>
      <c r="C1699" s="2"/>
      <c r="D1699" s="2"/>
      <c r="E1699" s="2"/>
      <c r="F1699" s="2"/>
      <c r="G1699" s="2"/>
      <c r="H1699" s="2"/>
      <c r="I1699" s="2"/>
      <c r="J1699" s="2"/>
      <c r="K1699" s="2"/>
      <c r="L1699" s="2"/>
      <c r="M1699" s="2"/>
      <c r="N1699" s="2"/>
      <c r="O1699" s="2"/>
      <c r="P1699" s="2"/>
      <c r="Q1699" s="2"/>
      <c r="R1699" s="2"/>
      <c r="S1699" s="2"/>
      <c r="T1699" s="2"/>
      <c r="U1699" s="2"/>
      <c r="V1699" s="2"/>
      <c r="W1699" s="2"/>
      <c r="X1699" s="2"/>
      <c r="Y1699" s="2"/>
      <c r="Z1699" s="2"/>
      <c r="AA1699" s="2"/>
      <c r="AB1699" s="2"/>
      <c r="AC1699" s="2"/>
      <c r="AD1699" s="2"/>
      <c r="AE1699" s="2"/>
      <c r="AF1699" s="2"/>
      <c r="AG1699" s="2"/>
      <c r="AH1699" s="2"/>
      <c r="AI1699" s="2"/>
      <c r="AJ1699" s="2"/>
      <c r="AK1699" s="2"/>
      <c r="AL1699" s="2"/>
      <c r="AM1699" s="2"/>
      <c r="AN1699" s="2"/>
      <c r="AO1699" s="2"/>
      <c r="AP1699" s="2"/>
      <c r="AQ1699" s="2"/>
      <c r="AR1699" s="2"/>
      <c r="AS1699" s="2"/>
      <c r="AT1699" s="2"/>
      <c r="AU1699" s="2"/>
      <c r="AV1699" s="2"/>
      <c r="AW1699" s="2"/>
      <c r="AX1699" s="2"/>
      <c r="AY1699" s="2"/>
      <c r="AZ1699" s="2"/>
      <c r="BA1699" s="2"/>
      <c r="BB1699" s="2"/>
      <c r="BC1699" s="2"/>
      <c r="BD1699" s="2"/>
      <c r="BE1699" s="2"/>
      <c r="BF1699" s="2"/>
      <c r="BG1699" s="2"/>
      <c r="BH1699" s="2"/>
      <c r="BI1699" s="2"/>
      <c r="BJ1699" s="2"/>
    </row>
    <row r="1700" spans="1:62" x14ac:dyDescent="0.3">
      <c r="A1700" s="2"/>
      <c r="B1700" s="2"/>
      <c r="C1700" s="2"/>
      <c r="D1700" s="2"/>
      <c r="E1700" s="2"/>
      <c r="F1700" s="2"/>
      <c r="G1700" s="2"/>
      <c r="H1700" s="2"/>
      <c r="I1700" s="2"/>
      <c r="J1700" s="2"/>
      <c r="K1700" s="2"/>
      <c r="L1700" s="2"/>
      <c r="M1700" s="2"/>
      <c r="N1700" s="2"/>
      <c r="O1700" s="2"/>
      <c r="P1700" s="2"/>
      <c r="Q1700" s="2"/>
      <c r="R1700" s="2"/>
      <c r="S1700" s="2"/>
      <c r="T1700" s="2"/>
      <c r="U1700" s="2"/>
      <c r="V1700" s="2"/>
      <c r="W1700" s="2"/>
      <c r="X1700" s="2"/>
      <c r="Y1700" s="2"/>
      <c r="Z1700" s="2"/>
      <c r="AA1700" s="2"/>
      <c r="AB1700" s="2"/>
      <c r="AC1700" s="2"/>
      <c r="AD1700" s="2"/>
      <c r="AE1700" s="2"/>
      <c r="AF1700" s="2"/>
      <c r="AG1700" s="2"/>
      <c r="AH1700" s="2"/>
      <c r="AI1700" s="2"/>
      <c r="AJ1700" s="2"/>
      <c r="AK1700" s="2"/>
      <c r="AL1700" s="2"/>
      <c r="AM1700" s="2"/>
      <c r="AN1700" s="2"/>
      <c r="AO1700" s="2"/>
      <c r="AP1700" s="2"/>
      <c r="AQ1700" s="2"/>
      <c r="AR1700" s="2"/>
      <c r="AS1700" s="2"/>
      <c r="AT1700" s="2"/>
      <c r="AU1700" s="2"/>
      <c r="AV1700" s="2"/>
      <c r="AW1700" s="2"/>
      <c r="AX1700" s="2"/>
      <c r="AY1700" s="2"/>
      <c r="AZ1700" s="2"/>
      <c r="BA1700" s="2"/>
      <c r="BB1700" s="2"/>
      <c r="BC1700" s="2"/>
      <c r="BD1700" s="2"/>
      <c r="BE1700" s="2"/>
      <c r="BF1700" s="2"/>
      <c r="BG1700" s="2"/>
      <c r="BH1700" s="2"/>
      <c r="BI1700" s="2"/>
      <c r="BJ1700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BA1535-A3C2-4C46-983E-AA822CA118F5}">
  <sheetPr codeName="Feuil5"/>
  <dimension ref="A1:W523"/>
  <sheetViews>
    <sheetView workbookViewId="0">
      <selection activeCell="Z11" sqref="Z11"/>
    </sheetView>
  </sheetViews>
  <sheetFormatPr baseColWidth="10" defaultRowHeight="14.4" x14ac:dyDescent="0.3"/>
  <cols>
    <col min="1" max="10" width="5.77734375" customWidth="1"/>
    <col min="11" max="11" width="8.21875" style="1" customWidth="1"/>
    <col min="12" max="12" width="7.5546875" style="1" customWidth="1"/>
    <col min="13" max="22" width="5.77734375" customWidth="1"/>
  </cols>
  <sheetData>
    <row r="1" spans="1:22" ht="28.8" x14ac:dyDescent="0.3">
      <c r="A1" s="48">
        <v>2013</v>
      </c>
      <c r="B1" s="48">
        <v>2014</v>
      </c>
      <c r="C1" s="48">
        <v>2015</v>
      </c>
      <c r="D1" s="48">
        <v>2016</v>
      </c>
      <c r="E1" s="48">
        <v>2017</v>
      </c>
      <c r="F1" s="48">
        <v>2018</v>
      </c>
      <c r="G1" s="48">
        <v>2019</v>
      </c>
      <c r="H1" s="48">
        <v>2020</v>
      </c>
      <c r="I1" s="48">
        <v>2021</v>
      </c>
      <c r="J1" s="48">
        <v>2022</v>
      </c>
      <c r="K1" s="49" t="s">
        <v>89</v>
      </c>
      <c r="L1" s="50" t="s">
        <v>90</v>
      </c>
      <c r="M1" s="48">
        <v>2013</v>
      </c>
      <c r="N1" s="48">
        <v>2014</v>
      </c>
      <c r="O1" s="48">
        <v>2015</v>
      </c>
      <c r="P1" s="48">
        <v>2016</v>
      </c>
      <c r="Q1" s="48">
        <v>2017</v>
      </c>
      <c r="R1" s="48">
        <v>2018</v>
      </c>
      <c r="S1" s="48">
        <v>2019</v>
      </c>
      <c r="T1" s="48">
        <v>2020</v>
      </c>
      <c r="U1" s="48">
        <v>2021</v>
      </c>
      <c r="V1" s="48">
        <v>2022</v>
      </c>
    </row>
    <row r="2" spans="1:22" x14ac:dyDescent="0.3">
      <c r="A2" s="1">
        <v>1</v>
      </c>
      <c r="B2" s="1"/>
      <c r="C2" s="1"/>
      <c r="D2" s="1"/>
      <c r="K2" s="218">
        <v>1</v>
      </c>
      <c r="L2" s="51">
        <v>2013</v>
      </c>
      <c r="M2" s="1">
        <v>1</v>
      </c>
      <c r="N2" s="1"/>
      <c r="O2" s="1"/>
      <c r="P2" s="1"/>
    </row>
    <row r="3" spans="1:22" x14ac:dyDescent="0.3">
      <c r="A3" s="1">
        <v>2</v>
      </c>
      <c r="B3" s="1"/>
      <c r="C3" s="1"/>
      <c r="D3" s="1"/>
      <c r="K3" s="218">
        <v>2</v>
      </c>
      <c r="L3" s="51">
        <v>2013</v>
      </c>
      <c r="M3" s="1">
        <v>2</v>
      </c>
      <c r="N3" s="1"/>
      <c r="O3" s="1"/>
      <c r="P3" s="1"/>
    </row>
    <row r="4" spans="1:22" x14ac:dyDescent="0.3">
      <c r="A4" s="1">
        <v>3</v>
      </c>
      <c r="B4" s="1"/>
      <c r="C4" s="1"/>
      <c r="D4" s="1"/>
      <c r="K4" s="218">
        <v>3</v>
      </c>
      <c r="L4" s="51">
        <v>2013</v>
      </c>
      <c r="M4" s="1">
        <v>3</v>
      </c>
      <c r="N4" s="1"/>
      <c r="O4" s="1"/>
      <c r="P4" s="1"/>
    </row>
    <row r="5" spans="1:22" x14ac:dyDescent="0.3">
      <c r="A5" s="1">
        <v>4</v>
      </c>
      <c r="B5" s="1"/>
      <c r="C5" s="1"/>
      <c r="D5" s="1"/>
      <c r="K5" s="218">
        <v>4</v>
      </c>
      <c r="L5" s="51">
        <v>2013</v>
      </c>
      <c r="M5" s="1">
        <v>4</v>
      </c>
      <c r="N5" s="1"/>
      <c r="O5" s="1"/>
      <c r="P5" s="1"/>
    </row>
    <row r="6" spans="1:22" x14ac:dyDescent="0.3">
      <c r="A6" s="1">
        <v>5</v>
      </c>
      <c r="B6" s="1"/>
      <c r="C6" s="1"/>
      <c r="D6" s="1"/>
      <c r="K6" s="218">
        <v>5</v>
      </c>
      <c r="L6" s="51">
        <v>2013</v>
      </c>
      <c r="M6" s="1">
        <v>5</v>
      </c>
      <c r="N6" s="1"/>
      <c r="O6" s="1"/>
      <c r="P6" s="1"/>
    </row>
    <row r="7" spans="1:22" x14ac:dyDescent="0.3">
      <c r="A7" s="1">
        <v>6</v>
      </c>
      <c r="B7" s="1"/>
      <c r="C7" s="1"/>
      <c r="D7" s="1"/>
      <c r="K7" s="218">
        <v>6</v>
      </c>
      <c r="L7" s="51">
        <v>2013</v>
      </c>
      <c r="M7" s="1">
        <v>6</v>
      </c>
      <c r="N7" s="1"/>
      <c r="O7" s="1"/>
      <c r="P7" s="1"/>
    </row>
    <row r="8" spans="1:22" x14ac:dyDescent="0.3">
      <c r="A8" s="1">
        <v>7</v>
      </c>
      <c r="B8" s="1"/>
      <c r="C8" s="1"/>
      <c r="D8" s="1"/>
      <c r="K8" s="218">
        <v>7</v>
      </c>
      <c r="L8" s="51">
        <v>2013</v>
      </c>
      <c r="M8" s="1">
        <v>7</v>
      </c>
      <c r="N8" s="1"/>
      <c r="O8" s="1"/>
      <c r="P8" s="1"/>
    </row>
    <row r="9" spans="1:22" x14ac:dyDescent="0.3">
      <c r="A9" s="1">
        <v>8</v>
      </c>
      <c r="B9" s="1"/>
      <c r="C9" s="1"/>
      <c r="D9" s="1"/>
      <c r="K9" s="218">
        <v>8</v>
      </c>
      <c r="L9" s="51">
        <v>2013</v>
      </c>
      <c r="M9" s="1">
        <v>8</v>
      </c>
      <c r="N9" s="1"/>
      <c r="O9" s="1"/>
      <c r="P9" s="1"/>
    </row>
    <row r="10" spans="1:22" x14ac:dyDescent="0.3">
      <c r="A10" s="1">
        <v>9</v>
      </c>
      <c r="B10" s="1"/>
      <c r="C10" s="1"/>
      <c r="D10" s="1"/>
      <c r="K10" s="218">
        <v>9</v>
      </c>
      <c r="L10" s="51">
        <v>2013</v>
      </c>
      <c r="M10" s="1">
        <v>9</v>
      </c>
      <c r="N10" s="1"/>
      <c r="O10" s="1"/>
      <c r="P10" s="1"/>
    </row>
    <row r="11" spans="1:22" x14ac:dyDescent="0.3">
      <c r="A11" s="1">
        <v>10</v>
      </c>
      <c r="B11" s="1"/>
      <c r="C11" s="1"/>
      <c r="D11" s="1"/>
      <c r="K11" s="218">
        <v>10</v>
      </c>
      <c r="L11" s="51">
        <v>2013</v>
      </c>
      <c r="M11" s="1">
        <v>10</v>
      </c>
      <c r="N11" s="1"/>
      <c r="O11" s="1"/>
      <c r="P11" s="1"/>
    </row>
    <row r="12" spans="1:22" x14ac:dyDescent="0.3">
      <c r="A12" s="1">
        <v>11</v>
      </c>
      <c r="B12" s="1"/>
      <c r="C12" s="1"/>
      <c r="D12" s="1"/>
      <c r="K12" s="218">
        <v>11</v>
      </c>
      <c r="L12" s="51">
        <v>2013</v>
      </c>
      <c r="M12" s="1">
        <v>11</v>
      </c>
      <c r="N12" s="1"/>
      <c r="O12" s="1"/>
      <c r="P12" s="1"/>
    </row>
    <row r="13" spans="1:22" x14ac:dyDescent="0.3">
      <c r="A13" s="1">
        <v>12</v>
      </c>
      <c r="B13" s="1"/>
      <c r="C13" s="1"/>
      <c r="D13" s="1"/>
      <c r="K13" s="218">
        <v>12</v>
      </c>
      <c r="L13" s="51">
        <v>2013</v>
      </c>
      <c r="M13" s="1">
        <v>12</v>
      </c>
      <c r="N13" s="1"/>
      <c r="O13" s="1"/>
      <c r="P13" s="1"/>
    </row>
    <row r="14" spans="1:22" x14ac:dyDescent="0.3">
      <c r="A14" s="1">
        <v>13</v>
      </c>
      <c r="B14" s="1"/>
      <c r="C14" s="1"/>
      <c r="D14" s="1"/>
      <c r="K14" s="218">
        <v>13</v>
      </c>
      <c r="L14" s="51">
        <v>2013</v>
      </c>
      <c r="M14" s="1">
        <v>13</v>
      </c>
      <c r="N14" s="1"/>
      <c r="O14" s="1"/>
      <c r="P14" s="1"/>
    </row>
    <row r="15" spans="1:22" x14ac:dyDescent="0.3">
      <c r="A15" s="1">
        <v>14</v>
      </c>
      <c r="B15" s="1"/>
      <c r="C15" s="1"/>
      <c r="D15" s="1"/>
      <c r="K15" s="218">
        <v>14</v>
      </c>
      <c r="L15" s="51">
        <v>2013</v>
      </c>
      <c r="M15" s="1">
        <v>14</v>
      </c>
      <c r="N15" s="1"/>
      <c r="O15" s="1"/>
      <c r="P15" s="1"/>
    </row>
    <row r="16" spans="1:22" x14ac:dyDescent="0.3">
      <c r="A16" s="1">
        <v>15</v>
      </c>
      <c r="B16" s="1"/>
      <c r="C16" s="1"/>
      <c r="D16" s="1"/>
      <c r="K16" s="218">
        <v>15</v>
      </c>
      <c r="L16" s="51">
        <v>2013</v>
      </c>
      <c r="M16" s="1">
        <v>15</v>
      </c>
      <c r="N16" s="1"/>
      <c r="O16" s="1"/>
      <c r="P16" s="1"/>
    </row>
    <row r="17" spans="1:16" x14ac:dyDescent="0.3">
      <c r="A17" s="1">
        <v>16</v>
      </c>
      <c r="B17" s="1"/>
      <c r="C17" s="1"/>
      <c r="D17" s="1"/>
      <c r="K17" s="218">
        <v>16</v>
      </c>
      <c r="L17" s="51">
        <v>2013</v>
      </c>
      <c r="M17" s="1">
        <v>16</v>
      </c>
      <c r="N17" s="1"/>
      <c r="O17" s="1"/>
      <c r="P17" s="1"/>
    </row>
    <row r="18" spans="1:16" x14ac:dyDescent="0.3">
      <c r="A18" s="1">
        <v>17</v>
      </c>
      <c r="B18" s="1"/>
      <c r="C18" s="1"/>
      <c r="D18" s="1"/>
      <c r="K18" s="218">
        <v>17</v>
      </c>
      <c r="L18" s="51">
        <v>2013</v>
      </c>
      <c r="M18" s="1">
        <v>17</v>
      </c>
      <c r="N18" s="1"/>
      <c r="O18" s="1"/>
      <c r="P18" s="1"/>
    </row>
    <row r="19" spans="1:16" x14ac:dyDescent="0.3">
      <c r="A19" s="1">
        <v>18</v>
      </c>
      <c r="B19" s="1"/>
      <c r="C19" s="1"/>
      <c r="D19" s="1"/>
      <c r="K19" s="218">
        <v>18</v>
      </c>
      <c r="L19" s="51">
        <v>2013</v>
      </c>
      <c r="M19" s="1">
        <v>18</v>
      </c>
      <c r="N19" s="1"/>
      <c r="O19" s="1"/>
      <c r="P19" s="1"/>
    </row>
    <row r="20" spans="1:16" x14ac:dyDescent="0.3">
      <c r="A20" s="1">
        <v>19</v>
      </c>
      <c r="B20" s="1"/>
      <c r="C20" s="1"/>
      <c r="D20" s="1"/>
      <c r="K20" s="218">
        <v>19</v>
      </c>
      <c r="L20" s="51">
        <v>2013</v>
      </c>
      <c r="M20" s="1">
        <v>19</v>
      </c>
      <c r="N20" s="1"/>
      <c r="O20" s="1"/>
      <c r="P20" s="1"/>
    </row>
    <row r="21" spans="1:16" x14ac:dyDescent="0.3">
      <c r="A21" s="1">
        <v>20</v>
      </c>
      <c r="B21" s="1"/>
      <c r="C21" s="1"/>
      <c r="D21" s="1"/>
      <c r="K21" s="218">
        <v>20</v>
      </c>
      <c r="L21" s="51">
        <v>2013</v>
      </c>
      <c r="M21" s="1">
        <v>20</v>
      </c>
      <c r="N21" s="1"/>
      <c r="O21" s="1"/>
      <c r="P21" s="1"/>
    </row>
    <row r="22" spans="1:16" x14ac:dyDescent="0.3">
      <c r="A22" s="1">
        <v>21</v>
      </c>
      <c r="B22" s="1"/>
      <c r="C22" s="1"/>
      <c r="D22" s="1"/>
      <c r="K22" s="218">
        <v>21</v>
      </c>
      <c r="L22" s="51">
        <v>2013</v>
      </c>
      <c r="M22" s="1">
        <v>21</v>
      </c>
      <c r="N22" s="1"/>
      <c r="O22" s="1"/>
      <c r="P22" s="1"/>
    </row>
    <row r="23" spans="1:16" x14ac:dyDescent="0.3">
      <c r="A23" s="1">
        <v>22</v>
      </c>
      <c r="B23" s="1"/>
      <c r="C23" s="1"/>
      <c r="D23" s="1"/>
      <c r="K23" s="218">
        <v>22</v>
      </c>
      <c r="L23" s="51">
        <v>2013</v>
      </c>
      <c r="M23" s="1">
        <v>22</v>
      </c>
      <c r="N23" s="1"/>
      <c r="O23" s="1"/>
      <c r="P23" s="1"/>
    </row>
    <row r="24" spans="1:16" x14ac:dyDescent="0.3">
      <c r="A24" s="1">
        <v>23</v>
      </c>
      <c r="B24" s="1"/>
      <c r="C24" s="1"/>
      <c r="D24" s="1"/>
      <c r="K24" s="218">
        <v>23</v>
      </c>
      <c r="L24" s="51">
        <v>2013</v>
      </c>
      <c r="M24" s="1">
        <v>23</v>
      </c>
      <c r="N24" s="1"/>
      <c r="O24" s="1"/>
      <c r="P24" s="1"/>
    </row>
    <row r="25" spans="1:16" x14ac:dyDescent="0.3">
      <c r="A25" s="1">
        <v>24</v>
      </c>
      <c r="B25" s="1"/>
      <c r="C25" s="1"/>
      <c r="D25" s="1"/>
      <c r="K25" s="218">
        <v>24</v>
      </c>
      <c r="L25" s="51">
        <v>2013</v>
      </c>
      <c r="M25" s="1">
        <v>24</v>
      </c>
      <c r="N25" s="1"/>
      <c r="O25" s="1"/>
      <c r="P25" s="1"/>
    </row>
    <row r="26" spans="1:16" x14ac:dyDescent="0.3">
      <c r="A26" s="1">
        <v>25</v>
      </c>
      <c r="B26" s="1"/>
      <c r="C26" s="1"/>
      <c r="D26" s="1"/>
      <c r="K26" s="218">
        <v>25</v>
      </c>
      <c r="L26" s="51">
        <v>2013</v>
      </c>
      <c r="M26" s="1">
        <v>25</v>
      </c>
      <c r="N26" s="1"/>
      <c r="O26" s="1"/>
      <c r="P26" s="1"/>
    </row>
    <row r="27" spans="1:16" x14ac:dyDescent="0.3">
      <c r="A27" s="1">
        <v>26</v>
      </c>
      <c r="B27" s="1"/>
      <c r="C27" s="1"/>
      <c r="D27" s="1"/>
      <c r="K27" s="218">
        <v>26</v>
      </c>
      <c r="L27" s="51">
        <v>2013</v>
      </c>
      <c r="M27" s="1">
        <v>26</v>
      </c>
      <c r="N27" s="1"/>
      <c r="O27" s="1"/>
      <c r="P27" s="1"/>
    </row>
    <row r="28" spans="1:16" x14ac:dyDescent="0.3">
      <c r="A28" s="1">
        <v>27</v>
      </c>
      <c r="B28" s="1"/>
      <c r="C28" s="1"/>
      <c r="D28" s="1"/>
      <c r="K28" s="218">
        <v>27</v>
      </c>
      <c r="L28" s="51">
        <v>2013</v>
      </c>
      <c r="M28" s="1">
        <v>27</v>
      </c>
      <c r="N28" s="1"/>
      <c r="O28" s="1"/>
      <c r="P28" s="1"/>
    </row>
    <row r="29" spans="1:16" x14ac:dyDescent="0.3">
      <c r="A29" s="1">
        <v>28</v>
      </c>
      <c r="B29" s="1"/>
      <c r="C29" s="1"/>
      <c r="D29" s="1"/>
      <c r="K29" s="218">
        <v>28</v>
      </c>
      <c r="L29" s="51">
        <v>2013</v>
      </c>
      <c r="M29" s="1">
        <v>28</v>
      </c>
      <c r="N29" s="1"/>
      <c r="O29" s="1"/>
      <c r="P29" s="1"/>
    </row>
    <row r="30" spans="1:16" x14ac:dyDescent="0.3">
      <c r="A30" s="1">
        <v>29</v>
      </c>
      <c r="B30" s="1"/>
      <c r="C30" s="1"/>
      <c r="D30" s="1"/>
      <c r="K30" s="218">
        <v>29</v>
      </c>
      <c r="L30" s="51">
        <v>2013</v>
      </c>
      <c r="M30" s="1">
        <v>29</v>
      </c>
      <c r="N30" s="1"/>
      <c r="O30" s="1"/>
      <c r="P30" s="1"/>
    </row>
    <row r="31" spans="1:16" x14ac:dyDescent="0.3">
      <c r="A31" s="1">
        <v>30</v>
      </c>
      <c r="B31" s="1"/>
      <c r="C31" s="1"/>
      <c r="D31" s="1"/>
      <c r="K31" s="218">
        <v>30</v>
      </c>
      <c r="L31" s="51">
        <v>2013</v>
      </c>
      <c r="M31" s="1">
        <v>30</v>
      </c>
      <c r="N31" s="1"/>
      <c r="O31" s="1"/>
      <c r="P31" s="1"/>
    </row>
    <row r="32" spans="1:16" x14ac:dyDescent="0.3">
      <c r="A32" s="1">
        <v>31</v>
      </c>
      <c r="B32" s="1"/>
      <c r="C32" s="1"/>
      <c r="D32" s="1"/>
      <c r="K32" s="218">
        <v>31</v>
      </c>
      <c r="L32" s="51">
        <v>2013</v>
      </c>
      <c r="M32" s="1">
        <v>31</v>
      </c>
      <c r="N32" s="1"/>
      <c r="O32" s="1"/>
      <c r="P32" s="1"/>
    </row>
    <row r="33" spans="1:16" x14ac:dyDescent="0.3">
      <c r="A33" s="1">
        <v>32</v>
      </c>
      <c r="B33" s="1"/>
      <c r="C33" s="1"/>
      <c r="D33" s="1"/>
      <c r="K33" s="218">
        <v>32</v>
      </c>
      <c r="L33" s="51">
        <v>2013</v>
      </c>
      <c r="M33" s="1">
        <v>32</v>
      </c>
      <c r="N33" s="1"/>
      <c r="O33" s="1"/>
      <c r="P33" s="1"/>
    </row>
    <row r="34" spans="1:16" x14ac:dyDescent="0.3">
      <c r="A34" s="1">
        <v>33</v>
      </c>
      <c r="B34" s="1"/>
      <c r="C34" s="1"/>
      <c r="D34" s="1"/>
      <c r="K34" s="218">
        <v>33</v>
      </c>
      <c r="L34" s="51">
        <v>2013</v>
      </c>
      <c r="M34" s="1">
        <v>33</v>
      </c>
      <c r="N34" s="1"/>
      <c r="O34" s="1"/>
      <c r="P34" s="1"/>
    </row>
    <row r="35" spans="1:16" x14ac:dyDescent="0.3">
      <c r="A35" s="1">
        <v>34</v>
      </c>
      <c r="B35" s="1"/>
      <c r="C35" s="1"/>
      <c r="D35" s="1"/>
      <c r="K35" s="218">
        <v>34</v>
      </c>
      <c r="L35" s="51">
        <v>2013</v>
      </c>
      <c r="M35" s="1">
        <v>34</v>
      </c>
      <c r="N35" s="1"/>
      <c r="O35" s="1"/>
      <c r="P35" s="1"/>
    </row>
    <row r="36" spans="1:16" x14ac:dyDescent="0.3">
      <c r="A36" s="1">
        <v>35</v>
      </c>
      <c r="B36" s="1"/>
      <c r="C36" s="1"/>
      <c r="D36" s="1"/>
      <c r="K36" s="218">
        <v>35</v>
      </c>
      <c r="L36" s="51">
        <v>2013</v>
      </c>
      <c r="M36" s="1">
        <v>35</v>
      </c>
      <c r="N36" s="1"/>
      <c r="O36" s="1"/>
      <c r="P36" s="1"/>
    </row>
    <row r="37" spans="1:16" x14ac:dyDescent="0.3">
      <c r="A37" s="1">
        <v>36</v>
      </c>
      <c r="B37" s="1"/>
      <c r="C37" s="1"/>
      <c r="D37" s="1"/>
      <c r="K37" s="218">
        <v>36</v>
      </c>
      <c r="L37" s="51">
        <v>2013</v>
      </c>
      <c r="M37" s="1">
        <v>36</v>
      </c>
      <c r="N37" s="1"/>
      <c r="O37" s="1"/>
      <c r="P37" s="1"/>
    </row>
    <row r="38" spans="1:16" x14ac:dyDescent="0.3">
      <c r="A38" s="1">
        <v>37</v>
      </c>
      <c r="B38" s="1"/>
      <c r="C38" s="1"/>
      <c r="D38" s="1"/>
      <c r="K38" s="218">
        <v>37</v>
      </c>
      <c r="L38" s="51">
        <v>2013</v>
      </c>
      <c r="M38" s="1">
        <v>37</v>
      </c>
      <c r="N38" s="1"/>
      <c r="O38" s="1"/>
      <c r="P38" s="1"/>
    </row>
    <row r="39" spans="1:16" x14ac:dyDescent="0.3">
      <c r="A39" s="1">
        <v>38</v>
      </c>
      <c r="B39" s="1"/>
      <c r="C39" s="1"/>
      <c r="D39" s="1"/>
      <c r="K39" s="218">
        <v>38</v>
      </c>
      <c r="L39" s="51">
        <v>2013</v>
      </c>
      <c r="M39" s="1">
        <v>38</v>
      </c>
      <c r="N39" s="1"/>
      <c r="O39" s="1"/>
      <c r="P39" s="1"/>
    </row>
    <row r="40" spans="1:16" x14ac:dyDescent="0.3">
      <c r="A40" s="1">
        <v>39</v>
      </c>
      <c r="B40" s="1"/>
      <c r="C40" s="1"/>
      <c r="D40" s="1"/>
      <c r="K40" s="218">
        <v>39</v>
      </c>
      <c r="L40" s="51">
        <v>2013</v>
      </c>
      <c r="M40" s="1">
        <v>39</v>
      </c>
      <c r="N40" s="1"/>
      <c r="O40" s="1"/>
      <c r="P40" s="1"/>
    </row>
    <row r="41" spans="1:16" x14ac:dyDescent="0.3">
      <c r="A41" s="1">
        <v>40</v>
      </c>
      <c r="B41" s="1"/>
      <c r="C41" s="1"/>
      <c r="D41" s="1"/>
      <c r="K41" s="218">
        <v>40</v>
      </c>
      <c r="L41" s="51">
        <v>2013</v>
      </c>
      <c r="M41" s="1">
        <v>40</v>
      </c>
      <c r="N41" s="1"/>
      <c r="O41" s="1"/>
      <c r="P41" s="1"/>
    </row>
    <row r="42" spans="1:16" x14ac:dyDescent="0.3">
      <c r="A42" s="1">
        <v>41</v>
      </c>
      <c r="B42" s="1"/>
      <c r="C42" s="1"/>
      <c r="D42" s="1"/>
      <c r="K42" s="218">
        <v>41</v>
      </c>
      <c r="L42" s="51">
        <v>2013</v>
      </c>
      <c r="M42" s="1">
        <v>41</v>
      </c>
      <c r="N42" s="1"/>
      <c r="O42" s="1"/>
      <c r="P42" s="1"/>
    </row>
    <row r="43" spans="1:16" x14ac:dyDescent="0.3">
      <c r="A43" s="1">
        <v>42</v>
      </c>
      <c r="B43" s="1"/>
      <c r="C43" s="1"/>
      <c r="D43" s="1"/>
      <c r="K43" s="218">
        <v>42</v>
      </c>
      <c r="L43" s="51">
        <v>2013</v>
      </c>
      <c r="M43" s="1">
        <v>42</v>
      </c>
      <c r="N43" s="1"/>
      <c r="O43" s="1"/>
      <c r="P43" s="1"/>
    </row>
    <row r="44" spans="1:16" x14ac:dyDescent="0.3">
      <c r="A44" s="1">
        <v>43</v>
      </c>
      <c r="B44" s="1"/>
      <c r="C44" s="1"/>
      <c r="D44" s="1"/>
      <c r="K44" s="218">
        <v>43</v>
      </c>
      <c r="L44" s="51">
        <v>2013</v>
      </c>
      <c r="M44" s="1">
        <v>43</v>
      </c>
      <c r="N44" s="1"/>
      <c r="O44" s="1"/>
      <c r="P44" s="1"/>
    </row>
    <row r="45" spans="1:16" x14ac:dyDescent="0.3">
      <c r="A45" s="1">
        <v>44</v>
      </c>
      <c r="B45" s="1"/>
      <c r="C45" s="1"/>
      <c r="D45" s="1"/>
      <c r="K45" s="218">
        <v>44</v>
      </c>
      <c r="L45" s="51">
        <v>2013</v>
      </c>
      <c r="M45" s="1">
        <v>44</v>
      </c>
      <c r="N45" s="1"/>
      <c r="O45" s="1"/>
      <c r="P45" s="1"/>
    </row>
    <row r="46" spans="1:16" x14ac:dyDescent="0.3">
      <c r="A46" s="1">
        <v>45</v>
      </c>
      <c r="B46" s="1"/>
      <c r="C46" s="1"/>
      <c r="D46" s="1"/>
      <c r="K46" s="218">
        <v>45</v>
      </c>
      <c r="L46" s="51">
        <v>2013</v>
      </c>
      <c r="M46" s="1">
        <v>45</v>
      </c>
      <c r="N46" s="1"/>
      <c r="O46" s="1"/>
      <c r="P46" s="1"/>
    </row>
    <row r="47" spans="1:16" x14ac:dyDescent="0.3">
      <c r="A47" s="1">
        <v>46</v>
      </c>
      <c r="B47" s="1"/>
      <c r="C47" s="1"/>
      <c r="D47" s="1"/>
      <c r="K47" s="218">
        <v>46</v>
      </c>
      <c r="L47" s="51">
        <v>2013</v>
      </c>
      <c r="M47" s="1">
        <v>46</v>
      </c>
      <c r="N47" s="1"/>
      <c r="O47" s="1"/>
      <c r="P47" s="1"/>
    </row>
    <row r="48" spans="1:16" x14ac:dyDescent="0.3">
      <c r="A48" s="1">
        <v>47</v>
      </c>
      <c r="B48" s="1"/>
      <c r="C48" s="1"/>
      <c r="D48" s="1"/>
      <c r="K48" s="218">
        <v>47</v>
      </c>
      <c r="L48" s="51">
        <v>2013</v>
      </c>
      <c r="M48" s="1">
        <v>47</v>
      </c>
      <c r="N48" s="1"/>
      <c r="O48" s="1"/>
      <c r="P48" s="1"/>
    </row>
    <row r="49" spans="1:16" x14ac:dyDescent="0.3">
      <c r="A49" s="1">
        <v>48</v>
      </c>
      <c r="B49" s="1"/>
      <c r="C49" s="1"/>
      <c r="D49" s="1"/>
      <c r="K49" s="218">
        <v>48</v>
      </c>
      <c r="L49" s="51">
        <v>2013</v>
      </c>
      <c r="M49" s="1">
        <v>48</v>
      </c>
      <c r="N49" s="1"/>
      <c r="O49" s="1"/>
      <c r="P49" s="1"/>
    </row>
    <row r="50" spans="1:16" x14ac:dyDescent="0.3">
      <c r="A50" s="1">
        <v>49</v>
      </c>
      <c r="B50" s="1"/>
      <c r="C50" s="1"/>
      <c r="D50" s="1"/>
      <c r="K50" s="218">
        <v>49</v>
      </c>
      <c r="L50" s="51">
        <v>2013</v>
      </c>
      <c r="M50" s="1">
        <v>49</v>
      </c>
      <c r="N50" s="1"/>
      <c r="O50" s="1"/>
      <c r="P50" s="1"/>
    </row>
    <row r="51" spans="1:16" x14ac:dyDescent="0.3">
      <c r="A51" s="1">
        <v>50</v>
      </c>
      <c r="B51" s="1"/>
      <c r="C51" s="1"/>
      <c r="D51" s="1"/>
      <c r="K51" s="218">
        <v>50</v>
      </c>
      <c r="L51" s="51">
        <v>2013</v>
      </c>
      <c r="M51" s="1">
        <v>50</v>
      </c>
      <c r="N51" s="1"/>
      <c r="O51" s="1"/>
      <c r="P51" s="1"/>
    </row>
    <row r="52" spans="1:16" x14ac:dyDescent="0.3">
      <c r="A52" s="1">
        <v>51</v>
      </c>
      <c r="B52" s="1"/>
      <c r="C52" s="1"/>
      <c r="D52" s="1"/>
      <c r="K52" s="218">
        <v>51</v>
      </c>
      <c r="L52" s="51">
        <v>2013</v>
      </c>
      <c r="M52" s="1">
        <v>51</v>
      </c>
      <c r="N52" s="1"/>
      <c r="O52" s="1"/>
      <c r="P52" s="1"/>
    </row>
    <row r="53" spans="1:16" x14ac:dyDescent="0.3">
      <c r="A53" s="1">
        <v>52</v>
      </c>
      <c r="B53" s="1"/>
      <c r="C53" s="1"/>
      <c r="D53" s="1"/>
      <c r="K53" s="218">
        <v>52</v>
      </c>
      <c r="L53" s="51">
        <v>2013</v>
      </c>
      <c r="M53" s="1">
        <v>52</v>
      </c>
      <c r="N53" s="1"/>
      <c r="O53" s="1"/>
      <c r="P53" s="1"/>
    </row>
    <row r="54" spans="1:16" x14ac:dyDescent="0.3">
      <c r="A54" s="1">
        <v>53</v>
      </c>
      <c r="B54" s="1">
        <v>1</v>
      </c>
      <c r="C54" s="1"/>
      <c r="D54" s="1"/>
      <c r="K54" s="218">
        <v>1</v>
      </c>
      <c r="L54" s="51">
        <v>2014</v>
      </c>
      <c r="M54" s="1">
        <v>53</v>
      </c>
      <c r="N54" s="1">
        <v>1</v>
      </c>
      <c r="O54" s="1"/>
      <c r="P54" s="1"/>
    </row>
    <row r="55" spans="1:16" x14ac:dyDescent="0.3">
      <c r="A55" s="1">
        <v>54</v>
      </c>
      <c r="B55" s="1">
        <v>2</v>
      </c>
      <c r="C55" s="1"/>
      <c r="D55" s="1"/>
      <c r="K55" s="218">
        <v>2</v>
      </c>
      <c r="L55" s="51">
        <v>2014</v>
      </c>
      <c r="M55" s="1">
        <v>54</v>
      </c>
      <c r="N55" s="1">
        <v>2</v>
      </c>
      <c r="O55" s="1"/>
      <c r="P55" s="1"/>
    </row>
    <row r="56" spans="1:16" x14ac:dyDescent="0.3">
      <c r="A56" s="1">
        <v>55</v>
      </c>
      <c r="B56" s="1">
        <v>3</v>
      </c>
      <c r="C56" s="1"/>
      <c r="D56" s="1"/>
      <c r="K56" s="218">
        <v>3</v>
      </c>
      <c r="L56" s="51">
        <v>2014</v>
      </c>
      <c r="M56" s="1">
        <v>55</v>
      </c>
      <c r="N56" s="1">
        <v>3</v>
      </c>
      <c r="O56" s="1"/>
      <c r="P56" s="1"/>
    </row>
    <row r="57" spans="1:16" x14ac:dyDescent="0.3">
      <c r="A57" s="1">
        <v>56</v>
      </c>
      <c r="B57" s="1">
        <v>4</v>
      </c>
      <c r="C57" s="1"/>
      <c r="D57" s="1"/>
      <c r="K57" s="218">
        <v>4</v>
      </c>
      <c r="L57" s="51">
        <v>2014</v>
      </c>
      <c r="M57" s="1">
        <v>56</v>
      </c>
      <c r="N57" s="1">
        <v>4</v>
      </c>
      <c r="O57" s="1"/>
      <c r="P57" s="1"/>
    </row>
    <row r="58" spans="1:16" x14ac:dyDescent="0.3">
      <c r="A58" s="1">
        <v>57</v>
      </c>
      <c r="B58" s="1">
        <v>5</v>
      </c>
      <c r="C58" s="1"/>
      <c r="D58" s="1"/>
      <c r="K58" s="218">
        <v>5</v>
      </c>
      <c r="L58" s="51">
        <v>2014</v>
      </c>
      <c r="M58" s="1">
        <v>57</v>
      </c>
      <c r="N58" s="1">
        <v>5</v>
      </c>
      <c r="O58" s="1"/>
      <c r="P58" s="1"/>
    </row>
    <row r="59" spans="1:16" x14ac:dyDescent="0.3">
      <c r="A59" s="1">
        <v>58</v>
      </c>
      <c r="B59" s="1">
        <v>6</v>
      </c>
      <c r="C59" s="1"/>
      <c r="D59" s="1"/>
      <c r="K59" s="218">
        <v>6</v>
      </c>
      <c r="L59" s="51">
        <v>2014</v>
      </c>
      <c r="M59" s="1">
        <v>58</v>
      </c>
      <c r="N59" s="1">
        <v>6</v>
      </c>
      <c r="O59" s="1"/>
      <c r="P59" s="1"/>
    </row>
    <row r="60" spans="1:16" x14ac:dyDescent="0.3">
      <c r="A60" s="1">
        <v>59</v>
      </c>
      <c r="B60" s="1">
        <v>7</v>
      </c>
      <c r="C60" s="1"/>
      <c r="D60" s="1"/>
      <c r="K60" s="218">
        <v>7</v>
      </c>
      <c r="L60" s="51">
        <v>2014</v>
      </c>
      <c r="M60" s="1">
        <v>59</v>
      </c>
      <c r="N60" s="1">
        <v>7</v>
      </c>
      <c r="O60" s="1"/>
      <c r="P60" s="1"/>
    </row>
    <row r="61" spans="1:16" x14ac:dyDescent="0.3">
      <c r="A61" s="1">
        <v>60</v>
      </c>
      <c r="B61" s="1">
        <v>8</v>
      </c>
      <c r="C61" s="1"/>
      <c r="D61" s="1"/>
      <c r="K61" s="218">
        <v>8</v>
      </c>
      <c r="L61" s="51">
        <v>2014</v>
      </c>
      <c r="M61" s="1">
        <v>60</v>
      </c>
      <c r="N61" s="1">
        <v>8</v>
      </c>
      <c r="O61" s="1"/>
      <c r="P61" s="1"/>
    </row>
    <row r="62" spans="1:16" x14ac:dyDescent="0.3">
      <c r="A62" s="1">
        <v>61</v>
      </c>
      <c r="B62" s="1">
        <v>9</v>
      </c>
      <c r="C62" s="1"/>
      <c r="D62" s="1"/>
      <c r="K62" s="218">
        <v>9</v>
      </c>
      <c r="L62" s="51">
        <v>2014</v>
      </c>
      <c r="M62" s="1">
        <v>61</v>
      </c>
      <c r="N62" s="1">
        <v>9</v>
      </c>
      <c r="O62" s="1"/>
      <c r="P62" s="1"/>
    </row>
    <row r="63" spans="1:16" x14ac:dyDescent="0.3">
      <c r="A63" s="1">
        <v>62</v>
      </c>
      <c r="B63" s="1">
        <v>10</v>
      </c>
      <c r="C63" s="1"/>
      <c r="D63" s="1"/>
      <c r="K63" s="218">
        <v>10</v>
      </c>
      <c r="L63" s="51">
        <v>2014</v>
      </c>
      <c r="M63" s="1">
        <v>62</v>
      </c>
      <c r="N63" s="1">
        <v>10</v>
      </c>
      <c r="O63" s="1"/>
      <c r="P63" s="1"/>
    </row>
    <row r="64" spans="1:16" x14ac:dyDescent="0.3">
      <c r="A64" s="1">
        <v>63</v>
      </c>
      <c r="B64" s="1">
        <v>11</v>
      </c>
      <c r="C64" s="1"/>
      <c r="D64" s="1"/>
      <c r="K64" s="218">
        <v>11</v>
      </c>
      <c r="L64" s="51">
        <v>2014</v>
      </c>
      <c r="M64" s="1">
        <v>63</v>
      </c>
      <c r="N64" s="1">
        <v>11</v>
      </c>
      <c r="O64" s="1"/>
      <c r="P64" s="1"/>
    </row>
    <row r="65" spans="1:16" x14ac:dyDescent="0.3">
      <c r="A65" s="1">
        <v>64</v>
      </c>
      <c r="B65" s="1">
        <v>12</v>
      </c>
      <c r="C65" s="1"/>
      <c r="D65" s="1"/>
      <c r="K65" s="218">
        <v>12</v>
      </c>
      <c r="L65" s="51">
        <v>2014</v>
      </c>
      <c r="M65" s="1">
        <v>64</v>
      </c>
      <c r="N65" s="1">
        <v>12</v>
      </c>
      <c r="O65" s="1"/>
      <c r="P65" s="1"/>
    </row>
    <row r="66" spans="1:16" x14ac:dyDescent="0.3">
      <c r="A66" s="1">
        <v>65</v>
      </c>
      <c r="B66" s="1">
        <v>13</v>
      </c>
      <c r="C66" s="1"/>
      <c r="D66" s="1"/>
      <c r="K66" s="218">
        <v>13</v>
      </c>
      <c r="L66" s="51">
        <v>2014</v>
      </c>
      <c r="M66" s="1">
        <v>65</v>
      </c>
      <c r="N66" s="1">
        <v>13</v>
      </c>
      <c r="O66" s="1"/>
      <c r="P66" s="1"/>
    </row>
    <row r="67" spans="1:16" x14ac:dyDescent="0.3">
      <c r="A67" s="1">
        <v>66</v>
      </c>
      <c r="B67" s="1">
        <v>14</v>
      </c>
      <c r="C67" s="1"/>
      <c r="D67" s="1"/>
      <c r="K67" s="218">
        <v>14</v>
      </c>
      <c r="L67" s="51">
        <v>2014</v>
      </c>
      <c r="M67" s="1">
        <v>66</v>
      </c>
      <c r="N67" s="1">
        <v>14</v>
      </c>
      <c r="O67" s="1"/>
      <c r="P67" s="1"/>
    </row>
    <row r="68" spans="1:16" x14ac:dyDescent="0.3">
      <c r="A68" s="1">
        <v>67</v>
      </c>
      <c r="B68" s="1">
        <v>15</v>
      </c>
      <c r="C68" s="1"/>
      <c r="D68" s="1"/>
      <c r="K68" s="218">
        <v>15</v>
      </c>
      <c r="L68" s="51">
        <v>2014</v>
      </c>
      <c r="M68" s="1">
        <v>67</v>
      </c>
      <c r="N68" s="1">
        <v>15</v>
      </c>
      <c r="O68" s="1"/>
      <c r="P68" s="1"/>
    </row>
    <row r="69" spans="1:16" x14ac:dyDescent="0.3">
      <c r="A69" s="1">
        <v>68</v>
      </c>
      <c r="B69" s="1">
        <v>16</v>
      </c>
      <c r="C69" s="1"/>
      <c r="D69" s="1"/>
      <c r="K69" s="218">
        <v>16</v>
      </c>
      <c r="L69" s="51">
        <v>2014</v>
      </c>
      <c r="M69" s="1">
        <v>68</v>
      </c>
      <c r="N69" s="1">
        <v>16</v>
      </c>
      <c r="O69" s="1"/>
      <c r="P69" s="1"/>
    </row>
    <row r="70" spans="1:16" x14ac:dyDescent="0.3">
      <c r="A70" s="1">
        <v>69</v>
      </c>
      <c r="B70" s="1">
        <v>17</v>
      </c>
      <c r="C70" s="1"/>
      <c r="D70" s="1"/>
      <c r="K70" s="218">
        <v>17</v>
      </c>
      <c r="L70" s="51">
        <v>2014</v>
      </c>
      <c r="M70" s="1">
        <v>69</v>
      </c>
      <c r="N70" s="1">
        <v>17</v>
      </c>
      <c r="O70" s="1"/>
      <c r="P70" s="1"/>
    </row>
    <row r="71" spans="1:16" x14ac:dyDescent="0.3">
      <c r="A71" s="1">
        <v>70</v>
      </c>
      <c r="B71" s="1">
        <v>18</v>
      </c>
      <c r="C71" s="1"/>
      <c r="D71" s="1"/>
      <c r="K71" s="218">
        <v>18</v>
      </c>
      <c r="L71" s="51">
        <v>2014</v>
      </c>
      <c r="M71" s="1">
        <v>70</v>
      </c>
      <c r="N71" s="1">
        <v>18</v>
      </c>
      <c r="O71" s="1"/>
      <c r="P71" s="1"/>
    </row>
    <row r="72" spans="1:16" x14ac:dyDescent="0.3">
      <c r="A72" s="1">
        <v>71</v>
      </c>
      <c r="B72" s="1">
        <v>19</v>
      </c>
      <c r="C72" s="1"/>
      <c r="D72" s="1"/>
      <c r="K72" s="218">
        <v>19</v>
      </c>
      <c r="L72" s="51">
        <v>2014</v>
      </c>
      <c r="M72" s="1">
        <v>71</v>
      </c>
      <c r="N72" s="1">
        <v>19</v>
      </c>
      <c r="O72" s="1"/>
      <c r="P72" s="1"/>
    </row>
    <row r="73" spans="1:16" x14ac:dyDescent="0.3">
      <c r="A73" s="1">
        <v>72</v>
      </c>
      <c r="B73" s="1">
        <v>20</v>
      </c>
      <c r="C73" s="1"/>
      <c r="D73" s="1"/>
      <c r="K73" s="218">
        <v>20</v>
      </c>
      <c r="L73" s="51">
        <v>2014</v>
      </c>
      <c r="M73" s="1">
        <v>72</v>
      </c>
      <c r="N73" s="1">
        <v>20</v>
      </c>
      <c r="O73" s="1"/>
      <c r="P73" s="1"/>
    </row>
    <row r="74" spans="1:16" x14ac:dyDescent="0.3">
      <c r="A74" s="1">
        <v>73</v>
      </c>
      <c r="B74" s="1">
        <v>21</v>
      </c>
      <c r="C74" s="1"/>
      <c r="D74" s="1"/>
      <c r="K74" s="218">
        <v>21</v>
      </c>
      <c r="L74" s="51">
        <v>2014</v>
      </c>
      <c r="M74" s="1">
        <v>73</v>
      </c>
      <c r="N74" s="1">
        <v>21</v>
      </c>
      <c r="O74" s="1"/>
      <c r="P74" s="1"/>
    </row>
    <row r="75" spans="1:16" x14ac:dyDescent="0.3">
      <c r="A75" s="1">
        <v>74</v>
      </c>
      <c r="B75" s="1">
        <v>22</v>
      </c>
      <c r="C75" s="1"/>
      <c r="D75" s="1"/>
      <c r="K75" s="218">
        <v>22</v>
      </c>
      <c r="L75" s="51">
        <v>2014</v>
      </c>
      <c r="M75" s="1">
        <v>74</v>
      </c>
      <c r="N75" s="1">
        <v>22</v>
      </c>
      <c r="O75" s="1"/>
      <c r="P75" s="1"/>
    </row>
    <row r="76" spans="1:16" x14ac:dyDescent="0.3">
      <c r="A76" s="1">
        <v>75</v>
      </c>
      <c r="B76" s="1">
        <v>23</v>
      </c>
      <c r="C76" s="1"/>
      <c r="D76" s="1"/>
      <c r="K76" s="218">
        <v>23</v>
      </c>
      <c r="L76" s="51">
        <v>2014</v>
      </c>
      <c r="M76" s="1">
        <v>75</v>
      </c>
      <c r="N76" s="1">
        <v>23</v>
      </c>
      <c r="O76" s="1"/>
      <c r="P76" s="1"/>
    </row>
    <row r="77" spans="1:16" x14ac:dyDescent="0.3">
      <c r="A77" s="1">
        <v>76</v>
      </c>
      <c r="B77" s="1">
        <v>24</v>
      </c>
      <c r="C77" s="1"/>
      <c r="D77" s="1"/>
      <c r="K77" s="218">
        <v>24</v>
      </c>
      <c r="L77" s="51">
        <v>2014</v>
      </c>
      <c r="M77" s="1">
        <v>76</v>
      </c>
      <c r="N77" s="1">
        <v>24</v>
      </c>
      <c r="O77" s="1"/>
      <c r="P77" s="1"/>
    </row>
    <row r="78" spans="1:16" x14ac:dyDescent="0.3">
      <c r="A78" s="1">
        <v>77</v>
      </c>
      <c r="B78" s="1">
        <v>25</v>
      </c>
      <c r="C78" s="1"/>
      <c r="D78" s="1"/>
      <c r="K78" s="218">
        <v>25</v>
      </c>
      <c r="L78" s="51">
        <v>2014</v>
      </c>
      <c r="M78" s="1">
        <v>77</v>
      </c>
      <c r="N78" s="1">
        <v>25</v>
      </c>
      <c r="O78" s="1"/>
      <c r="P78" s="1"/>
    </row>
    <row r="79" spans="1:16" x14ac:dyDescent="0.3">
      <c r="A79" s="1">
        <v>78</v>
      </c>
      <c r="B79" s="1">
        <v>26</v>
      </c>
      <c r="C79" s="1"/>
      <c r="D79" s="1"/>
      <c r="K79" s="218">
        <v>26</v>
      </c>
      <c r="L79" s="51">
        <v>2014</v>
      </c>
      <c r="M79" s="1">
        <v>78</v>
      </c>
      <c r="N79" s="1">
        <v>26</v>
      </c>
      <c r="O79" s="1"/>
      <c r="P79" s="1"/>
    </row>
    <row r="80" spans="1:16" x14ac:dyDescent="0.3">
      <c r="A80" s="1">
        <v>79</v>
      </c>
      <c r="B80" s="1">
        <v>27</v>
      </c>
      <c r="C80" s="1"/>
      <c r="D80" s="1"/>
      <c r="K80" s="218">
        <v>27</v>
      </c>
      <c r="L80" s="51">
        <v>2014</v>
      </c>
      <c r="M80" s="1">
        <v>79</v>
      </c>
      <c r="N80" s="1">
        <v>27</v>
      </c>
      <c r="O80" s="1"/>
      <c r="P80" s="1"/>
    </row>
    <row r="81" spans="1:16" x14ac:dyDescent="0.3">
      <c r="A81" s="1">
        <v>80</v>
      </c>
      <c r="B81" s="1">
        <v>28</v>
      </c>
      <c r="C81" s="1"/>
      <c r="D81" s="1"/>
      <c r="K81" s="218">
        <v>28</v>
      </c>
      <c r="L81" s="51">
        <v>2014</v>
      </c>
      <c r="M81" s="1">
        <v>80</v>
      </c>
      <c r="N81" s="1">
        <v>28</v>
      </c>
      <c r="O81" s="1"/>
      <c r="P81" s="1"/>
    </row>
    <row r="82" spans="1:16" x14ac:dyDescent="0.3">
      <c r="A82" s="1">
        <v>81</v>
      </c>
      <c r="B82" s="1">
        <v>29</v>
      </c>
      <c r="C82" s="1"/>
      <c r="D82" s="1"/>
      <c r="K82" s="218">
        <v>29</v>
      </c>
      <c r="L82" s="51">
        <v>2014</v>
      </c>
      <c r="M82" s="1">
        <v>81</v>
      </c>
      <c r="N82" s="1">
        <v>29</v>
      </c>
      <c r="O82" s="1"/>
      <c r="P82" s="1"/>
    </row>
    <row r="83" spans="1:16" x14ac:dyDescent="0.3">
      <c r="A83" s="1">
        <v>82</v>
      </c>
      <c r="B83" s="1">
        <v>30</v>
      </c>
      <c r="C83" s="1"/>
      <c r="D83" s="1"/>
      <c r="K83" s="218">
        <v>30</v>
      </c>
      <c r="L83" s="51">
        <v>2014</v>
      </c>
      <c r="M83" s="1">
        <v>82</v>
      </c>
      <c r="N83" s="1">
        <v>30</v>
      </c>
      <c r="O83" s="1"/>
      <c r="P83" s="1"/>
    </row>
    <row r="84" spans="1:16" x14ac:dyDescent="0.3">
      <c r="A84" s="1">
        <v>83</v>
      </c>
      <c r="B84" s="1">
        <v>31</v>
      </c>
      <c r="C84" s="1"/>
      <c r="D84" s="1"/>
      <c r="K84" s="218">
        <v>31</v>
      </c>
      <c r="L84" s="51">
        <v>2014</v>
      </c>
      <c r="M84" s="1">
        <v>83</v>
      </c>
      <c r="N84" s="1">
        <v>31</v>
      </c>
      <c r="O84" s="1"/>
      <c r="P84" s="1"/>
    </row>
    <row r="85" spans="1:16" x14ac:dyDescent="0.3">
      <c r="A85" s="1">
        <v>84</v>
      </c>
      <c r="B85" s="1">
        <v>32</v>
      </c>
      <c r="C85" s="1"/>
      <c r="D85" s="1"/>
      <c r="K85" s="218">
        <v>32</v>
      </c>
      <c r="L85" s="51">
        <v>2014</v>
      </c>
      <c r="M85" s="1">
        <v>84</v>
      </c>
      <c r="N85" s="1">
        <v>32</v>
      </c>
      <c r="O85" s="1"/>
      <c r="P85" s="1"/>
    </row>
    <row r="86" spans="1:16" x14ac:dyDescent="0.3">
      <c r="A86" s="1">
        <v>85</v>
      </c>
      <c r="B86" s="1">
        <v>33</v>
      </c>
      <c r="C86" s="1"/>
      <c r="D86" s="1"/>
      <c r="K86" s="218">
        <v>33</v>
      </c>
      <c r="L86" s="51">
        <v>2014</v>
      </c>
      <c r="M86" s="1">
        <v>85</v>
      </c>
      <c r="N86" s="1">
        <v>33</v>
      </c>
      <c r="O86" s="1"/>
      <c r="P86" s="1"/>
    </row>
    <row r="87" spans="1:16" x14ac:dyDescent="0.3">
      <c r="A87" s="1">
        <v>86</v>
      </c>
      <c r="B87" s="1">
        <v>34</v>
      </c>
      <c r="C87" s="1"/>
      <c r="D87" s="1"/>
      <c r="K87" s="218">
        <v>34</v>
      </c>
      <c r="L87" s="51">
        <v>2014</v>
      </c>
      <c r="M87" s="1">
        <v>86</v>
      </c>
      <c r="N87" s="1">
        <v>34</v>
      </c>
      <c r="O87" s="1"/>
      <c r="P87" s="1"/>
    </row>
    <row r="88" spans="1:16" x14ac:dyDescent="0.3">
      <c r="A88" s="1">
        <v>87</v>
      </c>
      <c r="B88" s="1">
        <v>35</v>
      </c>
      <c r="C88" s="1"/>
      <c r="D88" s="1"/>
      <c r="K88" s="218">
        <v>35</v>
      </c>
      <c r="L88" s="51">
        <v>2014</v>
      </c>
      <c r="M88" s="1">
        <v>87</v>
      </c>
      <c r="N88" s="1">
        <v>35</v>
      </c>
      <c r="O88" s="1"/>
      <c r="P88" s="1"/>
    </row>
    <row r="89" spans="1:16" x14ac:dyDescent="0.3">
      <c r="A89" s="1">
        <v>88</v>
      </c>
      <c r="B89" s="1">
        <v>36</v>
      </c>
      <c r="C89" s="1"/>
      <c r="D89" s="1"/>
      <c r="K89" s="218">
        <v>36</v>
      </c>
      <c r="L89" s="51">
        <v>2014</v>
      </c>
      <c r="M89" s="1">
        <v>88</v>
      </c>
      <c r="N89" s="1">
        <v>36</v>
      </c>
      <c r="O89" s="1"/>
      <c r="P89" s="1"/>
    </row>
    <row r="90" spans="1:16" x14ac:dyDescent="0.3">
      <c r="A90" s="1">
        <v>89</v>
      </c>
      <c r="B90" s="1">
        <v>37</v>
      </c>
      <c r="C90" s="1"/>
      <c r="D90" s="1"/>
      <c r="K90" s="218">
        <v>37</v>
      </c>
      <c r="L90" s="51">
        <v>2014</v>
      </c>
      <c r="M90" s="1">
        <v>89</v>
      </c>
      <c r="N90" s="1">
        <v>37</v>
      </c>
      <c r="O90" s="1"/>
      <c r="P90" s="1"/>
    </row>
    <row r="91" spans="1:16" x14ac:dyDescent="0.3">
      <c r="A91" s="1">
        <v>90</v>
      </c>
      <c r="B91" s="1">
        <v>38</v>
      </c>
      <c r="C91" s="1"/>
      <c r="D91" s="1"/>
      <c r="K91" s="218">
        <v>38</v>
      </c>
      <c r="L91" s="51">
        <v>2014</v>
      </c>
      <c r="M91" s="1">
        <v>90</v>
      </c>
      <c r="N91" s="1">
        <v>38</v>
      </c>
      <c r="O91" s="1"/>
      <c r="P91" s="1"/>
    </row>
    <row r="92" spans="1:16" x14ac:dyDescent="0.3">
      <c r="A92" s="1">
        <v>91</v>
      </c>
      <c r="B92" s="1">
        <v>39</v>
      </c>
      <c r="C92" s="1"/>
      <c r="D92" s="1"/>
      <c r="K92" s="218">
        <v>39</v>
      </c>
      <c r="L92" s="51">
        <v>2014</v>
      </c>
      <c r="M92" s="1">
        <v>91</v>
      </c>
      <c r="N92" s="1">
        <v>39</v>
      </c>
      <c r="O92" s="1"/>
      <c r="P92" s="1"/>
    </row>
    <row r="93" spans="1:16" x14ac:dyDescent="0.3">
      <c r="A93" s="1">
        <v>92</v>
      </c>
      <c r="B93" s="1">
        <v>40</v>
      </c>
      <c r="C93" s="1"/>
      <c r="D93" s="1"/>
      <c r="K93" s="218">
        <v>40</v>
      </c>
      <c r="L93" s="51">
        <v>2014</v>
      </c>
      <c r="M93" s="1">
        <v>92</v>
      </c>
      <c r="N93" s="1">
        <v>40</v>
      </c>
      <c r="O93" s="1"/>
      <c r="P93" s="1"/>
    </row>
    <row r="94" spans="1:16" x14ac:dyDescent="0.3">
      <c r="A94" s="1">
        <v>93</v>
      </c>
      <c r="B94" s="1">
        <v>41</v>
      </c>
      <c r="C94" s="1"/>
      <c r="D94" s="1"/>
      <c r="K94" s="218">
        <v>41</v>
      </c>
      <c r="L94" s="51">
        <v>2014</v>
      </c>
      <c r="M94" s="1">
        <v>93</v>
      </c>
      <c r="N94" s="1">
        <v>41</v>
      </c>
      <c r="O94" s="1"/>
      <c r="P94" s="1"/>
    </row>
    <row r="95" spans="1:16" x14ac:dyDescent="0.3">
      <c r="A95" s="1">
        <v>94</v>
      </c>
      <c r="B95" s="1">
        <v>42</v>
      </c>
      <c r="C95" s="1"/>
      <c r="D95" s="1"/>
      <c r="K95" s="218">
        <v>42</v>
      </c>
      <c r="L95" s="51">
        <v>2014</v>
      </c>
      <c r="M95" s="1">
        <v>94</v>
      </c>
      <c r="N95" s="1">
        <v>42</v>
      </c>
      <c r="O95" s="1"/>
      <c r="P95" s="1"/>
    </row>
    <row r="96" spans="1:16" x14ac:dyDescent="0.3">
      <c r="A96" s="1">
        <v>95</v>
      </c>
      <c r="B96" s="1">
        <v>43</v>
      </c>
      <c r="C96" s="1"/>
      <c r="D96" s="1"/>
      <c r="K96" s="218">
        <v>43</v>
      </c>
      <c r="L96" s="51">
        <v>2014</v>
      </c>
      <c r="M96" s="1">
        <v>95</v>
      </c>
      <c r="N96" s="1">
        <v>43</v>
      </c>
      <c r="O96" s="1"/>
      <c r="P96" s="1"/>
    </row>
    <row r="97" spans="1:16" x14ac:dyDescent="0.3">
      <c r="A97" s="1">
        <v>96</v>
      </c>
      <c r="B97" s="1">
        <v>44</v>
      </c>
      <c r="C97" s="1"/>
      <c r="D97" s="1"/>
      <c r="K97" s="218">
        <v>44</v>
      </c>
      <c r="L97" s="51">
        <v>2014</v>
      </c>
      <c r="M97" s="1">
        <v>96</v>
      </c>
      <c r="N97" s="1">
        <v>44</v>
      </c>
      <c r="O97" s="1"/>
      <c r="P97" s="1"/>
    </row>
    <row r="98" spans="1:16" x14ac:dyDescent="0.3">
      <c r="A98" s="1">
        <v>97</v>
      </c>
      <c r="B98" s="1">
        <v>45</v>
      </c>
      <c r="C98" s="1"/>
      <c r="D98" s="1"/>
      <c r="K98" s="218">
        <v>45</v>
      </c>
      <c r="L98" s="51">
        <v>2014</v>
      </c>
      <c r="M98" s="1">
        <v>97</v>
      </c>
      <c r="N98" s="1">
        <v>45</v>
      </c>
      <c r="O98" s="1"/>
      <c r="P98" s="1"/>
    </row>
    <row r="99" spans="1:16" x14ac:dyDescent="0.3">
      <c r="A99" s="1">
        <v>98</v>
      </c>
      <c r="B99" s="1">
        <v>46</v>
      </c>
      <c r="C99" s="1"/>
      <c r="D99" s="1"/>
      <c r="K99" s="218">
        <v>46</v>
      </c>
      <c r="L99" s="51">
        <v>2014</v>
      </c>
      <c r="M99" s="1">
        <v>98</v>
      </c>
      <c r="N99" s="1">
        <v>46</v>
      </c>
      <c r="O99" s="1"/>
      <c r="P99" s="1"/>
    </row>
    <row r="100" spans="1:16" x14ac:dyDescent="0.3">
      <c r="A100" s="1">
        <v>99</v>
      </c>
      <c r="B100" s="1">
        <v>47</v>
      </c>
      <c r="C100" s="1"/>
      <c r="D100" s="1"/>
      <c r="K100" s="218">
        <v>47</v>
      </c>
      <c r="L100" s="51">
        <v>2014</v>
      </c>
      <c r="M100" s="1">
        <v>99</v>
      </c>
      <c r="N100" s="1">
        <v>47</v>
      </c>
      <c r="O100" s="1"/>
      <c r="P100" s="1"/>
    </row>
    <row r="101" spans="1:16" x14ac:dyDescent="0.3">
      <c r="A101" s="1">
        <v>100</v>
      </c>
      <c r="B101" s="1">
        <v>48</v>
      </c>
      <c r="C101" s="1"/>
      <c r="D101" s="1"/>
      <c r="K101" s="218">
        <v>48</v>
      </c>
      <c r="L101" s="51">
        <v>2014</v>
      </c>
      <c r="M101" s="1">
        <v>100</v>
      </c>
      <c r="N101" s="1">
        <v>48</v>
      </c>
      <c r="O101" s="1"/>
      <c r="P101" s="1"/>
    </row>
    <row r="102" spans="1:16" x14ac:dyDescent="0.3">
      <c r="A102" s="1">
        <v>101</v>
      </c>
      <c r="B102" s="1">
        <v>49</v>
      </c>
      <c r="C102" s="1"/>
      <c r="D102" s="1"/>
      <c r="K102" s="218">
        <v>49</v>
      </c>
      <c r="L102" s="51">
        <v>2014</v>
      </c>
      <c r="M102" s="1">
        <v>101</v>
      </c>
      <c r="N102" s="1">
        <v>49</v>
      </c>
      <c r="O102" s="1"/>
      <c r="P102" s="1"/>
    </row>
    <row r="103" spans="1:16" x14ac:dyDescent="0.3">
      <c r="A103" s="1">
        <v>102</v>
      </c>
      <c r="B103" s="1">
        <v>50</v>
      </c>
      <c r="C103" s="1"/>
      <c r="D103" s="1"/>
      <c r="K103" s="218">
        <v>50</v>
      </c>
      <c r="L103" s="51">
        <v>2014</v>
      </c>
      <c r="M103" s="1">
        <v>102</v>
      </c>
      <c r="N103" s="1">
        <v>50</v>
      </c>
      <c r="O103" s="1"/>
      <c r="P103" s="1"/>
    </row>
    <row r="104" spans="1:16" x14ac:dyDescent="0.3">
      <c r="A104" s="1">
        <v>103</v>
      </c>
      <c r="B104" s="1">
        <v>51</v>
      </c>
      <c r="C104" s="1"/>
      <c r="D104" s="1"/>
      <c r="K104" s="218">
        <v>51</v>
      </c>
      <c r="L104" s="51">
        <v>2014</v>
      </c>
      <c r="M104" s="1">
        <v>103</v>
      </c>
      <c r="N104" s="1">
        <v>51</v>
      </c>
      <c r="O104" s="1"/>
      <c r="P104" s="1"/>
    </row>
    <row r="105" spans="1:16" x14ac:dyDescent="0.3">
      <c r="A105" s="1">
        <v>104</v>
      </c>
      <c r="B105" s="1">
        <v>52</v>
      </c>
      <c r="C105" s="1"/>
      <c r="D105" s="1"/>
      <c r="K105" s="218">
        <v>52</v>
      </c>
      <c r="L105" s="51">
        <v>2014</v>
      </c>
      <c r="M105" s="1">
        <v>104</v>
      </c>
      <c r="N105" s="1">
        <v>52</v>
      </c>
      <c r="O105" s="1"/>
      <c r="P105" s="1"/>
    </row>
    <row r="106" spans="1:16" x14ac:dyDescent="0.3">
      <c r="A106" s="1">
        <v>105</v>
      </c>
      <c r="B106" s="1">
        <v>53</v>
      </c>
      <c r="C106" s="1">
        <v>1</v>
      </c>
      <c r="D106" s="1"/>
      <c r="K106" s="218">
        <v>1</v>
      </c>
      <c r="L106" s="51">
        <v>2015</v>
      </c>
      <c r="M106" s="1">
        <v>105</v>
      </c>
      <c r="N106" s="1">
        <v>53</v>
      </c>
      <c r="O106" s="1">
        <v>1</v>
      </c>
      <c r="P106" s="1"/>
    </row>
    <row r="107" spans="1:16" x14ac:dyDescent="0.3">
      <c r="A107" s="1">
        <v>106</v>
      </c>
      <c r="B107" s="1">
        <v>54</v>
      </c>
      <c r="C107" s="1">
        <v>2</v>
      </c>
      <c r="D107" s="1"/>
      <c r="K107" s="218">
        <v>2</v>
      </c>
      <c r="L107" s="51">
        <v>2015</v>
      </c>
      <c r="M107" s="1">
        <v>106</v>
      </c>
      <c r="N107" s="1">
        <v>54</v>
      </c>
      <c r="O107" s="1">
        <v>2</v>
      </c>
      <c r="P107" s="1"/>
    </row>
    <row r="108" spans="1:16" x14ac:dyDescent="0.3">
      <c r="A108" s="1">
        <v>107</v>
      </c>
      <c r="B108" s="1">
        <v>55</v>
      </c>
      <c r="C108" s="1">
        <v>3</v>
      </c>
      <c r="D108" s="1"/>
      <c r="K108" s="218">
        <v>3</v>
      </c>
      <c r="L108" s="51">
        <v>2015</v>
      </c>
      <c r="M108" s="1">
        <v>107</v>
      </c>
      <c r="N108" s="1">
        <v>55</v>
      </c>
      <c r="O108" s="1">
        <v>3</v>
      </c>
      <c r="P108" s="1"/>
    </row>
    <row r="109" spans="1:16" x14ac:dyDescent="0.3">
      <c r="A109" s="1">
        <v>108</v>
      </c>
      <c r="B109" s="1">
        <v>56</v>
      </c>
      <c r="C109" s="1">
        <v>4</v>
      </c>
      <c r="D109" s="1"/>
      <c r="K109" s="218">
        <v>4</v>
      </c>
      <c r="L109" s="51">
        <v>2015</v>
      </c>
      <c r="M109" s="1">
        <v>108</v>
      </c>
      <c r="N109" s="1">
        <v>56</v>
      </c>
      <c r="O109" s="1">
        <v>4</v>
      </c>
      <c r="P109" s="1"/>
    </row>
    <row r="110" spans="1:16" x14ac:dyDescent="0.3">
      <c r="A110" s="1">
        <v>109</v>
      </c>
      <c r="B110" s="1">
        <v>57</v>
      </c>
      <c r="C110" s="1">
        <v>5</v>
      </c>
      <c r="D110" s="1"/>
      <c r="K110" s="218">
        <v>5</v>
      </c>
      <c r="L110" s="51">
        <v>2015</v>
      </c>
      <c r="M110" s="1">
        <v>109</v>
      </c>
      <c r="N110" s="1">
        <v>57</v>
      </c>
      <c r="O110" s="1">
        <v>5</v>
      </c>
      <c r="P110" s="1"/>
    </row>
    <row r="111" spans="1:16" x14ac:dyDescent="0.3">
      <c r="A111" s="1">
        <v>110</v>
      </c>
      <c r="B111" s="1">
        <v>58</v>
      </c>
      <c r="C111" s="1">
        <v>6</v>
      </c>
      <c r="D111" s="1"/>
      <c r="K111" s="218">
        <v>6</v>
      </c>
      <c r="L111" s="51">
        <v>2015</v>
      </c>
      <c r="M111" s="1">
        <v>110</v>
      </c>
      <c r="N111" s="1">
        <v>58</v>
      </c>
      <c r="O111" s="1">
        <v>6</v>
      </c>
      <c r="P111" s="1"/>
    </row>
    <row r="112" spans="1:16" x14ac:dyDescent="0.3">
      <c r="A112" s="1">
        <v>111</v>
      </c>
      <c r="B112" s="1">
        <v>59</v>
      </c>
      <c r="C112" s="1">
        <v>7</v>
      </c>
      <c r="D112" s="1"/>
      <c r="K112" s="218">
        <v>7</v>
      </c>
      <c r="L112" s="51">
        <v>2015</v>
      </c>
      <c r="M112" s="1">
        <v>111</v>
      </c>
      <c r="N112" s="1">
        <v>59</v>
      </c>
      <c r="O112" s="1">
        <v>7</v>
      </c>
      <c r="P112" s="1"/>
    </row>
    <row r="113" spans="1:16" x14ac:dyDescent="0.3">
      <c r="A113" s="1">
        <v>112</v>
      </c>
      <c r="B113" s="1">
        <v>60</v>
      </c>
      <c r="C113" s="1">
        <v>8</v>
      </c>
      <c r="D113" s="1"/>
      <c r="K113" s="218">
        <v>8</v>
      </c>
      <c r="L113" s="51">
        <v>2015</v>
      </c>
      <c r="M113" s="1">
        <v>112</v>
      </c>
      <c r="N113" s="1">
        <v>60</v>
      </c>
      <c r="O113" s="1">
        <v>8</v>
      </c>
      <c r="P113" s="1"/>
    </row>
    <row r="114" spans="1:16" x14ac:dyDescent="0.3">
      <c r="A114" s="1">
        <v>113</v>
      </c>
      <c r="B114" s="1">
        <v>61</v>
      </c>
      <c r="C114" s="1">
        <v>9</v>
      </c>
      <c r="D114" s="1"/>
      <c r="K114" s="218">
        <v>9</v>
      </c>
      <c r="L114" s="51">
        <v>2015</v>
      </c>
      <c r="M114" s="1">
        <v>113</v>
      </c>
      <c r="N114" s="1">
        <v>61</v>
      </c>
      <c r="O114" s="1">
        <v>9</v>
      </c>
      <c r="P114" s="1"/>
    </row>
    <row r="115" spans="1:16" x14ac:dyDescent="0.3">
      <c r="A115" s="1">
        <v>114</v>
      </c>
      <c r="B115" s="1">
        <v>62</v>
      </c>
      <c r="C115" s="1">
        <v>10</v>
      </c>
      <c r="D115" s="1"/>
      <c r="K115" s="218">
        <v>10</v>
      </c>
      <c r="L115" s="51">
        <v>2015</v>
      </c>
      <c r="M115" s="1">
        <v>114</v>
      </c>
      <c r="N115" s="1">
        <v>62</v>
      </c>
      <c r="O115" s="1">
        <v>10</v>
      </c>
      <c r="P115" s="1"/>
    </row>
    <row r="116" spans="1:16" x14ac:dyDescent="0.3">
      <c r="A116" s="1">
        <v>115</v>
      </c>
      <c r="B116" s="1">
        <v>63</v>
      </c>
      <c r="C116" s="1">
        <v>11</v>
      </c>
      <c r="D116" s="1"/>
      <c r="K116" s="218">
        <v>11</v>
      </c>
      <c r="L116" s="51">
        <v>2015</v>
      </c>
      <c r="M116" s="1">
        <v>115</v>
      </c>
      <c r="N116" s="1">
        <v>63</v>
      </c>
      <c r="O116" s="1">
        <v>11</v>
      </c>
      <c r="P116" s="1"/>
    </row>
    <row r="117" spans="1:16" x14ac:dyDescent="0.3">
      <c r="A117" s="1">
        <v>116</v>
      </c>
      <c r="B117" s="1">
        <v>64</v>
      </c>
      <c r="C117" s="1">
        <v>12</v>
      </c>
      <c r="D117" s="1"/>
      <c r="K117" s="218">
        <v>12</v>
      </c>
      <c r="L117" s="51">
        <v>2015</v>
      </c>
      <c r="M117" s="1">
        <v>116</v>
      </c>
      <c r="N117" s="1">
        <v>64</v>
      </c>
      <c r="O117" s="1">
        <v>12</v>
      </c>
      <c r="P117" s="1"/>
    </row>
    <row r="118" spans="1:16" x14ac:dyDescent="0.3">
      <c r="A118" s="1">
        <v>117</v>
      </c>
      <c r="B118" s="1">
        <v>65</v>
      </c>
      <c r="C118" s="1">
        <v>13</v>
      </c>
      <c r="D118" s="1"/>
      <c r="K118" s="218">
        <v>13</v>
      </c>
      <c r="L118" s="51">
        <v>2015</v>
      </c>
      <c r="M118" s="1">
        <v>117</v>
      </c>
      <c r="N118" s="1">
        <v>65</v>
      </c>
      <c r="O118" s="1">
        <v>13</v>
      </c>
      <c r="P118" s="1"/>
    </row>
    <row r="119" spans="1:16" x14ac:dyDescent="0.3">
      <c r="A119" s="1">
        <v>118</v>
      </c>
      <c r="B119" s="1">
        <v>66</v>
      </c>
      <c r="C119" s="1">
        <v>14</v>
      </c>
      <c r="D119" s="1"/>
      <c r="K119" s="218">
        <v>14</v>
      </c>
      <c r="L119" s="51">
        <v>2015</v>
      </c>
      <c r="M119" s="1">
        <v>118</v>
      </c>
      <c r="N119" s="1">
        <v>66</v>
      </c>
      <c r="O119" s="1">
        <v>14</v>
      </c>
      <c r="P119" s="1"/>
    </row>
    <row r="120" spans="1:16" x14ac:dyDescent="0.3">
      <c r="A120" s="1">
        <v>119</v>
      </c>
      <c r="B120" s="1">
        <v>67</v>
      </c>
      <c r="C120" s="1">
        <v>15</v>
      </c>
      <c r="D120" s="1"/>
      <c r="K120" s="218">
        <v>15</v>
      </c>
      <c r="L120" s="51">
        <v>2015</v>
      </c>
      <c r="M120" s="1">
        <v>119</v>
      </c>
      <c r="N120" s="1">
        <v>67</v>
      </c>
      <c r="O120" s="1">
        <v>15</v>
      </c>
      <c r="P120" s="1"/>
    </row>
    <row r="121" spans="1:16" x14ac:dyDescent="0.3">
      <c r="A121" s="1">
        <v>120</v>
      </c>
      <c r="B121" s="1">
        <v>68</v>
      </c>
      <c r="C121" s="1">
        <v>16</v>
      </c>
      <c r="D121" s="1"/>
      <c r="K121" s="218">
        <v>16</v>
      </c>
      <c r="L121" s="51">
        <v>2015</v>
      </c>
      <c r="M121" s="1">
        <v>120</v>
      </c>
      <c r="N121" s="1">
        <v>68</v>
      </c>
      <c r="O121" s="1">
        <v>16</v>
      </c>
      <c r="P121" s="1"/>
    </row>
    <row r="122" spans="1:16" x14ac:dyDescent="0.3">
      <c r="A122" s="1">
        <v>121</v>
      </c>
      <c r="B122" s="1">
        <v>69</v>
      </c>
      <c r="C122" s="1">
        <v>17</v>
      </c>
      <c r="D122" s="1"/>
      <c r="K122" s="218">
        <v>17</v>
      </c>
      <c r="L122" s="51">
        <v>2015</v>
      </c>
      <c r="M122" s="1">
        <v>121</v>
      </c>
      <c r="N122" s="1">
        <v>69</v>
      </c>
      <c r="O122" s="1">
        <v>17</v>
      </c>
      <c r="P122" s="1"/>
    </row>
    <row r="123" spans="1:16" x14ac:dyDescent="0.3">
      <c r="A123" s="1">
        <v>122</v>
      </c>
      <c r="B123" s="1">
        <v>70</v>
      </c>
      <c r="C123" s="1">
        <v>18</v>
      </c>
      <c r="D123" s="1"/>
      <c r="K123" s="218">
        <v>18</v>
      </c>
      <c r="L123" s="51">
        <v>2015</v>
      </c>
      <c r="M123" s="1">
        <v>122</v>
      </c>
      <c r="N123" s="1">
        <v>70</v>
      </c>
      <c r="O123" s="1">
        <v>18</v>
      </c>
      <c r="P123" s="1"/>
    </row>
    <row r="124" spans="1:16" x14ac:dyDescent="0.3">
      <c r="A124" s="1">
        <v>123</v>
      </c>
      <c r="B124" s="1">
        <v>71</v>
      </c>
      <c r="C124" s="1">
        <v>19</v>
      </c>
      <c r="D124" s="1"/>
      <c r="K124" s="218">
        <v>19</v>
      </c>
      <c r="L124" s="51">
        <v>2015</v>
      </c>
      <c r="M124" s="1">
        <v>123</v>
      </c>
      <c r="N124" s="1">
        <v>71</v>
      </c>
      <c r="O124" s="1">
        <v>19</v>
      </c>
      <c r="P124" s="1"/>
    </row>
    <row r="125" spans="1:16" x14ac:dyDescent="0.3">
      <c r="A125" s="1">
        <v>124</v>
      </c>
      <c r="B125" s="1">
        <v>72</v>
      </c>
      <c r="C125" s="1">
        <v>20</v>
      </c>
      <c r="D125" s="1"/>
      <c r="K125" s="218">
        <v>20</v>
      </c>
      <c r="L125" s="51">
        <v>2015</v>
      </c>
      <c r="M125" s="1">
        <v>124</v>
      </c>
      <c r="N125" s="1">
        <v>72</v>
      </c>
      <c r="O125" s="1">
        <v>20</v>
      </c>
      <c r="P125" s="1"/>
    </row>
    <row r="126" spans="1:16" x14ac:dyDescent="0.3">
      <c r="A126" s="1">
        <v>125</v>
      </c>
      <c r="B126" s="1">
        <v>73</v>
      </c>
      <c r="C126" s="1">
        <v>21</v>
      </c>
      <c r="D126" s="1"/>
      <c r="K126" s="218">
        <v>21</v>
      </c>
      <c r="L126" s="51">
        <v>2015</v>
      </c>
      <c r="M126" s="1">
        <v>125</v>
      </c>
      <c r="N126" s="1">
        <v>73</v>
      </c>
      <c r="O126" s="1">
        <v>21</v>
      </c>
      <c r="P126" s="1"/>
    </row>
    <row r="127" spans="1:16" x14ac:dyDescent="0.3">
      <c r="A127" s="1">
        <v>126</v>
      </c>
      <c r="B127" s="1">
        <v>74</v>
      </c>
      <c r="C127" s="1">
        <v>22</v>
      </c>
      <c r="D127" s="1"/>
      <c r="K127" s="218">
        <v>22</v>
      </c>
      <c r="L127" s="51">
        <v>2015</v>
      </c>
      <c r="M127" s="1">
        <v>126</v>
      </c>
      <c r="N127" s="1">
        <v>74</v>
      </c>
      <c r="O127" s="1">
        <v>22</v>
      </c>
      <c r="P127" s="1"/>
    </row>
    <row r="128" spans="1:16" x14ac:dyDescent="0.3">
      <c r="A128" s="1">
        <v>127</v>
      </c>
      <c r="B128" s="1">
        <v>75</v>
      </c>
      <c r="C128" s="1">
        <v>23</v>
      </c>
      <c r="D128" s="1"/>
      <c r="K128" s="218">
        <v>23</v>
      </c>
      <c r="L128" s="51">
        <v>2015</v>
      </c>
      <c r="M128" s="1">
        <v>127</v>
      </c>
      <c r="N128" s="1">
        <v>75</v>
      </c>
      <c r="O128" s="1">
        <v>23</v>
      </c>
      <c r="P128" s="1"/>
    </row>
    <row r="129" spans="1:16" x14ac:dyDescent="0.3">
      <c r="A129" s="1">
        <v>128</v>
      </c>
      <c r="B129" s="1">
        <v>76</v>
      </c>
      <c r="C129" s="1">
        <v>24</v>
      </c>
      <c r="D129" s="1"/>
      <c r="K129" s="218">
        <v>24</v>
      </c>
      <c r="L129" s="51">
        <v>2015</v>
      </c>
      <c r="M129" s="1">
        <v>128</v>
      </c>
      <c r="N129" s="1">
        <v>76</v>
      </c>
      <c r="O129" s="1">
        <v>24</v>
      </c>
      <c r="P129" s="1"/>
    </row>
    <row r="130" spans="1:16" x14ac:dyDescent="0.3">
      <c r="A130" s="1">
        <v>129</v>
      </c>
      <c r="B130" s="1">
        <v>77</v>
      </c>
      <c r="C130" s="1">
        <v>25</v>
      </c>
      <c r="D130" s="1"/>
      <c r="K130" s="218">
        <v>25</v>
      </c>
      <c r="L130" s="51">
        <v>2015</v>
      </c>
      <c r="M130" s="1">
        <v>129</v>
      </c>
      <c r="N130" s="1">
        <v>77</v>
      </c>
      <c r="O130" s="1">
        <v>25</v>
      </c>
      <c r="P130" s="1"/>
    </row>
    <row r="131" spans="1:16" x14ac:dyDescent="0.3">
      <c r="A131" s="1">
        <v>130</v>
      </c>
      <c r="B131" s="1">
        <v>78</v>
      </c>
      <c r="C131" s="1">
        <v>26</v>
      </c>
      <c r="D131" s="1"/>
      <c r="K131" s="218">
        <v>26</v>
      </c>
      <c r="L131" s="51">
        <v>2015</v>
      </c>
      <c r="M131" s="1">
        <v>130</v>
      </c>
      <c r="N131" s="1">
        <v>78</v>
      </c>
      <c r="O131" s="1">
        <v>26</v>
      </c>
      <c r="P131" s="1"/>
    </row>
    <row r="132" spans="1:16" x14ac:dyDescent="0.3">
      <c r="A132" s="1">
        <v>131</v>
      </c>
      <c r="B132" s="1">
        <v>79</v>
      </c>
      <c r="C132" s="1">
        <v>27</v>
      </c>
      <c r="D132" s="1"/>
      <c r="K132" s="218">
        <v>27</v>
      </c>
      <c r="L132" s="51">
        <v>2015</v>
      </c>
      <c r="M132" s="1">
        <v>131</v>
      </c>
      <c r="N132" s="1">
        <v>79</v>
      </c>
      <c r="O132" s="1">
        <v>27</v>
      </c>
      <c r="P132" s="1"/>
    </row>
    <row r="133" spans="1:16" x14ac:dyDescent="0.3">
      <c r="A133" s="1">
        <v>132</v>
      </c>
      <c r="B133" s="1">
        <v>80</v>
      </c>
      <c r="C133" s="1">
        <v>28</v>
      </c>
      <c r="D133" s="1"/>
      <c r="K133" s="218">
        <v>28</v>
      </c>
      <c r="L133" s="51">
        <v>2015</v>
      </c>
      <c r="M133" s="1">
        <v>132</v>
      </c>
      <c r="N133" s="1">
        <v>80</v>
      </c>
      <c r="O133" s="1">
        <v>28</v>
      </c>
      <c r="P133" s="1"/>
    </row>
    <row r="134" spans="1:16" x14ac:dyDescent="0.3">
      <c r="A134" s="1">
        <v>133</v>
      </c>
      <c r="B134" s="1">
        <v>81</v>
      </c>
      <c r="C134" s="1">
        <v>29</v>
      </c>
      <c r="D134" s="1"/>
      <c r="K134" s="218">
        <v>29</v>
      </c>
      <c r="L134" s="51">
        <v>2015</v>
      </c>
      <c r="M134" s="1">
        <v>133</v>
      </c>
      <c r="N134" s="1">
        <v>81</v>
      </c>
      <c r="O134" s="1">
        <v>29</v>
      </c>
      <c r="P134" s="1"/>
    </row>
    <row r="135" spans="1:16" x14ac:dyDescent="0.3">
      <c r="A135" s="1">
        <v>134</v>
      </c>
      <c r="B135" s="1">
        <v>82</v>
      </c>
      <c r="C135" s="1">
        <v>30</v>
      </c>
      <c r="D135" s="1"/>
      <c r="K135" s="218">
        <v>30</v>
      </c>
      <c r="L135" s="51">
        <v>2015</v>
      </c>
      <c r="M135" s="1">
        <v>134</v>
      </c>
      <c r="N135" s="1">
        <v>82</v>
      </c>
      <c r="O135" s="1">
        <v>30</v>
      </c>
      <c r="P135" s="1"/>
    </row>
    <row r="136" spans="1:16" x14ac:dyDescent="0.3">
      <c r="A136" s="1">
        <v>135</v>
      </c>
      <c r="B136" s="1">
        <v>83</v>
      </c>
      <c r="C136" s="1">
        <v>31</v>
      </c>
      <c r="D136" s="1"/>
      <c r="K136" s="218">
        <v>31</v>
      </c>
      <c r="L136" s="51">
        <v>2015</v>
      </c>
      <c r="M136" s="1">
        <v>135</v>
      </c>
      <c r="N136" s="1">
        <v>83</v>
      </c>
      <c r="O136" s="1">
        <v>31</v>
      </c>
      <c r="P136" s="1"/>
    </row>
    <row r="137" spans="1:16" x14ac:dyDescent="0.3">
      <c r="A137" s="1">
        <v>136</v>
      </c>
      <c r="B137" s="1">
        <v>84</v>
      </c>
      <c r="C137" s="1">
        <v>32</v>
      </c>
      <c r="D137" s="1"/>
      <c r="K137" s="218">
        <v>32</v>
      </c>
      <c r="L137" s="51">
        <v>2015</v>
      </c>
      <c r="M137" s="1">
        <v>136</v>
      </c>
      <c r="N137" s="1">
        <v>84</v>
      </c>
      <c r="O137" s="1">
        <v>32</v>
      </c>
      <c r="P137" s="1"/>
    </row>
    <row r="138" spans="1:16" x14ac:dyDescent="0.3">
      <c r="A138" s="1">
        <v>137</v>
      </c>
      <c r="B138" s="1">
        <v>85</v>
      </c>
      <c r="C138" s="1">
        <v>33</v>
      </c>
      <c r="D138" s="1"/>
      <c r="K138" s="218">
        <v>33</v>
      </c>
      <c r="L138" s="51">
        <v>2015</v>
      </c>
      <c r="M138" s="1">
        <v>137</v>
      </c>
      <c r="N138" s="1">
        <v>85</v>
      </c>
      <c r="O138" s="1">
        <v>33</v>
      </c>
      <c r="P138" s="1"/>
    </row>
    <row r="139" spans="1:16" x14ac:dyDescent="0.3">
      <c r="A139" s="1">
        <v>138</v>
      </c>
      <c r="B139" s="1">
        <v>86</v>
      </c>
      <c r="C139" s="1">
        <v>34</v>
      </c>
      <c r="D139" s="1"/>
      <c r="K139" s="218">
        <v>34</v>
      </c>
      <c r="L139" s="51">
        <v>2015</v>
      </c>
      <c r="M139" s="1">
        <v>138</v>
      </c>
      <c r="N139" s="1">
        <v>86</v>
      </c>
      <c r="O139" s="1">
        <v>34</v>
      </c>
      <c r="P139" s="1"/>
    </row>
    <row r="140" spans="1:16" x14ac:dyDescent="0.3">
      <c r="A140" s="1">
        <v>139</v>
      </c>
      <c r="B140" s="1">
        <v>87</v>
      </c>
      <c r="C140" s="1">
        <v>35</v>
      </c>
      <c r="D140" s="1"/>
      <c r="K140" s="218">
        <v>35</v>
      </c>
      <c r="L140" s="51">
        <v>2015</v>
      </c>
      <c r="M140" s="1">
        <v>139</v>
      </c>
      <c r="N140" s="1">
        <v>87</v>
      </c>
      <c r="O140" s="1">
        <v>35</v>
      </c>
      <c r="P140" s="1"/>
    </row>
    <row r="141" spans="1:16" x14ac:dyDescent="0.3">
      <c r="A141" s="1">
        <v>140</v>
      </c>
      <c r="B141" s="1">
        <v>88</v>
      </c>
      <c r="C141" s="1">
        <v>36</v>
      </c>
      <c r="D141" s="1"/>
      <c r="K141" s="218">
        <v>36</v>
      </c>
      <c r="L141" s="51">
        <v>2015</v>
      </c>
      <c r="M141" s="1">
        <v>140</v>
      </c>
      <c r="N141" s="1">
        <v>88</v>
      </c>
      <c r="O141" s="1">
        <v>36</v>
      </c>
      <c r="P141" s="1"/>
    </row>
    <row r="142" spans="1:16" x14ac:dyDescent="0.3">
      <c r="A142" s="1">
        <v>141</v>
      </c>
      <c r="B142" s="1">
        <v>89</v>
      </c>
      <c r="C142" s="1">
        <v>37</v>
      </c>
      <c r="D142" s="1"/>
      <c r="K142" s="218">
        <v>37</v>
      </c>
      <c r="L142" s="51">
        <v>2015</v>
      </c>
      <c r="M142" s="1">
        <v>141</v>
      </c>
      <c r="N142" s="1">
        <v>89</v>
      </c>
      <c r="O142" s="1">
        <v>37</v>
      </c>
      <c r="P142" s="1"/>
    </row>
    <row r="143" spans="1:16" x14ac:dyDescent="0.3">
      <c r="A143" s="1">
        <v>142</v>
      </c>
      <c r="B143" s="1">
        <v>90</v>
      </c>
      <c r="C143" s="1">
        <v>38</v>
      </c>
      <c r="D143" s="1"/>
      <c r="K143" s="218">
        <v>38</v>
      </c>
      <c r="L143" s="51">
        <v>2015</v>
      </c>
      <c r="M143" s="1">
        <v>142</v>
      </c>
      <c r="N143" s="1">
        <v>90</v>
      </c>
      <c r="O143" s="1">
        <v>38</v>
      </c>
      <c r="P143" s="1"/>
    </row>
    <row r="144" spans="1:16" x14ac:dyDescent="0.3">
      <c r="A144" s="1">
        <v>143</v>
      </c>
      <c r="B144" s="1">
        <v>91</v>
      </c>
      <c r="C144" s="1">
        <v>39</v>
      </c>
      <c r="D144" s="1"/>
      <c r="K144" s="218">
        <v>39</v>
      </c>
      <c r="L144" s="51">
        <v>2015</v>
      </c>
      <c r="M144" s="1">
        <v>143</v>
      </c>
      <c r="N144" s="1">
        <v>91</v>
      </c>
      <c r="O144" s="1">
        <v>39</v>
      </c>
      <c r="P144" s="1"/>
    </row>
    <row r="145" spans="1:16" x14ac:dyDescent="0.3">
      <c r="A145" s="1">
        <v>144</v>
      </c>
      <c r="B145" s="1">
        <v>92</v>
      </c>
      <c r="C145" s="1">
        <v>40</v>
      </c>
      <c r="D145" s="1"/>
      <c r="K145" s="218">
        <v>40</v>
      </c>
      <c r="L145" s="51">
        <v>2015</v>
      </c>
      <c r="M145" s="1">
        <v>144</v>
      </c>
      <c r="N145" s="1">
        <v>92</v>
      </c>
      <c r="O145" s="1">
        <v>40</v>
      </c>
      <c r="P145" s="1"/>
    </row>
    <row r="146" spans="1:16" x14ac:dyDescent="0.3">
      <c r="A146" s="1">
        <v>145</v>
      </c>
      <c r="B146" s="1">
        <v>93</v>
      </c>
      <c r="C146" s="1">
        <v>41</v>
      </c>
      <c r="D146" s="1"/>
      <c r="K146" s="218">
        <v>41</v>
      </c>
      <c r="L146" s="51">
        <v>2015</v>
      </c>
      <c r="M146" s="1">
        <v>145</v>
      </c>
      <c r="N146" s="1">
        <v>93</v>
      </c>
      <c r="O146" s="1">
        <v>41</v>
      </c>
      <c r="P146" s="1"/>
    </row>
    <row r="147" spans="1:16" x14ac:dyDescent="0.3">
      <c r="A147" s="1">
        <v>146</v>
      </c>
      <c r="B147" s="1">
        <v>94</v>
      </c>
      <c r="C147" s="1">
        <v>42</v>
      </c>
      <c r="D147" s="1"/>
      <c r="K147" s="218">
        <v>42</v>
      </c>
      <c r="L147" s="51">
        <v>2015</v>
      </c>
      <c r="M147" s="1">
        <v>146</v>
      </c>
      <c r="N147" s="1">
        <v>94</v>
      </c>
      <c r="O147" s="1">
        <v>42</v>
      </c>
      <c r="P147" s="1"/>
    </row>
    <row r="148" spans="1:16" x14ac:dyDescent="0.3">
      <c r="A148" s="1">
        <v>147</v>
      </c>
      <c r="B148" s="1">
        <v>95</v>
      </c>
      <c r="C148" s="1">
        <v>43</v>
      </c>
      <c r="D148" s="1"/>
      <c r="K148" s="218">
        <v>43</v>
      </c>
      <c r="L148" s="51">
        <v>2015</v>
      </c>
      <c r="M148" s="1">
        <v>147</v>
      </c>
      <c r="N148" s="1">
        <v>95</v>
      </c>
      <c r="O148" s="1">
        <v>43</v>
      </c>
      <c r="P148" s="1"/>
    </row>
    <row r="149" spans="1:16" x14ac:dyDescent="0.3">
      <c r="A149" s="1">
        <v>148</v>
      </c>
      <c r="B149" s="1">
        <v>96</v>
      </c>
      <c r="C149" s="1">
        <v>44</v>
      </c>
      <c r="D149" s="1"/>
      <c r="K149" s="218">
        <v>44</v>
      </c>
      <c r="L149" s="51">
        <v>2015</v>
      </c>
      <c r="M149" s="1">
        <v>148</v>
      </c>
      <c r="N149" s="1">
        <v>96</v>
      </c>
      <c r="O149" s="1">
        <v>44</v>
      </c>
      <c r="P149" s="1"/>
    </row>
    <row r="150" spans="1:16" x14ac:dyDescent="0.3">
      <c r="A150" s="1">
        <v>149</v>
      </c>
      <c r="B150" s="1">
        <v>97</v>
      </c>
      <c r="C150" s="1">
        <v>45</v>
      </c>
      <c r="D150" s="1"/>
      <c r="K150" s="218">
        <v>45</v>
      </c>
      <c r="L150" s="51">
        <v>2015</v>
      </c>
      <c r="M150" s="1">
        <v>149</v>
      </c>
      <c r="N150" s="1">
        <v>97</v>
      </c>
      <c r="O150" s="1">
        <v>45</v>
      </c>
      <c r="P150" s="1"/>
    </row>
    <row r="151" spans="1:16" x14ac:dyDescent="0.3">
      <c r="A151" s="1">
        <v>150</v>
      </c>
      <c r="B151" s="1">
        <v>98</v>
      </c>
      <c r="C151" s="1">
        <v>46</v>
      </c>
      <c r="D151" s="1"/>
      <c r="K151" s="218">
        <v>46</v>
      </c>
      <c r="L151" s="51">
        <v>2015</v>
      </c>
      <c r="M151" s="1">
        <v>150</v>
      </c>
      <c r="N151" s="1">
        <v>98</v>
      </c>
      <c r="O151" s="1">
        <v>46</v>
      </c>
      <c r="P151" s="1"/>
    </row>
    <row r="152" spans="1:16" x14ac:dyDescent="0.3">
      <c r="A152" s="1">
        <v>151</v>
      </c>
      <c r="B152" s="1">
        <v>99</v>
      </c>
      <c r="C152" s="1">
        <v>47</v>
      </c>
      <c r="D152" s="1"/>
      <c r="K152" s="218">
        <v>47</v>
      </c>
      <c r="L152" s="51">
        <v>2015</v>
      </c>
      <c r="M152" s="1">
        <v>151</v>
      </c>
      <c r="N152" s="1">
        <v>99</v>
      </c>
      <c r="O152" s="1">
        <v>47</v>
      </c>
      <c r="P152" s="1"/>
    </row>
    <row r="153" spans="1:16" x14ac:dyDescent="0.3">
      <c r="A153" s="1">
        <v>152</v>
      </c>
      <c r="B153" s="1">
        <v>100</v>
      </c>
      <c r="C153" s="1">
        <v>48</v>
      </c>
      <c r="D153" s="1"/>
      <c r="K153" s="218">
        <v>48</v>
      </c>
      <c r="L153" s="51">
        <v>2015</v>
      </c>
      <c r="M153" s="1">
        <v>152</v>
      </c>
      <c r="N153" s="1">
        <v>100</v>
      </c>
      <c r="O153" s="1">
        <v>48</v>
      </c>
      <c r="P153" s="1"/>
    </row>
    <row r="154" spans="1:16" x14ac:dyDescent="0.3">
      <c r="A154" s="1">
        <v>153</v>
      </c>
      <c r="B154" s="1">
        <v>101</v>
      </c>
      <c r="C154" s="1">
        <v>49</v>
      </c>
      <c r="D154" s="1"/>
      <c r="K154" s="218">
        <v>49</v>
      </c>
      <c r="L154" s="51">
        <v>2015</v>
      </c>
      <c r="M154" s="1">
        <v>153</v>
      </c>
      <c r="N154" s="1">
        <v>101</v>
      </c>
      <c r="O154" s="1">
        <v>49</v>
      </c>
      <c r="P154" s="1"/>
    </row>
    <row r="155" spans="1:16" x14ac:dyDescent="0.3">
      <c r="A155" s="1">
        <v>154</v>
      </c>
      <c r="B155" s="1">
        <v>102</v>
      </c>
      <c r="C155" s="1">
        <v>50</v>
      </c>
      <c r="D155" s="1"/>
      <c r="K155" s="218">
        <v>50</v>
      </c>
      <c r="L155" s="51">
        <v>2015</v>
      </c>
      <c r="M155" s="1">
        <v>154</v>
      </c>
      <c r="N155" s="1">
        <v>102</v>
      </c>
      <c r="O155" s="1">
        <v>50</v>
      </c>
      <c r="P155" s="1"/>
    </row>
    <row r="156" spans="1:16" x14ac:dyDescent="0.3">
      <c r="A156" s="1">
        <v>155</v>
      </c>
      <c r="B156" s="1">
        <v>103</v>
      </c>
      <c r="C156" s="1">
        <v>51</v>
      </c>
      <c r="D156" s="1"/>
      <c r="K156" s="218">
        <v>51</v>
      </c>
      <c r="L156" s="51">
        <v>2015</v>
      </c>
      <c r="M156" s="1">
        <v>155</v>
      </c>
      <c r="N156" s="1">
        <v>103</v>
      </c>
      <c r="O156" s="1">
        <v>51</v>
      </c>
      <c r="P156" s="1"/>
    </row>
    <row r="157" spans="1:16" x14ac:dyDescent="0.3">
      <c r="A157" s="1">
        <v>156</v>
      </c>
      <c r="B157" s="1">
        <v>104</v>
      </c>
      <c r="C157" s="1">
        <v>52</v>
      </c>
      <c r="D157" s="1"/>
      <c r="K157" s="218">
        <v>52</v>
      </c>
      <c r="L157" s="51">
        <v>2015</v>
      </c>
      <c r="M157" s="1">
        <v>156</v>
      </c>
      <c r="N157" s="1">
        <v>104</v>
      </c>
      <c r="O157" s="1">
        <v>52</v>
      </c>
      <c r="P157" s="1"/>
    </row>
    <row r="158" spans="1:16" x14ac:dyDescent="0.3">
      <c r="A158" s="1">
        <v>157</v>
      </c>
      <c r="B158" s="1">
        <v>105</v>
      </c>
      <c r="C158" s="1">
        <v>53</v>
      </c>
      <c r="D158" s="1"/>
      <c r="K158" s="218">
        <v>53</v>
      </c>
      <c r="L158" s="51">
        <v>2015</v>
      </c>
      <c r="M158" s="1">
        <v>157</v>
      </c>
      <c r="N158" s="1">
        <v>105</v>
      </c>
      <c r="O158" s="1">
        <v>53</v>
      </c>
      <c r="P158" s="1"/>
    </row>
    <row r="159" spans="1:16" x14ac:dyDescent="0.3">
      <c r="A159" s="1">
        <v>158</v>
      </c>
      <c r="B159" s="1">
        <v>106</v>
      </c>
      <c r="C159" s="1">
        <v>54</v>
      </c>
      <c r="D159" s="1">
        <v>1</v>
      </c>
      <c r="K159" s="218">
        <v>1</v>
      </c>
      <c r="L159" s="51">
        <v>2016</v>
      </c>
      <c r="M159" s="1">
        <v>158</v>
      </c>
      <c r="N159" s="1">
        <v>106</v>
      </c>
      <c r="O159" s="1">
        <v>54</v>
      </c>
      <c r="P159" s="1">
        <v>1</v>
      </c>
    </row>
    <row r="160" spans="1:16" x14ac:dyDescent="0.3">
      <c r="A160" s="1">
        <v>159</v>
      </c>
      <c r="B160" s="1">
        <v>107</v>
      </c>
      <c r="C160" s="1">
        <v>55</v>
      </c>
      <c r="D160" s="1">
        <v>2</v>
      </c>
      <c r="K160" s="218">
        <v>2</v>
      </c>
      <c r="L160" s="51">
        <v>2016</v>
      </c>
      <c r="M160" s="1">
        <v>159</v>
      </c>
      <c r="N160" s="1">
        <v>107</v>
      </c>
      <c r="O160" s="1">
        <v>55</v>
      </c>
      <c r="P160" s="1">
        <v>2</v>
      </c>
    </row>
    <row r="161" spans="1:16" x14ac:dyDescent="0.3">
      <c r="A161" s="1">
        <v>160</v>
      </c>
      <c r="B161" s="1">
        <v>108</v>
      </c>
      <c r="C161" s="1">
        <v>56</v>
      </c>
      <c r="D161" s="1">
        <v>3</v>
      </c>
      <c r="K161" s="218">
        <v>3</v>
      </c>
      <c r="L161" s="51">
        <v>2016</v>
      </c>
      <c r="M161" s="1">
        <v>160</v>
      </c>
      <c r="N161" s="1">
        <v>108</v>
      </c>
      <c r="O161" s="1">
        <v>56</v>
      </c>
      <c r="P161" s="1">
        <v>3</v>
      </c>
    </row>
    <row r="162" spans="1:16" x14ac:dyDescent="0.3">
      <c r="A162" s="1">
        <v>161</v>
      </c>
      <c r="B162" s="1">
        <v>109</v>
      </c>
      <c r="C162" s="1">
        <v>57</v>
      </c>
      <c r="D162" s="1">
        <v>4</v>
      </c>
      <c r="K162" s="218">
        <v>4</v>
      </c>
      <c r="L162" s="51">
        <v>2016</v>
      </c>
      <c r="M162" s="1">
        <v>161</v>
      </c>
      <c r="N162" s="1">
        <v>109</v>
      </c>
      <c r="O162" s="1">
        <v>57</v>
      </c>
      <c r="P162" s="1">
        <v>4</v>
      </c>
    </row>
    <row r="163" spans="1:16" x14ac:dyDescent="0.3">
      <c r="A163" s="1">
        <v>162</v>
      </c>
      <c r="B163" s="1">
        <v>110</v>
      </c>
      <c r="C163" s="1">
        <v>58</v>
      </c>
      <c r="D163" s="1">
        <v>5</v>
      </c>
      <c r="K163" s="218">
        <v>5</v>
      </c>
      <c r="L163" s="51">
        <v>2016</v>
      </c>
      <c r="M163" s="1">
        <v>162</v>
      </c>
      <c r="N163" s="1">
        <v>110</v>
      </c>
      <c r="O163" s="1">
        <v>58</v>
      </c>
      <c r="P163" s="1">
        <v>5</v>
      </c>
    </row>
    <row r="164" spans="1:16" x14ac:dyDescent="0.3">
      <c r="A164" s="1">
        <v>163</v>
      </c>
      <c r="B164" s="1">
        <v>111</v>
      </c>
      <c r="C164" s="1">
        <v>59</v>
      </c>
      <c r="D164" s="1">
        <v>6</v>
      </c>
      <c r="K164" s="218">
        <v>6</v>
      </c>
      <c r="L164" s="51">
        <v>2016</v>
      </c>
      <c r="M164" s="1">
        <v>163</v>
      </c>
      <c r="N164" s="1">
        <v>111</v>
      </c>
      <c r="O164" s="1">
        <v>59</v>
      </c>
      <c r="P164" s="1">
        <v>6</v>
      </c>
    </row>
    <row r="165" spans="1:16" x14ac:dyDescent="0.3">
      <c r="A165" s="1">
        <v>164</v>
      </c>
      <c r="B165" s="1">
        <v>112</v>
      </c>
      <c r="C165" s="1">
        <v>60</v>
      </c>
      <c r="D165" s="1">
        <v>7</v>
      </c>
      <c r="K165" s="218">
        <v>7</v>
      </c>
      <c r="L165" s="51">
        <v>2016</v>
      </c>
      <c r="M165" s="1">
        <v>164</v>
      </c>
      <c r="N165" s="1">
        <v>112</v>
      </c>
      <c r="O165" s="1">
        <v>60</v>
      </c>
      <c r="P165" s="1">
        <v>7</v>
      </c>
    </row>
    <row r="166" spans="1:16" x14ac:dyDescent="0.3">
      <c r="A166" s="1">
        <v>165</v>
      </c>
      <c r="B166" s="1">
        <v>113</v>
      </c>
      <c r="C166" s="1">
        <v>61</v>
      </c>
      <c r="D166" s="1">
        <v>8</v>
      </c>
      <c r="K166" s="218">
        <v>8</v>
      </c>
      <c r="L166" s="51">
        <v>2016</v>
      </c>
      <c r="M166" s="1">
        <v>165</v>
      </c>
      <c r="N166" s="1">
        <v>113</v>
      </c>
      <c r="O166" s="1">
        <v>61</v>
      </c>
      <c r="P166" s="1">
        <v>8</v>
      </c>
    </row>
    <row r="167" spans="1:16" x14ac:dyDescent="0.3">
      <c r="A167" s="1">
        <v>166</v>
      </c>
      <c r="B167" s="1">
        <v>114</v>
      </c>
      <c r="C167" s="1">
        <v>62</v>
      </c>
      <c r="D167" s="1">
        <v>9</v>
      </c>
      <c r="K167" s="218">
        <v>9</v>
      </c>
      <c r="L167" s="51">
        <v>2016</v>
      </c>
      <c r="M167" s="1">
        <v>166</v>
      </c>
      <c r="N167" s="1">
        <v>114</v>
      </c>
      <c r="O167" s="1">
        <v>62</v>
      </c>
      <c r="P167" s="1">
        <v>9</v>
      </c>
    </row>
    <row r="168" spans="1:16" x14ac:dyDescent="0.3">
      <c r="A168" s="1">
        <v>167</v>
      </c>
      <c r="B168" s="1">
        <v>115</v>
      </c>
      <c r="C168" s="1">
        <v>63</v>
      </c>
      <c r="D168" s="1">
        <v>10</v>
      </c>
      <c r="K168" s="218">
        <v>10</v>
      </c>
      <c r="L168" s="51">
        <v>2016</v>
      </c>
      <c r="M168" s="1">
        <v>167</v>
      </c>
      <c r="N168" s="1">
        <v>115</v>
      </c>
      <c r="O168" s="1">
        <v>63</v>
      </c>
      <c r="P168" s="1">
        <v>10</v>
      </c>
    </row>
    <row r="169" spans="1:16" x14ac:dyDescent="0.3">
      <c r="A169" s="1">
        <v>168</v>
      </c>
      <c r="B169" s="1">
        <v>116</v>
      </c>
      <c r="C169" s="1">
        <v>64</v>
      </c>
      <c r="D169" s="1">
        <v>11</v>
      </c>
      <c r="K169" s="218">
        <v>11</v>
      </c>
      <c r="L169" s="51">
        <v>2016</v>
      </c>
      <c r="M169" s="1">
        <v>168</v>
      </c>
      <c r="N169" s="1">
        <v>116</v>
      </c>
      <c r="O169" s="1">
        <v>64</v>
      </c>
      <c r="P169" s="1">
        <v>11</v>
      </c>
    </row>
    <row r="170" spans="1:16" x14ac:dyDescent="0.3">
      <c r="A170" s="1">
        <v>169</v>
      </c>
      <c r="B170" s="1">
        <v>117</v>
      </c>
      <c r="C170" s="1">
        <v>65</v>
      </c>
      <c r="D170" s="1">
        <v>12</v>
      </c>
      <c r="K170" s="218">
        <v>12</v>
      </c>
      <c r="L170" s="51">
        <v>2016</v>
      </c>
      <c r="M170" s="1">
        <v>169</v>
      </c>
      <c r="N170" s="1">
        <v>117</v>
      </c>
      <c r="O170" s="1">
        <v>65</v>
      </c>
      <c r="P170" s="1">
        <v>12</v>
      </c>
    </row>
    <row r="171" spans="1:16" x14ac:dyDescent="0.3">
      <c r="A171" s="1">
        <v>170</v>
      </c>
      <c r="B171" s="1">
        <v>118</v>
      </c>
      <c r="C171" s="1">
        <v>66</v>
      </c>
      <c r="D171" s="1">
        <v>13</v>
      </c>
      <c r="K171" s="218">
        <v>13</v>
      </c>
      <c r="L171" s="51">
        <v>2016</v>
      </c>
      <c r="M171" s="1">
        <v>170</v>
      </c>
      <c r="N171" s="1">
        <v>118</v>
      </c>
      <c r="O171" s="1">
        <v>66</v>
      </c>
      <c r="P171" s="1">
        <v>13</v>
      </c>
    </row>
    <row r="172" spans="1:16" x14ac:dyDescent="0.3">
      <c r="A172" s="1">
        <v>171</v>
      </c>
      <c r="B172" s="1">
        <v>119</v>
      </c>
      <c r="C172" s="1">
        <v>67</v>
      </c>
      <c r="D172" s="1">
        <v>14</v>
      </c>
      <c r="K172" s="218">
        <v>14</v>
      </c>
      <c r="L172" s="51">
        <v>2016</v>
      </c>
      <c r="M172" s="1">
        <v>171</v>
      </c>
      <c r="N172" s="1">
        <v>119</v>
      </c>
      <c r="O172" s="1">
        <v>67</v>
      </c>
      <c r="P172" s="1">
        <v>14</v>
      </c>
    </row>
    <row r="173" spans="1:16" x14ac:dyDescent="0.3">
      <c r="A173" s="1">
        <v>172</v>
      </c>
      <c r="B173" s="1">
        <v>120</v>
      </c>
      <c r="C173" s="1">
        <v>68</v>
      </c>
      <c r="D173" s="1">
        <v>15</v>
      </c>
      <c r="K173" s="218">
        <v>15</v>
      </c>
      <c r="L173" s="51">
        <v>2016</v>
      </c>
      <c r="M173" s="1">
        <v>172</v>
      </c>
      <c r="N173" s="1">
        <v>120</v>
      </c>
      <c r="O173" s="1">
        <v>68</v>
      </c>
      <c r="P173" s="1">
        <v>15</v>
      </c>
    </row>
    <row r="174" spans="1:16" x14ac:dyDescent="0.3">
      <c r="A174" s="1">
        <v>173</v>
      </c>
      <c r="B174" s="1">
        <v>121</v>
      </c>
      <c r="C174" s="1">
        <v>69</v>
      </c>
      <c r="D174" s="1">
        <v>16</v>
      </c>
      <c r="K174" s="218">
        <v>16</v>
      </c>
      <c r="L174" s="51">
        <v>2016</v>
      </c>
      <c r="M174" s="1">
        <v>173</v>
      </c>
      <c r="N174" s="1">
        <v>121</v>
      </c>
      <c r="O174" s="1">
        <v>69</v>
      </c>
      <c r="P174" s="1">
        <v>16</v>
      </c>
    </row>
    <row r="175" spans="1:16" x14ac:dyDescent="0.3">
      <c r="A175" s="1">
        <v>174</v>
      </c>
      <c r="B175" s="1">
        <v>122</v>
      </c>
      <c r="C175" s="1">
        <v>70</v>
      </c>
      <c r="D175" s="1">
        <v>17</v>
      </c>
      <c r="K175" s="218">
        <v>17</v>
      </c>
      <c r="L175" s="51">
        <v>2016</v>
      </c>
      <c r="M175" s="1">
        <v>174</v>
      </c>
      <c r="N175" s="1">
        <v>122</v>
      </c>
      <c r="O175" s="1">
        <v>70</v>
      </c>
      <c r="P175" s="1">
        <v>17</v>
      </c>
    </row>
    <row r="176" spans="1:16" x14ac:dyDescent="0.3">
      <c r="A176" s="1">
        <v>175</v>
      </c>
      <c r="B176" s="1">
        <v>123</v>
      </c>
      <c r="C176" s="1">
        <v>71</v>
      </c>
      <c r="D176" s="1">
        <v>18</v>
      </c>
      <c r="K176" s="218">
        <v>18</v>
      </c>
      <c r="L176" s="51">
        <v>2016</v>
      </c>
      <c r="M176" s="1">
        <v>175</v>
      </c>
      <c r="N176" s="1">
        <v>123</v>
      </c>
      <c r="O176" s="1">
        <v>71</v>
      </c>
      <c r="P176" s="1">
        <v>18</v>
      </c>
    </row>
    <row r="177" spans="1:16" x14ac:dyDescent="0.3">
      <c r="A177" s="1">
        <v>176</v>
      </c>
      <c r="B177" s="1">
        <v>124</v>
      </c>
      <c r="C177" s="1">
        <v>72</v>
      </c>
      <c r="D177" s="1">
        <v>19</v>
      </c>
      <c r="K177" s="218">
        <v>19</v>
      </c>
      <c r="L177" s="51">
        <v>2016</v>
      </c>
      <c r="M177" s="1">
        <v>176</v>
      </c>
      <c r="N177" s="1">
        <v>124</v>
      </c>
      <c r="O177" s="1">
        <v>72</v>
      </c>
      <c r="P177" s="1">
        <v>19</v>
      </c>
    </row>
    <row r="178" spans="1:16" x14ac:dyDescent="0.3">
      <c r="A178" s="1">
        <v>177</v>
      </c>
      <c r="B178" s="1">
        <v>125</v>
      </c>
      <c r="C178" s="1">
        <v>73</v>
      </c>
      <c r="D178" s="1">
        <v>20</v>
      </c>
      <c r="K178" s="218">
        <v>20</v>
      </c>
      <c r="L178" s="51">
        <v>2016</v>
      </c>
      <c r="M178" s="1">
        <v>177</v>
      </c>
      <c r="N178" s="1">
        <v>125</v>
      </c>
      <c r="O178" s="1">
        <v>73</v>
      </c>
      <c r="P178" s="1">
        <v>20</v>
      </c>
    </row>
    <row r="179" spans="1:16" x14ac:dyDescent="0.3">
      <c r="A179" s="1">
        <v>178</v>
      </c>
      <c r="B179" s="1">
        <v>126</v>
      </c>
      <c r="C179" s="1">
        <v>74</v>
      </c>
      <c r="D179" s="1">
        <v>21</v>
      </c>
      <c r="K179" s="218">
        <v>21</v>
      </c>
      <c r="L179" s="51">
        <v>2016</v>
      </c>
      <c r="M179" s="1">
        <v>178</v>
      </c>
      <c r="N179" s="1">
        <v>126</v>
      </c>
      <c r="O179" s="1">
        <v>74</v>
      </c>
      <c r="P179" s="1">
        <v>21</v>
      </c>
    </row>
    <row r="180" spans="1:16" x14ac:dyDescent="0.3">
      <c r="A180" s="1">
        <v>179</v>
      </c>
      <c r="B180" s="1">
        <v>127</v>
      </c>
      <c r="C180" s="1">
        <v>75</v>
      </c>
      <c r="D180" s="1">
        <v>22</v>
      </c>
      <c r="K180" s="218">
        <v>22</v>
      </c>
      <c r="L180" s="51">
        <v>2016</v>
      </c>
      <c r="M180" s="1">
        <v>179</v>
      </c>
      <c r="N180" s="1">
        <v>127</v>
      </c>
      <c r="O180" s="1">
        <v>75</v>
      </c>
      <c r="P180" s="1">
        <v>22</v>
      </c>
    </row>
    <row r="181" spans="1:16" x14ac:dyDescent="0.3">
      <c r="A181" s="1">
        <v>180</v>
      </c>
      <c r="B181" s="1">
        <v>128</v>
      </c>
      <c r="C181" s="1">
        <v>76</v>
      </c>
      <c r="D181" s="1">
        <v>23</v>
      </c>
      <c r="K181" s="218">
        <v>23</v>
      </c>
      <c r="L181" s="51">
        <v>2016</v>
      </c>
      <c r="M181" s="1">
        <v>180</v>
      </c>
      <c r="N181" s="1">
        <v>128</v>
      </c>
      <c r="O181" s="1">
        <v>76</v>
      </c>
      <c r="P181" s="1">
        <v>23</v>
      </c>
    </row>
    <row r="182" spans="1:16" x14ac:dyDescent="0.3">
      <c r="A182" s="1">
        <v>181</v>
      </c>
      <c r="B182" s="1">
        <v>129</v>
      </c>
      <c r="C182" s="1">
        <v>77</v>
      </c>
      <c r="D182" s="1">
        <v>24</v>
      </c>
      <c r="K182" s="218">
        <v>24</v>
      </c>
      <c r="L182" s="51">
        <v>2016</v>
      </c>
      <c r="M182" s="1">
        <v>181</v>
      </c>
      <c r="N182" s="1">
        <v>129</v>
      </c>
      <c r="O182" s="1">
        <v>77</v>
      </c>
      <c r="P182" s="1">
        <v>24</v>
      </c>
    </row>
    <row r="183" spans="1:16" x14ac:dyDescent="0.3">
      <c r="A183" s="1">
        <v>182</v>
      </c>
      <c r="B183" s="1">
        <v>130</v>
      </c>
      <c r="C183" s="1">
        <v>78</v>
      </c>
      <c r="D183" s="1">
        <v>25</v>
      </c>
      <c r="K183" s="218">
        <v>25</v>
      </c>
      <c r="L183" s="51">
        <v>2016</v>
      </c>
      <c r="M183" s="1">
        <v>182</v>
      </c>
      <c r="N183" s="1">
        <v>130</v>
      </c>
      <c r="O183" s="1">
        <v>78</v>
      </c>
      <c r="P183" s="1">
        <v>25</v>
      </c>
    </row>
    <row r="184" spans="1:16" x14ac:dyDescent="0.3">
      <c r="A184" s="1">
        <v>183</v>
      </c>
      <c r="B184" s="1">
        <v>131</v>
      </c>
      <c r="C184" s="1">
        <v>79</v>
      </c>
      <c r="D184" s="1">
        <v>26</v>
      </c>
      <c r="K184" s="218">
        <v>26</v>
      </c>
      <c r="L184" s="51">
        <v>2016</v>
      </c>
      <c r="M184" s="1">
        <v>183</v>
      </c>
      <c r="N184" s="1">
        <v>131</v>
      </c>
      <c r="O184" s="1">
        <v>79</v>
      </c>
      <c r="P184" s="1">
        <v>26</v>
      </c>
    </row>
    <row r="185" spans="1:16" x14ac:dyDescent="0.3">
      <c r="A185" s="1">
        <v>184</v>
      </c>
      <c r="B185" s="1">
        <v>132</v>
      </c>
      <c r="C185" s="1">
        <v>80</v>
      </c>
      <c r="D185" s="1">
        <v>27</v>
      </c>
      <c r="K185" s="218">
        <v>27</v>
      </c>
      <c r="L185" s="51">
        <v>2016</v>
      </c>
      <c r="M185" s="1">
        <v>184</v>
      </c>
      <c r="N185" s="1">
        <v>132</v>
      </c>
      <c r="O185" s="1">
        <v>80</v>
      </c>
      <c r="P185" s="1">
        <v>27</v>
      </c>
    </row>
    <row r="186" spans="1:16" x14ac:dyDescent="0.3">
      <c r="A186" s="1">
        <v>185</v>
      </c>
      <c r="B186" s="1">
        <v>133</v>
      </c>
      <c r="C186" s="1">
        <v>81</v>
      </c>
      <c r="D186" s="1">
        <v>28</v>
      </c>
      <c r="K186" s="218">
        <v>28</v>
      </c>
      <c r="L186" s="51">
        <v>2016</v>
      </c>
      <c r="M186" s="1">
        <v>185</v>
      </c>
      <c r="N186" s="1">
        <v>133</v>
      </c>
      <c r="O186" s="1">
        <v>81</v>
      </c>
      <c r="P186" s="1">
        <v>28</v>
      </c>
    </row>
    <row r="187" spans="1:16" x14ac:dyDescent="0.3">
      <c r="A187" s="1">
        <v>186</v>
      </c>
      <c r="B187" s="1">
        <v>134</v>
      </c>
      <c r="C187" s="1">
        <v>82</v>
      </c>
      <c r="D187" s="1">
        <v>29</v>
      </c>
      <c r="K187" s="218">
        <v>29</v>
      </c>
      <c r="L187" s="51">
        <v>2016</v>
      </c>
      <c r="M187" s="1">
        <v>186</v>
      </c>
      <c r="N187" s="1">
        <v>134</v>
      </c>
      <c r="O187" s="1">
        <v>82</v>
      </c>
      <c r="P187" s="1">
        <v>29</v>
      </c>
    </row>
    <row r="188" spans="1:16" x14ac:dyDescent="0.3">
      <c r="A188" s="1">
        <v>187</v>
      </c>
      <c r="B188" s="1">
        <v>135</v>
      </c>
      <c r="C188" s="1">
        <v>83</v>
      </c>
      <c r="D188" s="1">
        <v>30</v>
      </c>
      <c r="K188" s="218">
        <v>30</v>
      </c>
      <c r="L188" s="51">
        <v>2016</v>
      </c>
      <c r="M188" s="1">
        <v>187</v>
      </c>
      <c r="N188" s="1">
        <v>135</v>
      </c>
      <c r="O188" s="1">
        <v>83</v>
      </c>
      <c r="P188" s="1">
        <v>30</v>
      </c>
    </row>
    <row r="189" spans="1:16" x14ac:dyDescent="0.3">
      <c r="A189" s="1">
        <v>188</v>
      </c>
      <c r="B189" s="1">
        <v>136</v>
      </c>
      <c r="C189" s="1">
        <v>84</v>
      </c>
      <c r="D189" s="1">
        <v>31</v>
      </c>
      <c r="K189" s="218">
        <v>31</v>
      </c>
      <c r="L189" s="51">
        <v>2016</v>
      </c>
      <c r="M189" s="1">
        <v>188</v>
      </c>
      <c r="N189" s="1">
        <v>136</v>
      </c>
      <c r="O189" s="1">
        <v>84</v>
      </c>
      <c r="P189" s="1">
        <v>31</v>
      </c>
    </row>
    <row r="190" spans="1:16" x14ac:dyDescent="0.3">
      <c r="A190" s="1">
        <v>189</v>
      </c>
      <c r="B190" s="1">
        <v>137</v>
      </c>
      <c r="C190" s="1">
        <v>85</v>
      </c>
      <c r="D190" s="1">
        <v>32</v>
      </c>
      <c r="K190" s="218">
        <v>32</v>
      </c>
      <c r="L190" s="51">
        <v>2016</v>
      </c>
      <c r="M190" s="1">
        <v>189</v>
      </c>
      <c r="N190" s="1">
        <v>137</v>
      </c>
      <c r="O190" s="1">
        <v>85</v>
      </c>
      <c r="P190" s="1">
        <v>32</v>
      </c>
    </row>
    <row r="191" spans="1:16" x14ac:dyDescent="0.3">
      <c r="A191" s="1">
        <v>190</v>
      </c>
      <c r="B191" s="1">
        <v>138</v>
      </c>
      <c r="C191" s="1">
        <v>86</v>
      </c>
      <c r="D191" s="1">
        <v>33</v>
      </c>
      <c r="K191" s="218">
        <v>33</v>
      </c>
      <c r="L191" s="51">
        <v>2016</v>
      </c>
      <c r="M191" s="1">
        <v>190</v>
      </c>
      <c r="N191" s="1">
        <v>138</v>
      </c>
      <c r="O191" s="1">
        <v>86</v>
      </c>
      <c r="P191" s="1">
        <v>33</v>
      </c>
    </row>
    <row r="192" spans="1:16" x14ac:dyDescent="0.3">
      <c r="A192" s="1">
        <v>191</v>
      </c>
      <c r="B192" s="1">
        <v>139</v>
      </c>
      <c r="C192" s="1">
        <v>87</v>
      </c>
      <c r="D192" s="1">
        <v>34</v>
      </c>
      <c r="K192" s="218">
        <v>34</v>
      </c>
      <c r="L192" s="51">
        <v>2016</v>
      </c>
      <c r="M192" s="1">
        <v>191</v>
      </c>
      <c r="N192" s="1">
        <v>139</v>
      </c>
      <c r="O192" s="1">
        <v>87</v>
      </c>
      <c r="P192" s="1">
        <v>34</v>
      </c>
    </row>
    <row r="193" spans="1:16" x14ac:dyDescent="0.3">
      <c r="A193" s="1">
        <v>192</v>
      </c>
      <c r="B193" s="1">
        <v>140</v>
      </c>
      <c r="C193" s="1">
        <v>88</v>
      </c>
      <c r="D193" s="1">
        <v>35</v>
      </c>
      <c r="K193" s="218">
        <v>35</v>
      </c>
      <c r="L193" s="51">
        <v>2016</v>
      </c>
      <c r="M193" s="1">
        <v>192</v>
      </c>
      <c r="N193" s="1">
        <v>140</v>
      </c>
      <c r="O193" s="1">
        <v>88</v>
      </c>
      <c r="P193" s="1">
        <v>35</v>
      </c>
    </row>
    <row r="194" spans="1:16" x14ac:dyDescent="0.3">
      <c r="A194" s="1">
        <v>193</v>
      </c>
      <c r="B194" s="1">
        <v>141</v>
      </c>
      <c r="C194" s="1">
        <v>89</v>
      </c>
      <c r="D194" s="1">
        <v>36</v>
      </c>
      <c r="K194" s="218">
        <v>36</v>
      </c>
      <c r="L194" s="51">
        <v>2016</v>
      </c>
      <c r="M194" s="1">
        <v>193</v>
      </c>
      <c r="N194" s="1">
        <v>141</v>
      </c>
      <c r="O194" s="1">
        <v>89</v>
      </c>
      <c r="P194" s="1">
        <v>36</v>
      </c>
    </row>
    <row r="195" spans="1:16" x14ac:dyDescent="0.3">
      <c r="A195" s="1">
        <v>194</v>
      </c>
      <c r="B195" s="1">
        <v>142</v>
      </c>
      <c r="C195" s="1">
        <v>90</v>
      </c>
      <c r="D195" s="1">
        <v>37</v>
      </c>
      <c r="K195" s="218">
        <v>37</v>
      </c>
      <c r="L195" s="51">
        <v>2016</v>
      </c>
      <c r="M195" s="1">
        <v>194</v>
      </c>
      <c r="N195" s="1">
        <v>142</v>
      </c>
      <c r="O195" s="1">
        <v>90</v>
      </c>
      <c r="P195" s="1">
        <v>37</v>
      </c>
    </row>
    <row r="196" spans="1:16" x14ac:dyDescent="0.3">
      <c r="A196" s="1">
        <v>195</v>
      </c>
      <c r="B196" s="1">
        <v>143</v>
      </c>
      <c r="C196" s="1">
        <v>91</v>
      </c>
      <c r="D196" s="1">
        <v>38</v>
      </c>
      <c r="K196" s="218">
        <v>38</v>
      </c>
      <c r="L196" s="51">
        <v>2016</v>
      </c>
      <c r="M196" s="1">
        <v>195</v>
      </c>
      <c r="N196" s="1">
        <v>143</v>
      </c>
      <c r="O196" s="1">
        <v>91</v>
      </c>
      <c r="P196" s="1">
        <v>38</v>
      </c>
    </row>
    <row r="197" spans="1:16" x14ac:dyDescent="0.3">
      <c r="A197" s="1">
        <v>196</v>
      </c>
      <c r="B197" s="1">
        <v>144</v>
      </c>
      <c r="C197" s="1">
        <v>92</v>
      </c>
      <c r="D197" s="1">
        <v>39</v>
      </c>
      <c r="K197" s="218">
        <v>39</v>
      </c>
      <c r="L197" s="51">
        <v>2016</v>
      </c>
      <c r="M197" s="1">
        <v>196</v>
      </c>
      <c r="N197" s="1">
        <v>144</v>
      </c>
      <c r="O197" s="1">
        <v>92</v>
      </c>
      <c r="P197" s="1">
        <v>39</v>
      </c>
    </row>
    <row r="198" spans="1:16" x14ac:dyDescent="0.3">
      <c r="A198" s="1">
        <v>197</v>
      </c>
      <c r="B198" s="1">
        <v>145</v>
      </c>
      <c r="C198" s="1">
        <v>93</v>
      </c>
      <c r="D198" s="1">
        <v>40</v>
      </c>
      <c r="K198" s="218">
        <v>40</v>
      </c>
      <c r="L198" s="51">
        <v>2016</v>
      </c>
      <c r="M198" s="1">
        <v>197</v>
      </c>
      <c r="N198" s="1">
        <v>145</v>
      </c>
      <c r="O198" s="1">
        <v>93</v>
      </c>
      <c r="P198" s="1">
        <v>40</v>
      </c>
    </row>
    <row r="199" spans="1:16" x14ac:dyDescent="0.3">
      <c r="A199" s="1">
        <v>198</v>
      </c>
      <c r="B199" s="1">
        <v>146</v>
      </c>
      <c r="C199" s="1">
        <v>94</v>
      </c>
      <c r="D199" s="1">
        <v>41</v>
      </c>
      <c r="K199" s="218">
        <v>41</v>
      </c>
      <c r="L199" s="51">
        <v>2016</v>
      </c>
      <c r="M199" s="1">
        <v>198</v>
      </c>
      <c r="N199" s="1">
        <v>146</v>
      </c>
      <c r="O199" s="1">
        <v>94</v>
      </c>
      <c r="P199" s="1">
        <v>41</v>
      </c>
    </row>
    <row r="200" spans="1:16" x14ac:dyDescent="0.3">
      <c r="A200" s="1">
        <v>199</v>
      </c>
      <c r="B200" s="1">
        <v>147</v>
      </c>
      <c r="C200" s="1">
        <v>95</v>
      </c>
      <c r="D200" s="1">
        <v>42</v>
      </c>
      <c r="K200" s="218">
        <v>42</v>
      </c>
      <c r="L200" s="51">
        <v>2016</v>
      </c>
      <c r="M200" s="1">
        <v>199</v>
      </c>
      <c r="N200" s="1">
        <v>147</v>
      </c>
      <c r="O200" s="1">
        <v>95</v>
      </c>
      <c r="P200" s="1">
        <v>42</v>
      </c>
    </row>
    <row r="201" spans="1:16" x14ac:dyDescent="0.3">
      <c r="A201" s="1">
        <v>200</v>
      </c>
      <c r="B201" s="1">
        <v>148</v>
      </c>
      <c r="C201" s="1">
        <v>96</v>
      </c>
      <c r="D201" s="1">
        <v>43</v>
      </c>
      <c r="K201" s="218">
        <v>43</v>
      </c>
      <c r="L201" s="51">
        <v>2016</v>
      </c>
      <c r="M201" s="1">
        <v>200</v>
      </c>
      <c r="N201" s="1">
        <v>148</v>
      </c>
      <c r="O201" s="1">
        <v>96</v>
      </c>
      <c r="P201" s="1">
        <v>43</v>
      </c>
    </row>
    <row r="202" spans="1:16" x14ac:dyDescent="0.3">
      <c r="A202" s="1">
        <v>201</v>
      </c>
      <c r="B202" s="1">
        <v>149</v>
      </c>
      <c r="C202" s="1">
        <v>97</v>
      </c>
      <c r="D202" s="1">
        <v>44</v>
      </c>
      <c r="K202" s="218">
        <v>44</v>
      </c>
      <c r="L202" s="51">
        <v>2016</v>
      </c>
      <c r="M202" s="1">
        <v>201</v>
      </c>
      <c r="N202" s="1">
        <v>149</v>
      </c>
      <c r="O202" s="1">
        <v>97</v>
      </c>
      <c r="P202" s="1">
        <v>44</v>
      </c>
    </row>
    <row r="203" spans="1:16" x14ac:dyDescent="0.3">
      <c r="A203" s="1">
        <v>202</v>
      </c>
      <c r="B203" s="1">
        <v>150</v>
      </c>
      <c r="C203" s="1">
        <v>98</v>
      </c>
      <c r="D203" s="1">
        <v>45</v>
      </c>
      <c r="K203" s="218">
        <v>45</v>
      </c>
      <c r="L203" s="51">
        <v>2016</v>
      </c>
      <c r="M203" s="1">
        <v>202</v>
      </c>
      <c r="N203" s="1">
        <v>150</v>
      </c>
      <c r="O203" s="1">
        <v>98</v>
      </c>
      <c r="P203" s="1">
        <v>45</v>
      </c>
    </row>
    <row r="204" spans="1:16" x14ac:dyDescent="0.3">
      <c r="A204" s="1">
        <v>203</v>
      </c>
      <c r="B204" s="1">
        <v>151</v>
      </c>
      <c r="C204" s="1">
        <v>99</v>
      </c>
      <c r="D204" s="1">
        <v>46</v>
      </c>
      <c r="K204" s="218">
        <v>46</v>
      </c>
      <c r="L204" s="51">
        <v>2016</v>
      </c>
      <c r="M204" s="1">
        <v>203</v>
      </c>
      <c r="N204" s="1">
        <v>151</v>
      </c>
      <c r="O204" s="1">
        <v>99</v>
      </c>
      <c r="P204" s="1">
        <v>46</v>
      </c>
    </row>
    <row r="205" spans="1:16" x14ac:dyDescent="0.3">
      <c r="A205" s="1">
        <v>204</v>
      </c>
      <c r="B205" s="1">
        <v>152</v>
      </c>
      <c r="C205" s="1">
        <v>100</v>
      </c>
      <c r="D205" s="1">
        <v>47</v>
      </c>
      <c r="K205" s="218">
        <v>47</v>
      </c>
      <c r="L205" s="51">
        <v>2016</v>
      </c>
      <c r="M205" s="1">
        <v>204</v>
      </c>
      <c r="N205" s="1">
        <v>152</v>
      </c>
      <c r="O205" s="1">
        <v>100</v>
      </c>
      <c r="P205" s="1">
        <v>47</v>
      </c>
    </row>
    <row r="206" spans="1:16" x14ac:dyDescent="0.3">
      <c r="A206" s="1">
        <v>205</v>
      </c>
      <c r="B206" s="1">
        <v>153</v>
      </c>
      <c r="C206" s="1">
        <v>101</v>
      </c>
      <c r="D206" s="1">
        <v>48</v>
      </c>
      <c r="K206" s="218">
        <v>48</v>
      </c>
      <c r="L206" s="51">
        <v>2016</v>
      </c>
      <c r="M206" s="1">
        <v>205</v>
      </c>
      <c r="N206" s="1">
        <v>153</v>
      </c>
      <c r="O206" s="1">
        <v>101</v>
      </c>
      <c r="P206" s="1">
        <v>48</v>
      </c>
    </row>
    <row r="207" spans="1:16" x14ac:dyDescent="0.3">
      <c r="A207" s="1">
        <v>206</v>
      </c>
      <c r="B207" s="1">
        <v>154</v>
      </c>
      <c r="C207" s="1">
        <v>102</v>
      </c>
      <c r="D207" s="1">
        <v>49</v>
      </c>
      <c r="K207" s="218">
        <v>49</v>
      </c>
      <c r="L207" s="51">
        <v>2016</v>
      </c>
      <c r="M207" s="1">
        <v>206</v>
      </c>
      <c r="N207" s="1">
        <v>154</v>
      </c>
      <c r="O207" s="1">
        <v>102</v>
      </c>
      <c r="P207" s="1">
        <v>49</v>
      </c>
    </row>
    <row r="208" spans="1:16" x14ac:dyDescent="0.3">
      <c r="A208" s="1">
        <v>207</v>
      </c>
      <c r="B208" s="1">
        <v>155</v>
      </c>
      <c r="C208" s="1">
        <v>103</v>
      </c>
      <c r="D208" s="1">
        <v>50</v>
      </c>
      <c r="K208" s="218">
        <v>50</v>
      </c>
      <c r="L208" s="51">
        <v>2016</v>
      </c>
      <c r="M208" s="1">
        <v>207</v>
      </c>
      <c r="N208" s="1">
        <v>155</v>
      </c>
      <c r="O208" s="1">
        <v>103</v>
      </c>
      <c r="P208" s="1">
        <v>50</v>
      </c>
    </row>
    <row r="209" spans="1:17" x14ac:dyDescent="0.3">
      <c r="A209" s="1">
        <v>208</v>
      </c>
      <c r="B209" s="1">
        <v>156</v>
      </c>
      <c r="C209" s="1">
        <v>104</v>
      </c>
      <c r="D209" s="1">
        <v>51</v>
      </c>
      <c r="K209" s="218">
        <v>51</v>
      </c>
      <c r="L209" s="51">
        <v>2016</v>
      </c>
      <c r="M209" s="1">
        <v>208</v>
      </c>
      <c r="N209" s="1">
        <v>156</v>
      </c>
      <c r="O209" s="1">
        <v>104</v>
      </c>
      <c r="P209" s="1">
        <v>51</v>
      </c>
    </row>
    <row r="210" spans="1:17" x14ac:dyDescent="0.3">
      <c r="A210" s="1">
        <v>209</v>
      </c>
      <c r="B210" s="1">
        <v>157</v>
      </c>
      <c r="C210" s="1">
        <v>105</v>
      </c>
      <c r="D210" s="1">
        <v>52</v>
      </c>
      <c r="K210" s="218">
        <v>52</v>
      </c>
      <c r="L210" s="51">
        <v>2016</v>
      </c>
      <c r="M210" s="1">
        <v>209</v>
      </c>
      <c r="N210" s="1">
        <v>157</v>
      </c>
      <c r="O210" s="1">
        <v>105</v>
      </c>
      <c r="P210" s="1">
        <v>52</v>
      </c>
    </row>
    <row r="211" spans="1:17" x14ac:dyDescent="0.3">
      <c r="A211" s="1">
        <v>210</v>
      </c>
      <c r="B211" s="1">
        <v>158</v>
      </c>
      <c r="C211" s="1">
        <v>106</v>
      </c>
      <c r="D211" s="1">
        <v>53</v>
      </c>
      <c r="E211" s="1">
        <v>1</v>
      </c>
      <c r="K211" s="218">
        <v>1</v>
      </c>
      <c r="L211" s="51">
        <v>2017</v>
      </c>
      <c r="M211" s="1">
        <v>210</v>
      </c>
      <c r="N211" s="1">
        <v>158</v>
      </c>
      <c r="O211" s="1">
        <v>106</v>
      </c>
      <c r="P211" s="1">
        <v>53</v>
      </c>
      <c r="Q211" s="1">
        <v>1</v>
      </c>
    </row>
    <row r="212" spans="1:17" x14ac:dyDescent="0.3">
      <c r="A212" s="1">
        <v>211</v>
      </c>
      <c r="B212" s="1">
        <v>159</v>
      </c>
      <c r="C212" s="1">
        <v>107</v>
      </c>
      <c r="D212" s="1">
        <v>54</v>
      </c>
      <c r="E212" s="1">
        <v>2</v>
      </c>
      <c r="K212" s="218">
        <v>2</v>
      </c>
      <c r="L212" s="51">
        <v>2017</v>
      </c>
      <c r="M212" s="1">
        <v>211</v>
      </c>
      <c r="N212" s="1">
        <v>159</v>
      </c>
      <c r="O212" s="1">
        <v>107</v>
      </c>
      <c r="P212" s="1">
        <v>54</v>
      </c>
      <c r="Q212" s="1">
        <v>2</v>
      </c>
    </row>
    <row r="213" spans="1:17" x14ac:dyDescent="0.3">
      <c r="A213" s="1">
        <v>212</v>
      </c>
      <c r="B213" s="1">
        <v>160</v>
      </c>
      <c r="C213" s="1">
        <v>108</v>
      </c>
      <c r="D213" s="1">
        <v>55</v>
      </c>
      <c r="E213" s="1">
        <v>3</v>
      </c>
      <c r="K213" s="218">
        <v>3</v>
      </c>
      <c r="L213" s="51">
        <v>2017</v>
      </c>
      <c r="M213" s="1">
        <v>212</v>
      </c>
      <c r="N213" s="1">
        <v>160</v>
      </c>
      <c r="O213" s="1">
        <v>108</v>
      </c>
      <c r="P213" s="1">
        <v>55</v>
      </c>
      <c r="Q213" s="1">
        <v>3</v>
      </c>
    </row>
    <row r="214" spans="1:17" x14ac:dyDescent="0.3">
      <c r="A214" s="1">
        <v>213</v>
      </c>
      <c r="B214" s="1">
        <v>161</v>
      </c>
      <c r="C214" s="1">
        <v>109</v>
      </c>
      <c r="D214" s="1">
        <v>56</v>
      </c>
      <c r="E214" s="1">
        <v>4</v>
      </c>
      <c r="K214" s="218">
        <v>4</v>
      </c>
      <c r="L214" s="51">
        <v>2017</v>
      </c>
      <c r="M214" s="1">
        <v>213</v>
      </c>
      <c r="N214" s="1">
        <v>161</v>
      </c>
      <c r="O214" s="1">
        <v>109</v>
      </c>
      <c r="P214" s="1">
        <v>56</v>
      </c>
      <c r="Q214" s="1">
        <v>4</v>
      </c>
    </row>
    <row r="215" spans="1:17" x14ac:dyDescent="0.3">
      <c r="A215" s="1">
        <v>214</v>
      </c>
      <c r="B215" s="1">
        <v>162</v>
      </c>
      <c r="C215" s="1">
        <v>110</v>
      </c>
      <c r="D215" s="1">
        <v>57</v>
      </c>
      <c r="E215" s="1">
        <v>5</v>
      </c>
      <c r="K215" s="218">
        <v>5</v>
      </c>
      <c r="L215" s="51">
        <v>2017</v>
      </c>
      <c r="M215" s="1">
        <v>214</v>
      </c>
      <c r="N215" s="1">
        <v>162</v>
      </c>
      <c r="O215" s="1">
        <v>110</v>
      </c>
      <c r="P215" s="1">
        <v>57</v>
      </c>
      <c r="Q215" s="1">
        <v>5</v>
      </c>
    </row>
    <row r="216" spans="1:17" x14ac:dyDescent="0.3">
      <c r="A216" s="1">
        <v>215</v>
      </c>
      <c r="B216" s="1">
        <v>163</v>
      </c>
      <c r="C216" s="1">
        <v>111</v>
      </c>
      <c r="D216" s="1">
        <v>58</v>
      </c>
      <c r="E216" s="1">
        <v>6</v>
      </c>
      <c r="K216" s="218">
        <v>6</v>
      </c>
      <c r="L216" s="51">
        <v>2017</v>
      </c>
      <c r="M216" s="1">
        <v>215</v>
      </c>
      <c r="N216" s="1">
        <v>163</v>
      </c>
      <c r="O216" s="1">
        <v>111</v>
      </c>
      <c r="P216" s="1">
        <v>58</v>
      </c>
      <c r="Q216" s="1">
        <v>6</v>
      </c>
    </row>
    <row r="217" spans="1:17" x14ac:dyDescent="0.3">
      <c r="A217" s="1">
        <v>216</v>
      </c>
      <c r="B217" s="1">
        <v>164</v>
      </c>
      <c r="C217" s="1">
        <v>112</v>
      </c>
      <c r="D217" s="1">
        <v>59</v>
      </c>
      <c r="E217" s="1">
        <v>7</v>
      </c>
      <c r="K217" s="218">
        <v>7</v>
      </c>
      <c r="L217" s="51">
        <v>2017</v>
      </c>
      <c r="M217" s="1">
        <v>216</v>
      </c>
      <c r="N217" s="1">
        <v>164</v>
      </c>
      <c r="O217" s="1">
        <v>112</v>
      </c>
      <c r="P217" s="1">
        <v>59</v>
      </c>
      <c r="Q217" s="1">
        <v>7</v>
      </c>
    </row>
    <row r="218" spans="1:17" x14ac:dyDescent="0.3">
      <c r="A218" s="1">
        <v>217</v>
      </c>
      <c r="B218" s="1">
        <v>165</v>
      </c>
      <c r="C218" s="1">
        <v>113</v>
      </c>
      <c r="D218" s="1">
        <v>60</v>
      </c>
      <c r="E218" s="1">
        <v>8</v>
      </c>
      <c r="K218" s="218">
        <v>8</v>
      </c>
      <c r="L218" s="51">
        <v>2017</v>
      </c>
      <c r="M218" s="1">
        <v>217</v>
      </c>
      <c r="N218" s="1">
        <v>165</v>
      </c>
      <c r="O218" s="1">
        <v>113</v>
      </c>
      <c r="P218" s="1">
        <v>60</v>
      </c>
      <c r="Q218" s="1">
        <v>8</v>
      </c>
    </row>
    <row r="219" spans="1:17" x14ac:dyDescent="0.3">
      <c r="A219" s="1">
        <v>218</v>
      </c>
      <c r="B219" s="1">
        <v>166</v>
      </c>
      <c r="C219" s="1">
        <v>114</v>
      </c>
      <c r="D219" s="1">
        <v>61</v>
      </c>
      <c r="E219" s="1">
        <v>9</v>
      </c>
      <c r="K219" s="218">
        <v>9</v>
      </c>
      <c r="L219" s="51">
        <v>2017</v>
      </c>
      <c r="M219" s="1">
        <v>218</v>
      </c>
      <c r="N219" s="1">
        <v>166</v>
      </c>
      <c r="O219" s="1">
        <v>114</v>
      </c>
      <c r="P219" s="1">
        <v>61</v>
      </c>
      <c r="Q219" s="1">
        <v>9</v>
      </c>
    </row>
    <row r="220" spans="1:17" x14ac:dyDescent="0.3">
      <c r="A220" s="1">
        <v>219</v>
      </c>
      <c r="B220" s="1">
        <v>167</v>
      </c>
      <c r="C220" s="1">
        <v>115</v>
      </c>
      <c r="D220" s="1">
        <v>62</v>
      </c>
      <c r="E220" s="1">
        <v>10</v>
      </c>
      <c r="K220" s="218">
        <v>10</v>
      </c>
      <c r="L220" s="51">
        <v>2017</v>
      </c>
      <c r="M220" s="1">
        <v>219</v>
      </c>
      <c r="N220" s="1">
        <v>167</v>
      </c>
      <c r="O220" s="1">
        <v>115</v>
      </c>
      <c r="P220" s="1">
        <v>62</v>
      </c>
      <c r="Q220" s="1">
        <v>10</v>
      </c>
    </row>
    <row r="221" spans="1:17" x14ac:dyDescent="0.3">
      <c r="A221" s="1">
        <v>220</v>
      </c>
      <c r="B221" s="1">
        <v>168</v>
      </c>
      <c r="C221" s="1">
        <v>116</v>
      </c>
      <c r="D221" s="1">
        <v>63</v>
      </c>
      <c r="E221" s="1">
        <v>11</v>
      </c>
      <c r="K221" s="218">
        <v>11</v>
      </c>
      <c r="L221" s="51">
        <v>2017</v>
      </c>
      <c r="M221" s="1">
        <v>220</v>
      </c>
      <c r="N221" s="1">
        <v>168</v>
      </c>
      <c r="O221" s="1">
        <v>116</v>
      </c>
      <c r="P221" s="1">
        <v>63</v>
      </c>
      <c r="Q221" s="1">
        <v>11</v>
      </c>
    </row>
    <row r="222" spans="1:17" x14ac:dyDescent="0.3">
      <c r="A222" s="1">
        <v>221</v>
      </c>
      <c r="B222" s="1">
        <v>169</v>
      </c>
      <c r="C222" s="1">
        <v>117</v>
      </c>
      <c r="D222" s="1">
        <v>64</v>
      </c>
      <c r="E222" s="1">
        <v>12</v>
      </c>
      <c r="K222" s="218">
        <v>12</v>
      </c>
      <c r="L222" s="51">
        <v>2017</v>
      </c>
      <c r="M222" s="1">
        <v>221</v>
      </c>
      <c r="N222" s="1">
        <v>169</v>
      </c>
      <c r="O222" s="1">
        <v>117</v>
      </c>
      <c r="P222" s="1">
        <v>64</v>
      </c>
      <c r="Q222" s="1">
        <v>12</v>
      </c>
    </row>
    <row r="223" spans="1:17" x14ac:dyDescent="0.3">
      <c r="A223" s="1">
        <v>222</v>
      </c>
      <c r="B223" s="1">
        <v>170</v>
      </c>
      <c r="C223" s="1">
        <v>118</v>
      </c>
      <c r="D223" s="1">
        <v>65</v>
      </c>
      <c r="E223" s="1">
        <v>13</v>
      </c>
      <c r="K223" s="218">
        <v>13</v>
      </c>
      <c r="L223" s="51">
        <v>2017</v>
      </c>
      <c r="M223" s="1">
        <v>222</v>
      </c>
      <c r="N223" s="1">
        <v>170</v>
      </c>
      <c r="O223" s="1">
        <v>118</v>
      </c>
      <c r="P223" s="1">
        <v>65</v>
      </c>
      <c r="Q223" s="1">
        <v>13</v>
      </c>
    </row>
    <row r="224" spans="1:17" x14ac:dyDescent="0.3">
      <c r="A224" s="1">
        <v>223</v>
      </c>
      <c r="B224" s="1">
        <v>171</v>
      </c>
      <c r="C224" s="1">
        <v>119</v>
      </c>
      <c r="D224" s="1">
        <v>66</v>
      </c>
      <c r="E224" s="1">
        <v>14</v>
      </c>
      <c r="K224" s="218">
        <v>14</v>
      </c>
      <c r="L224" s="51">
        <v>2017</v>
      </c>
      <c r="M224" s="1">
        <v>223</v>
      </c>
      <c r="N224" s="1">
        <v>171</v>
      </c>
      <c r="O224" s="1">
        <v>119</v>
      </c>
      <c r="P224" s="1">
        <v>66</v>
      </c>
      <c r="Q224" s="1">
        <v>14</v>
      </c>
    </row>
    <row r="225" spans="1:17" x14ac:dyDescent="0.3">
      <c r="A225" s="1">
        <v>224</v>
      </c>
      <c r="B225" s="1">
        <v>172</v>
      </c>
      <c r="C225" s="1">
        <v>120</v>
      </c>
      <c r="D225" s="1">
        <v>67</v>
      </c>
      <c r="E225" s="1">
        <v>15</v>
      </c>
      <c r="K225" s="218">
        <v>15</v>
      </c>
      <c r="L225" s="51">
        <v>2017</v>
      </c>
      <c r="M225" s="1">
        <v>224</v>
      </c>
      <c r="N225" s="1">
        <v>172</v>
      </c>
      <c r="O225" s="1">
        <v>120</v>
      </c>
      <c r="P225" s="1">
        <v>67</v>
      </c>
      <c r="Q225" s="1">
        <v>15</v>
      </c>
    </row>
    <row r="226" spans="1:17" x14ac:dyDescent="0.3">
      <c r="A226" s="1">
        <v>225</v>
      </c>
      <c r="B226" s="1">
        <v>173</v>
      </c>
      <c r="C226" s="1">
        <v>121</v>
      </c>
      <c r="D226" s="1">
        <v>68</v>
      </c>
      <c r="E226" s="1">
        <v>16</v>
      </c>
      <c r="K226" s="218">
        <v>16</v>
      </c>
      <c r="L226" s="51">
        <v>2017</v>
      </c>
      <c r="M226" s="1">
        <v>225</v>
      </c>
      <c r="N226" s="1">
        <v>173</v>
      </c>
      <c r="O226" s="1">
        <v>121</v>
      </c>
      <c r="P226" s="1">
        <v>68</v>
      </c>
      <c r="Q226" s="1">
        <v>16</v>
      </c>
    </row>
    <row r="227" spans="1:17" x14ac:dyDescent="0.3">
      <c r="A227" s="1">
        <v>226</v>
      </c>
      <c r="B227" s="1">
        <v>174</v>
      </c>
      <c r="C227" s="1">
        <v>122</v>
      </c>
      <c r="D227" s="1">
        <v>69</v>
      </c>
      <c r="E227" s="1">
        <v>17</v>
      </c>
      <c r="K227" s="218">
        <v>17</v>
      </c>
      <c r="L227" s="51">
        <v>2017</v>
      </c>
      <c r="M227" s="1">
        <v>226</v>
      </c>
      <c r="N227" s="1">
        <v>174</v>
      </c>
      <c r="O227" s="1">
        <v>122</v>
      </c>
      <c r="P227" s="1">
        <v>69</v>
      </c>
      <c r="Q227" s="1">
        <v>17</v>
      </c>
    </row>
    <row r="228" spans="1:17" x14ac:dyDescent="0.3">
      <c r="A228" s="1">
        <v>227</v>
      </c>
      <c r="B228" s="1">
        <v>175</v>
      </c>
      <c r="C228" s="1">
        <v>123</v>
      </c>
      <c r="D228" s="1">
        <v>70</v>
      </c>
      <c r="E228" s="1">
        <v>18</v>
      </c>
      <c r="K228" s="218">
        <v>18</v>
      </c>
      <c r="L228" s="51">
        <v>2017</v>
      </c>
      <c r="M228" s="1">
        <v>227</v>
      </c>
      <c r="N228" s="1">
        <v>175</v>
      </c>
      <c r="O228" s="1">
        <v>123</v>
      </c>
      <c r="P228" s="1">
        <v>70</v>
      </c>
      <c r="Q228" s="1">
        <v>18</v>
      </c>
    </row>
    <row r="229" spans="1:17" x14ac:dyDescent="0.3">
      <c r="A229" s="1">
        <v>228</v>
      </c>
      <c r="B229" s="1">
        <v>176</v>
      </c>
      <c r="C229" s="1">
        <v>124</v>
      </c>
      <c r="D229" s="1">
        <v>71</v>
      </c>
      <c r="E229" s="1">
        <v>19</v>
      </c>
      <c r="K229" s="218">
        <v>19</v>
      </c>
      <c r="L229" s="51">
        <v>2017</v>
      </c>
      <c r="M229" s="1">
        <v>228</v>
      </c>
      <c r="N229" s="1">
        <v>176</v>
      </c>
      <c r="O229" s="1">
        <v>124</v>
      </c>
      <c r="P229" s="1">
        <v>71</v>
      </c>
      <c r="Q229" s="1">
        <v>19</v>
      </c>
    </row>
    <row r="230" spans="1:17" x14ac:dyDescent="0.3">
      <c r="A230" s="1">
        <v>229</v>
      </c>
      <c r="B230" s="1">
        <v>177</v>
      </c>
      <c r="C230" s="1">
        <v>125</v>
      </c>
      <c r="D230" s="1">
        <v>72</v>
      </c>
      <c r="E230" s="1">
        <v>20</v>
      </c>
      <c r="K230" s="218">
        <v>20</v>
      </c>
      <c r="L230" s="51">
        <v>2017</v>
      </c>
      <c r="M230" s="1">
        <v>229</v>
      </c>
      <c r="N230" s="1">
        <v>177</v>
      </c>
      <c r="O230" s="1">
        <v>125</v>
      </c>
      <c r="P230" s="1">
        <v>72</v>
      </c>
      <c r="Q230" s="1">
        <v>20</v>
      </c>
    </row>
    <row r="231" spans="1:17" x14ac:dyDescent="0.3">
      <c r="A231" s="1">
        <v>230</v>
      </c>
      <c r="B231" s="1">
        <v>178</v>
      </c>
      <c r="C231" s="1">
        <v>126</v>
      </c>
      <c r="D231" s="1">
        <v>73</v>
      </c>
      <c r="E231" s="1">
        <v>21</v>
      </c>
      <c r="K231" s="218">
        <v>21</v>
      </c>
      <c r="L231" s="51">
        <v>2017</v>
      </c>
      <c r="M231" s="1">
        <v>230</v>
      </c>
      <c r="N231" s="1">
        <v>178</v>
      </c>
      <c r="O231" s="1">
        <v>126</v>
      </c>
      <c r="P231" s="1">
        <v>73</v>
      </c>
      <c r="Q231" s="1">
        <v>21</v>
      </c>
    </row>
    <row r="232" spans="1:17" x14ac:dyDescent="0.3">
      <c r="A232" s="1">
        <v>231</v>
      </c>
      <c r="B232" s="1">
        <v>179</v>
      </c>
      <c r="C232" s="1">
        <v>127</v>
      </c>
      <c r="D232" s="1">
        <v>74</v>
      </c>
      <c r="E232" s="1">
        <v>22</v>
      </c>
      <c r="K232" s="218">
        <v>22</v>
      </c>
      <c r="L232" s="51">
        <v>2017</v>
      </c>
      <c r="M232" s="1">
        <v>231</v>
      </c>
      <c r="N232" s="1">
        <v>179</v>
      </c>
      <c r="O232" s="1">
        <v>127</v>
      </c>
      <c r="P232" s="1">
        <v>74</v>
      </c>
      <c r="Q232" s="1">
        <v>22</v>
      </c>
    </row>
    <row r="233" spans="1:17" x14ac:dyDescent="0.3">
      <c r="A233" s="1">
        <v>232</v>
      </c>
      <c r="B233" s="1">
        <v>180</v>
      </c>
      <c r="C233" s="1">
        <v>128</v>
      </c>
      <c r="D233" s="1">
        <v>75</v>
      </c>
      <c r="E233" s="1">
        <v>23</v>
      </c>
      <c r="K233" s="218">
        <v>23</v>
      </c>
      <c r="L233" s="51">
        <v>2017</v>
      </c>
      <c r="M233" s="1">
        <v>232</v>
      </c>
      <c r="N233" s="1">
        <v>180</v>
      </c>
      <c r="O233" s="1">
        <v>128</v>
      </c>
      <c r="P233" s="1">
        <v>75</v>
      </c>
      <c r="Q233" s="1">
        <v>23</v>
      </c>
    </row>
    <row r="234" spans="1:17" x14ac:dyDescent="0.3">
      <c r="A234" s="1">
        <v>233</v>
      </c>
      <c r="B234" s="1">
        <v>181</v>
      </c>
      <c r="C234" s="1">
        <v>129</v>
      </c>
      <c r="D234" s="1">
        <v>76</v>
      </c>
      <c r="E234" s="1">
        <v>24</v>
      </c>
      <c r="K234" s="218">
        <v>24</v>
      </c>
      <c r="L234" s="51">
        <v>2017</v>
      </c>
      <c r="M234" s="1">
        <v>233</v>
      </c>
      <c r="N234" s="1">
        <v>181</v>
      </c>
      <c r="O234" s="1">
        <v>129</v>
      </c>
      <c r="P234" s="1">
        <v>76</v>
      </c>
      <c r="Q234" s="1">
        <v>24</v>
      </c>
    </row>
    <row r="235" spans="1:17" x14ac:dyDescent="0.3">
      <c r="A235" s="1">
        <v>234</v>
      </c>
      <c r="B235" s="1">
        <v>182</v>
      </c>
      <c r="C235" s="1">
        <v>130</v>
      </c>
      <c r="D235" s="1">
        <v>77</v>
      </c>
      <c r="E235" s="1">
        <v>25</v>
      </c>
      <c r="K235" s="218">
        <v>25</v>
      </c>
      <c r="L235" s="51">
        <v>2017</v>
      </c>
      <c r="M235" s="1">
        <v>234</v>
      </c>
      <c r="N235" s="1">
        <v>182</v>
      </c>
      <c r="O235" s="1">
        <v>130</v>
      </c>
      <c r="P235" s="1">
        <v>77</v>
      </c>
      <c r="Q235" s="1">
        <v>25</v>
      </c>
    </row>
    <row r="236" spans="1:17" x14ac:dyDescent="0.3">
      <c r="A236" s="1">
        <v>235</v>
      </c>
      <c r="B236" s="1">
        <v>183</v>
      </c>
      <c r="C236" s="1">
        <v>131</v>
      </c>
      <c r="D236" s="1">
        <v>78</v>
      </c>
      <c r="E236" s="1">
        <v>26</v>
      </c>
      <c r="K236" s="218">
        <v>26</v>
      </c>
      <c r="L236" s="51">
        <v>2017</v>
      </c>
      <c r="M236" s="1">
        <v>235</v>
      </c>
      <c r="N236" s="1">
        <v>183</v>
      </c>
      <c r="O236" s="1">
        <v>131</v>
      </c>
      <c r="P236" s="1">
        <v>78</v>
      </c>
      <c r="Q236" s="1">
        <v>26</v>
      </c>
    </row>
    <row r="237" spans="1:17" x14ac:dyDescent="0.3">
      <c r="A237" s="1">
        <v>236</v>
      </c>
      <c r="B237" s="1">
        <v>184</v>
      </c>
      <c r="C237" s="1">
        <v>132</v>
      </c>
      <c r="D237" s="1">
        <v>79</v>
      </c>
      <c r="E237" s="1">
        <v>27</v>
      </c>
      <c r="K237" s="218">
        <v>27</v>
      </c>
      <c r="L237" s="51">
        <v>2017</v>
      </c>
      <c r="M237" s="1">
        <v>236</v>
      </c>
      <c r="N237" s="1">
        <v>184</v>
      </c>
      <c r="O237" s="1">
        <v>132</v>
      </c>
      <c r="P237" s="1">
        <v>79</v>
      </c>
      <c r="Q237" s="1">
        <v>27</v>
      </c>
    </row>
    <row r="238" spans="1:17" x14ac:dyDescent="0.3">
      <c r="A238" s="1">
        <v>237</v>
      </c>
      <c r="B238" s="1">
        <v>185</v>
      </c>
      <c r="C238" s="1">
        <v>133</v>
      </c>
      <c r="D238" s="1">
        <v>80</v>
      </c>
      <c r="E238" s="1">
        <v>28</v>
      </c>
      <c r="K238" s="218">
        <v>28</v>
      </c>
      <c r="L238" s="51">
        <v>2017</v>
      </c>
      <c r="M238" s="1">
        <v>237</v>
      </c>
      <c r="N238" s="1">
        <v>185</v>
      </c>
      <c r="O238" s="1">
        <v>133</v>
      </c>
      <c r="P238" s="1">
        <v>80</v>
      </c>
      <c r="Q238" s="1">
        <v>28</v>
      </c>
    </row>
    <row r="239" spans="1:17" x14ac:dyDescent="0.3">
      <c r="A239" s="1">
        <v>238</v>
      </c>
      <c r="B239" s="1">
        <v>186</v>
      </c>
      <c r="C239" s="1">
        <v>134</v>
      </c>
      <c r="D239" s="1">
        <v>81</v>
      </c>
      <c r="E239" s="1">
        <v>29</v>
      </c>
      <c r="K239" s="218">
        <v>29</v>
      </c>
      <c r="L239" s="51">
        <v>2017</v>
      </c>
      <c r="M239" s="1">
        <v>238</v>
      </c>
      <c r="N239" s="1">
        <v>186</v>
      </c>
      <c r="O239" s="1">
        <v>134</v>
      </c>
      <c r="P239" s="1">
        <v>81</v>
      </c>
      <c r="Q239" s="1">
        <v>29</v>
      </c>
    </row>
    <row r="240" spans="1:17" x14ac:dyDescent="0.3">
      <c r="A240" s="1">
        <v>239</v>
      </c>
      <c r="B240" s="1">
        <v>187</v>
      </c>
      <c r="C240" s="1">
        <v>135</v>
      </c>
      <c r="D240" s="1">
        <v>82</v>
      </c>
      <c r="E240" s="1">
        <v>30</v>
      </c>
      <c r="K240" s="218">
        <v>30</v>
      </c>
      <c r="L240" s="51">
        <v>2017</v>
      </c>
      <c r="M240" s="1">
        <v>239</v>
      </c>
      <c r="N240" s="1">
        <v>187</v>
      </c>
      <c r="O240" s="1">
        <v>135</v>
      </c>
      <c r="P240" s="1">
        <v>82</v>
      </c>
      <c r="Q240" s="1">
        <v>30</v>
      </c>
    </row>
    <row r="241" spans="1:17" x14ac:dyDescent="0.3">
      <c r="A241" s="1">
        <v>240</v>
      </c>
      <c r="B241" s="1">
        <v>188</v>
      </c>
      <c r="C241" s="1">
        <v>136</v>
      </c>
      <c r="D241" s="1">
        <v>83</v>
      </c>
      <c r="E241" s="1">
        <v>31</v>
      </c>
      <c r="K241" s="218">
        <v>31</v>
      </c>
      <c r="L241" s="51">
        <v>2017</v>
      </c>
      <c r="M241" s="1">
        <v>240</v>
      </c>
      <c r="N241" s="1">
        <v>188</v>
      </c>
      <c r="O241" s="1">
        <v>136</v>
      </c>
      <c r="P241" s="1">
        <v>83</v>
      </c>
      <c r="Q241" s="1">
        <v>31</v>
      </c>
    </row>
    <row r="242" spans="1:17" x14ac:dyDescent="0.3">
      <c r="A242" s="1">
        <v>241</v>
      </c>
      <c r="B242" s="1">
        <v>189</v>
      </c>
      <c r="C242" s="1">
        <v>137</v>
      </c>
      <c r="D242" s="1">
        <v>84</v>
      </c>
      <c r="E242" s="1">
        <v>32</v>
      </c>
      <c r="K242" s="218">
        <v>32</v>
      </c>
      <c r="L242" s="51">
        <v>2017</v>
      </c>
      <c r="M242" s="1">
        <v>241</v>
      </c>
      <c r="N242" s="1">
        <v>189</v>
      </c>
      <c r="O242" s="1">
        <v>137</v>
      </c>
      <c r="P242" s="1">
        <v>84</v>
      </c>
      <c r="Q242" s="1">
        <v>32</v>
      </c>
    </row>
    <row r="243" spans="1:17" x14ac:dyDescent="0.3">
      <c r="A243" s="1">
        <v>242</v>
      </c>
      <c r="B243" s="1">
        <v>190</v>
      </c>
      <c r="C243" s="1">
        <v>138</v>
      </c>
      <c r="D243" s="1">
        <v>85</v>
      </c>
      <c r="E243" s="1">
        <v>33</v>
      </c>
      <c r="K243" s="218">
        <v>33</v>
      </c>
      <c r="L243" s="51">
        <v>2017</v>
      </c>
      <c r="M243" s="1">
        <v>242</v>
      </c>
      <c r="N243" s="1">
        <v>190</v>
      </c>
      <c r="O243" s="1">
        <v>138</v>
      </c>
      <c r="P243" s="1">
        <v>85</v>
      </c>
      <c r="Q243" s="1">
        <v>33</v>
      </c>
    </row>
    <row r="244" spans="1:17" x14ac:dyDescent="0.3">
      <c r="A244" s="1">
        <v>243</v>
      </c>
      <c r="B244" s="1">
        <v>191</v>
      </c>
      <c r="C244" s="1">
        <v>139</v>
      </c>
      <c r="D244" s="1">
        <v>86</v>
      </c>
      <c r="E244" s="1">
        <v>34</v>
      </c>
      <c r="K244" s="218">
        <v>34</v>
      </c>
      <c r="L244" s="51">
        <v>2017</v>
      </c>
      <c r="M244" s="1">
        <v>243</v>
      </c>
      <c r="N244" s="1">
        <v>191</v>
      </c>
      <c r="O244" s="1">
        <v>139</v>
      </c>
      <c r="P244" s="1">
        <v>86</v>
      </c>
      <c r="Q244" s="1">
        <v>34</v>
      </c>
    </row>
    <row r="245" spans="1:17" x14ac:dyDescent="0.3">
      <c r="A245" s="1">
        <v>244</v>
      </c>
      <c r="B245" s="1">
        <v>192</v>
      </c>
      <c r="C245" s="1">
        <v>140</v>
      </c>
      <c r="D245" s="1">
        <v>87</v>
      </c>
      <c r="E245" s="1">
        <v>35</v>
      </c>
      <c r="K245" s="218">
        <v>35</v>
      </c>
      <c r="L245" s="51">
        <v>2017</v>
      </c>
      <c r="M245" s="1">
        <v>244</v>
      </c>
      <c r="N245" s="1">
        <v>192</v>
      </c>
      <c r="O245" s="1">
        <v>140</v>
      </c>
      <c r="P245" s="1">
        <v>87</v>
      </c>
      <c r="Q245" s="1">
        <v>35</v>
      </c>
    </row>
    <row r="246" spans="1:17" x14ac:dyDescent="0.3">
      <c r="A246" s="1">
        <v>245</v>
      </c>
      <c r="B246" s="1">
        <v>193</v>
      </c>
      <c r="C246" s="1">
        <v>141</v>
      </c>
      <c r="D246" s="1">
        <v>88</v>
      </c>
      <c r="E246" s="1">
        <v>36</v>
      </c>
      <c r="K246" s="218">
        <v>36</v>
      </c>
      <c r="L246" s="51">
        <v>2017</v>
      </c>
      <c r="M246" s="1">
        <v>245</v>
      </c>
      <c r="N246" s="1">
        <v>193</v>
      </c>
      <c r="O246" s="1">
        <v>141</v>
      </c>
      <c r="P246" s="1">
        <v>88</v>
      </c>
      <c r="Q246" s="1">
        <v>36</v>
      </c>
    </row>
    <row r="247" spans="1:17" x14ac:dyDescent="0.3">
      <c r="A247" s="1">
        <v>246</v>
      </c>
      <c r="B247" s="1">
        <v>194</v>
      </c>
      <c r="C247" s="1">
        <v>142</v>
      </c>
      <c r="D247" s="1">
        <v>89</v>
      </c>
      <c r="E247" s="1">
        <v>37</v>
      </c>
      <c r="K247" s="218">
        <v>37</v>
      </c>
      <c r="L247" s="51">
        <v>2017</v>
      </c>
      <c r="M247" s="1">
        <v>246</v>
      </c>
      <c r="N247" s="1">
        <v>194</v>
      </c>
      <c r="O247" s="1">
        <v>142</v>
      </c>
      <c r="P247" s="1">
        <v>89</v>
      </c>
      <c r="Q247" s="1">
        <v>37</v>
      </c>
    </row>
    <row r="248" spans="1:17" x14ac:dyDescent="0.3">
      <c r="A248" s="1">
        <v>247</v>
      </c>
      <c r="B248" s="1">
        <v>195</v>
      </c>
      <c r="C248" s="1">
        <v>143</v>
      </c>
      <c r="D248" s="1">
        <v>90</v>
      </c>
      <c r="E248" s="1">
        <v>38</v>
      </c>
      <c r="K248" s="218">
        <v>38</v>
      </c>
      <c r="L248" s="51">
        <v>2017</v>
      </c>
      <c r="M248" s="1">
        <v>247</v>
      </c>
      <c r="N248" s="1">
        <v>195</v>
      </c>
      <c r="O248" s="1">
        <v>143</v>
      </c>
      <c r="P248" s="1">
        <v>90</v>
      </c>
      <c r="Q248" s="1">
        <v>38</v>
      </c>
    </row>
    <row r="249" spans="1:17" x14ac:dyDescent="0.3">
      <c r="A249" s="1">
        <v>248</v>
      </c>
      <c r="B249" s="1">
        <v>196</v>
      </c>
      <c r="C249" s="1">
        <v>144</v>
      </c>
      <c r="D249" s="1">
        <v>91</v>
      </c>
      <c r="E249" s="1">
        <v>39</v>
      </c>
      <c r="K249" s="218">
        <v>39</v>
      </c>
      <c r="L249" s="51">
        <v>2017</v>
      </c>
      <c r="M249" s="1">
        <v>248</v>
      </c>
      <c r="N249" s="1">
        <v>196</v>
      </c>
      <c r="O249" s="1">
        <v>144</v>
      </c>
      <c r="P249" s="1">
        <v>91</v>
      </c>
      <c r="Q249" s="1">
        <v>39</v>
      </c>
    </row>
    <row r="250" spans="1:17" x14ac:dyDescent="0.3">
      <c r="A250" s="1">
        <v>249</v>
      </c>
      <c r="B250" s="1">
        <v>197</v>
      </c>
      <c r="C250" s="1">
        <v>145</v>
      </c>
      <c r="D250" s="1">
        <v>92</v>
      </c>
      <c r="E250" s="1">
        <v>40</v>
      </c>
      <c r="K250" s="218">
        <v>40</v>
      </c>
      <c r="L250" s="51">
        <v>2017</v>
      </c>
      <c r="M250" s="1">
        <v>249</v>
      </c>
      <c r="N250" s="1">
        <v>197</v>
      </c>
      <c r="O250" s="1">
        <v>145</v>
      </c>
      <c r="P250" s="1">
        <v>92</v>
      </c>
      <c r="Q250" s="1">
        <v>40</v>
      </c>
    </row>
    <row r="251" spans="1:17" x14ac:dyDescent="0.3">
      <c r="A251" s="1">
        <v>250</v>
      </c>
      <c r="B251" s="1">
        <v>198</v>
      </c>
      <c r="C251" s="1">
        <v>146</v>
      </c>
      <c r="D251" s="1">
        <v>93</v>
      </c>
      <c r="E251" s="1">
        <v>41</v>
      </c>
      <c r="K251" s="218">
        <v>41</v>
      </c>
      <c r="L251" s="51">
        <v>2017</v>
      </c>
      <c r="M251" s="1">
        <v>250</v>
      </c>
      <c r="N251" s="1">
        <v>198</v>
      </c>
      <c r="O251" s="1">
        <v>146</v>
      </c>
      <c r="P251" s="1">
        <v>93</v>
      </c>
      <c r="Q251" s="1">
        <v>41</v>
      </c>
    </row>
    <row r="252" spans="1:17" x14ac:dyDescent="0.3">
      <c r="A252" s="1">
        <v>251</v>
      </c>
      <c r="B252" s="1">
        <v>199</v>
      </c>
      <c r="C252" s="1">
        <v>147</v>
      </c>
      <c r="D252" s="1">
        <v>94</v>
      </c>
      <c r="E252" s="1">
        <v>42</v>
      </c>
      <c r="K252" s="218">
        <v>42</v>
      </c>
      <c r="L252" s="51">
        <v>2017</v>
      </c>
      <c r="M252" s="1">
        <v>251</v>
      </c>
      <c r="N252" s="1">
        <v>199</v>
      </c>
      <c r="O252" s="1">
        <v>147</v>
      </c>
      <c r="P252" s="1">
        <v>94</v>
      </c>
      <c r="Q252" s="1">
        <v>42</v>
      </c>
    </row>
    <row r="253" spans="1:17" x14ac:dyDescent="0.3">
      <c r="A253" s="1">
        <v>252</v>
      </c>
      <c r="B253" s="1">
        <v>200</v>
      </c>
      <c r="C253" s="1">
        <v>148</v>
      </c>
      <c r="D253" s="1">
        <v>95</v>
      </c>
      <c r="E253" s="1">
        <v>43</v>
      </c>
      <c r="K253" s="218">
        <v>43</v>
      </c>
      <c r="L253" s="51">
        <v>2017</v>
      </c>
      <c r="M253" s="1">
        <v>252</v>
      </c>
      <c r="N253" s="1">
        <v>200</v>
      </c>
      <c r="O253" s="1">
        <v>148</v>
      </c>
      <c r="P253" s="1">
        <v>95</v>
      </c>
      <c r="Q253" s="1">
        <v>43</v>
      </c>
    </row>
    <row r="254" spans="1:17" x14ac:dyDescent="0.3">
      <c r="A254" s="1">
        <v>253</v>
      </c>
      <c r="B254" s="1">
        <v>201</v>
      </c>
      <c r="C254" s="1">
        <v>149</v>
      </c>
      <c r="D254" s="1">
        <v>96</v>
      </c>
      <c r="E254" s="1">
        <v>44</v>
      </c>
      <c r="K254" s="218">
        <v>44</v>
      </c>
      <c r="L254" s="51">
        <v>2017</v>
      </c>
      <c r="M254" s="1">
        <v>253</v>
      </c>
      <c r="N254" s="1">
        <v>201</v>
      </c>
      <c r="O254" s="1">
        <v>149</v>
      </c>
      <c r="P254" s="1">
        <v>96</v>
      </c>
      <c r="Q254" s="1">
        <v>44</v>
      </c>
    </row>
    <row r="255" spans="1:17" x14ac:dyDescent="0.3">
      <c r="A255" s="1">
        <v>254</v>
      </c>
      <c r="B255" s="1">
        <v>202</v>
      </c>
      <c r="C255" s="1">
        <v>150</v>
      </c>
      <c r="D255" s="1">
        <v>97</v>
      </c>
      <c r="E255" s="1">
        <v>45</v>
      </c>
      <c r="K255" s="218">
        <v>45</v>
      </c>
      <c r="L255" s="51">
        <v>2017</v>
      </c>
      <c r="M255" s="1">
        <v>254</v>
      </c>
      <c r="N255" s="1">
        <v>202</v>
      </c>
      <c r="O255" s="1">
        <v>150</v>
      </c>
      <c r="P255" s="1">
        <v>97</v>
      </c>
      <c r="Q255" s="1">
        <v>45</v>
      </c>
    </row>
    <row r="256" spans="1:17" x14ac:dyDescent="0.3">
      <c r="A256" s="1">
        <v>255</v>
      </c>
      <c r="B256" s="1">
        <v>203</v>
      </c>
      <c r="C256" s="1">
        <v>151</v>
      </c>
      <c r="D256" s="1">
        <v>98</v>
      </c>
      <c r="E256" s="1">
        <v>46</v>
      </c>
      <c r="K256" s="218">
        <v>46</v>
      </c>
      <c r="L256" s="51">
        <v>2017</v>
      </c>
      <c r="M256" s="1">
        <v>255</v>
      </c>
      <c r="N256" s="1">
        <v>203</v>
      </c>
      <c r="O256" s="1">
        <v>151</v>
      </c>
      <c r="P256" s="1">
        <v>98</v>
      </c>
      <c r="Q256" s="1">
        <v>46</v>
      </c>
    </row>
    <row r="257" spans="1:18" x14ac:dyDescent="0.3">
      <c r="A257" s="1">
        <v>256</v>
      </c>
      <c r="B257" s="1">
        <v>204</v>
      </c>
      <c r="C257" s="1">
        <v>152</v>
      </c>
      <c r="D257" s="1">
        <v>99</v>
      </c>
      <c r="E257" s="1">
        <v>47</v>
      </c>
      <c r="K257" s="218">
        <v>47</v>
      </c>
      <c r="L257" s="51">
        <v>2017</v>
      </c>
      <c r="M257" s="1">
        <v>256</v>
      </c>
      <c r="N257" s="1">
        <v>204</v>
      </c>
      <c r="O257" s="1">
        <v>152</v>
      </c>
      <c r="P257" s="1">
        <v>99</v>
      </c>
      <c r="Q257" s="1">
        <v>47</v>
      </c>
    </row>
    <row r="258" spans="1:18" x14ac:dyDescent="0.3">
      <c r="A258" s="1">
        <v>257</v>
      </c>
      <c r="B258" s="1">
        <v>205</v>
      </c>
      <c r="C258" s="1">
        <v>153</v>
      </c>
      <c r="D258" s="1">
        <v>100</v>
      </c>
      <c r="E258" s="1">
        <v>48</v>
      </c>
      <c r="K258" s="218">
        <v>48</v>
      </c>
      <c r="L258" s="51">
        <v>2017</v>
      </c>
      <c r="M258" s="1">
        <v>257</v>
      </c>
      <c r="N258" s="1">
        <v>205</v>
      </c>
      <c r="O258" s="1">
        <v>153</v>
      </c>
      <c r="P258" s="1">
        <v>100</v>
      </c>
      <c r="Q258" s="1">
        <v>48</v>
      </c>
    </row>
    <row r="259" spans="1:18" x14ac:dyDescent="0.3">
      <c r="A259" s="1">
        <v>258</v>
      </c>
      <c r="B259" s="1">
        <v>206</v>
      </c>
      <c r="C259" s="1">
        <v>154</v>
      </c>
      <c r="D259" s="1">
        <v>101</v>
      </c>
      <c r="E259" s="1">
        <v>49</v>
      </c>
      <c r="K259" s="218">
        <v>49</v>
      </c>
      <c r="L259" s="51">
        <v>2017</v>
      </c>
      <c r="M259" s="1">
        <v>258</v>
      </c>
      <c r="N259" s="1">
        <v>206</v>
      </c>
      <c r="O259" s="1">
        <v>154</v>
      </c>
      <c r="P259" s="1">
        <v>101</v>
      </c>
      <c r="Q259" s="1">
        <v>49</v>
      </c>
    </row>
    <row r="260" spans="1:18" x14ac:dyDescent="0.3">
      <c r="A260" s="1">
        <v>259</v>
      </c>
      <c r="B260" s="1">
        <v>207</v>
      </c>
      <c r="C260" s="1">
        <v>155</v>
      </c>
      <c r="D260" s="1">
        <v>102</v>
      </c>
      <c r="E260" s="1">
        <v>50</v>
      </c>
      <c r="K260" s="218">
        <v>50</v>
      </c>
      <c r="L260" s="51">
        <v>2017</v>
      </c>
      <c r="M260" s="1">
        <v>259</v>
      </c>
      <c r="N260" s="1">
        <v>207</v>
      </c>
      <c r="O260" s="1">
        <v>155</v>
      </c>
      <c r="P260" s="1">
        <v>102</v>
      </c>
      <c r="Q260" s="1">
        <v>50</v>
      </c>
    </row>
    <row r="261" spans="1:18" x14ac:dyDescent="0.3">
      <c r="A261" s="1">
        <v>260</v>
      </c>
      <c r="B261" s="1">
        <v>208</v>
      </c>
      <c r="C261" s="1">
        <v>156</v>
      </c>
      <c r="D261" s="1">
        <v>103</v>
      </c>
      <c r="E261" s="1">
        <v>51</v>
      </c>
      <c r="K261" s="218">
        <v>51</v>
      </c>
      <c r="L261" s="51">
        <v>2017</v>
      </c>
      <c r="M261" s="1">
        <v>260</v>
      </c>
      <c r="N261" s="1">
        <v>208</v>
      </c>
      <c r="O261" s="1">
        <v>156</v>
      </c>
      <c r="P261" s="1">
        <v>103</v>
      </c>
      <c r="Q261" s="1">
        <v>51</v>
      </c>
    </row>
    <row r="262" spans="1:18" x14ac:dyDescent="0.3">
      <c r="A262" s="1">
        <v>261</v>
      </c>
      <c r="B262" s="1">
        <v>209</v>
      </c>
      <c r="C262" s="1">
        <v>157</v>
      </c>
      <c r="D262" s="1">
        <v>104</v>
      </c>
      <c r="E262" s="1">
        <v>52</v>
      </c>
      <c r="K262" s="218">
        <v>52</v>
      </c>
      <c r="L262" s="51">
        <v>2017</v>
      </c>
      <c r="M262" s="1">
        <v>261</v>
      </c>
      <c r="N262" s="1">
        <v>209</v>
      </c>
      <c r="O262" s="1">
        <v>157</v>
      </c>
      <c r="P262" s="1">
        <v>104</v>
      </c>
      <c r="Q262" s="1">
        <v>52</v>
      </c>
    </row>
    <row r="263" spans="1:18" x14ac:dyDescent="0.3">
      <c r="A263" s="1">
        <v>262</v>
      </c>
      <c r="B263" s="1">
        <v>210</v>
      </c>
      <c r="C263" s="1">
        <v>158</v>
      </c>
      <c r="D263" s="1">
        <v>105</v>
      </c>
      <c r="E263" s="1">
        <v>53</v>
      </c>
      <c r="F263" s="1">
        <v>1</v>
      </c>
      <c r="K263" s="218">
        <v>1</v>
      </c>
      <c r="L263" s="51">
        <v>2018</v>
      </c>
      <c r="M263" s="1">
        <v>262</v>
      </c>
      <c r="N263" s="1">
        <v>210</v>
      </c>
      <c r="O263" s="1">
        <v>158</v>
      </c>
      <c r="P263" s="1">
        <v>105</v>
      </c>
      <c r="Q263" s="1">
        <v>53</v>
      </c>
      <c r="R263" s="1">
        <v>1</v>
      </c>
    </row>
    <row r="264" spans="1:18" x14ac:dyDescent="0.3">
      <c r="A264" s="1">
        <v>263</v>
      </c>
      <c r="B264" s="1">
        <v>211</v>
      </c>
      <c r="C264" s="1">
        <v>159</v>
      </c>
      <c r="D264" s="1">
        <v>106</v>
      </c>
      <c r="E264" s="1">
        <v>54</v>
      </c>
      <c r="F264" s="1">
        <v>2</v>
      </c>
      <c r="K264" s="218">
        <v>2</v>
      </c>
      <c r="L264" s="51">
        <v>2018</v>
      </c>
      <c r="M264" s="1">
        <v>263</v>
      </c>
      <c r="N264" s="1">
        <v>211</v>
      </c>
      <c r="O264" s="1">
        <v>159</v>
      </c>
      <c r="P264" s="1">
        <v>106</v>
      </c>
      <c r="Q264" s="1">
        <v>54</v>
      </c>
      <c r="R264" s="1">
        <v>2</v>
      </c>
    </row>
    <row r="265" spans="1:18" x14ac:dyDescent="0.3">
      <c r="A265" s="1">
        <v>264</v>
      </c>
      <c r="B265" s="1">
        <v>212</v>
      </c>
      <c r="C265" s="1">
        <v>160</v>
      </c>
      <c r="D265" s="1">
        <v>107</v>
      </c>
      <c r="E265" s="1">
        <v>55</v>
      </c>
      <c r="F265" s="1">
        <v>3</v>
      </c>
      <c r="K265" s="218">
        <v>3</v>
      </c>
      <c r="L265" s="51">
        <v>2018</v>
      </c>
      <c r="M265" s="1">
        <v>264</v>
      </c>
      <c r="N265" s="1">
        <v>212</v>
      </c>
      <c r="O265" s="1">
        <v>160</v>
      </c>
      <c r="P265" s="1">
        <v>107</v>
      </c>
      <c r="Q265" s="1">
        <v>55</v>
      </c>
      <c r="R265" s="1">
        <v>3</v>
      </c>
    </row>
    <row r="266" spans="1:18" x14ac:dyDescent="0.3">
      <c r="A266" s="1">
        <v>265</v>
      </c>
      <c r="B266" s="1">
        <v>213</v>
      </c>
      <c r="C266" s="1">
        <v>161</v>
      </c>
      <c r="D266" s="1">
        <v>108</v>
      </c>
      <c r="E266" s="1">
        <v>56</v>
      </c>
      <c r="F266" s="1">
        <v>4</v>
      </c>
      <c r="K266" s="218">
        <v>4</v>
      </c>
      <c r="L266" s="51">
        <v>2018</v>
      </c>
      <c r="M266" s="1">
        <v>265</v>
      </c>
      <c r="N266" s="1">
        <v>213</v>
      </c>
      <c r="O266" s="1">
        <v>161</v>
      </c>
      <c r="P266" s="1">
        <v>108</v>
      </c>
      <c r="Q266" s="1">
        <v>56</v>
      </c>
      <c r="R266" s="1">
        <v>4</v>
      </c>
    </row>
    <row r="267" spans="1:18" x14ac:dyDescent="0.3">
      <c r="A267" s="1">
        <v>266</v>
      </c>
      <c r="B267" s="1">
        <v>214</v>
      </c>
      <c r="C267" s="1">
        <v>162</v>
      </c>
      <c r="D267" s="1">
        <v>109</v>
      </c>
      <c r="E267" s="1">
        <v>57</v>
      </c>
      <c r="F267" s="1">
        <v>5</v>
      </c>
      <c r="K267" s="218">
        <v>5</v>
      </c>
      <c r="L267" s="51">
        <v>2018</v>
      </c>
      <c r="M267" s="1">
        <v>266</v>
      </c>
      <c r="N267" s="1">
        <v>214</v>
      </c>
      <c r="O267" s="1">
        <v>162</v>
      </c>
      <c r="P267" s="1">
        <v>109</v>
      </c>
      <c r="Q267" s="1">
        <v>57</v>
      </c>
      <c r="R267" s="1">
        <v>5</v>
      </c>
    </row>
    <row r="268" spans="1:18" x14ac:dyDescent="0.3">
      <c r="A268" s="1">
        <v>267</v>
      </c>
      <c r="B268" s="1">
        <v>215</v>
      </c>
      <c r="C268" s="1">
        <v>163</v>
      </c>
      <c r="D268" s="1">
        <v>110</v>
      </c>
      <c r="E268" s="1">
        <v>58</v>
      </c>
      <c r="F268" s="1">
        <v>6</v>
      </c>
      <c r="K268" s="218">
        <v>6</v>
      </c>
      <c r="L268" s="51">
        <v>2018</v>
      </c>
      <c r="M268" s="1">
        <v>267</v>
      </c>
      <c r="N268" s="1">
        <v>215</v>
      </c>
      <c r="O268" s="1">
        <v>163</v>
      </c>
      <c r="P268" s="1">
        <v>110</v>
      </c>
      <c r="Q268" s="1">
        <v>58</v>
      </c>
      <c r="R268" s="1">
        <v>6</v>
      </c>
    </row>
    <row r="269" spans="1:18" x14ac:dyDescent="0.3">
      <c r="A269" s="1">
        <v>268</v>
      </c>
      <c r="B269" s="1">
        <v>216</v>
      </c>
      <c r="C269" s="1">
        <v>164</v>
      </c>
      <c r="D269" s="1">
        <v>111</v>
      </c>
      <c r="E269" s="1">
        <v>59</v>
      </c>
      <c r="F269" s="1">
        <v>7</v>
      </c>
      <c r="K269" s="218">
        <v>7</v>
      </c>
      <c r="L269" s="51">
        <v>2018</v>
      </c>
      <c r="M269" s="1">
        <v>268</v>
      </c>
      <c r="N269" s="1">
        <v>216</v>
      </c>
      <c r="O269" s="1">
        <v>164</v>
      </c>
      <c r="P269" s="1">
        <v>111</v>
      </c>
      <c r="Q269" s="1">
        <v>59</v>
      </c>
      <c r="R269" s="1">
        <v>7</v>
      </c>
    </row>
    <row r="270" spans="1:18" x14ac:dyDescent="0.3">
      <c r="A270" s="1">
        <v>269</v>
      </c>
      <c r="B270" s="1">
        <v>217</v>
      </c>
      <c r="C270" s="1">
        <v>165</v>
      </c>
      <c r="D270" s="1">
        <v>112</v>
      </c>
      <c r="E270" s="1">
        <v>60</v>
      </c>
      <c r="F270" s="1">
        <v>8</v>
      </c>
      <c r="K270" s="218">
        <v>8</v>
      </c>
      <c r="L270" s="51">
        <v>2018</v>
      </c>
      <c r="M270" s="1">
        <v>269</v>
      </c>
      <c r="N270" s="1">
        <v>217</v>
      </c>
      <c r="O270" s="1">
        <v>165</v>
      </c>
      <c r="P270" s="1">
        <v>112</v>
      </c>
      <c r="Q270" s="1">
        <v>60</v>
      </c>
      <c r="R270" s="1">
        <v>8</v>
      </c>
    </row>
    <row r="271" spans="1:18" x14ac:dyDescent="0.3">
      <c r="A271" s="1">
        <v>270</v>
      </c>
      <c r="B271" s="1">
        <v>218</v>
      </c>
      <c r="C271" s="1">
        <v>166</v>
      </c>
      <c r="D271" s="1">
        <v>113</v>
      </c>
      <c r="E271" s="1">
        <v>61</v>
      </c>
      <c r="F271" s="1">
        <v>9</v>
      </c>
      <c r="K271" s="218">
        <v>9</v>
      </c>
      <c r="L271" s="51">
        <v>2018</v>
      </c>
      <c r="M271" s="1">
        <v>270</v>
      </c>
      <c r="N271" s="1">
        <v>218</v>
      </c>
      <c r="O271" s="1">
        <v>166</v>
      </c>
      <c r="P271" s="1">
        <v>113</v>
      </c>
      <c r="Q271" s="1">
        <v>61</v>
      </c>
      <c r="R271" s="1">
        <v>9</v>
      </c>
    </row>
    <row r="272" spans="1:18" x14ac:dyDescent="0.3">
      <c r="A272" s="1">
        <v>271</v>
      </c>
      <c r="B272" s="1">
        <v>219</v>
      </c>
      <c r="C272" s="1">
        <v>167</v>
      </c>
      <c r="D272" s="1">
        <v>114</v>
      </c>
      <c r="E272" s="1">
        <v>62</v>
      </c>
      <c r="F272" s="1">
        <v>10</v>
      </c>
      <c r="K272" s="218">
        <v>10</v>
      </c>
      <c r="L272" s="51">
        <v>2018</v>
      </c>
      <c r="M272" s="1">
        <v>271</v>
      </c>
      <c r="N272" s="1">
        <v>219</v>
      </c>
      <c r="O272" s="1">
        <v>167</v>
      </c>
      <c r="P272" s="1">
        <v>114</v>
      </c>
      <c r="Q272" s="1">
        <v>62</v>
      </c>
      <c r="R272" s="1">
        <v>10</v>
      </c>
    </row>
    <row r="273" spans="1:18" x14ac:dyDescent="0.3">
      <c r="A273" s="1">
        <v>272</v>
      </c>
      <c r="B273" s="1">
        <v>220</v>
      </c>
      <c r="C273" s="1">
        <v>168</v>
      </c>
      <c r="D273" s="1">
        <v>115</v>
      </c>
      <c r="E273" s="1">
        <v>63</v>
      </c>
      <c r="F273" s="1">
        <v>11</v>
      </c>
      <c r="K273" s="218">
        <v>11</v>
      </c>
      <c r="L273" s="51">
        <v>2018</v>
      </c>
      <c r="M273" s="1">
        <v>272</v>
      </c>
      <c r="N273" s="1">
        <v>220</v>
      </c>
      <c r="O273" s="1">
        <v>168</v>
      </c>
      <c r="P273" s="1">
        <v>115</v>
      </c>
      <c r="Q273" s="1">
        <v>63</v>
      </c>
      <c r="R273" s="1">
        <v>11</v>
      </c>
    </row>
    <row r="274" spans="1:18" x14ac:dyDescent="0.3">
      <c r="A274" s="1">
        <v>273</v>
      </c>
      <c r="B274" s="1">
        <v>221</v>
      </c>
      <c r="C274" s="1">
        <v>169</v>
      </c>
      <c r="D274" s="1">
        <v>116</v>
      </c>
      <c r="E274" s="1">
        <v>64</v>
      </c>
      <c r="F274" s="1">
        <v>12</v>
      </c>
      <c r="K274" s="218">
        <v>12</v>
      </c>
      <c r="L274" s="51">
        <v>2018</v>
      </c>
      <c r="M274" s="1">
        <v>273</v>
      </c>
      <c r="N274" s="1">
        <v>221</v>
      </c>
      <c r="O274" s="1">
        <v>169</v>
      </c>
      <c r="P274" s="1">
        <v>116</v>
      </c>
      <c r="Q274" s="1">
        <v>64</v>
      </c>
      <c r="R274" s="1">
        <v>12</v>
      </c>
    </row>
    <row r="275" spans="1:18" x14ac:dyDescent="0.3">
      <c r="A275" s="1">
        <v>274</v>
      </c>
      <c r="B275" s="1">
        <v>222</v>
      </c>
      <c r="C275" s="1">
        <v>170</v>
      </c>
      <c r="D275" s="1">
        <v>117</v>
      </c>
      <c r="E275" s="1">
        <v>65</v>
      </c>
      <c r="F275" s="1">
        <v>13</v>
      </c>
      <c r="K275" s="218">
        <v>13</v>
      </c>
      <c r="L275" s="51">
        <v>2018</v>
      </c>
      <c r="M275" s="1">
        <v>274</v>
      </c>
      <c r="N275" s="1">
        <v>222</v>
      </c>
      <c r="O275" s="1">
        <v>170</v>
      </c>
      <c r="P275" s="1">
        <v>117</v>
      </c>
      <c r="Q275" s="1">
        <v>65</v>
      </c>
      <c r="R275" s="1">
        <v>13</v>
      </c>
    </row>
    <row r="276" spans="1:18" x14ac:dyDescent="0.3">
      <c r="A276" s="1">
        <v>275</v>
      </c>
      <c r="B276" s="1">
        <v>223</v>
      </c>
      <c r="C276" s="1">
        <v>171</v>
      </c>
      <c r="D276" s="1">
        <v>118</v>
      </c>
      <c r="E276" s="1">
        <v>66</v>
      </c>
      <c r="F276" s="1">
        <v>14</v>
      </c>
      <c r="K276" s="218">
        <v>14</v>
      </c>
      <c r="L276" s="51">
        <v>2018</v>
      </c>
      <c r="M276" s="1">
        <v>275</v>
      </c>
      <c r="N276" s="1">
        <v>223</v>
      </c>
      <c r="O276" s="1">
        <v>171</v>
      </c>
      <c r="P276" s="1">
        <v>118</v>
      </c>
      <c r="Q276" s="1">
        <v>66</v>
      </c>
      <c r="R276" s="1">
        <v>14</v>
      </c>
    </row>
    <row r="277" spans="1:18" x14ac:dyDescent="0.3">
      <c r="A277" s="1">
        <v>276</v>
      </c>
      <c r="B277" s="1">
        <v>224</v>
      </c>
      <c r="C277" s="1">
        <v>172</v>
      </c>
      <c r="D277" s="1">
        <v>119</v>
      </c>
      <c r="E277" s="1">
        <v>67</v>
      </c>
      <c r="F277" s="1">
        <v>15</v>
      </c>
      <c r="K277" s="218">
        <v>15</v>
      </c>
      <c r="L277" s="51">
        <v>2018</v>
      </c>
      <c r="M277" s="1">
        <v>276</v>
      </c>
      <c r="N277" s="1">
        <v>224</v>
      </c>
      <c r="O277" s="1">
        <v>172</v>
      </c>
      <c r="P277" s="1">
        <v>119</v>
      </c>
      <c r="Q277" s="1">
        <v>67</v>
      </c>
      <c r="R277" s="1">
        <v>15</v>
      </c>
    </row>
    <row r="278" spans="1:18" x14ac:dyDescent="0.3">
      <c r="A278" s="1">
        <v>277</v>
      </c>
      <c r="B278" s="1">
        <v>225</v>
      </c>
      <c r="C278" s="1">
        <v>173</v>
      </c>
      <c r="D278" s="1">
        <v>120</v>
      </c>
      <c r="E278" s="1">
        <v>68</v>
      </c>
      <c r="F278" s="1">
        <v>16</v>
      </c>
      <c r="K278" s="218">
        <v>16</v>
      </c>
      <c r="L278" s="51">
        <v>2018</v>
      </c>
      <c r="M278" s="1">
        <v>277</v>
      </c>
      <c r="N278" s="1">
        <v>225</v>
      </c>
      <c r="O278" s="1">
        <v>173</v>
      </c>
      <c r="P278" s="1">
        <v>120</v>
      </c>
      <c r="Q278" s="1">
        <v>68</v>
      </c>
      <c r="R278" s="1">
        <v>16</v>
      </c>
    </row>
    <row r="279" spans="1:18" x14ac:dyDescent="0.3">
      <c r="A279" s="1">
        <v>278</v>
      </c>
      <c r="B279" s="1">
        <v>226</v>
      </c>
      <c r="C279" s="1">
        <v>174</v>
      </c>
      <c r="D279" s="1">
        <v>121</v>
      </c>
      <c r="E279" s="1">
        <v>69</v>
      </c>
      <c r="F279" s="1">
        <v>17</v>
      </c>
      <c r="K279" s="218">
        <v>17</v>
      </c>
      <c r="L279" s="51">
        <v>2018</v>
      </c>
      <c r="M279" s="1">
        <v>278</v>
      </c>
      <c r="N279" s="1">
        <v>226</v>
      </c>
      <c r="O279" s="1">
        <v>174</v>
      </c>
      <c r="P279" s="1">
        <v>121</v>
      </c>
      <c r="Q279" s="1">
        <v>69</v>
      </c>
      <c r="R279" s="1">
        <v>17</v>
      </c>
    </row>
    <row r="280" spans="1:18" x14ac:dyDescent="0.3">
      <c r="A280" s="1">
        <v>279</v>
      </c>
      <c r="B280" s="1">
        <v>227</v>
      </c>
      <c r="C280" s="1">
        <v>175</v>
      </c>
      <c r="D280" s="1">
        <v>122</v>
      </c>
      <c r="E280" s="1">
        <v>70</v>
      </c>
      <c r="F280" s="1">
        <v>18</v>
      </c>
      <c r="K280" s="218">
        <v>18</v>
      </c>
      <c r="L280" s="51">
        <v>2018</v>
      </c>
      <c r="M280" s="1">
        <v>279</v>
      </c>
      <c r="N280" s="1">
        <v>227</v>
      </c>
      <c r="O280" s="1">
        <v>175</v>
      </c>
      <c r="P280" s="1">
        <v>122</v>
      </c>
      <c r="Q280" s="1">
        <v>70</v>
      </c>
      <c r="R280" s="1">
        <v>18</v>
      </c>
    </row>
    <row r="281" spans="1:18" x14ac:dyDescent="0.3">
      <c r="A281" s="1">
        <v>280</v>
      </c>
      <c r="B281" s="1">
        <v>228</v>
      </c>
      <c r="C281" s="1">
        <v>176</v>
      </c>
      <c r="D281" s="1">
        <v>123</v>
      </c>
      <c r="E281" s="1">
        <v>71</v>
      </c>
      <c r="F281" s="1">
        <v>19</v>
      </c>
      <c r="K281" s="218">
        <v>19</v>
      </c>
      <c r="L281" s="51">
        <v>2018</v>
      </c>
      <c r="M281" s="1">
        <v>280</v>
      </c>
      <c r="N281" s="1">
        <v>228</v>
      </c>
      <c r="O281" s="1">
        <v>176</v>
      </c>
      <c r="P281" s="1">
        <v>123</v>
      </c>
      <c r="Q281" s="1">
        <v>71</v>
      </c>
      <c r="R281" s="1">
        <v>19</v>
      </c>
    </row>
    <row r="282" spans="1:18" x14ac:dyDescent="0.3">
      <c r="A282" s="1">
        <v>281</v>
      </c>
      <c r="B282" s="1">
        <v>229</v>
      </c>
      <c r="C282" s="1">
        <v>177</v>
      </c>
      <c r="D282" s="1">
        <v>124</v>
      </c>
      <c r="E282" s="1">
        <v>72</v>
      </c>
      <c r="F282" s="1">
        <v>20</v>
      </c>
      <c r="K282" s="218">
        <v>20</v>
      </c>
      <c r="L282" s="51">
        <v>2018</v>
      </c>
      <c r="M282" s="1">
        <v>281</v>
      </c>
      <c r="N282" s="1">
        <v>229</v>
      </c>
      <c r="O282" s="1">
        <v>177</v>
      </c>
      <c r="P282" s="1">
        <v>124</v>
      </c>
      <c r="Q282" s="1">
        <v>72</v>
      </c>
      <c r="R282" s="1">
        <v>20</v>
      </c>
    </row>
    <row r="283" spans="1:18" x14ac:dyDescent="0.3">
      <c r="A283" s="1">
        <v>282</v>
      </c>
      <c r="B283" s="1">
        <v>230</v>
      </c>
      <c r="C283" s="1">
        <v>178</v>
      </c>
      <c r="D283" s="1">
        <v>125</v>
      </c>
      <c r="E283" s="1">
        <v>73</v>
      </c>
      <c r="F283" s="1">
        <v>21</v>
      </c>
      <c r="K283" s="218">
        <v>21</v>
      </c>
      <c r="L283" s="51">
        <v>2018</v>
      </c>
      <c r="M283" s="1">
        <v>282</v>
      </c>
      <c r="N283" s="1">
        <v>230</v>
      </c>
      <c r="O283" s="1">
        <v>178</v>
      </c>
      <c r="P283" s="1">
        <v>125</v>
      </c>
      <c r="Q283" s="1">
        <v>73</v>
      </c>
      <c r="R283" s="1">
        <v>21</v>
      </c>
    </row>
    <row r="284" spans="1:18" x14ac:dyDescent="0.3">
      <c r="A284" s="1">
        <v>283</v>
      </c>
      <c r="B284" s="1">
        <v>231</v>
      </c>
      <c r="C284" s="1">
        <v>179</v>
      </c>
      <c r="D284" s="1">
        <v>126</v>
      </c>
      <c r="E284" s="1">
        <v>74</v>
      </c>
      <c r="F284" s="1">
        <v>22</v>
      </c>
      <c r="K284" s="218">
        <v>22</v>
      </c>
      <c r="L284" s="51">
        <v>2018</v>
      </c>
      <c r="M284" s="1">
        <v>283</v>
      </c>
      <c r="N284" s="1">
        <v>231</v>
      </c>
      <c r="O284" s="1">
        <v>179</v>
      </c>
      <c r="P284" s="1">
        <v>126</v>
      </c>
      <c r="Q284" s="1">
        <v>74</v>
      </c>
      <c r="R284" s="1">
        <v>22</v>
      </c>
    </row>
    <row r="285" spans="1:18" x14ac:dyDescent="0.3">
      <c r="A285" s="1">
        <v>284</v>
      </c>
      <c r="B285" s="1">
        <v>232</v>
      </c>
      <c r="C285" s="1">
        <v>180</v>
      </c>
      <c r="D285" s="1">
        <v>127</v>
      </c>
      <c r="E285" s="1">
        <v>75</v>
      </c>
      <c r="F285" s="1">
        <v>23</v>
      </c>
      <c r="K285" s="218">
        <v>23</v>
      </c>
      <c r="L285" s="51">
        <v>2018</v>
      </c>
      <c r="M285" s="1">
        <v>284</v>
      </c>
      <c r="N285" s="1">
        <v>232</v>
      </c>
      <c r="O285" s="1">
        <v>180</v>
      </c>
      <c r="P285" s="1">
        <v>127</v>
      </c>
      <c r="Q285" s="1">
        <v>75</v>
      </c>
      <c r="R285" s="1">
        <v>23</v>
      </c>
    </row>
    <row r="286" spans="1:18" x14ac:dyDescent="0.3">
      <c r="A286" s="1">
        <v>285</v>
      </c>
      <c r="B286" s="1">
        <v>233</v>
      </c>
      <c r="C286" s="1">
        <v>181</v>
      </c>
      <c r="D286" s="1">
        <v>128</v>
      </c>
      <c r="E286" s="1">
        <v>76</v>
      </c>
      <c r="F286" s="1">
        <v>24</v>
      </c>
      <c r="K286" s="218">
        <v>24</v>
      </c>
      <c r="L286" s="51">
        <v>2018</v>
      </c>
      <c r="M286" s="1">
        <v>285</v>
      </c>
      <c r="N286" s="1">
        <v>233</v>
      </c>
      <c r="O286" s="1">
        <v>181</v>
      </c>
      <c r="P286" s="1">
        <v>128</v>
      </c>
      <c r="Q286" s="1">
        <v>76</v>
      </c>
      <c r="R286" s="1">
        <v>24</v>
      </c>
    </row>
    <row r="287" spans="1:18" x14ac:dyDescent="0.3">
      <c r="A287" s="1">
        <v>286</v>
      </c>
      <c r="B287" s="1">
        <v>234</v>
      </c>
      <c r="C287" s="1">
        <v>182</v>
      </c>
      <c r="D287" s="1">
        <v>129</v>
      </c>
      <c r="E287" s="1">
        <v>77</v>
      </c>
      <c r="F287" s="1">
        <v>25</v>
      </c>
      <c r="K287" s="218">
        <v>25</v>
      </c>
      <c r="L287" s="51">
        <v>2018</v>
      </c>
      <c r="M287" s="1">
        <v>286</v>
      </c>
      <c r="N287" s="1">
        <v>234</v>
      </c>
      <c r="O287" s="1">
        <v>182</v>
      </c>
      <c r="P287" s="1">
        <v>129</v>
      </c>
      <c r="Q287" s="1">
        <v>77</v>
      </c>
      <c r="R287" s="1">
        <v>25</v>
      </c>
    </row>
    <row r="288" spans="1:18" x14ac:dyDescent="0.3">
      <c r="A288" s="1">
        <v>287</v>
      </c>
      <c r="B288" s="1">
        <v>235</v>
      </c>
      <c r="C288" s="1">
        <v>183</v>
      </c>
      <c r="D288" s="1">
        <v>130</v>
      </c>
      <c r="E288" s="1">
        <v>78</v>
      </c>
      <c r="F288" s="1">
        <v>26</v>
      </c>
      <c r="K288" s="218">
        <v>26</v>
      </c>
      <c r="L288" s="51">
        <v>2018</v>
      </c>
      <c r="M288" s="1">
        <v>287</v>
      </c>
      <c r="N288" s="1">
        <v>235</v>
      </c>
      <c r="O288" s="1">
        <v>183</v>
      </c>
      <c r="P288" s="1">
        <v>130</v>
      </c>
      <c r="Q288" s="1">
        <v>78</v>
      </c>
      <c r="R288" s="1">
        <v>26</v>
      </c>
    </row>
    <row r="289" spans="1:18" x14ac:dyDescent="0.3">
      <c r="A289" s="1">
        <v>288</v>
      </c>
      <c r="B289" s="1">
        <v>236</v>
      </c>
      <c r="C289" s="1">
        <v>184</v>
      </c>
      <c r="D289" s="1">
        <v>131</v>
      </c>
      <c r="E289" s="1">
        <v>79</v>
      </c>
      <c r="F289" s="1">
        <v>27</v>
      </c>
      <c r="K289" s="218">
        <v>27</v>
      </c>
      <c r="L289" s="51">
        <v>2018</v>
      </c>
      <c r="M289" s="1">
        <v>288</v>
      </c>
      <c r="N289" s="1">
        <v>236</v>
      </c>
      <c r="O289" s="1">
        <v>184</v>
      </c>
      <c r="P289" s="1">
        <v>131</v>
      </c>
      <c r="Q289" s="1">
        <v>79</v>
      </c>
      <c r="R289" s="1">
        <v>27</v>
      </c>
    </row>
    <row r="290" spans="1:18" x14ac:dyDescent="0.3">
      <c r="A290" s="1">
        <v>289</v>
      </c>
      <c r="B290" s="1">
        <v>237</v>
      </c>
      <c r="C290" s="1">
        <v>185</v>
      </c>
      <c r="D290" s="1">
        <v>132</v>
      </c>
      <c r="E290" s="1">
        <v>80</v>
      </c>
      <c r="F290" s="1">
        <v>28</v>
      </c>
      <c r="K290" s="218">
        <v>28</v>
      </c>
      <c r="L290" s="51">
        <v>2018</v>
      </c>
      <c r="M290" s="1">
        <v>289</v>
      </c>
      <c r="N290" s="1">
        <v>237</v>
      </c>
      <c r="O290" s="1">
        <v>185</v>
      </c>
      <c r="P290" s="1">
        <v>132</v>
      </c>
      <c r="Q290" s="1">
        <v>80</v>
      </c>
      <c r="R290" s="1">
        <v>28</v>
      </c>
    </row>
    <row r="291" spans="1:18" x14ac:dyDescent="0.3">
      <c r="A291" s="1">
        <v>290</v>
      </c>
      <c r="B291" s="1">
        <v>238</v>
      </c>
      <c r="C291" s="1">
        <v>186</v>
      </c>
      <c r="D291" s="1">
        <v>133</v>
      </c>
      <c r="E291" s="1">
        <v>81</v>
      </c>
      <c r="F291" s="1">
        <v>29</v>
      </c>
      <c r="K291" s="218">
        <v>29</v>
      </c>
      <c r="L291" s="51">
        <v>2018</v>
      </c>
      <c r="M291" s="1">
        <v>290</v>
      </c>
      <c r="N291" s="1">
        <v>238</v>
      </c>
      <c r="O291" s="1">
        <v>186</v>
      </c>
      <c r="P291" s="1">
        <v>133</v>
      </c>
      <c r="Q291" s="1">
        <v>81</v>
      </c>
      <c r="R291" s="1">
        <v>29</v>
      </c>
    </row>
    <row r="292" spans="1:18" x14ac:dyDescent="0.3">
      <c r="A292" s="1">
        <v>291</v>
      </c>
      <c r="B292" s="1">
        <v>239</v>
      </c>
      <c r="C292" s="1">
        <v>187</v>
      </c>
      <c r="D292" s="1">
        <v>134</v>
      </c>
      <c r="E292" s="1">
        <v>82</v>
      </c>
      <c r="F292" s="1">
        <v>30</v>
      </c>
      <c r="K292" s="218">
        <v>30</v>
      </c>
      <c r="L292" s="51">
        <v>2018</v>
      </c>
      <c r="M292" s="1">
        <v>291</v>
      </c>
      <c r="N292" s="1">
        <v>239</v>
      </c>
      <c r="O292" s="1">
        <v>187</v>
      </c>
      <c r="P292" s="1">
        <v>134</v>
      </c>
      <c r="Q292" s="1">
        <v>82</v>
      </c>
      <c r="R292" s="1">
        <v>30</v>
      </c>
    </row>
    <row r="293" spans="1:18" x14ac:dyDescent="0.3">
      <c r="A293" s="1">
        <v>292</v>
      </c>
      <c r="B293" s="1">
        <v>240</v>
      </c>
      <c r="C293" s="1">
        <v>188</v>
      </c>
      <c r="D293" s="1">
        <v>135</v>
      </c>
      <c r="E293" s="1">
        <v>83</v>
      </c>
      <c r="F293" s="1">
        <v>31</v>
      </c>
      <c r="K293" s="218">
        <v>31</v>
      </c>
      <c r="L293" s="51">
        <v>2018</v>
      </c>
      <c r="M293" s="1">
        <v>292</v>
      </c>
      <c r="N293" s="1">
        <v>240</v>
      </c>
      <c r="O293" s="1">
        <v>188</v>
      </c>
      <c r="P293" s="1">
        <v>135</v>
      </c>
      <c r="Q293" s="1">
        <v>83</v>
      </c>
      <c r="R293" s="1">
        <v>31</v>
      </c>
    </row>
    <row r="294" spans="1:18" x14ac:dyDescent="0.3">
      <c r="A294" s="1">
        <v>293</v>
      </c>
      <c r="B294" s="1">
        <v>241</v>
      </c>
      <c r="C294" s="1">
        <v>189</v>
      </c>
      <c r="D294" s="1">
        <v>136</v>
      </c>
      <c r="E294" s="1">
        <v>84</v>
      </c>
      <c r="F294" s="1">
        <v>32</v>
      </c>
      <c r="K294" s="218">
        <v>32</v>
      </c>
      <c r="L294" s="51">
        <v>2018</v>
      </c>
      <c r="M294" s="1">
        <v>293</v>
      </c>
      <c r="N294" s="1">
        <v>241</v>
      </c>
      <c r="O294" s="1">
        <v>189</v>
      </c>
      <c r="P294" s="1">
        <v>136</v>
      </c>
      <c r="Q294" s="1">
        <v>84</v>
      </c>
      <c r="R294" s="1">
        <v>32</v>
      </c>
    </row>
    <row r="295" spans="1:18" x14ac:dyDescent="0.3">
      <c r="A295" s="1">
        <v>294</v>
      </c>
      <c r="B295" s="1">
        <v>242</v>
      </c>
      <c r="C295" s="1">
        <v>190</v>
      </c>
      <c r="D295" s="1">
        <v>137</v>
      </c>
      <c r="E295" s="1">
        <v>85</v>
      </c>
      <c r="F295" s="1">
        <v>33</v>
      </c>
      <c r="K295" s="218">
        <v>33</v>
      </c>
      <c r="L295" s="51">
        <v>2018</v>
      </c>
      <c r="M295" s="1">
        <v>294</v>
      </c>
      <c r="N295" s="1">
        <v>242</v>
      </c>
      <c r="O295" s="1">
        <v>190</v>
      </c>
      <c r="P295" s="1">
        <v>137</v>
      </c>
      <c r="Q295" s="1">
        <v>85</v>
      </c>
      <c r="R295" s="1">
        <v>33</v>
      </c>
    </row>
    <row r="296" spans="1:18" x14ac:dyDescent="0.3">
      <c r="A296" s="1">
        <v>295</v>
      </c>
      <c r="B296" s="1">
        <v>243</v>
      </c>
      <c r="C296" s="1">
        <v>191</v>
      </c>
      <c r="D296" s="1">
        <v>138</v>
      </c>
      <c r="E296" s="1">
        <v>86</v>
      </c>
      <c r="F296" s="1">
        <v>34</v>
      </c>
      <c r="K296" s="218">
        <v>34</v>
      </c>
      <c r="L296" s="51">
        <v>2018</v>
      </c>
      <c r="M296" s="1">
        <v>295</v>
      </c>
      <c r="N296" s="1">
        <v>243</v>
      </c>
      <c r="O296" s="1">
        <v>191</v>
      </c>
      <c r="P296" s="1">
        <v>138</v>
      </c>
      <c r="Q296" s="1">
        <v>86</v>
      </c>
      <c r="R296" s="1">
        <v>34</v>
      </c>
    </row>
    <row r="297" spans="1:18" x14ac:dyDescent="0.3">
      <c r="A297" s="1">
        <v>296</v>
      </c>
      <c r="B297" s="1">
        <v>244</v>
      </c>
      <c r="C297" s="1">
        <v>192</v>
      </c>
      <c r="D297" s="1">
        <v>139</v>
      </c>
      <c r="E297" s="1">
        <v>87</v>
      </c>
      <c r="F297" s="1">
        <v>35</v>
      </c>
      <c r="K297" s="218">
        <v>35</v>
      </c>
      <c r="L297" s="51">
        <v>2018</v>
      </c>
      <c r="M297" s="1">
        <v>296</v>
      </c>
      <c r="N297" s="1">
        <v>244</v>
      </c>
      <c r="O297" s="1">
        <v>192</v>
      </c>
      <c r="P297" s="1">
        <v>139</v>
      </c>
      <c r="Q297" s="1">
        <v>87</v>
      </c>
      <c r="R297" s="1">
        <v>35</v>
      </c>
    </row>
    <row r="298" spans="1:18" x14ac:dyDescent="0.3">
      <c r="A298" s="1">
        <v>297</v>
      </c>
      <c r="B298" s="1">
        <v>245</v>
      </c>
      <c r="C298" s="1">
        <v>193</v>
      </c>
      <c r="D298" s="1">
        <v>140</v>
      </c>
      <c r="E298" s="1">
        <v>88</v>
      </c>
      <c r="F298" s="1">
        <v>36</v>
      </c>
      <c r="K298" s="218">
        <v>36</v>
      </c>
      <c r="L298" s="51">
        <v>2018</v>
      </c>
      <c r="M298" s="1">
        <v>297</v>
      </c>
      <c r="N298" s="1">
        <v>245</v>
      </c>
      <c r="O298" s="1">
        <v>193</v>
      </c>
      <c r="P298" s="1">
        <v>140</v>
      </c>
      <c r="Q298" s="1">
        <v>88</v>
      </c>
      <c r="R298" s="1">
        <v>36</v>
      </c>
    </row>
    <row r="299" spans="1:18" x14ac:dyDescent="0.3">
      <c r="A299" s="1">
        <v>298</v>
      </c>
      <c r="B299" s="1">
        <v>246</v>
      </c>
      <c r="C299" s="1">
        <v>194</v>
      </c>
      <c r="D299" s="1">
        <v>141</v>
      </c>
      <c r="E299" s="1">
        <v>89</v>
      </c>
      <c r="F299" s="1">
        <v>37</v>
      </c>
      <c r="K299" s="218">
        <v>37</v>
      </c>
      <c r="L299" s="51">
        <v>2018</v>
      </c>
      <c r="M299" s="1">
        <v>298</v>
      </c>
      <c r="N299" s="1">
        <v>246</v>
      </c>
      <c r="O299" s="1">
        <v>194</v>
      </c>
      <c r="P299" s="1">
        <v>141</v>
      </c>
      <c r="Q299" s="1">
        <v>89</v>
      </c>
      <c r="R299" s="1">
        <v>37</v>
      </c>
    </row>
    <row r="300" spans="1:18" x14ac:dyDescent="0.3">
      <c r="A300" s="1">
        <v>299</v>
      </c>
      <c r="B300" s="1">
        <v>247</v>
      </c>
      <c r="C300" s="1">
        <v>195</v>
      </c>
      <c r="D300" s="1">
        <v>142</v>
      </c>
      <c r="E300" s="1">
        <v>90</v>
      </c>
      <c r="F300" s="1">
        <v>38</v>
      </c>
      <c r="K300" s="218">
        <v>38</v>
      </c>
      <c r="L300" s="51">
        <v>2018</v>
      </c>
      <c r="M300" s="1">
        <v>299</v>
      </c>
      <c r="N300" s="1">
        <v>247</v>
      </c>
      <c r="O300" s="1">
        <v>195</v>
      </c>
      <c r="P300" s="1">
        <v>142</v>
      </c>
      <c r="Q300" s="1">
        <v>90</v>
      </c>
      <c r="R300" s="1">
        <v>38</v>
      </c>
    </row>
    <row r="301" spans="1:18" x14ac:dyDescent="0.3">
      <c r="A301" s="1">
        <v>300</v>
      </c>
      <c r="B301" s="1">
        <v>248</v>
      </c>
      <c r="C301" s="1">
        <v>196</v>
      </c>
      <c r="D301" s="1">
        <v>143</v>
      </c>
      <c r="E301" s="1">
        <v>91</v>
      </c>
      <c r="F301" s="1">
        <v>39</v>
      </c>
      <c r="K301" s="218">
        <v>39</v>
      </c>
      <c r="L301" s="51">
        <v>2018</v>
      </c>
      <c r="M301" s="1">
        <v>300</v>
      </c>
      <c r="N301" s="1">
        <v>248</v>
      </c>
      <c r="O301" s="1">
        <v>196</v>
      </c>
      <c r="P301" s="1">
        <v>143</v>
      </c>
      <c r="Q301" s="1">
        <v>91</v>
      </c>
      <c r="R301" s="1">
        <v>39</v>
      </c>
    </row>
    <row r="302" spans="1:18" x14ac:dyDescent="0.3">
      <c r="A302" s="1">
        <v>301</v>
      </c>
      <c r="B302" s="1">
        <v>249</v>
      </c>
      <c r="C302" s="1">
        <v>197</v>
      </c>
      <c r="D302" s="1">
        <v>144</v>
      </c>
      <c r="E302" s="1">
        <v>92</v>
      </c>
      <c r="F302" s="1">
        <v>40</v>
      </c>
      <c r="K302" s="218">
        <v>40</v>
      </c>
      <c r="L302" s="51">
        <v>2018</v>
      </c>
      <c r="M302" s="1">
        <v>301</v>
      </c>
      <c r="N302" s="1">
        <v>249</v>
      </c>
      <c r="O302" s="1">
        <v>197</v>
      </c>
      <c r="P302" s="1">
        <v>144</v>
      </c>
      <c r="Q302" s="1">
        <v>92</v>
      </c>
      <c r="R302" s="1">
        <v>40</v>
      </c>
    </row>
    <row r="303" spans="1:18" x14ac:dyDescent="0.3">
      <c r="A303" s="1">
        <v>302</v>
      </c>
      <c r="B303" s="1">
        <v>250</v>
      </c>
      <c r="C303" s="1">
        <v>198</v>
      </c>
      <c r="D303" s="1">
        <v>145</v>
      </c>
      <c r="E303" s="1">
        <v>93</v>
      </c>
      <c r="F303" s="1">
        <v>41</v>
      </c>
      <c r="K303" s="218">
        <v>41</v>
      </c>
      <c r="L303" s="51">
        <v>2018</v>
      </c>
      <c r="M303" s="1">
        <v>302</v>
      </c>
      <c r="N303" s="1">
        <v>250</v>
      </c>
      <c r="O303" s="1">
        <v>198</v>
      </c>
      <c r="P303" s="1">
        <v>145</v>
      </c>
      <c r="Q303" s="1">
        <v>93</v>
      </c>
      <c r="R303" s="1">
        <v>41</v>
      </c>
    </row>
    <row r="304" spans="1:18" x14ac:dyDescent="0.3">
      <c r="A304" s="1">
        <v>303</v>
      </c>
      <c r="B304" s="1">
        <v>251</v>
      </c>
      <c r="C304" s="1">
        <v>199</v>
      </c>
      <c r="D304" s="1">
        <v>146</v>
      </c>
      <c r="E304" s="1">
        <v>94</v>
      </c>
      <c r="F304" s="1">
        <v>42</v>
      </c>
      <c r="K304" s="218">
        <v>42</v>
      </c>
      <c r="L304" s="51">
        <v>2018</v>
      </c>
      <c r="M304" s="1">
        <v>303</v>
      </c>
      <c r="N304" s="1">
        <v>251</v>
      </c>
      <c r="O304" s="1">
        <v>199</v>
      </c>
      <c r="P304" s="1">
        <v>146</v>
      </c>
      <c r="Q304" s="1">
        <v>94</v>
      </c>
      <c r="R304" s="1">
        <v>42</v>
      </c>
    </row>
    <row r="305" spans="1:19" x14ac:dyDescent="0.3">
      <c r="A305" s="1">
        <v>304</v>
      </c>
      <c r="B305" s="1">
        <v>252</v>
      </c>
      <c r="C305" s="1">
        <v>200</v>
      </c>
      <c r="D305" s="1">
        <v>147</v>
      </c>
      <c r="E305" s="1">
        <v>95</v>
      </c>
      <c r="F305" s="1">
        <v>43</v>
      </c>
      <c r="K305" s="218">
        <v>43</v>
      </c>
      <c r="L305" s="51">
        <v>2018</v>
      </c>
      <c r="M305" s="1">
        <v>304</v>
      </c>
      <c r="N305" s="1">
        <v>252</v>
      </c>
      <c r="O305" s="1">
        <v>200</v>
      </c>
      <c r="P305" s="1">
        <v>147</v>
      </c>
      <c r="Q305" s="1">
        <v>95</v>
      </c>
      <c r="R305" s="1">
        <v>43</v>
      </c>
    </row>
    <row r="306" spans="1:19" x14ac:dyDescent="0.3">
      <c r="A306" s="1">
        <v>305</v>
      </c>
      <c r="B306" s="1">
        <v>253</v>
      </c>
      <c r="C306" s="1">
        <v>201</v>
      </c>
      <c r="D306" s="1">
        <v>148</v>
      </c>
      <c r="E306" s="1">
        <v>96</v>
      </c>
      <c r="F306" s="1">
        <v>44</v>
      </c>
      <c r="K306" s="218">
        <v>44</v>
      </c>
      <c r="L306" s="51">
        <v>2018</v>
      </c>
      <c r="M306" s="1">
        <v>305</v>
      </c>
      <c r="N306" s="1">
        <v>253</v>
      </c>
      <c r="O306" s="1">
        <v>201</v>
      </c>
      <c r="P306" s="1">
        <v>148</v>
      </c>
      <c r="Q306" s="1">
        <v>96</v>
      </c>
      <c r="R306" s="1">
        <v>44</v>
      </c>
    </row>
    <row r="307" spans="1:19" x14ac:dyDescent="0.3">
      <c r="A307" s="1">
        <v>306</v>
      </c>
      <c r="B307" s="1">
        <v>254</v>
      </c>
      <c r="C307" s="1">
        <v>202</v>
      </c>
      <c r="D307" s="1">
        <v>149</v>
      </c>
      <c r="E307" s="1">
        <v>97</v>
      </c>
      <c r="F307" s="1">
        <v>45</v>
      </c>
      <c r="K307" s="218">
        <v>45</v>
      </c>
      <c r="L307" s="51">
        <v>2018</v>
      </c>
      <c r="M307" s="1">
        <v>306</v>
      </c>
      <c r="N307" s="1">
        <v>254</v>
      </c>
      <c r="O307" s="1">
        <v>202</v>
      </c>
      <c r="P307" s="1">
        <v>149</v>
      </c>
      <c r="Q307" s="1">
        <v>97</v>
      </c>
      <c r="R307" s="1">
        <v>45</v>
      </c>
    </row>
    <row r="308" spans="1:19" x14ac:dyDescent="0.3">
      <c r="A308" s="1">
        <v>307</v>
      </c>
      <c r="B308" s="1">
        <v>255</v>
      </c>
      <c r="C308" s="1">
        <v>203</v>
      </c>
      <c r="D308" s="1">
        <v>150</v>
      </c>
      <c r="E308" s="1">
        <v>98</v>
      </c>
      <c r="F308" s="1">
        <v>46</v>
      </c>
      <c r="K308" s="218">
        <v>46</v>
      </c>
      <c r="L308" s="51">
        <v>2018</v>
      </c>
      <c r="M308" s="1">
        <v>307</v>
      </c>
      <c r="N308" s="1">
        <v>255</v>
      </c>
      <c r="O308" s="1">
        <v>203</v>
      </c>
      <c r="P308" s="1">
        <v>150</v>
      </c>
      <c r="Q308" s="1">
        <v>98</v>
      </c>
      <c r="R308" s="1">
        <v>46</v>
      </c>
    </row>
    <row r="309" spans="1:19" x14ac:dyDescent="0.3">
      <c r="A309" s="1">
        <v>308</v>
      </c>
      <c r="B309" s="1">
        <v>256</v>
      </c>
      <c r="C309" s="1">
        <v>204</v>
      </c>
      <c r="D309" s="1">
        <v>151</v>
      </c>
      <c r="E309" s="1">
        <v>99</v>
      </c>
      <c r="F309" s="1">
        <v>47</v>
      </c>
      <c r="K309" s="218">
        <v>47</v>
      </c>
      <c r="L309" s="51">
        <v>2018</v>
      </c>
      <c r="M309" s="1">
        <v>308</v>
      </c>
      <c r="N309" s="1">
        <v>256</v>
      </c>
      <c r="O309" s="1">
        <v>204</v>
      </c>
      <c r="P309" s="1">
        <v>151</v>
      </c>
      <c r="Q309" s="1">
        <v>99</v>
      </c>
      <c r="R309" s="1">
        <v>47</v>
      </c>
    </row>
    <row r="310" spans="1:19" x14ac:dyDescent="0.3">
      <c r="A310" s="1">
        <v>309</v>
      </c>
      <c r="B310" s="1">
        <v>257</v>
      </c>
      <c r="C310" s="1">
        <v>205</v>
      </c>
      <c r="D310" s="1">
        <v>152</v>
      </c>
      <c r="E310" s="1">
        <v>100</v>
      </c>
      <c r="F310" s="1">
        <v>48</v>
      </c>
      <c r="K310" s="218">
        <v>48</v>
      </c>
      <c r="L310" s="51">
        <v>2018</v>
      </c>
      <c r="M310" s="1">
        <v>309</v>
      </c>
      <c r="N310" s="1">
        <v>257</v>
      </c>
      <c r="O310" s="1">
        <v>205</v>
      </c>
      <c r="P310" s="1">
        <v>152</v>
      </c>
      <c r="Q310" s="1">
        <v>100</v>
      </c>
      <c r="R310" s="1">
        <v>48</v>
      </c>
    </row>
    <row r="311" spans="1:19" x14ac:dyDescent="0.3">
      <c r="A311" s="1">
        <v>310</v>
      </c>
      <c r="B311" s="1">
        <v>258</v>
      </c>
      <c r="C311" s="1">
        <v>206</v>
      </c>
      <c r="D311" s="1">
        <v>153</v>
      </c>
      <c r="E311" s="1">
        <v>101</v>
      </c>
      <c r="F311" s="1">
        <v>49</v>
      </c>
      <c r="K311" s="218">
        <v>49</v>
      </c>
      <c r="L311" s="51">
        <v>2018</v>
      </c>
      <c r="M311" s="1">
        <v>310</v>
      </c>
      <c r="N311" s="1">
        <v>258</v>
      </c>
      <c r="O311" s="1">
        <v>206</v>
      </c>
      <c r="P311" s="1">
        <v>153</v>
      </c>
      <c r="Q311" s="1">
        <v>101</v>
      </c>
      <c r="R311" s="1">
        <v>49</v>
      </c>
    </row>
    <row r="312" spans="1:19" x14ac:dyDescent="0.3">
      <c r="A312" s="1">
        <v>311</v>
      </c>
      <c r="B312" s="1">
        <v>259</v>
      </c>
      <c r="C312" s="1">
        <v>207</v>
      </c>
      <c r="D312" s="1">
        <v>154</v>
      </c>
      <c r="E312" s="1">
        <v>102</v>
      </c>
      <c r="F312" s="1">
        <v>50</v>
      </c>
      <c r="K312" s="218">
        <v>50</v>
      </c>
      <c r="L312" s="51">
        <v>2018</v>
      </c>
      <c r="M312" s="1">
        <v>311</v>
      </c>
      <c r="N312" s="1">
        <v>259</v>
      </c>
      <c r="O312" s="1">
        <v>207</v>
      </c>
      <c r="P312" s="1">
        <v>154</v>
      </c>
      <c r="Q312" s="1">
        <v>102</v>
      </c>
      <c r="R312" s="1">
        <v>50</v>
      </c>
    </row>
    <row r="313" spans="1:19" x14ac:dyDescent="0.3">
      <c r="A313" s="1">
        <v>312</v>
      </c>
      <c r="B313" s="1">
        <v>260</v>
      </c>
      <c r="C313" s="1">
        <v>208</v>
      </c>
      <c r="D313" s="1">
        <v>155</v>
      </c>
      <c r="E313" s="1">
        <v>103</v>
      </c>
      <c r="F313" s="1">
        <v>51</v>
      </c>
      <c r="K313" s="218">
        <v>51</v>
      </c>
      <c r="L313" s="51">
        <v>2018</v>
      </c>
      <c r="M313" s="1">
        <v>312</v>
      </c>
      <c r="N313" s="1">
        <v>260</v>
      </c>
      <c r="O313" s="1">
        <v>208</v>
      </c>
      <c r="P313" s="1">
        <v>155</v>
      </c>
      <c r="Q313" s="1">
        <v>103</v>
      </c>
      <c r="R313" s="1">
        <v>51</v>
      </c>
    </row>
    <row r="314" spans="1:19" x14ac:dyDescent="0.3">
      <c r="A314" s="1">
        <v>313</v>
      </c>
      <c r="B314" s="1">
        <v>261</v>
      </c>
      <c r="C314" s="1">
        <v>209</v>
      </c>
      <c r="D314" s="1">
        <v>156</v>
      </c>
      <c r="E314" s="1">
        <v>104</v>
      </c>
      <c r="F314" s="1">
        <v>52</v>
      </c>
      <c r="K314" s="218">
        <v>52</v>
      </c>
      <c r="L314" s="51">
        <v>2018</v>
      </c>
      <c r="M314" s="1">
        <v>313</v>
      </c>
      <c r="N314" s="1">
        <v>261</v>
      </c>
      <c r="O314" s="1">
        <v>209</v>
      </c>
      <c r="P314" s="1">
        <v>156</v>
      </c>
      <c r="Q314" s="1">
        <v>104</v>
      </c>
      <c r="R314" s="1">
        <v>52</v>
      </c>
    </row>
    <row r="315" spans="1:19" x14ac:dyDescent="0.3">
      <c r="A315" s="1">
        <v>314</v>
      </c>
      <c r="B315" s="1">
        <v>262</v>
      </c>
      <c r="C315" s="1">
        <v>210</v>
      </c>
      <c r="D315" s="1">
        <v>157</v>
      </c>
      <c r="E315" s="1">
        <v>105</v>
      </c>
      <c r="F315" s="1">
        <v>53</v>
      </c>
      <c r="G315" s="1">
        <v>1</v>
      </c>
      <c r="K315" s="218">
        <v>1</v>
      </c>
      <c r="L315" s="51">
        <v>2019</v>
      </c>
      <c r="M315" s="1">
        <v>314</v>
      </c>
      <c r="N315" s="1">
        <v>262</v>
      </c>
      <c r="O315" s="1">
        <v>210</v>
      </c>
      <c r="P315" s="1">
        <v>157</v>
      </c>
      <c r="Q315" s="1">
        <v>105</v>
      </c>
      <c r="R315" s="1">
        <v>53</v>
      </c>
      <c r="S315" s="1">
        <v>1</v>
      </c>
    </row>
    <row r="316" spans="1:19" x14ac:dyDescent="0.3">
      <c r="A316" s="1">
        <v>315</v>
      </c>
      <c r="B316" s="1">
        <v>263</v>
      </c>
      <c r="C316" s="1">
        <v>211</v>
      </c>
      <c r="D316" s="1">
        <v>158</v>
      </c>
      <c r="E316" s="1">
        <v>106</v>
      </c>
      <c r="F316" s="1">
        <v>54</v>
      </c>
      <c r="G316" s="1">
        <v>2</v>
      </c>
      <c r="K316" s="218">
        <v>2</v>
      </c>
      <c r="L316" s="51">
        <v>2019</v>
      </c>
      <c r="M316" s="1">
        <v>315</v>
      </c>
      <c r="N316" s="1">
        <v>263</v>
      </c>
      <c r="O316" s="1">
        <v>211</v>
      </c>
      <c r="P316" s="1">
        <v>158</v>
      </c>
      <c r="Q316" s="1">
        <v>106</v>
      </c>
      <c r="R316" s="1">
        <v>54</v>
      </c>
      <c r="S316" s="1">
        <v>2</v>
      </c>
    </row>
    <row r="317" spans="1:19" x14ac:dyDescent="0.3">
      <c r="A317" s="1">
        <v>316</v>
      </c>
      <c r="B317" s="1">
        <v>264</v>
      </c>
      <c r="C317" s="1">
        <v>212</v>
      </c>
      <c r="D317" s="1">
        <v>159</v>
      </c>
      <c r="E317" s="1">
        <v>107</v>
      </c>
      <c r="F317" s="1">
        <v>55</v>
      </c>
      <c r="G317" s="1">
        <v>3</v>
      </c>
      <c r="K317" s="218">
        <v>3</v>
      </c>
      <c r="L317" s="51">
        <v>2019</v>
      </c>
      <c r="M317" s="1">
        <v>316</v>
      </c>
      <c r="N317" s="1">
        <v>264</v>
      </c>
      <c r="O317" s="1">
        <v>212</v>
      </c>
      <c r="P317" s="1">
        <v>159</v>
      </c>
      <c r="Q317" s="1">
        <v>107</v>
      </c>
      <c r="R317" s="1">
        <v>55</v>
      </c>
      <c r="S317" s="1">
        <v>3</v>
      </c>
    </row>
    <row r="318" spans="1:19" x14ac:dyDescent="0.3">
      <c r="A318" s="1">
        <v>317</v>
      </c>
      <c r="B318" s="1">
        <v>265</v>
      </c>
      <c r="C318" s="1">
        <v>213</v>
      </c>
      <c r="D318" s="1">
        <v>160</v>
      </c>
      <c r="E318" s="1">
        <v>108</v>
      </c>
      <c r="F318" s="1">
        <v>56</v>
      </c>
      <c r="G318" s="1">
        <v>4</v>
      </c>
      <c r="K318" s="218">
        <v>4</v>
      </c>
      <c r="L318" s="51">
        <v>2019</v>
      </c>
      <c r="M318" s="1">
        <v>317</v>
      </c>
      <c r="N318" s="1">
        <v>265</v>
      </c>
      <c r="O318" s="1">
        <v>213</v>
      </c>
      <c r="P318" s="1">
        <v>160</v>
      </c>
      <c r="Q318" s="1">
        <v>108</v>
      </c>
      <c r="R318" s="1">
        <v>56</v>
      </c>
      <c r="S318" s="1">
        <v>4</v>
      </c>
    </row>
    <row r="319" spans="1:19" x14ac:dyDescent="0.3">
      <c r="A319" s="1">
        <v>318</v>
      </c>
      <c r="B319" s="1">
        <v>266</v>
      </c>
      <c r="C319" s="1">
        <v>214</v>
      </c>
      <c r="D319" s="1">
        <v>161</v>
      </c>
      <c r="E319" s="1">
        <v>109</v>
      </c>
      <c r="F319" s="1">
        <v>57</v>
      </c>
      <c r="G319" s="1">
        <v>5</v>
      </c>
      <c r="K319" s="218">
        <v>5</v>
      </c>
      <c r="L319" s="51">
        <v>2019</v>
      </c>
      <c r="M319" s="1">
        <v>318</v>
      </c>
      <c r="N319" s="1">
        <v>266</v>
      </c>
      <c r="O319" s="1">
        <v>214</v>
      </c>
      <c r="P319" s="1">
        <v>161</v>
      </c>
      <c r="Q319" s="1">
        <v>109</v>
      </c>
      <c r="R319" s="1">
        <v>57</v>
      </c>
      <c r="S319" s="1">
        <v>5</v>
      </c>
    </row>
    <row r="320" spans="1:19" x14ac:dyDescent="0.3">
      <c r="A320" s="1">
        <v>319</v>
      </c>
      <c r="B320" s="1">
        <v>267</v>
      </c>
      <c r="C320" s="1">
        <v>215</v>
      </c>
      <c r="D320" s="1">
        <v>162</v>
      </c>
      <c r="E320" s="1">
        <v>110</v>
      </c>
      <c r="F320" s="1">
        <v>58</v>
      </c>
      <c r="G320" s="1">
        <v>6</v>
      </c>
      <c r="K320" s="218">
        <v>6</v>
      </c>
      <c r="L320" s="51">
        <v>2019</v>
      </c>
      <c r="M320" s="1">
        <v>319</v>
      </c>
      <c r="N320" s="1">
        <v>267</v>
      </c>
      <c r="O320" s="1">
        <v>215</v>
      </c>
      <c r="P320" s="1">
        <v>162</v>
      </c>
      <c r="Q320" s="1">
        <v>110</v>
      </c>
      <c r="R320" s="1">
        <v>58</v>
      </c>
      <c r="S320" s="1">
        <v>6</v>
      </c>
    </row>
    <row r="321" spans="1:19" x14ac:dyDescent="0.3">
      <c r="A321" s="1">
        <v>320</v>
      </c>
      <c r="B321" s="1">
        <v>268</v>
      </c>
      <c r="C321" s="1">
        <v>216</v>
      </c>
      <c r="D321" s="1">
        <v>163</v>
      </c>
      <c r="E321" s="1">
        <v>111</v>
      </c>
      <c r="F321" s="1">
        <v>59</v>
      </c>
      <c r="G321" s="1">
        <v>7</v>
      </c>
      <c r="K321" s="218">
        <v>7</v>
      </c>
      <c r="L321" s="51">
        <v>2019</v>
      </c>
      <c r="M321" s="1">
        <v>320</v>
      </c>
      <c r="N321" s="1">
        <v>268</v>
      </c>
      <c r="O321" s="1">
        <v>216</v>
      </c>
      <c r="P321" s="1">
        <v>163</v>
      </c>
      <c r="Q321" s="1">
        <v>111</v>
      </c>
      <c r="R321" s="1">
        <v>59</v>
      </c>
      <c r="S321" s="1">
        <v>7</v>
      </c>
    </row>
    <row r="322" spans="1:19" x14ac:dyDescent="0.3">
      <c r="A322" s="1">
        <v>321</v>
      </c>
      <c r="B322" s="1">
        <v>269</v>
      </c>
      <c r="C322" s="1">
        <v>217</v>
      </c>
      <c r="D322" s="1">
        <v>164</v>
      </c>
      <c r="E322" s="1">
        <v>112</v>
      </c>
      <c r="F322" s="1">
        <v>60</v>
      </c>
      <c r="G322" s="1">
        <v>8</v>
      </c>
      <c r="K322" s="218">
        <v>8</v>
      </c>
      <c r="L322" s="51">
        <v>2019</v>
      </c>
      <c r="M322" s="1">
        <v>321</v>
      </c>
      <c r="N322" s="1">
        <v>269</v>
      </c>
      <c r="O322" s="1">
        <v>217</v>
      </c>
      <c r="P322" s="1">
        <v>164</v>
      </c>
      <c r="Q322" s="1">
        <v>112</v>
      </c>
      <c r="R322" s="1">
        <v>60</v>
      </c>
      <c r="S322" s="1">
        <v>8</v>
      </c>
    </row>
    <row r="323" spans="1:19" x14ac:dyDescent="0.3">
      <c r="A323" s="1">
        <v>322</v>
      </c>
      <c r="B323" s="1">
        <v>270</v>
      </c>
      <c r="C323" s="1">
        <v>218</v>
      </c>
      <c r="D323" s="1">
        <v>165</v>
      </c>
      <c r="E323" s="1">
        <v>113</v>
      </c>
      <c r="F323" s="1">
        <v>61</v>
      </c>
      <c r="G323" s="1">
        <v>9</v>
      </c>
      <c r="K323" s="218">
        <v>9</v>
      </c>
      <c r="L323" s="51">
        <v>2019</v>
      </c>
      <c r="M323" s="1">
        <v>322</v>
      </c>
      <c r="N323" s="1">
        <v>270</v>
      </c>
      <c r="O323" s="1">
        <v>218</v>
      </c>
      <c r="P323" s="1">
        <v>165</v>
      </c>
      <c r="Q323" s="1">
        <v>113</v>
      </c>
      <c r="R323" s="1">
        <v>61</v>
      </c>
      <c r="S323" s="1">
        <v>9</v>
      </c>
    </row>
    <row r="324" spans="1:19" x14ac:dyDescent="0.3">
      <c r="A324" s="1">
        <v>323</v>
      </c>
      <c r="B324" s="1">
        <v>271</v>
      </c>
      <c r="C324" s="1">
        <v>219</v>
      </c>
      <c r="D324" s="1">
        <v>166</v>
      </c>
      <c r="E324" s="1">
        <v>114</v>
      </c>
      <c r="F324" s="1">
        <v>62</v>
      </c>
      <c r="G324" s="1">
        <v>10</v>
      </c>
      <c r="K324" s="218">
        <v>10</v>
      </c>
      <c r="L324" s="51">
        <v>2019</v>
      </c>
      <c r="M324" s="1">
        <v>323</v>
      </c>
      <c r="N324" s="1">
        <v>271</v>
      </c>
      <c r="O324" s="1">
        <v>219</v>
      </c>
      <c r="P324" s="1">
        <v>166</v>
      </c>
      <c r="Q324" s="1">
        <v>114</v>
      </c>
      <c r="R324" s="1">
        <v>62</v>
      </c>
      <c r="S324" s="1">
        <v>10</v>
      </c>
    </row>
    <row r="325" spans="1:19" x14ac:dyDescent="0.3">
      <c r="A325" s="1">
        <v>324</v>
      </c>
      <c r="B325" s="1">
        <v>272</v>
      </c>
      <c r="C325" s="1">
        <v>220</v>
      </c>
      <c r="D325" s="1">
        <v>167</v>
      </c>
      <c r="E325" s="1">
        <v>115</v>
      </c>
      <c r="F325" s="1">
        <v>63</v>
      </c>
      <c r="G325" s="1">
        <v>11</v>
      </c>
      <c r="K325" s="218">
        <v>11</v>
      </c>
      <c r="L325" s="51">
        <v>2019</v>
      </c>
      <c r="M325" s="1">
        <v>324</v>
      </c>
      <c r="N325" s="1">
        <v>272</v>
      </c>
      <c r="O325" s="1">
        <v>220</v>
      </c>
      <c r="P325" s="1">
        <v>167</v>
      </c>
      <c r="Q325" s="1">
        <v>115</v>
      </c>
      <c r="R325" s="1">
        <v>63</v>
      </c>
      <c r="S325" s="1">
        <v>11</v>
      </c>
    </row>
    <row r="326" spans="1:19" x14ac:dyDescent="0.3">
      <c r="A326" s="1">
        <v>325</v>
      </c>
      <c r="B326" s="1">
        <v>273</v>
      </c>
      <c r="C326" s="1">
        <v>221</v>
      </c>
      <c r="D326" s="1">
        <v>168</v>
      </c>
      <c r="E326" s="1">
        <v>116</v>
      </c>
      <c r="F326" s="1">
        <v>64</v>
      </c>
      <c r="G326" s="1">
        <v>12</v>
      </c>
      <c r="K326" s="218">
        <v>12</v>
      </c>
      <c r="L326" s="51">
        <v>2019</v>
      </c>
      <c r="M326" s="1">
        <v>325</v>
      </c>
      <c r="N326" s="1">
        <v>273</v>
      </c>
      <c r="O326" s="1">
        <v>221</v>
      </c>
      <c r="P326" s="1">
        <v>168</v>
      </c>
      <c r="Q326" s="1">
        <v>116</v>
      </c>
      <c r="R326" s="1">
        <v>64</v>
      </c>
      <c r="S326" s="1">
        <v>12</v>
      </c>
    </row>
    <row r="327" spans="1:19" x14ac:dyDescent="0.3">
      <c r="A327" s="1">
        <v>326</v>
      </c>
      <c r="B327" s="1">
        <v>274</v>
      </c>
      <c r="C327" s="1">
        <v>222</v>
      </c>
      <c r="D327" s="1">
        <v>169</v>
      </c>
      <c r="E327" s="1">
        <v>117</v>
      </c>
      <c r="F327" s="1">
        <v>65</v>
      </c>
      <c r="G327" s="1">
        <v>13</v>
      </c>
      <c r="K327" s="218">
        <v>13</v>
      </c>
      <c r="L327" s="51">
        <v>2019</v>
      </c>
      <c r="M327" s="1">
        <v>326</v>
      </c>
      <c r="N327" s="1">
        <v>274</v>
      </c>
      <c r="O327" s="1">
        <v>222</v>
      </c>
      <c r="P327" s="1">
        <v>169</v>
      </c>
      <c r="Q327" s="1">
        <v>117</v>
      </c>
      <c r="R327" s="1">
        <v>65</v>
      </c>
      <c r="S327" s="1">
        <v>13</v>
      </c>
    </row>
    <row r="328" spans="1:19" x14ac:dyDescent="0.3">
      <c r="A328" s="1">
        <v>327</v>
      </c>
      <c r="B328" s="1">
        <v>275</v>
      </c>
      <c r="C328" s="1">
        <v>223</v>
      </c>
      <c r="D328" s="1">
        <v>170</v>
      </c>
      <c r="E328" s="1">
        <v>118</v>
      </c>
      <c r="F328" s="1">
        <v>66</v>
      </c>
      <c r="G328" s="1">
        <v>14</v>
      </c>
      <c r="K328" s="218">
        <v>14</v>
      </c>
      <c r="L328" s="51">
        <v>2019</v>
      </c>
      <c r="M328" s="1">
        <v>327</v>
      </c>
      <c r="N328" s="1">
        <v>275</v>
      </c>
      <c r="O328" s="1">
        <v>223</v>
      </c>
      <c r="P328" s="1">
        <v>170</v>
      </c>
      <c r="Q328" s="1">
        <v>118</v>
      </c>
      <c r="R328" s="1">
        <v>66</v>
      </c>
      <c r="S328" s="1">
        <v>14</v>
      </c>
    </row>
    <row r="329" spans="1:19" x14ac:dyDescent="0.3">
      <c r="A329" s="1">
        <v>328</v>
      </c>
      <c r="B329" s="1">
        <v>276</v>
      </c>
      <c r="C329" s="1">
        <v>224</v>
      </c>
      <c r="D329" s="1">
        <v>171</v>
      </c>
      <c r="E329" s="1">
        <v>119</v>
      </c>
      <c r="F329" s="1">
        <v>67</v>
      </c>
      <c r="G329" s="1">
        <v>15</v>
      </c>
      <c r="K329" s="218">
        <v>15</v>
      </c>
      <c r="L329" s="51">
        <v>2019</v>
      </c>
      <c r="M329" s="1">
        <v>328</v>
      </c>
      <c r="N329" s="1">
        <v>276</v>
      </c>
      <c r="O329" s="1">
        <v>224</v>
      </c>
      <c r="P329" s="1">
        <v>171</v>
      </c>
      <c r="Q329" s="1">
        <v>119</v>
      </c>
      <c r="R329" s="1">
        <v>67</v>
      </c>
      <c r="S329" s="1">
        <v>15</v>
      </c>
    </row>
    <row r="330" spans="1:19" x14ac:dyDescent="0.3">
      <c r="A330" s="1">
        <v>329</v>
      </c>
      <c r="B330" s="1">
        <v>277</v>
      </c>
      <c r="C330" s="1">
        <v>225</v>
      </c>
      <c r="D330" s="1">
        <v>172</v>
      </c>
      <c r="E330" s="1">
        <v>120</v>
      </c>
      <c r="F330" s="1">
        <v>68</v>
      </c>
      <c r="G330" s="1">
        <v>16</v>
      </c>
      <c r="K330" s="218">
        <v>16</v>
      </c>
      <c r="L330" s="51">
        <v>2019</v>
      </c>
      <c r="M330" s="1">
        <v>329</v>
      </c>
      <c r="N330" s="1">
        <v>277</v>
      </c>
      <c r="O330" s="1">
        <v>225</v>
      </c>
      <c r="P330" s="1">
        <v>172</v>
      </c>
      <c r="Q330" s="1">
        <v>120</v>
      </c>
      <c r="R330" s="1">
        <v>68</v>
      </c>
      <c r="S330" s="1">
        <v>16</v>
      </c>
    </row>
    <row r="331" spans="1:19" x14ac:dyDescent="0.3">
      <c r="A331" s="1">
        <v>330</v>
      </c>
      <c r="B331" s="1">
        <v>278</v>
      </c>
      <c r="C331" s="1">
        <v>226</v>
      </c>
      <c r="D331" s="1">
        <v>173</v>
      </c>
      <c r="E331" s="1">
        <v>121</v>
      </c>
      <c r="F331" s="1">
        <v>69</v>
      </c>
      <c r="G331" s="1">
        <v>17</v>
      </c>
      <c r="K331" s="218">
        <v>17</v>
      </c>
      <c r="L331" s="51">
        <v>2019</v>
      </c>
      <c r="M331" s="1">
        <v>330</v>
      </c>
      <c r="N331" s="1">
        <v>278</v>
      </c>
      <c r="O331" s="1">
        <v>226</v>
      </c>
      <c r="P331" s="1">
        <v>173</v>
      </c>
      <c r="Q331" s="1">
        <v>121</v>
      </c>
      <c r="R331" s="1">
        <v>69</v>
      </c>
      <c r="S331" s="1">
        <v>17</v>
      </c>
    </row>
    <row r="332" spans="1:19" x14ac:dyDescent="0.3">
      <c r="A332" s="1">
        <v>331</v>
      </c>
      <c r="B332" s="1">
        <v>279</v>
      </c>
      <c r="C332" s="1">
        <v>227</v>
      </c>
      <c r="D332" s="1">
        <v>174</v>
      </c>
      <c r="E332" s="1">
        <v>122</v>
      </c>
      <c r="F332" s="1">
        <v>70</v>
      </c>
      <c r="G332" s="1">
        <v>18</v>
      </c>
      <c r="K332" s="218">
        <v>18</v>
      </c>
      <c r="L332" s="51">
        <v>2019</v>
      </c>
      <c r="M332" s="1">
        <v>331</v>
      </c>
      <c r="N332" s="1">
        <v>279</v>
      </c>
      <c r="O332" s="1">
        <v>227</v>
      </c>
      <c r="P332" s="1">
        <v>174</v>
      </c>
      <c r="Q332" s="1">
        <v>122</v>
      </c>
      <c r="R332" s="1">
        <v>70</v>
      </c>
      <c r="S332" s="1">
        <v>18</v>
      </c>
    </row>
    <row r="333" spans="1:19" x14ac:dyDescent="0.3">
      <c r="A333" s="1">
        <v>332</v>
      </c>
      <c r="B333" s="1">
        <v>280</v>
      </c>
      <c r="C333" s="1">
        <v>228</v>
      </c>
      <c r="D333" s="1">
        <v>175</v>
      </c>
      <c r="E333" s="1">
        <v>123</v>
      </c>
      <c r="F333" s="1">
        <v>71</v>
      </c>
      <c r="G333" s="1">
        <v>19</v>
      </c>
      <c r="K333" s="218">
        <v>19</v>
      </c>
      <c r="L333" s="51">
        <v>2019</v>
      </c>
      <c r="M333" s="1">
        <v>332</v>
      </c>
      <c r="N333" s="1">
        <v>280</v>
      </c>
      <c r="O333" s="1">
        <v>228</v>
      </c>
      <c r="P333" s="1">
        <v>175</v>
      </c>
      <c r="Q333" s="1">
        <v>123</v>
      </c>
      <c r="R333" s="1">
        <v>71</v>
      </c>
      <c r="S333" s="1">
        <v>19</v>
      </c>
    </row>
    <row r="334" spans="1:19" x14ac:dyDescent="0.3">
      <c r="A334" s="1">
        <v>333</v>
      </c>
      <c r="B334" s="1">
        <v>281</v>
      </c>
      <c r="C334" s="1">
        <v>229</v>
      </c>
      <c r="D334" s="1">
        <v>176</v>
      </c>
      <c r="E334" s="1">
        <v>124</v>
      </c>
      <c r="F334" s="1">
        <v>72</v>
      </c>
      <c r="G334" s="1">
        <v>20</v>
      </c>
      <c r="K334" s="218">
        <v>20</v>
      </c>
      <c r="L334" s="51">
        <v>2019</v>
      </c>
      <c r="M334" s="1">
        <v>333</v>
      </c>
      <c r="N334" s="1">
        <v>281</v>
      </c>
      <c r="O334" s="1">
        <v>229</v>
      </c>
      <c r="P334" s="1">
        <v>176</v>
      </c>
      <c r="Q334" s="1">
        <v>124</v>
      </c>
      <c r="R334" s="1">
        <v>72</v>
      </c>
      <c r="S334" s="1">
        <v>20</v>
      </c>
    </row>
    <row r="335" spans="1:19" x14ac:dyDescent="0.3">
      <c r="A335" s="1">
        <v>334</v>
      </c>
      <c r="B335" s="1">
        <v>282</v>
      </c>
      <c r="C335" s="1">
        <v>230</v>
      </c>
      <c r="D335" s="1">
        <v>177</v>
      </c>
      <c r="E335" s="1">
        <v>125</v>
      </c>
      <c r="F335" s="1">
        <v>73</v>
      </c>
      <c r="G335" s="1">
        <v>21</v>
      </c>
      <c r="K335" s="218">
        <v>21</v>
      </c>
      <c r="L335" s="51">
        <v>2019</v>
      </c>
      <c r="M335" s="1">
        <v>334</v>
      </c>
      <c r="N335" s="1">
        <v>282</v>
      </c>
      <c r="O335" s="1">
        <v>230</v>
      </c>
      <c r="P335" s="1">
        <v>177</v>
      </c>
      <c r="Q335" s="1">
        <v>125</v>
      </c>
      <c r="R335" s="1">
        <v>73</v>
      </c>
      <c r="S335" s="1">
        <v>21</v>
      </c>
    </row>
    <row r="336" spans="1:19" x14ac:dyDescent="0.3">
      <c r="A336" s="1">
        <v>335</v>
      </c>
      <c r="B336" s="1">
        <v>283</v>
      </c>
      <c r="C336" s="1">
        <v>231</v>
      </c>
      <c r="D336" s="1">
        <v>178</v>
      </c>
      <c r="E336" s="1">
        <v>126</v>
      </c>
      <c r="F336" s="1">
        <v>74</v>
      </c>
      <c r="G336" s="1">
        <v>22</v>
      </c>
      <c r="K336" s="218">
        <v>22</v>
      </c>
      <c r="L336" s="51">
        <v>2019</v>
      </c>
      <c r="M336" s="1">
        <v>335</v>
      </c>
      <c r="N336" s="1">
        <v>283</v>
      </c>
      <c r="O336" s="1">
        <v>231</v>
      </c>
      <c r="P336" s="1">
        <v>178</v>
      </c>
      <c r="Q336" s="1">
        <v>126</v>
      </c>
      <c r="R336" s="1">
        <v>74</v>
      </c>
      <c r="S336" s="1">
        <v>22</v>
      </c>
    </row>
    <row r="337" spans="1:19" x14ac:dyDescent="0.3">
      <c r="A337" s="1">
        <v>336</v>
      </c>
      <c r="B337" s="1">
        <v>284</v>
      </c>
      <c r="C337" s="1">
        <v>232</v>
      </c>
      <c r="D337" s="1">
        <v>179</v>
      </c>
      <c r="E337" s="1">
        <v>127</v>
      </c>
      <c r="F337" s="1">
        <v>75</v>
      </c>
      <c r="G337" s="1">
        <v>23</v>
      </c>
      <c r="K337" s="218">
        <v>23</v>
      </c>
      <c r="L337" s="51">
        <v>2019</v>
      </c>
      <c r="M337" s="1">
        <v>336</v>
      </c>
      <c r="N337" s="1">
        <v>284</v>
      </c>
      <c r="O337" s="1">
        <v>232</v>
      </c>
      <c r="P337" s="1">
        <v>179</v>
      </c>
      <c r="Q337" s="1">
        <v>127</v>
      </c>
      <c r="R337" s="1">
        <v>75</v>
      </c>
      <c r="S337" s="1">
        <v>23</v>
      </c>
    </row>
    <row r="338" spans="1:19" x14ac:dyDescent="0.3">
      <c r="A338" s="1">
        <v>337</v>
      </c>
      <c r="B338" s="1">
        <v>285</v>
      </c>
      <c r="C338" s="1">
        <v>233</v>
      </c>
      <c r="D338" s="1">
        <v>180</v>
      </c>
      <c r="E338" s="1">
        <v>128</v>
      </c>
      <c r="F338" s="1">
        <v>76</v>
      </c>
      <c r="G338" s="1">
        <v>24</v>
      </c>
      <c r="K338" s="218">
        <v>24</v>
      </c>
      <c r="L338" s="51">
        <v>2019</v>
      </c>
      <c r="M338" s="1">
        <v>337</v>
      </c>
      <c r="N338" s="1">
        <v>285</v>
      </c>
      <c r="O338" s="1">
        <v>233</v>
      </c>
      <c r="P338" s="1">
        <v>180</v>
      </c>
      <c r="Q338" s="1">
        <v>128</v>
      </c>
      <c r="R338" s="1">
        <v>76</v>
      </c>
      <c r="S338" s="1">
        <v>24</v>
      </c>
    </row>
    <row r="339" spans="1:19" x14ac:dyDescent="0.3">
      <c r="A339" s="1">
        <v>338</v>
      </c>
      <c r="B339" s="1">
        <v>286</v>
      </c>
      <c r="C339" s="1">
        <v>234</v>
      </c>
      <c r="D339" s="1">
        <v>181</v>
      </c>
      <c r="E339" s="1">
        <v>129</v>
      </c>
      <c r="F339" s="1">
        <v>77</v>
      </c>
      <c r="G339" s="1">
        <v>25</v>
      </c>
      <c r="K339" s="218">
        <v>25</v>
      </c>
      <c r="L339" s="51">
        <v>2019</v>
      </c>
      <c r="M339" s="1">
        <v>338</v>
      </c>
      <c r="N339" s="1">
        <v>286</v>
      </c>
      <c r="O339" s="1">
        <v>234</v>
      </c>
      <c r="P339" s="1">
        <v>181</v>
      </c>
      <c r="Q339" s="1">
        <v>129</v>
      </c>
      <c r="R339" s="1">
        <v>77</v>
      </c>
      <c r="S339" s="1">
        <v>25</v>
      </c>
    </row>
    <row r="340" spans="1:19" x14ac:dyDescent="0.3">
      <c r="A340" s="1">
        <v>339</v>
      </c>
      <c r="B340" s="1">
        <v>287</v>
      </c>
      <c r="C340" s="1">
        <v>235</v>
      </c>
      <c r="D340" s="1">
        <v>182</v>
      </c>
      <c r="E340" s="1">
        <v>130</v>
      </c>
      <c r="F340" s="1">
        <v>78</v>
      </c>
      <c r="G340" s="1">
        <v>26</v>
      </c>
      <c r="K340" s="218">
        <v>26</v>
      </c>
      <c r="L340" s="51">
        <v>2019</v>
      </c>
      <c r="M340" s="1">
        <v>339</v>
      </c>
      <c r="N340" s="1">
        <v>287</v>
      </c>
      <c r="O340" s="1">
        <v>235</v>
      </c>
      <c r="P340" s="1">
        <v>182</v>
      </c>
      <c r="Q340" s="1">
        <v>130</v>
      </c>
      <c r="R340" s="1">
        <v>78</v>
      </c>
      <c r="S340" s="1">
        <v>26</v>
      </c>
    </row>
    <row r="341" spans="1:19" x14ac:dyDescent="0.3">
      <c r="A341" s="1">
        <v>340</v>
      </c>
      <c r="B341" s="1">
        <v>288</v>
      </c>
      <c r="C341" s="1">
        <v>236</v>
      </c>
      <c r="D341" s="1">
        <v>183</v>
      </c>
      <c r="E341" s="1">
        <v>131</v>
      </c>
      <c r="F341" s="1">
        <v>79</v>
      </c>
      <c r="G341" s="1">
        <v>27</v>
      </c>
      <c r="K341" s="218">
        <v>27</v>
      </c>
      <c r="L341" s="51">
        <v>2019</v>
      </c>
      <c r="M341" s="1">
        <v>340</v>
      </c>
      <c r="N341" s="1">
        <v>288</v>
      </c>
      <c r="O341" s="1">
        <v>236</v>
      </c>
      <c r="P341" s="1">
        <v>183</v>
      </c>
      <c r="Q341" s="1">
        <v>131</v>
      </c>
      <c r="R341" s="1">
        <v>79</v>
      </c>
      <c r="S341" s="1">
        <v>27</v>
      </c>
    </row>
    <row r="342" spans="1:19" x14ac:dyDescent="0.3">
      <c r="A342" s="1">
        <v>341</v>
      </c>
      <c r="B342" s="1">
        <v>289</v>
      </c>
      <c r="C342" s="1">
        <v>237</v>
      </c>
      <c r="D342" s="1">
        <v>184</v>
      </c>
      <c r="E342" s="1">
        <v>132</v>
      </c>
      <c r="F342" s="1">
        <v>80</v>
      </c>
      <c r="G342" s="1">
        <v>28</v>
      </c>
      <c r="K342" s="218">
        <v>28</v>
      </c>
      <c r="L342" s="51">
        <v>2019</v>
      </c>
      <c r="M342" s="1">
        <v>341</v>
      </c>
      <c r="N342" s="1">
        <v>289</v>
      </c>
      <c r="O342" s="1">
        <v>237</v>
      </c>
      <c r="P342" s="1">
        <v>184</v>
      </c>
      <c r="Q342" s="1">
        <v>132</v>
      </c>
      <c r="R342" s="1">
        <v>80</v>
      </c>
      <c r="S342" s="1">
        <v>28</v>
      </c>
    </row>
    <row r="343" spans="1:19" x14ac:dyDescent="0.3">
      <c r="A343" s="1">
        <v>342</v>
      </c>
      <c r="B343" s="1">
        <v>290</v>
      </c>
      <c r="C343" s="1">
        <v>238</v>
      </c>
      <c r="D343" s="1">
        <v>185</v>
      </c>
      <c r="E343" s="1">
        <v>133</v>
      </c>
      <c r="F343" s="1">
        <v>81</v>
      </c>
      <c r="G343" s="1">
        <v>29</v>
      </c>
      <c r="K343" s="218">
        <v>29</v>
      </c>
      <c r="L343" s="51">
        <v>2019</v>
      </c>
      <c r="M343" s="1">
        <v>342</v>
      </c>
      <c r="N343" s="1">
        <v>290</v>
      </c>
      <c r="O343" s="1">
        <v>238</v>
      </c>
      <c r="P343" s="1">
        <v>185</v>
      </c>
      <c r="Q343" s="1">
        <v>133</v>
      </c>
      <c r="R343" s="1">
        <v>81</v>
      </c>
      <c r="S343" s="1">
        <v>29</v>
      </c>
    </row>
    <row r="344" spans="1:19" x14ac:dyDescent="0.3">
      <c r="A344" s="1">
        <v>343</v>
      </c>
      <c r="B344" s="1">
        <v>291</v>
      </c>
      <c r="C344" s="1">
        <v>239</v>
      </c>
      <c r="D344" s="1">
        <v>186</v>
      </c>
      <c r="E344" s="1">
        <v>134</v>
      </c>
      <c r="F344" s="1">
        <v>82</v>
      </c>
      <c r="G344" s="1">
        <v>30</v>
      </c>
      <c r="K344" s="218">
        <v>30</v>
      </c>
      <c r="L344" s="51">
        <v>2019</v>
      </c>
      <c r="M344" s="1">
        <v>343</v>
      </c>
      <c r="N344" s="1">
        <v>291</v>
      </c>
      <c r="O344" s="1">
        <v>239</v>
      </c>
      <c r="P344" s="1">
        <v>186</v>
      </c>
      <c r="Q344" s="1">
        <v>134</v>
      </c>
      <c r="R344" s="1">
        <v>82</v>
      </c>
      <c r="S344" s="1">
        <v>30</v>
      </c>
    </row>
    <row r="345" spans="1:19" x14ac:dyDescent="0.3">
      <c r="A345" s="1">
        <v>344</v>
      </c>
      <c r="B345" s="1">
        <v>292</v>
      </c>
      <c r="C345" s="1">
        <v>240</v>
      </c>
      <c r="D345" s="1">
        <v>187</v>
      </c>
      <c r="E345" s="1">
        <v>135</v>
      </c>
      <c r="F345" s="1">
        <v>83</v>
      </c>
      <c r="G345" s="1">
        <v>31</v>
      </c>
      <c r="K345" s="218">
        <v>31</v>
      </c>
      <c r="L345" s="51">
        <v>2019</v>
      </c>
      <c r="M345" s="1">
        <v>344</v>
      </c>
      <c r="N345" s="1">
        <v>292</v>
      </c>
      <c r="O345" s="1">
        <v>240</v>
      </c>
      <c r="P345" s="1">
        <v>187</v>
      </c>
      <c r="Q345" s="1">
        <v>135</v>
      </c>
      <c r="R345" s="1">
        <v>83</v>
      </c>
      <c r="S345" s="1">
        <v>31</v>
      </c>
    </row>
    <row r="346" spans="1:19" x14ac:dyDescent="0.3">
      <c r="A346" s="1">
        <v>345</v>
      </c>
      <c r="B346" s="1">
        <v>293</v>
      </c>
      <c r="C346" s="1">
        <v>241</v>
      </c>
      <c r="D346" s="1">
        <v>188</v>
      </c>
      <c r="E346" s="1">
        <v>136</v>
      </c>
      <c r="F346" s="1">
        <v>84</v>
      </c>
      <c r="G346" s="1">
        <v>32</v>
      </c>
      <c r="K346" s="218">
        <v>32</v>
      </c>
      <c r="L346" s="51">
        <v>2019</v>
      </c>
      <c r="M346" s="1">
        <v>345</v>
      </c>
      <c r="N346" s="1">
        <v>293</v>
      </c>
      <c r="O346" s="1">
        <v>241</v>
      </c>
      <c r="P346" s="1">
        <v>188</v>
      </c>
      <c r="Q346" s="1">
        <v>136</v>
      </c>
      <c r="R346" s="1">
        <v>84</v>
      </c>
      <c r="S346" s="1">
        <v>32</v>
      </c>
    </row>
    <row r="347" spans="1:19" x14ac:dyDescent="0.3">
      <c r="A347" s="1">
        <v>346</v>
      </c>
      <c r="B347" s="1">
        <v>294</v>
      </c>
      <c r="C347" s="1">
        <v>242</v>
      </c>
      <c r="D347" s="1">
        <v>189</v>
      </c>
      <c r="E347" s="1">
        <v>137</v>
      </c>
      <c r="F347" s="1">
        <v>85</v>
      </c>
      <c r="G347" s="1">
        <v>33</v>
      </c>
      <c r="K347" s="218">
        <v>33</v>
      </c>
      <c r="L347" s="51">
        <v>2019</v>
      </c>
      <c r="M347" s="1">
        <v>346</v>
      </c>
      <c r="N347" s="1">
        <v>294</v>
      </c>
      <c r="O347" s="1">
        <v>242</v>
      </c>
      <c r="P347" s="1">
        <v>189</v>
      </c>
      <c r="Q347" s="1">
        <v>137</v>
      </c>
      <c r="R347" s="1">
        <v>85</v>
      </c>
      <c r="S347" s="1">
        <v>33</v>
      </c>
    </row>
    <row r="348" spans="1:19" x14ac:dyDescent="0.3">
      <c r="A348" s="1">
        <v>347</v>
      </c>
      <c r="B348" s="1">
        <v>295</v>
      </c>
      <c r="C348" s="1">
        <v>243</v>
      </c>
      <c r="D348" s="1">
        <v>190</v>
      </c>
      <c r="E348" s="1">
        <v>138</v>
      </c>
      <c r="F348" s="1">
        <v>86</v>
      </c>
      <c r="G348" s="1">
        <v>34</v>
      </c>
      <c r="K348" s="218">
        <v>34</v>
      </c>
      <c r="L348" s="51">
        <v>2019</v>
      </c>
      <c r="M348" s="1">
        <v>347</v>
      </c>
      <c r="N348" s="1">
        <v>295</v>
      </c>
      <c r="O348" s="1">
        <v>243</v>
      </c>
      <c r="P348" s="1">
        <v>190</v>
      </c>
      <c r="Q348" s="1">
        <v>138</v>
      </c>
      <c r="R348" s="1">
        <v>86</v>
      </c>
      <c r="S348" s="1">
        <v>34</v>
      </c>
    </row>
    <row r="349" spans="1:19" x14ac:dyDescent="0.3">
      <c r="A349" s="1">
        <v>348</v>
      </c>
      <c r="B349" s="1">
        <v>296</v>
      </c>
      <c r="C349" s="1">
        <v>244</v>
      </c>
      <c r="D349" s="1">
        <v>191</v>
      </c>
      <c r="E349" s="1">
        <v>139</v>
      </c>
      <c r="F349" s="1">
        <v>87</v>
      </c>
      <c r="G349" s="1">
        <v>35</v>
      </c>
      <c r="K349" s="218">
        <v>35</v>
      </c>
      <c r="L349" s="51">
        <v>2019</v>
      </c>
      <c r="M349" s="1">
        <v>348</v>
      </c>
      <c r="N349" s="1">
        <v>296</v>
      </c>
      <c r="O349" s="1">
        <v>244</v>
      </c>
      <c r="P349" s="1">
        <v>191</v>
      </c>
      <c r="Q349" s="1">
        <v>139</v>
      </c>
      <c r="R349" s="1">
        <v>87</v>
      </c>
      <c r="S349" s="1">
        <v>35</v>
      </c>
    </row>
    <row r="350" spans="1:19" x14ac:dyDescent="0.3">
      <c r="A350" s="1">
        <v>349</v>
      </c>
      <c r="B350" s="1">
        <v>297</v>
      </c>
      <c r="C350" s="1">
        <v>245</v>
      </c>
      <c r="D350" s="1">
        <v>192</v>
      </c>
      <c r="E350" s="1">
        <v>140</v>
      </c>
      <c r="F350" s="1">
        <v>88</v>
      </c>
      <c r="G350" s="1">
        <v>36</v>
      </c>
      <c r="K350" s="218">
        <v>36</v>
      </c>
      <c r="L350" s="51">
        <v>2019</v>
      </c>
      <c r="M350" s="1">
        <v>349</v>
      </c>
      <c r="N350" s="1">
        <v>297</v>
      </c>
      <c r="O350" s="1">
        <v>245</v>
      </c>
      <c r="P350" s="1">
        <v>192</v>
      </c>
      <c r="Q350" s="1">
        <v>140</v>
      </c>
      <c r="R350" s="1">
        <v>88</v>
      </c>
      <c r="S350" s="1">
        <v>36</v>
      </c>
    </row>
    <row r="351" spans="1:19" x14ac:dyDescent="0.3">
      <c r="A351" s="1">
        <v>350</v>
      </c>
      <c r="B351" s="1">
        <v>298</v>
      </c>
      <c r="C351" s="1">
        <v>246</v>
      </c>
      <c r="D351" s="1">
        <v>193</v>
      </c>
      <c r="E351" s="1">
        <v>141</v>
      </c>
      <c r="F351" s="1">
        <v>89</v>
      </c>
      <c r="G351" s="1">
        <v>37</v>
      </c>
      <c r="K351" s="218">
        <v>37</v>
      </c>
      <c r="L351" s="51">
        <v>2019</v>
      </c>
      <c r="M351" s="1">
        <v>350</v>
      </c>
      <c r="N351" s="1">
        <v>298</v>
      </c>
      <c r="O351" s="1">
        <v>246</v>
      </c>
      <c r="P351" s="1">
        <v>193</v>
      </c>
      <c r="Q351" s="1">
        <v>141</v>
      </c>
      <c r="R351" s="1">
        <v>89</v>
      </c>
      <c r="S351" s="1">
        <v>37</v>
      </c>
    </row>
    <row r="352" spans="1:19" x14ac:dyDescent="0.3">
      <c r="A352" s="1">
        <v>351</v>
      </c>
      <c r="B352" s="1">
        <v>299</v>
      </c>
      <c r="C352" s="1">
        <v>247</v>
      </c>
      <c r="D352" s="1">
        <v>194</v>
      </c>
      <c r="E352" s="1">
        <v>142</v>
      </c>
      <c r="F352" s="1">
        <v>90</v>
      </c>
      <c r="G352" s="1">
        <v>38</v>
      </c>
      <c r="K352" s="218">
        <v>38</v>
      </c>
      <c r="L352" s="51">
        <v>2019</v>
      </c>
      <c r="M352" s="1">
        <v>351</v>
      </c>
      <c r="N352" s="1">
        <v>299</v>
      </c>
      <c r="O352" s="1">
        <v>247</v>
      </c>
      <c r="P352" s="1">
        <v>194</v>
      </c>
      <c r="Q352" s="1">
        <v>142</v>
      </c>
      <c r="R352" s="1">
        <v>90</v>
      </c>
      <c r="S352" s="1">
        <v>38</v>
      </c>
    </row>
    <row r="353" spans="1:20" x14ac:dyDescent="0.3">
      <c r="A353" s="1">
        <v>352</v>
      </c>
      <c r="B353" s="1">
        <v>300</v>
      </c>
      <c r="C353" s="1">
        <v>248</v>
      </c>
      <c r="D353" s="1">
        <v>195</v>
      </c>
      <c r="E353" s="1">
        <v>143</v>
      </c>
      <c r="F353" s="1">
        <v>91</v>
      </c>
      <c r="G353" s="1">
        <v>39</v>
      </c>
      <c r="K353" s="218">
        <v>39</v>
      </c>
      <c r="L353" s="51">
        <v>2019</v>
      </c>
      <c r="M353" s="1">
        <v>352</v>
      </c>
      <c r="N353" s="1">
        <v>300</v>
      </c>
      <c r="O353" s="1">
        <v>248</v>
      </c>
      <c r="P353" s="1">
        <v>195</v>
      </c>
      <c r="Q353" s="1">
        <v>143</v>
      </c>
      <c r="R353" s="1">
        <v>91</v>
      </c>
      <c r="S353" s="1">
        <v>39</v>
      </c>
    </row>
    <row r="354" spans="1:20" x14ac:dyDescent="0.3">
      <c r="A354" s="1">
        <v>353</v>
      </c>
      <c r="B354" s="1">
        <v>301</v>
      </c>
      <c r="C354" s="1">
        <v>249</v>
      </c>
      <c r="D354" s="1">
        <v>196</v>
      </c>
      <c r="E354" s="1">
        <v>144</v>
      </c>
      <c r="F354" s="1">
        <v>92</v>
      </c>
      <c r="G354" s="1">
        <v>40</v>
      </c>
      <c r="K354" s="218">
        <v>40</v>
      </c>
      <c r="L354" s="51">
        <v>2019</v>
      </c>
      <c r="M354" s="1">
        <v>353</v>
      </c>
      <c r="N354" s="1">
        <v>301</v>
      </c>
      <c r="O354" s="1">
        <v>249</v>
      </c>
      <c r="P354" s="1">
        <v>196</v>
      </c>
      <c r="Q354" s="1">
        <v>144</v>
      </c>
      <c r="R354" s="1">
        <v>92</v>
      </c>
      <c r="S354" s="1">
        <v>40</v>
      </c>
    </row>
    <row r="355" spans="1:20" x14ac:dyDescent="0.3">
      <c r="A355" s="1">
        <v>354</v>
      </c>
      <c r="B355" s="1">
        <v>302</v>
      </c>
      <c r="C355" s="1">
        <v>250</v>
      </c>
      <c r="D355" s="1">
        <v>197</v>
      </c>
      <c r="E355" s="1">
        <v>145</v>
      </c>
      <c r="F355" s="1">
        <v>93</v>
      </c>
      <c r="G355" s="1">
        <v>41</v>
      </c>
      <c r="K355" s="218">
        <v>41</v>
      </c>
      <c r="L355" s="51">
        <v>2019</v>
      </c>
      <c r="M355" s="1">
        <v>354</v>
      </c>
      <c r="N355" s="1">
        <v>302</v>
      </c>
      <c r="O355" s="1">
        <v>250</v>
      </c>
      <c r="P355" s="1">
        <v>197</v>
      </c>
      <c r="Q355" s="1">
        <v>145</v>
      </c>
      <c r="R355" s="1">
        <v>93</v>
      </c>
      <c r="S355" s="1">
        <v>41</v>
      </c>
    </row>
    <row r="356" spans="1:20" x14ac:dyDescent="0.3">
      <c r="A356" s="1">
        <v>355</v>
      </c>
      <c r="B356" s="1">
        <v>303</v>
      </c>
      <c r="C356" s="1">
        <v>251</v>
      </c>
      <c r="D356" s="1">
        <v>198</v>
      </c>
      <c r="E356" s="1">
        <v>146</v>
      </c>
      <c r="F356" s="1">
        <v>94</v>
      </c>
      <c r="G356" s="1">
        <v>42</v>
      </c>
      <c r="K356" s="218">
        <v>42</v>
      </c>
      <c r="L356" s="51">
        <v>2019</v>
      </c>
      <c r="M356" s="1">
        <v>355</v>
      </c>
      <c r="N356" s="1">
        <v>303</v>
      </c>
      <c r="O356" s="1">
        <v>251</v>
      </c>
      <c r="P356" s="1">
        <v>198</v>
      </c>
      <c r="Q356" s="1">
        <v>146</v>
      </c>
      <c r="R356" s="1">
        <v>94</v>
      </c>
      <c r="S356" s="1">
        <v>42</v>
      </c>
    </row>
    <row r="357" spans="1:20" x14ac:dyDescent="0.3">
      <c r="A357" s="1">
        <v>356</v>
      </c>
      <c r="B357" s="1">
        <v>304</v>
      </c>
      <c r="C357" s="1">
        <v>252</v>
      </c>
      <c r="D357" s="1">
        <v>199</v>
      </c>
      <c r="E357" s="1">
        <v>147</v>
      </c>
      <c r="F357" s="1">
        <v>95</v>
      </c>
      <c r="G357" s="1">
        <v>43</v>
      </c>
      <c r="K357" s="218">
        <v>43</v>
      </c>
      <c r="L357" s="51">
        <v>2019</v>
      </c>
      <c r="M357" s="1">
        <v>356</v>
      </c>
      <c r="N357" s="1">
        <v>304</v>
      </c>
      <c r="O357" s="1">
        <v>252</v>
      </c>
      <c r="P357" s="1">
        <v>199</v>
      </c>
      <c r="Q357" s="1">
        <v>147</v>
      </c>
      <c r="R357" s="1">
        <v>95</v>
      </c>
      <c r="S357" s="1">
        <v>43</v>
      </c>
    </row>
    <row r="358" spans="1:20" x14ac:dyDescent="0.3">
      <c r="A358" s="1">
        <v>357</v>
      </c>
      <c r="B358" s="1">
        <v>305</v>
      </c>
      <c r="C358" s="1">
        <v>253</v>
      </c>
      <c r="D358" s="1">
        <v>200</v>
      </c>
      <c r="E358" s="1">
        <v>148</v>
      </c>
      <c r="F358" s="1">
        <v>96</v>
      </c>
      <c r="G358" s="1">
        <v>44</v>
      </c>
      <c r="K358" s="218">
        <v>44</v>
      </c>
      <c r="L358" s="51">
        <v>2019</v>
      </c>
      <c r="M358" s="1">
        <v>357</v>
      </c>
      <c r="N358" s="1">
        <v>305</v>
      </c>
      <c r="O358" s="1">
        <v>253</v>
      </c>
      <c r="P358" s="1">
        <v>200</v>
      </c>
      <c r="Q358" s="1">
        <v>148</v>
      </c>
      <c r="R358" s="1">
        <v>96</v>
      </c>
      <c r="S358" s="1">
        <v>44</v>
      </c>
    </row>
    <row r="359" spans="1:20" x14ac:dyDescent="0.3">
      <c r="A359" s="1">
        <v>358</v>
      </c>
      <c r="B359" s="1">
        <v>306</v>
      </c>
      <c r="C359" s="1">
        <v>254</v>
      </c>
      <c r="D359" s="1">
        <v>201</v>
      </c>
      <c r="E359" s="1">
        <v>149</v>
      </c>
      <c r="F359" s="1">
        <v>97</v>
      </c>
      <c r="G359" s="1">
        <v>45</v>
      </c>
      <c r="K359" s="218">
        <v>45</v>
      </c>
      <c r="L359" s="51">
        <v>2019</v>
      </c>
      <c r="M359" s="1">
        <v>358</v>
      </c>
      <c r="N359" s="1">
        <v>306</v>
      </c>
      <c r="O359" s="1">
        <v>254</v>
      </c>
      <c r="P359" s="1">
        <v>201</v>
      </c>
      <c r="Q359" s="1">
        <v>149</v>
      </c>
      <c r="R359" s="1">
        <v>97</v>
      </c>
      <c r="S359" s="1">
        <v>45</v>
      </c>
    </row>
    <row r="360" spans="1:20" x14ac:dyDescent="0.3">
      <c r="A360" s="1">
        <v>359</v>
      </c>
      <c r="B360" s="1">
        <v>307</v>
      </c>
      <c r="C360" s="1">
        <v>255</v>
      </c>
      <c r="D360" s="1">
        <v>202</v>
      </c>
      <c r="E360" s="1">
        <v>150</v>
      </c>
      <c r="F360" s="1">
        <v>98</v>
      </c>
      <c r="G360" s="1">
        <v>46</v>
      </c>
      <c r="K360" s="218">
        <v>46</v>
      </c>
      <c r="L360" s="51">
        <v>2019</v>
      </c>
      <c r="M360" s="1">
        <v>359</v>
      </c>
      <c r="N360" s="1">
        <v>307</v>
      </c>
      <c r="O360" s="1">
        <v>255</v>
      </c>
      <c r="P360" s="1">
        <v>202</v>
      </c>
      <c r="Q360" s="1">
        <v>150</v>
      </c>
      <c r="R360" s="1">
        <v>98</v>
      </c>
      <c r="S360" s="1">
        <v>46</v>
      </c>
    </row>
    <row r="361" spans="1:20" x14ac:dyDescent="0.3">
      <c r="A361" s="1">
        <v>360</v>
      </c>
      <c r="B361" s="1">
        <v>308</v>
      </c>
      <c r="C361" s="1">
        <v>256</v>
      </c>
      <c r="D361" s="1">
        <v>203</v>
      </c>
      <c r="E361" s="1">
        <v>151</v>
      </c>
      <c r="F361" s="1">
        <v>99</v>
      </c>
      <c r="G361" s="1">
        <v>47</v>
      </c>
      <c r="K361" s="218">
        <v>47</v>
      </c>
      <c r="L361" s="51">
        <v>2019</v>
      </c>
      <c r="M361" s="1">
        <v>360</v>
      </c>
      <c r="N361" s="1">
        <v>308</v>
      </c>
      <c r="O361" s="1">
        <v>256</v>
      </c>
      <c r="P361" s="1">
        <v>203</v>
      </c>
      <c r="Q361" s="1">
        <v>151</v>
      </c>
      <c r="R361" s="1">
        <v>99</v>
      </c>
      <c r="S361" s="1">
        <v>47</v>
      </c>
    </row>
    <row r="362" spans="1:20" x14ac:dyDescent="0.3">
      <c r="A362" s="1">
        <v>361</v>
      </c>
      <c r="B362" s="1">
        <v>309</v>
      </c>
      <c r="C362" s="1">
        <v>257</v>
      </c>
      <c r="D362" s="1">
        <v>204</v>
      </c>
      <c r="E362" s="1">
        <v>152</v>
      </c>
      <c r="F362" s="1">
        <v>100</v>
      </c>
      <c r="G362" s="1">
        <v>48</v>
      </c>
      <c r="K362" s="218">
        <v>48</v>
      </c>
      <c r="L362" s="51">
        <v>2019</v>
      </c>
      <c r="M362" s="1">
        <v>361</v>
      </c>
      <c r="N362" s="1">
        <v>309</v>
      </c>
      <c r="O362" s="1">
        <v>257</v>
      </c>
      <c r="P362" s="1">
        <v>204</v>
      </c>
      <c r="Q362" s="1">
        <v>152</v>
      </c>
      <c r="R362" s="1">
        <v>100</v>
      </c>
      <c r="S362" s="1">
        <v>48</v>
      </c>
    </row>
    <row r="363" spans="1:20" x14ac:dyDescent="0.3">
      <c r="A363" s="1">
        <v>362</v>
      </c>
      <c r="B363" s="1">
        <v>310</v>
      </c>
      <c r="C363" s="1">
        <v>258</v>
      </c>
      <c r="D363" s="1">
        <v>205</v>
      </c>
      <c r="E363" s="1">
        <v>153</v>
      </c>
      <c r="F363" s="1">
        <v>101</v>
      </c>
      <c r="G363" s="1">
        <v>49</v>
      </c>
      <c r="K363" s="218">
        <v>49</v>
      </c>
      <c r="L363" s="51">
        <v>2019</v>
      </c>
      <c r="M363" s="1">
        <v>362</v>
      </c>
      <c r="N363" s="1">
        <v>310</v>
      </c>
      <c r="O363" s="1">
        <v>258</v>
      </c>
      <c r="P363" s="1">
        <v>205</v>
      </c>
      <c r="Q363" s="1">
        <v>153</v>
      </c>
      <c r="R363" s="1">
        <v>101</v>
      </c>
      <c r="S363" s="1">
        <v>49</v>
      </c>
    </row>
    <row r="364" spans="1:20" x14ac:dyDescent="0.3">
      <c r="A364" s="1">
        <v>363</v>
      </c>
      <c r="B364" s="1">
        <v>311</v>
      </c>
      <c r="C364" s="1">
        <v>259</v>
      </c>
      <c r="D364" s="1">
        <v>206</v>
      </c>
      <c r="E364" s="1">
        <v>154</v>
      </c>
      <c r="F364" s="1">
        <v>102</v>
      </c>
      <c r="G364" s="1">
        <v>50</v>
      </c>
      <c r="K364" s="218">
        <v>50</v>
      </c>
      <c r="L364" s="51">
        <v>2019</v>
      </c>
      <c r="M364" s="1">
        <v>363</v>
      </c>
      <c r="N364" s="1">
        <v>311</v>
      </c>
      <c r="O364" s="1">
        <v>259</v>
      </c>
      <c r="P364" s="1">
        <v>206</v>
      </c>
      <c r="Q364" s="1">
        <v>154</v>
      </c>
      <c r="R364" s="1">
        <v>102</v>
      </c>
      <c r="S364" s="1">
        <v>50</v>
      </c>
    </row>
    <row r="365" spans="1:20" x14ac:dyDescent="0.3">
      <c r="A365" s="1">
        <v>364</v>
      </c>
      <c r="B365" s="1">
        <v>312</v>
      </c>
      <c r="C365" s="1">
        <v>260</v>
      </c>
      <c r="D365" s="1">
        <v>207</v>
      </c>
      <c r="E365" s="1">
        <v>155</v>
      </c>
      <c r="F365" s="1">
        <v>103</v>
      </c>
      <c r="G365" s="1">
        <v>51</v>
      </c>
      <c r="K365" s="218">
        <v>51</v>
      </c>
      <c r="L365" s="51">
        <v>2019</v>
      </c>
      <c r="M365" s="1">
        <v>364</v>
      </c>
      <c r="N365" s="1">
        <v>312</v>
      </c>
      <c r="O365" s="1">
        <v>260</v>
      </c>
      <c r="P365" s="1">
        <v>207</v>
      </c>
      <c r="Q365" s="1">
        <v>155</v>
      </c>
      <c r="R365" s="1">
        <v>103</v>
      </c>
      <c r="S365" s="1">
        <v>51</v>
      </c>
    </row>
    <row r="366" spans="1:20" x14ac:dyDescent="0.3">
      <c r="A366" s="1">
        <v>365</v>
      </c>
      <c r="B366" s="1">
        <v>313</v>
      </c>
      <c r="C366" s="1">
        <v>261</v>
      </c>
      <c r="D366" s="1">
        <v>208</v>
      </c>
      <c r="E366" s="1">
        <v>156</v>
      </c>
      <c r="F366" s="1">
        <v>104</v>
      </c>
      <c r="G366" s="1">
        <v>52</v>
      </c>
      <c r="K366" s="218">
        <v>52</v>
      </c>
      <c r="L366" s="51">
        <v>2019</v>
      </c>
      <c r="M366" s="1">
        <v>365</v>
      </c>
      <c r="N366" s="1">
        <v>313</v>
      </c>
      <c r="O366" s="1">
        <v>261</v>
      </c>
      <c r="P366" s="1">
        <v>208</v>
      </c>
      <c r="Q366" s="1">
        <v>156</v>
      </c>
      <c r="R366" s="1">
        <v>104</v>
      </c>
      <c r="S366" s="1">
        <v>52</v>
      </c>
    </row>
    <row r="367" spans="1:20" x14ac:dyDescent="0.3">
      <c r="A367" s="1">
        <v>366</v>
      </c>
      <c r="B367" s="1">
        <v>314</v>
      </c>
      <c r="C367" s="1">
        <v>262</v>
      </c>
      <c r="D367" s="1">
        <v>209</v>
      </c>
      <c r="E367" s="1">
        <v>157</v>
      </c>
      <c r="F367" s="1">
        <v>105</v>
      </c>
      <c r="G367" s="1">
        <v>53</v>
      </c>
      <c r="H367" s="1">
        <v>1</v>
      </c>
      <c r="K367" s="218">
        <v>1</v>
      </c>
      <c r="L367" s="51">
        <v>2020</v>
      </c>
      <c r="M367" s="1">
        <v>366</v>
      </c>
      <c r="N367" s="1">
        <v>314</v>
      </c>
      <c r="O367" s="1">
        <v>262</v>
      </c>
      <c r="P367" s="1">
        <v>209</v>
      </c>
      <c r="Q367" s="1">
        <v>157</v>
      </c>
      <c r="R367" s="1">
        <v>105</v>
      </c>
      <c r="S367" s="1">
        <v>53</v>
      </c>
      <c r="T367" s="1">
        <v>1</v>
      </c>
    </row>
    <row r="368" spans="1:20" x14ac:dyDescent="0.3">
      <c r="A368" s="1">
        <v>367</v>
      </c>
      <c r="B368" s="1">
        <v>315</v>
      </c>
      <c r="C368" s="1">
        <v>263</v>
      </c>
      <c r="D368" s="1">
        <v>210</v>
      </c>
      <c r="E368" s="1">
        <v>158</v>
      </c>
      <c r="F368" s="1">
        <v>106</v>
      </c>
      <c r="G368" s="1">
        <v>54</v>
      </c>
      <c r="H368" s="1">
        <v>2</v>
      </c>
      <c r="K368" s="218">
        <v>2</v>
      </c>
      <c r="L368" s="51">
        <v>2020</v>
      </c>
      <c r="M368" s="1">
        <v>367</v>
      </c>
      <c r="N368" s="1">
        <v>315</v>
      </c>
      <c r="O368" s="1">
        <v>263</v>
      </c>
      <c r="P368" s="1">
        <v>210</v>
      </c>
      <c r="Q368" s="1">
        <v>158</v>
      </c>
      <c r="R368" s="1">
        <v>106</v>
      </c>
      <c r="S368" s="1">
        <v>54</v>
      </c>
      <c r="T368" s="1">
        <v>2</v>
      </c>
    </row>
    <row r="369" spans="1:23" x14ac:dyDescent="0.3">
      <c r="A369" s="1">
        <v>368</v>
      </c>
      <c r="B369" s="1">
        <v>316</v>
      </c>
      <c r="C369" s="1">
        <v>264</v>
      </c>
      <c r="D369" s="1">
        <v>211</v>
      </c>
      <c r="E369" s="1">
        <v>159</v>
      </c>
      <c r="F369" s="1">
        <v>107</v>
      </c>
      <c r="G369" s="1">
        <v>55</v>
      </c>
      <c r="H369" s="1">
        <v>3</v>
      </c>
      <c r="K369" s="218">
        <v>3</v>
      </c>
      <c r="L369" s="51">
        <v>2020</v>
      </c>
      <c r="M369" s="1">
        <v>368</v>
      </c>
      <c r="N369" s="1">
        <v>316</v>
      </c>
      <c r="O369" s="1">
        <v>264</v>
      </c>
      <c r="P369" s="1">
        <v>211</v>
      </c>
      <c r="Q369" s="1">
        <v>159</v>
      </c>
      <c r="R369" s="1">
        <v>107</v>
      </c>
      <c r="S369" s="1">
        <v>55</v>
      </c>
      <c r="T369" s="1">
        <v>3</v>
      </c>
    </row>
    <row r="370" spans="1:23" x14ac:dyDescent="0.3">
      <c r="A370" s="1">
        <v>369</v>
      </c>
      <c r="B370" s="1">
        <v>317</v>
      </c>
      <c r="C370" s="1">
        <v>265</v>
      </c>
      <c r="D370" s="1">
        <v>212</v>
      </c>
      <c r="E370" s="1">
        <v>160</v>
      </c>
      <c r="F370" s="1">
        <v>108</v>
      </c>
      <c r="G370" s="1">
        <v>56</v>
      </c>
      <c r="H370" s="1">
        <v>4</v>
      </c>
      <c r="K370" s="218">
        <v>4</v>
      </c>
      <c r="L370" s="51">
        <v>2020</v>
      </c>
      <c r="M370" s="1">
        <v>369</v>
      </c>
      <c r="N370" s="1">
        <v>317</v>
      </c>
      <c r="O370" s="1">
        <v>265</v>
      </c>
      <c r="P370" s="1">
        <v>212</v>
      </c>
      <c r="Q370" s="1">
        <v>160</v>
      </c>
      <c r="R370" s="1">
        <v>108</v>
      </c>
      <c r="S370" s="1">
        <v>56</v>
      </c>
      <c r="T370" s="1">
        <v>4</v>
      </c>
    </row>
    <row r="371" spans="1:23" x14ac:dyDescent="0.3">
      <c r="A371" s="1">
        <v>370</v>
      </c>
      <c r="B371" s="1">
        <v>318</v>
      </c>
      <c r="C371" s="1">
        <v>266</v>
      </c>
      <c r="D371" s="1">
        <v>213</v>
      </c>
      <c r="E371" s="1">
        <v>161</v>
      </c>
      <c r="F371" s="1">
        <v>109</v>
      </c>
      <c r="G371" s="1">
        <v>57</v>
      </c>
      <c r="H371" s="1">
        <v>5</v>
      </c>
      <c r="K371" s="218">
        <v>5</v>
      </c>
      <c r="L371" s="51">
        <v>2020</v>
      </c>
      <c r="M371" s="1">
        <v>370</v>
      </c>
      <c r="N371" s="1">
        <v>318</v>
      </c>
      <c r="O371" s="1">
        <v>266</v>
      </c>
      <c r="P371" s="1">
        <v>213</v>
      </c>
      <c r="Q371" s="1">
        <v>161</v>
      </c>
      <c r="R371" s="1">
        <v>109</v>
      </c>
      <c r="S371" s="1">
        <v>57</v>
      </c>
      <c r="T371" s="1">
        <v>5</v>
      </c>
    </row>
    <row r="372" spans="1:23" x14ac:dyDescent="0.3">
      <c r="A372" s="1">
        <v>371</v>
      </c>
      <c r="B372" s="1">
        <v>319</v>
      </c>
      <c r="C372" s="1">
        <v>267</v>
      </c>
      <c r="D372" s="1">
        <v>214</v>
      </c>
      <c r="E372" s="1">
        <v>162</v>
      </c>
      <c r="F372" s="1">
        <v>110</v>
      </c>
      <c r="G372" s="1">
        <v>58</v>
      </c>
      <c r="H372" s="1">
        <v>6</v>
      </c>
      <c r="K372" s="218">
        <v>6</v>
      </c>
      <c r="L372" s="51">
        <v>2020</v>
      </c>
      <c r="M372" s="1">
        <v>371</v>
      </c>
      <c r="N372" s="1">
        <v>319</v>
      </c>
      <c r="O372" s="1">
        <v>267</v>
      </c>
      <c r="P372" s="1">
        <v>214</v>
      </c>
      <c r="Q372" s="1">
        <v>162</v>
      </c>
      <c r="R372" s="1">
        <v>110</v>
      </c>
      <c r="S372" s="1">
        <v>58</v>
      </c>
      <c r="T372" s="1">
        <v>6</v>
      </c>
      <c r="W372" s="52"/>
    </row>
    <row r="373" spans="1:23" x14ac:dyDescent="0.3">
      <c r="A373" s="1">
        <v>372</v>
      </c>
      <c r="B373" s="1">
        <v>320</v>
      </c>
      <c r="C373" s="1">
        <v>268</v>
      </c>
      <c r="D373" s="1">
        <v>215</v>
      </c>
      <c r="E373" s="1">
        <v>163</v>
      </c>
      <c r="F373" s="1">
        <v>111</v>
      </c>
      <c r="G373" s="1">
        <v>59</v>
      </c>
      <c r="H373" s="1">
        <v>7</v>
      </c>
      <c r="K373" s="218">
        <v>7</v>
      </c>
      <c r="L373" s="51">
        <v>2020</v>
      </c>
      <c r="M373" s="1">
        <v>372</v>
      </c>
      <c r="N373" s="1">
        <v>320</v>
      </c>
      <c r="O373" s="1">
        <v>268</v>
      </c>
      <c r="P373" s="1">
        <v>215</v>
      </c>
      <c r="Q373" s="1">
        <v>163</v>
      </c>
      <c r="R373" s="1">
        <v>111</v>
      </c>
      <c r="S373" s="1">
        <v>59</v>
      </c>
      <c r="T373" s="1">
        <v>7</v>
      </c>
    </row>
    <row r="374" spans="1:23" x14ac:dyDescent="0.3">
      <c r="A374" s="1">
        <v>373</v>
      </c>
      <c r="B374" s="1">
        <v>321</v>
      </c>
      <c r="C374" s="1">
        <v>269</v>
      </c>
      <c r="D374" s="1">
        <v>216</v>
      </c>
      <c r="E374" s="1">
        <v>164</v>
      </c>
      <c r="F374" s="1">
        <v>112</v>
      </c>
      <c r="G374" s="1">
        <v>60</v>
      </c>
      <c r="H374" s="1">
        <v>8</v>
      </c>
      <c r="K374" s="218">
        <v>8</v>
      </c>
      <c r="L374" s="51">
        <v>2020</v>
      </c>
      <c r="M374" s="1">
        <v>373</v>
      </c>
      <c r="N374" s="1">
        <v>321</v>
      </c>
      <c r="O374" s="1">
        <v>269</v>
      </c>
      <c r="P374" s="1">
        <v>216</v>
      </c>
      <c r="Q374" s="1">
        <v>164</v>
      </c>
      <c r="R374" s="1">
        <v>112</v>
      </c>
      <c r="S374" s="1">
        <v>60</v>
      </c>
      <c r="T374" s="1">
        <v>8</v>
      </c>
    </row>
    <row r="375" spans="1:23" x14ac:dyDescent="0.3">
      <c r="A375" s="1">
        <v>374</v>
      </c>
      <c r="B375" s="1">
        <v>322</v>
      </c>
      <c r="C375" s="1">
        <v>270</v>
      </c>
      <c r="D375" s="1">
        <v>217</v>
      </c>
      <c r="E375" s="1">
        <v>165</v>
      </c>
      <c r="F375" s="1">
        <v>113</v>
      </c>
      <c r="G375" s="1">
        <v>61</v>
      </c>
      <c r="H375" s="1">
        <v>9</v>
      </c>
      <c r="K375" s="218">
        <v>9</v>
      </c>
      <c r="L375" s="51">
        <v>2020</v>
      </c>
      <c r="M375" s="1">
        <v>374</v>
      </c>
      <c r="N375" s="1">
        <v>322</v>
      </c>
      <c r="O375" s="1">
        <v>270</v>
      </c>
      <c r="P375" s="1">
        <v>217</v>
      </c>
      <c r="Q375" s="1">
        <v>165</v>
      </c>
      <c r="R375" s="1">
        <v>113</v>
      </c>
      <c r="S375" s="1">
        <v>61</v>
      </c>
      <c r="T375" s="1">
        <v>9</v>
      </c>
    </row>
    <row r="376" spans="1:23" x14ac:dyDescent="0.3">
      <c r="A376" s="1">
        <v>375</v>
      </c>
      <c r="B376" s="1">
        <v>323</v>
      </c>
      <c r="C376" s="1">
        <v>271</v>
      </c>
      <c r="D376" s="1">
        <v>218</v>
      </c>
      <c r="E376" s="1">
        <v>166</v>
      </c>
      <c r="F376" s="1">
        <v>114</v>
      </c>
      <c r="G376" s="1">
        <v>62</v>
      </c>
      <c r="H376" s="1">
        <v>10</v>
      </c>
      <c r="K376" s="218">
        <v>10</v>
      </c>
      <c r="L376" s="51">
        <v>2020</v>
      </c>
      <c r="M376" s="1">
        <v>375</v>
      </c>
      <c r="N376" s="1">
        <v>323</v>
      </c>
      <c r="O376" s="1">
        <v>271</v>
      </c>
      <c r="P376" s="1">
        <v>218</v>
      </c>
      <c r="Q376" s="1">
        <v>166</v>
      </c>
      <c r="R376" s="1">
        <v>114</v>
      </c>
      <c r="S376" s="1">
        <v>62</v>
      </c>
      <c r="T376" s="1">
        <v>10</v>
      </c>
    </row>
    <row r="377" spans="1:23" x14ac:dyDescent="0.3">
      <c r="A377" s="1">
        <v>376</v>
      </c>
      <c r="B377" s="1">
        <v>324</v>
      </c>
      <c r="C377" s="1">
        <v>272</v>
      </c>
      <c r="D377" s="1">
        <v>219</v>
      </c>
      <c r="E377" s="1">
        <v>167</v>
      </c>
      <c r="F377" s="1">
        <v>115</v>
      </c>
      <c r="G377" s="1">
        <v>63</v>
      </c>
      <c r="H377" s="1">
        <v>11</v>
      </c>
      <c r="K377" s="218">
        <v>11</v>
      </c>
      <c r="L377" s="51">
        <v>2020</v>
      </c>
      <c r="M377" s="1">
        <v>376</v>
      </c>
      <c r="N377" s="1">
        <v>324</v>
      </c>
      <c r="O377" s="1">
        <v>272</v>
      </c>
      <c r="P377" s="1">
        <v>219</v>
      </c>
      <c r="Q377" s="1">
        <v>167</v>
      </c>
      <c r="R377" s="1">
        <v>115</v>
      </c>
      <c r="S377" s="1">
        <v>63</v>
      </c>
      <c r="T377" s="1">
        <v>11</v>
      </c>
    </row>
    <row r="378" spans="1:23" x14ac:dyDescent="0.3">
      <c r="A378" s="1">
        <v>377</v>
      </c>
      <c r="B378" s="1">
        <v>325</v>
      </c>
      <c r="C378" s="1">
        <v>273</v>
      </c>
      <c r="D378" s="1">
        <v>220</v>
      </c>
      <c r="E378" s="1">
        <v>168</v>
      </c>
      <c r="F378" s="1">
        <v>116</v>
      </c>
      <c r="G378" s="1">
        <v>64</v>
      </c>
      <c r="H378" s="1">
        <v>12</v>
      </c>
      <c r="K378" s="218">
        <v>12</v>
      </c>
      <c r="L378" s="51">
        <v>2020</v>
      </c>
      <c r="M378" s="1">
        <v>377</v>
      </c>
      <c r="N378" s="1">
        <v>325</v>
      </c>
      <c r="O378" s="1">
        <v>273</v>
      </c>
      <c r="P378" s="1">
        <v>220</v>
      </c>
      <c r="Q378" s="1">
        <v>168</v>
      </c>
      <c r="R378" s="1">
        <v>116</v>
      </c>
      <c r="S378" s="1">
        <v>64</v>
      </c>
      <c r="T378" s="1">
        <v>12</v>
      </c>
    </row>
    <row r="379" spans="1:23" x14ac:dyDescent="0.3">
      <c r="A379" s="1">
        <v>378</v>
      </c>
      <c r="B379" s="1">
        <v>326</v>
      </c>
      <c r="C379" s="1">
        <v>274</v>
      </c>
      <c r="D379" s="1">
        <v>221</v>
      </c>
      <c r="E379" s="1">
        <v>169</v>
      </c>
      <c r="F379" s="1">
        <v>117</v>
      </c>
      <c r="G379" s="1">
        <v>65</v>
      </c>
      <c r="H379" s="1">
        <v>13</v>
      </c>
      <c r="K379" s="218">
        <v>13</v>
      </c>
      <c r="L379" s="51">
        <v>2020</v>
      </c>
      <c r="M379" s="1">
        <v>378</v>
      </c>
      <c r="N379" s="1">
        <v>326</v>
      </c>
      <c r="O379" s="1">
        <v>274</v>
      </c>
      <c r="P379" s="1">
        <v>221</v>
      </c>
      <c r="Q379" s="1">
        <v>169</v>
      </c>
      <c r="R379" s="1">
        <v>117</v>
      </c>
      <c r="S379" s="1">
        <v>65</v>
      </c>
      <c r="T379" s="1">
        <v>13</v>
      </c>
    </row>
    <row r="380" spans="1:23" x14ac:dyDescent="0.3">
      <c r="A380" s="1">
        <v>379</v>
      </c>
      <c r="B380" s="1">
        <v>327</v>
      </c>
      <c r="C380" s="1">
        <v>275</v>
      </c>
      <c r="D380" s="1">
        <v>222</v>
      </c>
      <c r="E380" s="1">
        <v>170</v>
      </c>
      <c r="F380" s="1">
        <v>118</v>
      </c>
      <c r="G380" s="1">
        <v>66</v>
      </c>
      <c r="H380" s="1">
        <v>14</v>
      </c>
      <c r="K380" s="218">
        <v>14</v>
      </c>
      <c r="L380" s="51">
        <v>2020</v>
      </c>
      <c r="M380" s="1">
        <v>379</v>
      </c>
      <c r="N380" s="1">
        <v>327</v>
      </c>
      <c r="O380" s="1">
        <v>275</v>
      </c>
      <c r="P380" s="1">
        <v>222</v>
      </c>
      <c r="Q380" s="1">
        <v>170</v>
      </c>
      <c r="R380" s="1">
        <v>118</v>
      </c>
      <c r="S380" s="1">
        <v>66</v>
      </c>
      <c r="T380" s="1">
        <v>14</v>
      </c>
    </row>
    <row r="381" spans="1:23" x14ac:dyDescent="0.3">
      <c r="A381" s="1">
        <v>380</v>
      </c>
      <c r="B381" s="1">
        <v>328</v>
      </c>
      <c r="C381" s="1">
        <v>276</v>
      </c>
      <c r="D381" s="1">
        <v>223</v>
      </c>
      <c r="E381" s="1">
        <v>171</v>
      </c>
      <c r="F381" s="1">
        <v>119</v>
      </c>
      <c r="G381" s="1">
        <v>67</v>
      </c>
      <c r="H381" s="1">
        <v>15</v>
      </c>
      <c r="K381" s="218">
        <v>15</v>
      </c>
      <c r="L381" s="51">
        <v>2020</v>
      </c>
      <c r="M381" s="1">
        <v>380</v>
      </c>
      <c r="N381" s="1">
        <v>328</v>
      </c>
      <c r="O381" s="1">
        <v>276</v>
      </c>
      <c r="P381" s="1">
        <v>223</v>
      </c>
      <c r="Q381" s="1">
        <v>171</v>
      </c>
      <c r="R381" s="1">
        <v>119</v>
      </c>
      <c r="S381" s="1">
        <v>67</v>
      </c>
      <c r="T381" s="1">
        <v>15</v>
      </c>
    </row>
    <row r="382" spans="1:23" x14ac:dyDescent="0.3">
      <c r="A382" s="1">
        <v>381</v>
      </c>
      <c r="B382" s="1">
        <v>329</v>
      </c>
      <c r="C382" s="1">
        <v>277</v>
      </c>
      <c r="D382" s="1">
        <v>224</v>
      </c>
      <c r="E382" s="1">
        <v>172</v>
      </c>
      <c r="F382" s="1">
        <v>120</v>
      </c>
      <c r="G382" s="1">
        <v>68</v>
      </c>
      <c r="H382" s="1">
        <v>16</v>
      </c>
      <c r="K382" s="218">
        <v>16</v>
      </c>
      <c r="L382" s="51">
        <v>2020</v>
      </c>
      <c r="M382" s="1">
        <v>381</v>
      </c>
      <c r="N382" s="1">
        <v>329</v>
      </c>
      <c r="O382" s="1">
        <v>277</v>
      </c>
      <c r="P382" s="1">
        <v>224</v>
      </c>
      <c r="Q382" s="1">
        <v>172</v>
      </c>
      <c r="R382" s="1">
        <v>120</v>
      </c>
      <c r="S382" s="1">
        <v>68</v>
      </c>
      <c r="T382" s="1">
        <v>16</v>
      </c>
    </row>
    <row r="383" spans="1:23" x14ac:dyDescent="0.3">
      <c r="A383" s="1">
        <v>382</v>
      </c>
      <c r="B383" s="1">
        <v>330</v>
      </c>
      <c r="C383" s="1">
        <v>278</v>
      </c>
      <c r="D383" s="1">
        <v>225</v>
      </c>
      <c r="E383" s="1">
        <v>173</v>
      </c>
      <c r="F383" s="1">
        <v>121</v>
      </c>
      <c r="G383" s="1">
        <v>69</v>
      </c>
      <c r="H383" s="1">
        <v>17</v>
      </c>
      <c r="K383" s="218">
        <v>17</v>
      </c>
      <c r="L383" s="51">
        <v>2020</v>
      </c>
      <c r="M383" s="1">
        <v>382</v>
      </c>
      <c r="N383" s="1">
        <v>330</v>
      </c>
      <c r="O383" s="1">
        <v>278</v>
      </c>
      <c r="P383" s="1">
        <v>225</v>
      </c>
      <c r="Q383" s="1">
        <v>173</v>
      </c>
      <c r="R383" s="1">
        <v>121</v>
      </c>
      <c r="S383" s="1">
        <v>69</v>
      </c>
      <c r="T383" s="1">
        <v>17</v>
      </c>
    </row>
    <row r="384" spans="1:23" x14ac:dyDescent="0.3">
      <c r="A384" s="1">
        <v>383</v>
      </c>
      <c r="B384" s="1">
        <v>331</v>
      </c>
      <c r="C384" s="1">
        <v>279</v>
      </c>
      <c r="D384" s="1">
        <v>226</v>
      </c>
      <c r="E384" s="1">
        <v>174</v>
      </c>
      <c r="F384" s="1">
        <v>122</v>
      </c>
      <c r="G384" s="1">
        <v>70</v>
      </c>
      <c r="H384" s="1">
        <v>18</v>
      </c>
      <c r="K384" s="218">
        <v>18</v>
      </c>
      <c r="L384" s="51">
        <v>2020</v>
      </c>
      <c r="M384" s="1">
        <v>383</v>
      </c>
      <c r="N384" s="1">
        <v>331</v>
      </c>
      <c r="O384" s="1">
        <v>279</v>
      </c>
      <c r="P384" s="1">
        <v>226</v>
      </c>
      <c r="Q384" s="1">
        <v>174</v>
      </c>
      <c r="R384" s="1">
        <v>122</v>
      </c>
      <c r="S384" s="1">
        <v>70</v>
      </c>
      <c r="T384" s="1">
        <v>18</v>
      </c>
    </row>
    <row r="385" spans="1:20" x14ac:dyDescent="0.3">
      <c r="A385" s="1">
        <v>384</v>
      </c>
      <c r="B385" s="1">
        <v>332</v>
      </c>
      <c r="C385" s="1">
        <v>280</v>
      </c>
      <c r="D385" s="1">
        <v>227</v>
      </c>
      <c r="E385" s="1">
        <v>175</v>
      </c>
      <c r="F385" s="1">
        <v>123</v>
      </c>
      <c r="G385" s="1">
        <v>71</v>
      </c>
      <c r="H385" s="1">
        <v>19</v>
      </c>
      <c r="K385" s="218">
        <v>19</v>
      </c>
      <c r="L385" s="51">
        <v>2020</v>
      </c>
      <c r="M385" s="1">
        <v>384</v>
      </c>
      <c r="N385" s="1">
        <v>332</v>
      </c>
      <c r="O385" s="1">
        <v>280</v>
      </c>
      <c r="P385" s="1">
        <v>227</v>
      </c>
      <c r="Q385" s="1">
        <v>175</v>
      </c>
      <c r="R385" s="1">
        <v>123</v>
      </c>
      <c r="S385" s="1">
        <v>71</v>
      </c>
      <c r="T385" s="1">
        <v>19</v>
      </c>
    </row>
    <row r="386" spans="1:20" x14ac:dyDescent="0.3">
      <c r="A386" s="1">
        <v>385</v>
      </c>
      <c r="B386" s="1">
        <v>333</v>
      </c>
      <c r="C386" s="1">
        <v>281</v>
      </c>
      <c r="D386" s="1">
        <v>228</v>
      </c>
      <c r="E386" s="1">
        <v>176</v>
      </c>
      <c r="F386" s="1">
        <v>124</v>
      </c>
      <c r="G386" s="1">
        <v>72</v>
      </c>
      <c r="H386" s="1">
        <v>20</v>
      </c>
      <c r="K386" s="218">
        <v>20</v>
      </c>
      <c r="L386" s="51">
        <v>2020</v>
      </c>
      <c r="M386" s="1">
        <v>385</v>
      </c>
      <c r="N386" s="1">
        <v>333</v>
      </c>
      <c r="O386" s="1">
        <v>281</v>
      </c>
      <c r="P386" s="1">
        <v>228</v>
      </c>
      <c r="Q386" s="1">
        <v>176</v>
      </c>
      <c r="R386" s="1">
        <v>124</v>
      </c>
      <c r="S386" s="1">
        <v>72</v>
      </c>
      <c r="T386" s="1">
        <v>20</v>
      </c>
    </row>
    <row r="387" spans="1:20" x14ac:dyDescent="0.3">
      <c r="A387" s="1">
        <v>386</v>
      </c>
      <c r="B387" s="1">
        <v>334</v>
      </c>
      <c r="C387" s="1">
        <v>282</v>
      </c>
      <c r="D387" s="1">
        <v>229</v>
      </c>
      <c r="E387" s="1">
        <v>177</v>
      </c>
      <c r="F387" s="1">
        <v>125</v>
      </c>
      <c r="G387" s="1">
        <v>73</v>
      </c>
      <c r="H387" s="1">
        <v>21</v>
      </c>
      <c r="K387" s="218">
        <v>21</v>
      </c>
      <c r="L387" s="51">
        <v>2020</v>
      </c>
      <c r="M387" s="1">
        <v>386</v>
      </c>
      <c r="N387" s="1">
        <v>334</v>
      </c>
      <c r="O387" s="1">
        <v>282</v>
      </c>
      <c r="P387" s="1">
        <v>229</v>
      </c>
      <c r="Q387" s="1">
        <v>177</v>
      </c>
      <c r="R387" s="1">
        <v>125</v>
      </c>
      <c r="S387" s="1">
        <v>73</v>
      </c>
      <c r="T387" s="1">
        <v>21</v>
      </c>
    </row>
    <row r="388" spans="1:20" x14ac:dyDescent="0.3">
      <c r="A388" s="1">
        <v>387</v>
      </c>
      <c r="B388" s="1">
        <v>335</v>
      </c>
      <c r="C388" s="1">
        <v>283</v>
      </c>
      <c r="D388" s="1">
        <v>230</v>
      </c>
      <c r="E388" s="1">
        <v>178</v>
      </c>
      <c r="F388" s="1">
        <v>126</v>
      </c>
      <c r="G388" s="1">
        <v>74</v>
      </c>
      <c r="H388" s="1">
        <v>22</v>
      </c>
      <c r="K388" s="218">
        <v>22</v>
      </c>
      <c r="L388" s="51">
        <v>2020</v>
      </c>
      <c r="M388" s="1">
        <v>387</v>
      </c>
      <c r="N388" s="1">
        <v>335</v>
      </c>
      <c r="O388" s="1">
        <v>283</v>
      </c>
      <c r="P388" s="1">
        <v>230</v>
      </c>
      <c r="Q388" s="1">
        <v>178</v>
      </c>
      <c r="R388" s="1">
        <v>126</v>
      </c>
      <c r="S388" s="1">
        <v>74</v>
      </c>
      <c r="T388" s="1">
        <v>22</v>
      </c>
    </row>
    <row r="389" spans="1:20" x14ac:dyDescent="0.3">
      <c r="A389" s="1">
        <v>388</v>
      </c>
      <c r="B389" s="1">
        <v>336</v>
      </c>
      <c r="C389" s="1">
        <v>284</v>
      </c>
      <c r="D389" s="1">
        <v>231</v>
      </c>
      <c r="E389" s="1">
        <v>179</v>
      </c>
      <c r="F389" s="1">
        <v>127</v>
      </c>
      <c r="G389" s="1">
        <v>75</v>
      </c>
      <c r="H389" s="1">
        <v>23</v>
      </c>
      <c r="K389" s="218">
        <v>23</v>
      </c>
      <c r="L389" s="51">
        <v>2020</v>
      </c>
      <c r="M389" s="1">
        <v>388</v>
      </c>
      <c r="N389" s="1">
        <v>336</v>
      </c>
      <c r="O389" s="1">
        <v>284</v>
      </c>
      <c r="P389" s="1">
        <v>231</v>
      </c>
      <c r="Q389" s="1">
        <v>179</v>
      </c>
      <c r="R389" s="1">
        <v>127</v>
      </c>
      <c r="S389" s="1">
        <v>75</v>
      </c>
      <c r="T389" s="1">
        <v>23</v>
      </c>
    </row>
    <row r="390" spans="1:20" x14ac:dyDescent="0.3">
      <c r="A390" s="1">
        <v>389</v>
      </c>
      <c r="B390" s="1">
        <v>337</v>
      </c>
      <c r="C390" s="1">
        <v>285</v>
      </c>
      <c r="D390" s="1">
        <v>232</v>
      </c>
      <c r="E390" s="1">
        <v>180</v>
      </c>
      <c r="F390" s="1">
        <v>128</v>
      </c>
      <c r="G390" s="1">
        <v>76</v>
      </c>
      <c r="H390" s="1">
        <v>24</v>
      </c>
      <c r="K390" s="218">
        <v>24</v>
      </c>
      <c r="L390" s="51">
        <v>2020</v>
      </c>
      <c r="M390" s="1">
        <v>389</v>
      </c>
      <c r="N390" s="1">
        <v>337</v>
      </c>
      <c r="O390" s="1">
        <v>285</v>
      </c>
      <c r="P390" s="1">
        <v>232</v>
      </c>
      <c r="Q390" s="1">
        <v>180</v>
      </c>
      <c r="R390" s="1">
        <v>128</v>
      </c>
      <c r="S390" s="1">
        <v>76</v>
      </c>
      <c r="T390" s="1">
        <v>24</v>
      </c>
    </row>
    <row r="391" spans="1:20" x14ac:dyDescent="0.3">
      <c r="A391" s="1">
        <v>390</v>
      </c>
      <c r="B391" s="1">
        <v>338</v>
      </c>
      <c r="C391" s="1">
        <v>286</v>
      </c>
      <c r="D391" s="1">
        <v>233</v>
      </c>
      <c r="E391" s="1">
        <v>181</v>
      </c>
      <c r="F391" s="1">
        <v>129</v>
      </c>
      <c r="G391" s="1">
        <v>77</v>
      </c>
      <c r="H391" s="1">
        <v>25</v>
      </c>
      <c r="K391" s="218">
        <v>25</v>
      </c>
      <c r="L391" s="51">
        <v>2020</v>
      </c>
      <c r="M391" s="1">
        <v>390</v>
      </c>
      <c r="N391" s="1">
        <v>338</v>
      </c>
      <c r="O391" s="1">
        <v>286</v>
      </c>
      <c r="P391" s="1">
        <v>233</v>
      </c>
      <c r="Q391" s="1">
        <v>181</v>
      </c>
      <c r="R391" s="1">
        <v>129</v>
      </c>
      <c r="S391" s="1">
        <v>77</v>
      </c>
      <c r="T391" s="1">
        <v>25</v>
      </c>
    </row>
    <row r="392" spans="1:20" x14ac:dyDescent="0.3">
      <c r="A392" s="1">
        <v>391</v>
      </c>
      <c r="B392" s="1">
        <v>339</v>
      </c>
      <c r="C392" s="1">
        <v>287</v>
      </c>
      <c r="D392" s="1">
        <v>234</v>
      </c>
      <c r="E392" s="1">
        <v>182</v>
      </c>
      <c r="F392" s="1">
        <v>130</v>
      </c>
      <c r="G392" s="1">
        <v>78</v>
      </c>
      <c r="H392" s="1">
        <v>26</v>
      </c>
      <c r="K392" s="218">
        <v>26</v>
      </c>
      <c r="L392" s="51">
        <v>2020</v>
      </c>
      <c r="M392" s="1">
        <v>391</v>
      </c>
      <c r="N392" s="1">
        <v>339</v>
      </c>
      <c r="O392" s="1">
        <v>287</v>
      </c>
      <c r="P392" s="1">
        <v>234</v>
      </c>
      <c r="Q392" s="1">
        <v>182</v>
      </c>
      <c r="R392" s="1">
        <v>130</v>
      </c>
      <c r="S392" s="1">
        <v>78</v>
      </c>
      <c r="T392" s="1">
        <v>26</v>
      </c>
    </row>
    <row r="393" spans="1:20" x14ac:dyDescent="0.3">
      <c r="A393" s="1">
        <v>392</v>
      </c>
      <c r="B393" s="1">
        <v>340</v>
      </c>
      <c r="C393" s="1">
        <v>288</v>
      </c>
      <c r="D393" s="1">
        <v>235</v>
      </c>
      <c r="E393" s="1">
        <v>183</v>
      </c>
      <c r="F393" s="1">
        <v>131</v>
      </c>
      <c r="G393" s="1">
        <v>79</v>
      </c>
      <c r="H393" s="1">
        <v>27</v>
      </c>
      <c r="K393" s="218">
        <v>27</v>
      </c>
      <c r="L393" s="51">
        <v>2020</v>
      </c>
      <c r="M393" s="1">
        <v>392</v>
      </c>
      <c r="N393" s="1">
        <v>340</v>
      </c>
      <c r="O393" s="1">
        <v>288</v>
      </c>
      <c r="P393" s="1">
        <v>235</v>
      </c>
      <c r="Q393" s="1">
        <v>183</v>
      </c>
      <c r="R393" s="1">
        <v>131</v>
      </c>
      <c r="S393" s="1">
        <v>79</v>
      </c>
      <c r="T393" s="1">
        <v>27</v>
      </c>
    </row>
    <row r="394" spans="1:20" x14ac:dyDescent="0.3">
      <c r="A394" s="1">
        <v>393</v>
      </c>
      <c r="B394" s="1">
        <v>341</v>
      </c>
      <c r="C394" s="1">
        <v>289</v>
      </c>
      <c r="D394" s="1">
        <v>236</v>
      </c>
      <c r="E394" s="1">
        <v>184</v>
      </c>
      <c r="F394" s="1">
        <v>132</v>
      </c>
      <c r="G394" s="1">
        <v>80</v>
      </c>
      <c r="H394" s="1">
        <v>28</v>
      </c>
      <c r="K394" s="218">
        <v>28</v>
      </c>
      <c r="L394" s="51">
        <v>2020</v>
      </c>
      <c r="M394" s="1">
        <v>393</v>
      </c>
      <c r="N394" s="1">
        <v>341</v>
      </c>
      <c r="O394" s="1">
        <v>289</v>
      </c>
      <c r="P394" s="1">
        <v>236</v>
      </c>
      <c r="Q394" s="1">
        <v>184</v>
      </c>
      <c r="R394" s="1">
        <v>132</v>
      </c>
      <c r="S394" s="1">
        <v>80</v>
      </c>
      <c r="T394" s="1">
        <v>28</v>
      </c>
    </row>
    <row r="395" spans="1:20" x14ac:dyDescent="0.3">
      <c r="A395" s="1">
        <v>394</v>
      </c>
      <c r="B395" s="1">
        <v>342</v>
      </c>
      <c r="C395" s="1">
        <v>290</v>
      </c>
      <c r="D395" s="1">
        <v>237</v>
      </c>
      <c r="E395" s="1">
        <v>185</v>
      </c>
      <c r="F395" s="1">
        <v>133</v>
      </c>
      <c r="G395" s="1">
        <v>81</v>
      </c>
      <c r="H395" s="1">
        <v>29</v>
      </c>
      <c r="K395" s="218">
        <v>29</v>
      </c>
      <c r="L395" s="51">
        <v>2020</v>
      </c>
      <c r="M395" s="1">
        <v>394</v>
      </c>
      <c r="N395" s="1">
        <v>342</v>
      </c>
      <c r="O395" s="1">
        <v>290</v>
      </c>
      <c r="P395" s="1">
        <v>237</v>
      </c>
      <c r="Q395" s="1">
        <v>185</v>
      </c>
      <c r="R395" s="1">
        <v>133</v>
      </c>
      <c r="S395" s="1">
        <v>81</v>
      </c>
      <c r="T395" s="1">
        <v>29</v>
      </c>
    </row>
    <row r="396" spans="1:20" x14ac:dyDescent="0.3">
      <c r="A396" s="1">
        <v>395</v>
      </c>
      <c r="B396" s="1">
        <v>343</v>
      </c>
      <c r="C396" s="1">
        <v>291</v>
      </c>
      <c r="D396" s="1">
        <v>238</v>
      </c>
      <c r="E396" s="1">
        <v>186</v>
      </c>
      <c r="F396" s="1">
        <v>134</v>
      </c>
      <c r="G396" s="1">
        <v>82</v>
      </c>
      <c r="H396" s="1">
        <v>30</v>
      </c>
      <c r="K396" s="218">
        <v>30</v>
      </c>
      <c r="L396" s="51">
        <v>2020</v>
      </c>
      <c r="M396" s="1">
        <v>395</v>
      </c>
      <c r="N396" s="1">
        <v>343</v>
      </c>
      <c r="O396" s="1">
        <v>291</v>
      </c>
      <c r="P396" s="1">
        <v>238</v>
      </c>
      <c r="Q396" s="1">
        <v>186</v>
      </c>
      <c r="R396" s="1">
        <v>134</v>
      </c>
      <c r="S396" s="1">
        <v>82</v>
      </c>
      <c r="T396" s="1">
        <v>30</v>
      </c>
    </row>
    <row r="397" spans="1:20" x14ac:dyDescent="0.3">
      <c r="A397" s="1">
        <v>396</v>
      </c>
      <c r="B397" s="1">
        <v>344</v>
      </c>
      <c r="C397" s="1">
        <v>292</v>
      </c>
      <c r="D397" s="1">
        <v>239</v>
      </c>
      <c r="E397" s="1">
        <v>187</v>
      </c>
      <c r="F397" s="1">
        <v>135</v>
      </c>
      <c r="G397" s="1">
        <v>83</v>
      </c>
      <c r="H397" s="1">
        <v>31</v>
      </c>
      <c r="K397" s="218">
        <v>31</v>
      </c>
      <c r="L397" s="51">
        <v>2020</v>
      </c>
      <c r="M397" s="1">
        <v>396</v>
      </c>
      <c r="N397" s="1">
        <v>344</v>
      </c>
      <c r="O397" s="1">
        <v>292</v>
      </c>
      <c r="P397" s="1">
        <v>239</v>
      </c>
      <c r="Q397" s="1">
        <v>187</v>
      </c>
      <c r="R397" s="1">
        <v>135</v>
      </c>
      <c r="S397" s="1">
        <v>83</v>
      </c>
      <c r="T397" s="1">
        <v>31</v>
      </c>
    </row>
    <row r="398" spans="1:20" x14ac:dyDescent="0.3">
      <c r="A398" s="1">
        <v>397</v>
      </c>
      <c r="B398" s="1">
        <v>345</v>
      </c>
      <c r="C398" s="1">
        <v>293</v>
      </c>
      <c r="D398" s="1">
        <v>240</v>
      </c>
      <c r="E398" s="1">
        <v>188</v>
      </c>
      <c r="F398" s="1">
        <v>136</v>
      </c>
      <c r="G398" s="1">
        <v>84</v>
      </c>
      <c r="H398" s="1">
        <v>32</v>
      </c>
      <c r="K398" s="218">
        <v>32</v>
      </c>
      <c r="L398" s="51">
        <v>2020</v>
      </c>
      <c r="M398" s="1">
        <v>397</v>
      </c>
      <c r="N398" s="1">
        <v>345</v>
      </c>
      <c r="O398" s="1">
        <v>293</v>
      </c>
      <c r="P398" s="1">
        <v>240</v>
      </c>
      <c r="Q398" s="1">
        <v>188</v>
      </c>
      <c r="R398" s="1">
        <v>136</v>
      </c>
      <c r="S398" s="1">
        <v>84</v>
      </c>
      <c r="T398" s="1">
        <v>32</v>
      </c>
    </row>
    <row r="399" spans="1:20" x14ac:dyDescent="0.3">
      <c r="A399" s="1">
        <v>398</v>
      </c>
      <c r="B399" s="1">
        <v>346</v>
      </c>
      <c r="C399" s="1">
        <v>294</v>
      </c>
      <c r="D399" s="1">
        <v>241</v>
      </c>
      <c r="E399" s="1">
        <v>189</v>
      </c>
      <c r="F399" s="1">
        <v>137</v>
      </c>
      <c r="G399" s="1">
        <v>85</v>
      </c>
      <c r="H399" s="1">
        <v>33</v>
      </c>
      <c r="K399" s="218">
        <v>33</v>
      </c>
      <c r="L399" s="51">
        <v>2020</v>
      </c>
      <c r="M399" s="1">
        <v>398</v>
      </c>
      <c r="N399" s="1">
        <v>346</v>
      </c>
      <c r="O399" s="1">
        <v>294</v>
      </c>
      <c r="P399" s="1">
        <v>241</v>
      </c>
      <c r="Q399" s="1">
        <v>189</v>
      </c>
      <c r="R399" s="1">
        <v>137</v>
      </c>
      <c r="S399" s="1">
        <v>85</v>
      </c>
      <c r="T399" s="1">
        <v>33</v>
      </c>
    </row>
    <row r="400" spans="1:20" x14ac:dyDescent="0.3">
      <c r="A400" s="1">
        <v>399</v>
      </c>
      <c r="B400" s="1">
        <v>347</v>
      </c>
      <c r="C400" s="1">
        <v>295</v>
      </c>
      <c r="D400" s="1">
        <v>242</v>
      </c>
      <c r="E400" s="1">
        <v>190</v>
      </c>
      <c r="F400" s="1">
        <v>138</v>
      </c>
      <c r="G400" s="1">
        <v>86</v>
      </c>
      <c r="H400" s="1">
        <v>34</v>
      </c>
      <c r="K400" s="218">
        <v>34</v>
      </c>
      <c r="L400" s="51">
        <v>2020</v>
      </c>
      <c r="M400" s="1">
        <v>399</v>
      </c>
      <c r="N400" s="1">
        <v>347</v>
      </c>
      <c r="O400" s="1">
        <v>295</v>
      </c>
      <c r="P400" s="1">
        <v>242</v>
      </c>
      <c r="Q400" s="1">
        <v>190</v>
      </c>
      <c r="R400" s="1">
        <v>138</v>
      </c>
      <c r="S400" s="1">
        <v>86</v>
      </c>
      <c r="T400" s="1">
        <v>34</v>
      </c>
    </row>
    <row r="401" spans="1:20" x14ac:dyDescent="0.3">
      <c r="A401" s="1">
        <v>400</v>
      </c>
      <c r="B401" s="1">
        <v>348</v>
      </c>
      <c r="C401" s="1">
        <v>296</v>
      </c>
      <c r="D401" s="1">
        <v>243</v>
      </c>
      <c r="E401" s="1">
        <v>191</v>
      </c>
      <c r="F401" s="1">
        <v>139</v>
      </c>
      <c r="G401" s="1">
        <v>87</v>
      </c>
      <c r="H401" s="1">
        <v>35</v>
      </c>
      <c r="K401" s="218">
        <v>35</v>
      </c>
      <c r="L401" s="51">
        <v>2020</v>
      </c>
      <c r="M401" s="1">
        <v>400</v>
      </c>
      <c r="N401" s="1">
        <v>348</v>
      </c>
      <c r="O401" s="1">
        <v>296</v>
      </c>
      <c r="P401" s="1">
        <v>243</v>
      </c>
      <c r="Q401" s="1">
        <v>191</v>
      </c>
      <c r="R401" s="1">
        <v>139</v>
      </c>
      <c r="S401" s="1">
        <v>87</v>
      </c>
      <c r="T401" s="1">
        <v>35</v>
      </c>
    </row>
    <row r="402" spans="1:20" x14ac:dyDescent="0.3">
      <c r="A402" s="1">
        <v>401</v>
      </c>
      <c r="B402" s="1">
        <v>349</v>
      </c>
      <c r="C402" s="1">
        <v>297</v>
      </c>
      <c r="D402" s="1">
        <v>244</v>
      </c>
      <c r="E402" s="1">
        <v>192</v>
      </c>
      <c r="F402" s="1">
        <v>140</v>
      </c>
      <c r="G402" s="1">
        <v>88</v>
      </c>
      <c r="H402" s="1">
        <v>36</v>
      </c>
      <c r="K402" s="218">
        <v>36</v>
      </c>
      <c r="L402" s="51">
        <v>2020</v>
      </c>
      <c r="M402" s="1">
        <v>401</v>
      </c>
      <c r="N402" s="1">
        <v>349</v>
      </c>
      <c r="O402" s="1">
        <v>297</v>
      </c>
      <c r="P402" s="1">
        <v>244</v>
      </c>
      <c r="Q402" s="1">
        <v>192</v>
      </c>
      <c r="R402" s="1">
        <v>140</v>
      </c>
      <c r="S402" s="1">
        <v>88</v>
      </c>
      <c r="T402" s="1">
        <v>36</v>
      </c>
    </row>
    <row r="403" spans="1:20" x14ac:dyDescent="0.3">
      <c r="A403" s="1">
        <v>402</v>
      </c>
      <c r="B403" s="1">
        <v>350</v>
      </c>
      <c r="C403" s="1">
        <v>298</v>
      </c>
      <c r="D403" s="1">
        <v>245</v>
      </c>
      <c r="E403" s="1">
        <v>193</v>
      </c>
      <c r="F403" s="1">
        <v>141</v>
      </c>
      <c r="G403" s="1">
        <v>89</v>
      </c>
      <c r="H403" s="1">
        <v>37</v>
      </c>
      <c r="K403" s="218">
        <v>37</v>
      </c>
      <c r="L403" s="51">
        <v>2020</v>
      </c>
      <c r="M403" s="1">
        <v>402</v>
      </c>
      <c r="N403" s="1">
        <v>350</v>
      </c>
      <c r="O403" s="1">
        <v>298</v>
      </c>
      <c r="P403" s="1">
        <v>245</v>
      </c>
      <c r="Q403" s="1">
        <v>193</v>
      </c>
      <c r="R403" s="1">
        <v>141</v>
      </c>
      <c r="S403" s="1">
        <v>89</v>
      </c>
      <c r="T403" s="1">
        <v>37</v>
      </c>
    </row>
    <row r="404" spans="1:20" x14ac:dyDescent="0.3">
      <c r="A404" s="1">
        <v>403</v>
      </c>
      <c r="B404" s="1">
        <v>351</v>
      </c>
      <c r="C404" s="1">
        <v>299</v>
      </c>
      <c r="D404" s="1">
        <v>246</v>
      </c>
      <c r="E404" s="1">
        <v>194</v>
      </c>
      <c r="F404" s="1">
        <v>142</v>
      </c>
      <c r="G404" s="1">
        <v>90</v>
      </c>
      <c r="H404" s="1">
        <v>38</v>
      </c>
      <c r="K404" s="218">
        <v>38</v>
      </c>
      <c r="L404" s="51">
        <v>2020</v>
      </c>
      <c r="M404" s="1">
        <v>403</v>
      </c>
      <c r="N404" s="1">
        <v>351</v>
      </c>
      <c r="O404" s="1">
        <v>299</v>
      </c>
      <c r="P404" s="1">
        <v>246</v>
      </c>
      <c r="Q404" s="1">
        <v>194</v>
      </c>
      <c r="R404" s="1">
        <v>142</v>
      </c>
      <c r="S404" s="1">
        <v>90</v>
      </c>
      <c r="T404" s="1">
        <v>38</v>
      </c>
    </row>
    <row r="405" spans="1:20" x14ac:dyDescent="0.3">
      <c r="A405" s="1">
        <v>404</v>
      </c>
      <c r="B405" s="1">
        <v>352</v>
      </c>
      <c r="C405" s="1">
        <v>300</v>
      </c>
      <c r="D405" s="1">
        <v>247</v>
      </c>
      <c r="E405" s="1">
        <v>195</v>
      </c>
      <c r="F405" s="1">
        <v>143</v>
      </c>
      <c r="G405" s="1">
        <v>91</v>
      </c>
      <c r="H405" s="1">
        <v>39</v>
      </c>
      <c r="K405" s="218">
        <v>39</v>
      </c>
      <c r="L405" s="51">
        <v>2020</v>
      </c>
      <c r="M405" s="1">
        <v>404</v>
      </c>
      <c r="N405" s="1">
        <v>352</v>
      </c>
      <c r="O405" s="1">
        <v>300</v>
      </c>
      <c r="P405" s="1">
        <v>247</v>
      </c>
      <c r="Q405" s="1">
        <v>195</v>
      </c>
      <c r="R405" s="1">
        <v>143</v>
      </c>
      <c r="S405" s="1">
        <v>91</v>
      </c>
      <c r="T405" s="1">
        <v>39</v>
      </c>
    </row>
    <row r="406" spans="1:20" x14ac:dyDescent="0.3">
      <c r="A406" s="1">
        <v>405</v>
      </c>
      <c r="B406" s="1">
        <v>353</v>
      </c>
      <c r="C406" s="1">
        <v>301</v>
      </c>
      <c r="D406" s="1">
        <v>248</v>
      </c>
      <c r="E406" s="1">
        <v>196</v>
      </c>
      <c r="F406" s="1">
        <v>144</v>
      </c>
      <c r="G406" s="1">
        <v>92</v>
      </c>
      <c r="H406" s="1">
        <v>40</v>
      </c>
      <c r="K406" s="218">
        <v>40</v>
      </c>
      <c r="L406" s="51">
        <v>2020</v>
      </c>
      <c r="M406" s="1">
        <v>405</v>
      </c>
      <c r="N406" s="1">
        <v>353</v>
      </c>
      <c r="O406" s="1">
        <v>301</v>
      </c>
      <c r="P406" s="1">
        <v>248</v>
      </c>
      <c r="Q406" s="1">
        <v>196</v>
      </c>
      <c r="R406" s="1">
        <v>144</v>
      </c>
      <c r="S406" s="1">
        <v>92</v>
      </c>
      <c r="T406" s="1">
        <v>40</v>
      </c>
    </row>
    <row r="407" spans="1:20" x14ac:dyDescent="0.3">
      <c r="A407" s="1">
        <v>406</v>
      </c>
      <c r="B407" s="1">
        <v>354</v>
      </c>
      <c r="C407" s="1">
        <v>302</v>
      </c>
      <c r="D407" s="1">
        <v>249</v>
      </c>
      <c r="E407" s="1">
        <v>197</v>
      </c>
      <c r="F407" s="1">
        <v>145</v>
      </c>
      <c r="G407" s="1">
        <v>93</v>
      </c>
      <c r="H407" s="1">
        <v>41</v>
      </c>
      <c r="K407" s="218">
        <v>41</v>
      </c>
      <c r="L407" s="51">
        <v>2020</v>
      </c>
      <c r="M407" s="1">
        <v>406</v>
      </c>
      <c r="N407" s="1">
        <v>354</v>
      </c>
      <c r="O407" s="1">
        <v>302</v>
      </c>
      <c r="P407" s="1">
        <v>249</v>
      </c>
      <c r="Q407" s="1">
        <v>197</v>
      </c>
      <c r="R407" s="1">
        <v>145</v>
      </c>
      <c r="S407" s="1">
        <v>93</v>
      </c>
      <c r="T407" s="1">
        <v>41</v>
      </c>
    </row>
    <row r="408" spans="1:20" x14ac:dyDescent="0.3">
      <c r="A408" s="1">
        <v>407</v>
      </c>
      <c r="B408" s="1">
        <v>355</v>
      </c>
      <c r="C408" s="1">
        <v>303</v>
      </c>
      <c r="D408" s="1">
        <v>250</v>
      </c>
      <c r="E408" s="1">
        <v>198</v>
      </c>
      <c r="F408" s="1">
        <v>146</v>
      </c>
      <c r="G408" s="1">
        <v>94</v>
      </c>
      <c r="H408" s="1">
        <v>42</v>
      </c>
      <c r="K408" s="218">
        <v>42</v>
      </c>
      <c r="L408" s="51">
        <v>2020</v>
      </c>
      <c r="M408" s="1">
        <v>407</v>
      </c>
      <c r="N408" s="1">
        <v>355</v>
      </c>
      <c r="O408" s="1">
        <v>303</v>
      </c>
      <c r="P408" s="1">
        <v>250</v>
      </c>
      <c r="Q408" s="1">
        <v>198</v>
      </c>
      <c r="R408" s="1">
        <v>146</v>
      </c>
      <c r="S408" s="1">
        <v>94</v>
      </c>
      <c r="T408" s="1">
        <v>42</v>
      </c>
    </row>
    <row r="409" spans="1:20" x14ac:dyDescent="0.3">
      <c r="A409" s="1">
        <v>408</v>
      </c>
      <c r="B409" s="1">
        <v>356</v>
      </c>
      <c r="C409" s="1">
        <v>304</v>
      </c>
      <c r="D409" s="1">
        <v>251</v>
      </c>
      <c r="E409" s="1">
        <v>199</v>
      </c>
      <c r="F409" s="1">
        <v>147</v>
      </c>
      <c r="G409" s="1">
        <v>95</v>
      </c>
      <c r="H409" s="1">
        <v>43</v>
      </c>
      <c r="K409" s="218">
        <v>43</v>
      </c>
      <c r="L409" s="51">
        <v>2020</v>
      </c>
      <c r="M409" s="1">
        <v>408</v>
      </c>
      <c r="N409" s="1">
        <v>356</v>
      </c>
      <c r="O409" s="1">
        <v>304</v>
      </c>
      <c r="P409" s="1">
        <v>251</v>
      </c>
      <c r="Q409" s="1">
        <v>199</v>
      </c>
      <c r="R409" s="1">
        <v>147</v>
      </c>
      <c r="S409" s="1">
        <v>95</v>
      </c>
      <c r="T409" s="1">
        <v>43</v>
      </c>
    </row>
    <row r="410" spans="1:20" x14ac:dyDescent="0.3">
      <c r="A410" s="1">
        <v>409</v>
      </c>
      <c r="B410" s="1">
        <v>357</v>
      </c>
      <c r="C410" s="1">
        <v>305</v>
      </c>
      <c r="D410" s="1">
        <v>252</v>
      </c>
      <c r="E410" s="1">
        <v>200</v>
      </c>
      <c r="F410" s="1">
        <v>148</v>
      </c>
      <c r="G410" s="1">
        <v>96</v>
      </c>
      <c r="H410" s="1">
        <v>44</v>
      </c>
      <c r="K410" s="218">
        <v>44</v>
      </c>
      <c r="L410" s="51">
        <v>2020</v>
      </c>
      <c r="M410" s="1">
        <v>409</v>
      </c>
      <c r="N410" s="1">
        <v>357</v>
      </c>
      <c r="O410" s="1">
        <v>305</v>
      </c>
      <c r="P410" s="1">
        <v>252</v>
      </c>
      <c r="Q410" s="1">
        <v>200</v>
      </c>
      <c r="R410" s="1">
        <v>148</v>
      </c>
      <c r="S410" s="1">
        <v>96</v>
      </c>
      <c r="T410" s="1">
        <v>44</v>
      </c>
    </row>
    <row r="411" spans="1:20" x14ac:dyDescent="0.3">
      <c r="A411" s="1">
        <v>410</v>
      </c>
      <c r="B411" s="1">
        <v>358</v>
      </c>
      <c r="C411" s="1">
        <v>306</v>
      </c>
      <c r="D411" s="1">
        <v>253</v>
      </c>
      <c r="E411" s="1">
        <v>201</v>
      </c>
      <c r="F411" s="1">
        <v>149</v>
      </c>
      <c r="G411" s="1">
        <v>97</v>
      </c>
      <c r="H411" s="1">
        <v>45</v>
      </c>
      <c r="K411" s="218">
        <v>45</v>
      </c>
      <c r="L411" s="51">
        <v>2020</v>
      </c>
      <c r="M411" s="1">
        <v>410</v>
      </c>
      <c r="N411" s="1">
        <v>358</v>
      </c>
      <c r="O411" s="1">
        <v>306</v>
      </c>
      <c r="P411" s="1">
        <v>253</v>
      </c>
      <c r="Q411" s="1">
        <v>201</v>
      </c>
      <c r="R411" s="1">
        <v>149</v>
      </c>
      <c r="S411" s="1">
        <v>97</v>
      </c>
      <c r="T411" s="1">
        <v>45</v>
      </c>
    </row>
    <row r="412" spans="1:20" x14ac:dyDescent="0.3">
      <c r="A412" s="1">
        <v>411</v>
      </c>
      <c r="B412" s="1">
        <v>359</v>
      </c>
      <c r="C412" s="1">
        <v>307</v>
      </c>
      <c r="D412" s="1">
        <v>254</v>
      </c>
      <c r="E412" s="1">
        <v>202</v>
      </c>
      <c r="F412" s="1">
        <v>150</v>
      </c>
      <c r="G412" s="1">
        <v>98</v>
      </c>
      <c r="H412" s="1">
        <v>46</v>
      </c>
      <c r="K412" s="218">
        <v>46</v>
      </c>
      <c r="L412" s="51">
        <v>2020</v>
      </c>
      <c r="M412" s="1">
        <v>411</v>
      </c>
      <c r="N412" s="1">
        <v>359</v>
      </c>
      <c r="O412" s="1">
        <v>307</v>
      </c>
      <c r="P412" s="1">
        <v>254</v>
      </c>
      <c r="Q412" s="1">
        <v>202</v>
      </c>
      <c r="R412" s="1">
        <v>150</v>
      </c>
      <c r="S412" s="1">
        <v>98</v>
      </c>
      <c r="T412" s="1">
        <v>46</v>
      </c>
    </row>
    <row r="413" spans="1:20" x14ac:dyDescent="0.3">
      <c r="A413" s="1">
        <v>412</v>
      </c>
      <c r="B413" s="1">
        <v>360</v>
      </c>
      <c r="C413" s="1">
        <v>308</v>
      </c>
      <c r="D413" s="1">
        <v>255</v>
      </c>
      <c r="E413" s="1">
        <v>203</v>
      </c>
      <c r="F413" s="1">
        <v>151</v>
      </c>
      <c r="G413" s="1">
        <v>99</v>
      </c>
      <c r="H413" s="1">
        <v>47</v>
      </c>
      <c r="K413" s="218">
        <v>47</v>
      </c>
      <c r="L413" s="51">
        <v>2020</v>
      </c>
      <c r="M413" s="1">
        <v>412</v>
      </c>
      <c r="N413" s="1">
        <v>360</v>
      </c>
      <c r="O413" s="1">
        <v>308</v>
      </c>
      <c r="P413" s="1">
        <v>255</v>
      </c>
      <c r="Q413" s="1">
        <v>203</v>
      </c>
      <c r="R413" s="1">
        <v>151</v>
      </c>
      <c r="S413" s="1">
        <v>99</v>
      </c>
      <c r="T413" s="1">
        <v>47</v>
      </c>
    </row>
    <row r="414" spans="1:20" x14ac:dyDescent="0.3">
      <c r="A414" s="1">
        <v>413</v>
      </c>
      <c r="B414" s="1">
        <v>361</v>
      </c>
      <c r="C414" s="1">
        <v>309</v>
      </c>
      <c r="D414" s="1">
        <v>256</v>
      </c>
      <c r="E414" s="1">
        <v>204</v>
      </c>
      <c r="F414" s="1">
        <v>152</v>
      </c>
      <c r="G414" s="1">
        <v>100</v>
      </c>
      <c r="H414" s="1">
        <v>48</v>
      </c>
      <c r="K414" s="218">
        <v>48</v>
      </c>
      <c r="L414" s="51">
        <v>2020</v>
      </c>
      <c r="M414" s="1">
        <v>413</v>
      </c>
      <c r="N414" s="1">
        <v>361</v>
      </c>
      <c r="O414" s="1">
        <v>309</v>
      </c>
      <c r="P414" s="1">
        <v>256</v>
      </c>
      <c r="Q414" s="1">
        <v>204</v>
      </c>
      <c r="R414" s="1">
        <v>152</v>
      </c>
      <c r="S414" s="1">
        <v>100</v>
      </c>
      <c r="T414" s="1">
        <v>48</v>
      </c>
    </row>
    <row r="415" spans="1:20" x14ac:dyDescent="0.3">
      <c r="A415" s="1">
        <v>414</v>
      </c>
      <c r="B415" s="1">
        <v>362</v>
      </c>
      <c r="C415" s="1">
        <v>310</v>
      </c>
      <c r="D415" s="1">
        <v>257</v>
      </c>
      <c r="E415" s="1">
        <v>205</v>
      </c>
      <c r="F415" s="1">
        <v>153</v>
      </c>
      <c r="G415" s="1">
        <v>101</v>
      </c>
      <c r="H415" s="1">
        <v>49</v>
      </c>
      <c r="K415" s="218">
        <v>49</v>
      </c>
      <c r="L415" s="51">
        <v>2020</v>
      </c>
      <c r="M415" s="1">
        <v>414</v>
      </c>
      <c r="N415" s="1">
        <v>362</v>
      </c>
      <c r="O415" s="1">
        <v>310</v>
      </c>
      <c r="P415" s="1">
        <v>257</v>
      </c>
      <c r="Q415" s="1">
        <v>205</v>
      </c>
      <c r="R415" s="1">
        <v>153</v>
      </c>
      <c r="S415" s="1">
        <v>101</v>
      </c>
      <c r="T415" s="1">
        <v>49</v>
      </c>
    </row>
    <row r="416" spans="1:20" x14ac:dyDescent="0.3">
      <c r="A416" s="1">
        <v>415</v>
      </c>
      <c r="B416" s="1">
        <v>363</v>
      </c>
      <c r="C416" s="1">
        <v>311</v>
      </c>
      <c r="D416" s="1">
        <v>258</v>
      </c>
      <c r="E416" s="1">
        <v>206</v>
      </c>
      <c r="F416" s="1">
        <v>154</v>
      </c>
      <c r="G416" s="1">
        <v>102</v>
      </c>
      <c r="H416" s="1">
        <v>50</v>
      </c>
      <c r="K416" s="218">
        <v>50</v>
      </c>
      <c r="L416" s="51">
        <v>2020</v>
      </c>
      <c r="M416" s="1">
        <v>415</v>
      </c>
      <c r="N416" s="1">
        <v>363</v>
      </c>
      <c r="O416" s="1">
        <v>311</v>
      </c>
      <c r="P416" s="1">
        <v>258</v>
      </c>
      <c r="Q416" s="1">
        <v>206</v>
      </c>
      <c r="R416" s="1">
        <v>154</v>
      </c>
      <c r="S416" s="1">
        <v>102</v>
      </c>
      <c r="T416" s="1">
        <v>50</v>
      </c>
    </row>
    <row r="417" spans="1:21" x14ac:dyDescent="0.3">
      <c r="A417" s="1">
        <v>416</v>
      </c>
      <c r="B417" s="1">
        <v>364</v>
      </c>
      <c r="C417" s="1">
        <v>312</v>
      </c>
      <c r="D417" s="1">
        <v>259</v>
      </c>
      <c r="E417" s="1">
        <v>207</v>
      </c>
      <c r="F417" s="1">
        <v>155</v>
      </c>
      <c r="G417" s="1">
        <v>103</v>
      </c>
      <c r="H417" s="1">
        <v>51</v>
      </c>
      <c r="K417" s="218">
        <v>51</v>
      </c>
      <c r="L417" s="51">
        <v>2020</v>
      </c>
      <c r="M417" s="1">
        <v>416</v>
      </c>
      <c r="N417" s="1">
        <v>364</v>
      </c>
      <c r="O417" s="1">
        <v>312</v>
      </c>
      <c r="P417" s="1">
        <v>259</v>
      </c>
      <c r="Q417" s="1">
        <v>207</v>
      </c>
      <c r="R417" s="1">
        <v>155</v>
      </c>
      <c r="S417" s="1">
        <v>103</v>
      </c>
      <c r="T417" s="1">
        <v>51</v>
      </c>
    </row>
    <row r="418" spans="1:21" x14ac:dyDescent="0.3">
      <c r="A418" s="1">
        <v>417</v>
      </c>
      <c r="B418" s="1">
        <v>365</v>
      </c>
      <c r="C418" s="1">
        <v>313</v>
      </c>
      <c r="D418" s="1">
        <v>260</v>
      </c>
      <c r="E418" s="1">
        <v>208</v>
      </c>
      <c r="F418" s="1">
        <v>156</v>
      </c>
      <c r="G418" s="1">
        <v>104</v>
      </c>
      <c r="H418" s="1">
        <v>52</v>
      </c>
      <c r="K418" s="218">
        <v>52</v>
      </c>
      <c r="L418" s="51">
        <v>2020</v>
      </c>
      <c r="M418" s="1">
        <v>417</v>
      </c>
      <c r="N418" s="1">
        <v>365</v>
      </c>
      <c r="O418" s="1">
        <v>313</v>
      </c>
      <c r="P418" s="1">
        <v>260</v>
      </c>
      <c r="Q418" s="1">
        <v>208</v>
      </c>
      <c r="R418" s="1">
        <v>156</v>
      </c>
      <c r="S418" s="1">
        <v>104</v>
      </c>
      <c r="T418" s="1">
        <v>52</v>
      </c>
    </row>
    <row r="419" spans="1:21" x14ac:dyDescent="0.3">
      <c r="A419" s="1">
        <v>418</v>
      </c>
      <c r="B419" s="1">
        <v>366</v>
      </c>
      <c r="C419" s="1">
        <v>314</v>
      </c>
      <c r="D419" s="1">
        <v>261</v>
      </c>
      <c r="E419" s="1">
        <v>209</v>
      </c>
      <c r="F419" s="1">
        <v>157</v>
      </c>
      <c r="G419" s="1">
        <v>105</v>
      </c>
      <c r="H419" s="1">
        <v>53</v>
      </c>
      <c r="K419" s="218">
        <v>53</v>
      </c>
      <c r="L419" s="51">
        <v>2020</v>
      </c>
      <c r="M419" s="1">
        <v>418</v>
      </c>
      <c r="N419" s="1">
        <v>366</v>
      </c>
      <c r="O419" s="1">
        <v>314</v>
      </c>
      <c r="P419" s="1">
        <v>261</v>
      </c>
      <c r="Q419" s="1">
        <v>209</v>
      </c>
      <c r="R419" s="1">
        <v>157</v>
      </c>
      <c r="S419" s="1">
        <v>105</v>
      </c>
      <c r="T419" s="1">
        <v>53</v>
      </c>
    </row>
    <row r="420" spans="1:21" x14ac:dyDescent="0.3">
      <c r="A420" s="1">
        <v>419</v>
      </c>
      <c r="B420" s="1">
        <v>367</v>
      </c>
      <c r="C420" s="1">
        <v>315</v>
      </c>
      <c r="D420" s="1">
        <v>262</v>
      </c>
      <c r="E420" s="1">
        <v>210</v>
      </c>
      <c r="F420" s="1">
        <v>158</v>
      </c>
      <c r="G420" s="1">
        <v>106</v>
      </c>
      <c r="H420" s="1">
        <v>54</v>
      </c>
      <c r="I420" s="1">
        <v>1</v>
      </c>
      <c r="K420" s="218">
        <v>1</v>
      </c>
      <c r="L420" s="51">
        <v>2021</v>
      </c>
      <c r="M420" s="1">
        <v>419</v>
      </c>
      <c r="N420" s="1">
        <v>367</v>
      </c>
      <c r="O420" s="1">
        <v>315</v>
      </c>
      <c r="P420" s="1">
        <v>262</v>
      </c>
      <c r="Q420" s="1">
        <v>210</v>
      </c>
      <c r="R420" s="1">
        <v>158</v>
      </c>
      <c r="S420" s="1">
        <v>106</v>
      </c>
      <c r="T420" s="1">
        <v>54</v>
      </c>
      <c r="U420" s="1">
        <v>1</v>
      </c>
    </row>
    <row r="421" spans="1:21" x14ac:dyDescent="0.3">
      <c r="A421" s="1">
        <v>420</v>
      </c>
      <c r="B421" s="1">
        <v>368</v>
      </c>
      <c r="C421" s="1">
        <v>316</v>
      </c>
      <c r="D421" s="1">
        <v>263</v>
      </c>
      <c r="E421" s="1">
        <v>211</v>
      </c>
      <c r="F421" s="1">
        <v>159</v>
      </c>
      <c r="G421" s="1">
        <v>107</v>
      </c>
      <c r="H421" s="1">
        <v>55</v>
      </c>
      <c r="I421" s="1">
        <v>2</v>
      </c>
      <c r="K421" s="218">
        <v>2</v>
      </c>
      <c r="L421" s="51">
        <v>2021</v>
      </c>
      <c r="M421" s="1">
        <v>420</v>
      </c>
      <c r="N421" s="1">
        <v>368</v>
      </c>
      <c r="O421" s="1">
        <v>316</v>
      </c>
      <c r="P421" s="1">
        <v>263</v>
      </c>
      <c r="Q421" s="1">
        <v>211</v>
      </c>
      <c r="R421" s="1">
        <v>159</v>
      </c>
      <c r="S421" s="1">
        <v>107</v>
      </c>
      <c r="T421" s="1">
        <v>55</v>
      </c>
      <c r="U421" s="1">
        <v>2</v>
      </c>
    </row>
    <row r="422" spans="1:21" x14ac:dyDescent="0.3">
      <c r="A422" s="1">
        <v>421</v>
      </c>
      <c r="B422" s="1">
        <v>369</v>
      </c>
      <c r="C422" s="1">
        <v>317</v>
      </c>
      <c r="D422" s="1">
        <v>264</v>
      </c>
      <c r="E422" s="1">
        <v>212</v>
      </c>
      <c r="F422" s="1">
        <v>160</v>
      </c>
      <c r="G422" s="1">
        <v>108</v>
      </c>
      <c r="H422" s="1">
        <v>56</v>
      </c>
      <c r="I422" s="1">
        <v>3</v>
      </c>
      <c r="K422" s="218">
        <v>3</v>
      </c>
      <c r="L422" s="51">
        <v>2021</v>
      </c>
      <c r="M422" s="1">
        <v>421</v>
      </c>
      <c r="N422" s="1">
        <v>369</v>
      </c>
      <c r="O422" s="1">
        <v>317</v>
      </c>
      <c r="P422" s="1">
        <v>264</v>
      </c>
      <c r="Q422" s="1">
        <v>212</v>
      </c>
      <c r="R422" s="1">
        <v>160</v>
      </c>
      <c r="S422" s="1">
        <v>108</v>
      </c>
      <c r="T422" s="1">
        <v>56</v>
      </c>
      <c r="U422" s="1">
        <v>3</v>
      </c>
    </row>
    <row r="423" spans="1:21" x14ac:dyDescent="0.3">
      <c r="A423" s="1">
        <v>422</v>
      </c>
      <c r="B423" s="1">
        <v>370</v>
      </c>
      <c r="C423" s="1">
        <v>318</v>
      </c>
      <c r="D423" s="1">
        <v>265</v>
      </c>
      <c r="E423" s="1">
        <v>213</v>
      </c>
      <c r="F423" s="1">
        <v>161</v>
      </c>
      <c r="G423" s="1">
        <v>109</v>
      </c>
      <c r="H423" s="1">
        <v>57</v>
      </c>
      <c r="I423" s="1">
        <v>4</v>
      </c>
      <c r="K423" s="218">
        <v>4</v>
      </c>
      <c r="L423" s="51">
        <v>2021</v>
      </c>
      <c r="M423" s="1">
        <v>422</v>
      </c>
      <c r="N423" s="1">
        <v>370</v>
      </c>
      <c r="O423" s="1">
        <v>318</v>
      </c>
      <c r="P423" s="1">
        <v>265</v>
      </c>
      <c r="Q423" s="1">
        <v>213</v>
      </c>
      <c r="R423" s="1">
        <v>161</v>
      </c>
      <c r="S423" s="1">
        <v>109</v>
      </c>
      <c r="T423" s="1">
        <v>57</v>
      </c>
      <c r="U423" s="1">
        <v>4</v>
      </c>
    </row>
    <row r="424" spans="1:21" x14ac:dyDescent="0.3">
      <c r="A424" s="1">
        <v>423</v>
      </c>
      <c r="B424" s="1">
        <v>371</v>
      </c>
      <c r="C424" s="1">
        <v>319</v>
      </c>
      <c r="D424" s="1">
        <v>266</v>
      </c>
      <c r="E424" s="1">
        <v>214</v>
      </c>
      <c r="F424" s="1">
        <v>162</v>
      </c>
      <c r="G424" s="1">
        <v>110</v>
      </c>
      <c r="H424" s="1">
        <v>58</v>
      </c>
      <c r="I424" s="1">
        <v>5</v>
      </c>
      <c r="K424" s="218">
        <v>5</v>
      </c>
      <c r="L424" s="51">
        <v>2021</v>
      </c>
      <c r="M424" s="1">
        <v>423</v>
      </c>
      <c r="N424" s="1">
        <v>371</v>
      </c>
      <c r="O424" s="1">
        <v>319</v>
      </c>
      <c r="P424" s="1">
        <v>266</v>
      </c>
      <c r="Q424" s="1">
        <v>214</v>
      </c>
      <c r="R424" s="1">
        <v>162</v>
      </c>
      <c r="S424" s="1">
        <v>110</v>
      </c>
      <c r="T424" s="1">
        <v>58</v>
      </c>
      <c r="U424" s="1">
        <v>5</v>
      </c>
    </row>
    <row r="425" spans="1:21" x14ac:dyDescent="0.3">
      <c r="A425" s="1">
        <v>424</v>
      </c>
      <c r="B425" s="1">
        <v>372</v>
      </c>
      <c r="C425" s="1">
        <v>320</v>
      </c>
      <c r="D425" s="1">
        <v>267</v>
      </c>
      <c r="E425" s="1">
        <v>215</v>
      </c>
      <c r="F425" s="1">
        <v>163</v>
      </c>
      <c r="G425" s="1">
        <v>111</v>
      </c>
      <c r="H425" s="1">
        <v>59</v>
      </c>
      <c r="I425" s="1">
        <v>6</v>
      </c>
      <c r="K425" s="218">
        <v>6</v>
      </c>
      <c r="L425" s="51">
        <v>2021</v>
      </c>
      <c r="M425" s="1">
        <v>424</v>
      </c>
      <c r="N425" s="1">
        <v>372</v>
      </c>
      <c r="O425" s="1">
        <v>320</v>
      </c>
      <c r="P425" s="1">
        <v>267</v>
      </c>
      <c r="Q425" s="1">
        <v>215</v>
      </c>
      <c r="R425" s="1">
        <v>163</v>
      </c>
      <c r="S425" s="1">
        <v>111</v>
      </c>
      <c r="T425" s="1">
        <v>59</v>
      </c>
      <c r="U425" s="1">
        <v>6</v>
      </c>
    </row>
    <row r="426" spans="1:21" x14ac:dyDescent="0.3">
      <c r="A426" s="1">
        <v>425</v>
      </c>
      <c r="B426" s="1">
        <v>373</v>
      </c>
      <c r="C426" s="1">
        <v>321</v>
      </c>
      <c r="D426" s="1">
        <v>268</v>
      </c>
      <c r="E426" s="1">
        <v>216</v>
      </c>
      <c r="F426" s="1">
        <v>164</v>
      </c>
      <c r="G426" s="1">
        <v>112</v>
      </c>
      <c r="H426" s="1">
        <v>60</v>
      </c>
      <c r="I426" s="1">
        <v>7</v>
      </c>
      <c r="K426" s="218">
        <v>7</v>
      </c>
      <c r="L426" s="51">
        <v>2021</v>
      </c>
      <c r="M426" s="1">
        <v>425</v>
      </c>
      <c r="N426" s="1">
        <v>373</v>
      </c>
      <c r="O426" s="1">
        <v>321</v>
      </c>
      <c r="P426" s="1">
        <v>268</v>
      </c>
      <c r="Q426" s="1">
        <v>216</v>
      </c>
      <c r="R426" s="1">
        <v>164</v>
      </c>
      <c r="S426" s="1">
        <v>112</v>
      </c>
      <c r="T426" s="1">
        <v>60</v>
      </c>
      <c r="U426" s="1">
        <v>7</v>
      </c>
    </row>
    <row r="427" spans="1:21" x14ac:dyDescent="0.3">
      <c r="A427" s="1">
        <v>426</v>
      </c>
      <c r="B427" s="1">
        <v>374</v>
      </c>
      <c r="C427" s="1">
        <v>322</v>
      </c>
      <c r="D427" s="1">
        <v>269</v>
      </c>
      <c r="E427" s="1">
        <v>217</v>
      </c>
      <c r="F427" s="1">
        <v>165</v>
      </c>
      <c r="G427" s="1">
        <v>113</v>
      </c>
      <c r="H427" s="1">
        <v>61</v>
      </c>
      <c r="I427" s="1">
        <v>8</v>
      </c>
      <c r="K427" s="218">
        <v>8</v>
      </c>
      <c r="L427" s="51">
        <v>2021</v>
      </c>
      <c r="M427" s="1">
        <v>426</v>
      </c>
      <c r="N427" s="1">
        <v>374</v>
      </c>
      <c r="O427" s="1">
        <v>322</v>
      </c>
      <c r="P427" s="1">
        <v>269</v>
      </c>
      <c r="Q427" s="1">
        <v>217</v>
      </c>
      <c r="R427" s="1">
        <v>165</v>
      </c>
      <c r="S427" s="1">
        <v>113</v>
      </c>
      <c r="T427" s="1">
        <v>61</v>
      </c>
      <c r="U427" s="1">
        <v>8</v>
      </c>
    </row>
    <row r="428" spans="1:21" x14ac:dyDescent="0.3">
      <c r="A428" s="1">
        <v>427</v>
      </c>
      <c r="B428" s="1">
        <v>375</v>
      </c>
      <c r="C428" s="1">
        <v>323</v>
      </c>
      <c r="D428" s="1">
        <v>270</v>
      </c>
      <c r="E428" s="1">
        <v>218</v>
      </c>
      <c r="F428" s="1">
        <v>166</v>
      </c>
      <c r="G428" s="1">
        <v>114</v>
      </c>
      <c r="H428" s="1">
        <v>62</v>
      </c>
      <c r="I428" s="1">
        <v>9</v>
      </c>
      <c r="K428" s="218">
        <v>9</v>
      </c>
      <c r="L428" s="51">
        <v>2021</v>
      </c>
      <c r="M428" s="1">
        <v>427</v>
      </c>
      <c r="N428" s="1">
        <v>375</v>
      </c>
      <c r="O428" s="1">
        <v>323</v>
      </c>
      <c r="P428" s="1">
        <v>270</v>
      </c>
      <c r="Q428" s="1">
        <v>218</v>
      </c>
      <c r="R428" s="1">
        <v>166</v>
      </c>
      <c r="S428" s="1">
        <v>114</v>
      </c>
      <c r="T428" s="1">
        <v>62</v>
      </c>
      <c r="U428" s="1">
        <v>9</v>
      </c>
    </row>
    <row r="429" spans="1:21" x14ac:dyDescent="0.3">
      <c r="A429" s="1">
        <v>428</v>
      </c>
      <c r="B429" s="1">
        <v>376</v>
      </c>
      <c r="C429" s="1">
        <v>324</v>
      </c>
      <c r="D429" s="1">
        <v>271</v>
      </c>
      <c r="E429" s="1">
        <v>219</v>
      </c>
      <c r="F429" s="1">
        <v>167</v>
      </c>
      <c r="G429" s="1">
        <v>115</v>
      </c>
      <c r="H429" s="1">
        <v>63</v>
      </c>
      <c r="I429" s="1">
        <v>10</v>
      </c>
      <c r="K429" s="218">
        <v>10</v>
      </c>
      <c r="L429" s="51">
        <v>2021</v>
      </c>
      <c r="M429" s="1">
        <v>428</v>
      </c>
      <c r="N429" s="1">
        <v>376</v>
      </c>
      <c r="O429" s="1">
        <v>324</v>
      </c>
      <c r="P429" s="1">
        <v>271</v>
      </c>
      <c r="Q429" s="1">
        <v>219</v>
      </c>
      <c r="R429" s="1">
        <v>167</v>
      </c>
      <c r="S429" s="1">
        <v>115</v>
      </c>
      <c r="T429" s="1">
        <v>63</v>
      </c>
      <c r="U429" s="1">
        <v>10</v>
      </c>
    </row>
    <row r="430" spans="1:21" x14ac:dyDescent="0.3">
      <c r="A430" s="1">
        <v>429</v>
      </c>
      <c r="B430" s="1">
        <v>377</v>
      </c>
      <c r="C430" s="1">
        <v>325</v>
      </c>
      <c r="D430" s="1">
        <v>272</v>
      </c>
      <c r="E430" s="1">
        <v>220</v>
      </c>
      <c r="F430" s="1">
        <v>168</v>
      </c>
      <c r="G430" s="1">
        <v>116</v>
      </c>
      <c r="H430" s="1">
        <v>64</v>
      </c>
      <c r="I430" s="1">
        <v>11</v>
      </c>
      <c r="K430" s="218">
        <v>11</v>
      </c>
      <c r="L430" s="51">
        <v>2021</v>
      </c>
      <c r="M430" s="1">
        <v>429</v>
      </c>
      <c r="N430" s="1">
        <v>377</v>
      </c>
      <c r="O430" s="1">
        <v>325</v>
      </c>
      <c r="P430" s="1">
        <v>272</v>
      </c>
      <c r="Q430" s="1">
        <v>220</v>
      </c>
      <c r="R430" s="1">
        <v>168</v>
      </c>
      <c r="S430" s="1">
        <v>116</v>
      </c>
      <c r="T430" s="1">
        <v>64</v>
      </c>
      <c r="U430" s="1">
        <v>11</v>
      </c>
    </row>
    <row r="431" spans="1:21" x14ac:dyDescent="0.3">
      <c r="A431" s="1">
        <v>430</v>
      </c>
      <c r="B431" s="1">
        <v>378</v>
      </c>
      <c r="C431" s="1">
        <v>326</v>
      </c>
      <c r="D431" s="1">
        <v>273</v>
      </c>
      <c r="E431" s="1">
        <v>221</v>
      </c>
      <c r="F431" s="1">
        <v>169</v>
      </c>
      <c r="G431" s="1">
        <v>117</v>
      </c>
      <c r="H431" s="1">
        <v>65</v>
      </c>
      <c r="I431" s="1">
        <v>12</v>
      </c>
      <c r="K431" s="218">
        <v>12</v>
      </c>
      <c r="L431" s="51">
        <v>2021</v>
      </c>
      <c r="M431" s="1">
        <v>430</v>
      </c>
      <c r="N431" s="1">
        <v>378</v>
      </c>
      <c r="O431" s="1">
        <v>326</v>
      </c>
      <c r="P431" s="1">
        <v>273</v>
      </c>
      <c r="Q431" s="1">
        <v>221</v>
      </c>
      <c r="R431" s="1">
        <v>169</v>
      </c>
      <c r="S431" s="1">
        <v>117</v>
      </c>
      <c r="T431" s="1">
        <v>65</v>
      </c>
      <c r="U431" s="1">
        <v>12</v>
      </c>
    </row>
    <row r="432" spans="1:21" x14ac:dyDescent="0.3">
      <c r="A432" s="1">
        <v>431</v>
      </c>
      <c r="B432" s="1">
        <v>379</v>
      </c>
      <c r="C432" s="1">
        <v>327</v>
      </c>
      <c r="D432" s="1">
        <v>274</v>
      </c>
      <c r="E432" s="1">
        <v>222</v>
      </c>
      <c r="F432" s="1">
        <v>170</v>
      </c>
      <c r="G432" s="1">
        <v>118</v>
      </c>
      <c r="H432" s="1">
        <v>66</v>
      </c>
      <c r="I432" s="1">
        <v>13</v>
      </c>
      <c r="K432" s="218">
        <v>13</v>
      </c>
      <c r="L432" s="51">
        <v>2021</v>
      </c>
      <c r="M432" s="1">
        <v>431</v>
      </c>
      <c r="N432" s="1">
        <v>379</v>
      </c>
      <c r="O432" s="1">
        <v>327</v>
      </c>
      <c r="P432" s="1">
        <v>274</v>
      </c>
      <c r="Q432" s="1">
        <v>222</v>
      </c>
      <c r="R432" s="1">
        <v>170</v>
      </c>
      <c r="S432" s="1">
        <v>118</v>
      </c>
      <c r="T432" s="1">
        <v>66</v>
      </c>
      <c r="U432" s="1">
        <v>13</v>
      </c>
    </row>
    <row r="433" spans="1:21" x14ac:dyDescent="0.3">
      <c r="A433" s="1">
        <v>432</v>
      </c>
      <c r="B433" s="1">
        <v>380</v>
      </c>
      <c r="C433" s="1">
        <v>328</v>
      </c>
      <c r="D433" s="1">
        <v>275</v>
      </c>
      <c r="E433" s="1">
        <v>223</v>
      </c>
      <c r="F433" s="1">
        <v>171</v>
      </c>
      <c r="G433" s="1">
        <v>119</v>
      </c>
      <c r="H433" s="1">
        <v>67</v>
      </c>
      <c r="I433" s="1">
        <v>14</v>
      </c>
      <c r="K433" s="218">
        <v>14</v>
      </c>
      <c r="L433" s="51">
        <v>2021</v>
      </c>
      <c r="M433" s="1">
        <v>432</v>
      </c>
      <c r="N433" s="1">
        <v>380</v>
      </c>
      <c r="O433" s="1">
        <v>328</v>
      </c>
      <c r="P433" s="1">
        <v>275</v>
      </c>
      <c r="Q433" s="1">
        <v>223</v>
      </c>
      <c r="R433" s="1">
        <v>171</v>
      </c>
      <c r="S433" s="1">
        <v>119</v>
      </c>
      <c r="T433" s="1">
        <v>67</v>
      </c>
      <c r="U433" s="1">
        <v>14</v>
      </c>
    </row>
    <row r="434" spans="1:21" x14ac:dyDescent="0.3">
      <c r="A434" s="1">
        <v>433</v>
      </c>
      <c r="B434" s="1">
        <v>381</v>
      </c>
      <c r="C434" s="1">
        <v>329</v>
      </c>
      <c r="D434" s="1">
        <v>276</v>
      </c>
      <c r="E434" s="1">
        <v>224</v>
      </c>
      <c r="F434" s="1">
        <v>172</v>
      </c>
      <c r="G434" s="1">
        <v>120</v>
      </c>
      <c r="H434" s="1">
        <v>68</v>
      </c>
      <c r="I434" s="1">
        <v>15</v>
      </c>
      <c r="K434" s="218">
        <v>15</v>
      </c>
      <c r="L434" s="51">
        <v>2021</v>
      </c>
      <c r="M434" s="1">
        <v>433</v>
      </c>
      <c r="N434" s="1">
        <v>381</v>
      </c>
      <c r="O434" s="1">
        <v>329</v>
      </c>
      <c r="P434" s="1">
        <v>276</v>
      </c>
      <c r="Q434" s="1">
        <v>224</v>
      </c>
      <c r="R434" s="1">
        <v>172</v>
      </c>
      <c r="S434" s="1">
        <v>120</v>
      </c>
      <c r="T434" s="1">
        <v>68</v>
      </c>
      <c r="U434" s="1">
        <v>15</v>
      </c>
    </row>
    <row r="435" spans="1:21" x14ac:dyDescent="0.3">
      <c r="A435" s="1">
        <v>434</v>
      </c>
      <c r="B435" s="1">
        <v>382</v>
      </c>
      <c r="C435" s="1">
        <v>330</v>
      </c>
      <c r="D435" s="1">
        <v>277</v>
      </c>
      <c r="E435" s="1">
        <v>225</v>
      </c>
      <c r="F435" s="1">
        <v>173</v>
      </c>
      <c r="G435" s="1">
        <v>121</v>
      </c>
      <c r="H435" s="1">
        <v>69</v>
      </c>
      <c r="I435" s="1">
        <v>16</v>
      </c>
      <c r="K435" s="218">
        <v>16</v>
      </c>
      <c r="L435" s="51">
        <v>2021</v>
      </c>
      <c r="M435" s="1">
        <v>434</v>
      </c>
      <c r="N435" s="1">
        <v>382</v>
      </c>
      <c r="O435" s="1">
        <v>330</v>
      </c>
      <c r="P435" s="1">
        <v>277</v>
      </c>
      <c r="Q435" s="1">
        <v>225</v>
      </c>
      <c r="R435" s="1">
        <v>173</v>
      </c>
      <c r="S435" s="1">
        <v>121</v>
      </c>
      <c r="T435" s="1">
        <v>69</v>
      </c>
      <c r="U435" s="1">
        <v>16</v>
      </c>
    </row>
    <row r="436" spans="1:21" x14ac:dyDescent="0.3">
      <c r="A436" s="1">
        <v>435</v>
      </c>
      <c r="B436" s="1">
        <v>383</v>
      </c>
      <c r="C436" s="1">
        <v>331</v>
      </c>
      <c r="D436" s="1">
        <v>278</v>
      </c>
      <c r="E436" s="1">
        <v>226</v>
      </c>
      <c r="F436" s="1">
        <v>174</v>
      </c>
      <c r="G436" s="1">
        <v>122</v>
      </c>
      <c r="H436" s="1">
        <v>70</v>
      </c>
      <c r="I436" s="1">
        <v>17</v>
      </c>
      <c r="K436" s="218">
        <v>17</v>
      </c>
      <c r="L436" s="51">
        <v>2021</v>
      </c>
      <c r="M436" s="1">
        <v>435</v>
      </c>
      <c r="N436" s="1">
        <v>383</v>
      </c>
      <c r="O436" s="1">
        <v>331</v>
      </c>
      <c r="P436" s="1">
        <v>278</v>
      </c>
      <c r="Q436" s="1">
        <v>226</v>
      </c>
      <c r="R436" s="1">
        <v>174</v>
      </c>
      <c r="S436" s="1">
        <v>122</v>
      </c>
      <c r="T436" s="1">
        <v>70</v>
      </c>
      <c r="U436" s="1">
        <v>17</v>
      </c>
    </row>
    <row r="437" spans="1:21" x14ac:dyDescent="0.3">
      <c r="A437" s="1">
        <v>436</v>
      </c>
      <c r="B437" s="1">
        <v>384</v>
      </c>
      <c r="C437" s="1">
        <v>332</v>
      </c>
      <c r="D437" s="1">
        <v>279</v>
      </c>
      <c r="E437" s="1">
        <v>227</v>
      </c>
      <c r="F437" s="1">
        <v>175</v>
      </c>
      <c r="G437" s="1">
        <v>123</v>
      </c>
      <c r="H437" s="1">
        <v>71</v>
      </c>
      <c r="I437" s="1">
        <v>18</v>
      </c>
      <c r="K437" s="218">
        <v>18</v>
      </c>
      <c r="L437" s="51">
        <v>2021</v>
      </c>
      <c r="M437" s="1">
        <v>436</v>
      </c>
      <c r="N437" s="1">
        <v>384</v>
      </c>
      <c r="O437" s="1">
        <v>332</v>
      </c>
      <c r="P437" s="1">
        <v>279</v>
      </c>
      <c r="Q437" s="1">
        <v>227</v>
      </c>
      <c r="R437" s="1">
        <v>175</v>
      </c>
      <c r="S437" s="1">
        <v>123</v>
      </c>
      <c r="T437" s="1">
        <v>71</v>
      </c>
      <c r="U437" s="1">
        <v>18</v>
      </c>
    </row>
    <row r="438" spans="1:21" x14ac:dyDescent="0.3">
      <c r="A438" s="1">
        <v>437</v>
      </c>
      <c r="B438" s="1">
        <v>385</v>
      </c>
      <c r="C438" s="1">
        <v>333</v>
      </c>
      <c r="D438" s="1">
        <v>280</v>
      </c>
      <c r="E438" s="1">
        <v>228</v>
      </c>
      <c r="F438" s="1">
        <v>176</v>
      </c>
      <c r="G438" s="1">
        <v>124</v>
      </c>
      <c r="H438" s="1">
        <v>72</v>
      </c>
      <c r="I438" s="1">
        <v>19</v>
      </c>
      <c r="K438" s="218">
        <v>19</v>
      </c>
      <c r="L438" s="51">
        <v>2021</v>
      </c>
      <c r="M438" s="1">
        <v>437</v>
      </c>
      <c r="N438" s="1">
        <v>385</v>
      </c>
      <c r="O438" s="1">
        <v>333</v>
      </c>
      <c r="P438" s="1">
        <v>280</v>
      </c>
      <c r="Q438" s="1">
        <v>228</v>
      </c>
      <c r="R438" s="1">
        <v>176</v>
      </c>
      <c r="S438" s="1">
        <v>124</v>
      </c>
      <c r="T438" s="1">
        <v>72</v>
      </c>
      <c r="U438" s="1">
        <v>19</v>
      </c>
    </row>
    <row r="439" spans="1:21" x14ac:dyDescent="0.3">
      <c r="A439" s="1">
        <v>438</v>
      </c>
      <c r="B439" s="1">
        <v>386</v>
      </c>
      <c r="C439" s="1">
        <v>334</v>
      </c>
      <c r="D439" s="1">
        <v>281</v>
      </c>
      <c r="E439" s="1">
        <v>229</v>
      </c>
      <c r="F439" s="1">
        <v>177</v>
      </c>
      <c r="G439" s="1">
        <v>125</v>
      </c>
      <c r="H439" s="1">
        <v>73</v>
      </c>
      <c r="I439" s="1">
        <v>20</v>
      </c>
      <c r="K439" s="218">
        <v>20</v>
      </c>
      <c r="L439" s="51">
        <v>2021</v>
      </c>
      <c r="M439" s="1">
        <v>438</v>
      </c>
      <c r="N439" s="1">
        <v>386</v>
      </c>
      <c r="O439" s="1">
        <v>334</v>
      </c>
      <c r="P439" s="1">
        <v>281</v>
      </c>
      <c r="Q439" s="1">
        <v>229</v>
      </c>
      <c r="R439" s="1">
        <v>177</v>
      </c>
      <c r="S439" s="1">
        <v>125</v>
      </c>
      <c r="T439" s="1">
        <v>73</v>
      </c>
      <c r="U439" s="1">
        <v>20</v>
      </c>
    </row>
    <row r="440" spans="1:21" x14ac:dyDescent="0.3">
      <c r="A440" s="1">
        <v>439</v>
      </c>
      <c r="B440" s="1">
        <v>387</v>
      </c>
      <c r="C440" s="1">
        <v>335</v>
      </c>
      <c r="D440" s="1">
        <v>282</v>
      </c>
      <c r="E440" s="1">
        <v>230</v>
      </c>
      <c r="F440" s="1">
        <v>178</v>
      </c>
      <c r="G440" s="1">
        <v>126</v>
      </c>
      <c r="H440" s="1">
        <v>74</v>
      </c>
      <c r="I440" s="1">
        <v>21</v>
      </c>
      <c r="K440" s="218">
        <v>21</v>
      </c>
      <c r="L440" s="51">
        <v>2021</v>
      </c>
      <c r="M440" s="1">
        <v>439</v>
      </c>
      <c r="N440" s="1">
        <v>387</v>
      </c>
      <c r="O440" s="1">
        <v>335</v>
      </c>
      <c r="P440" s="1">
        <v>282</v>
      </c>
      <c r="Q440" s="1">
        <v>230</v>
      </c>
      <c r="R440" s="1">
        <v>178</v>
      </c>
      <c r="S440" s="1">
        <v>126</v>
      </c>
      <c r="T440" s="1">
        <v>74</v>
      </c>
      <c r="U440" s="1">
        <v>21</v>
      </c>
    </row>
    <row r="441" spans="1:21" x14ac:dyDescent="0.3">
      <c r="A441" s="1">
        <v>440</v>
      </c>
      <c r="B441" s="1">
        <v>388</v>
      </c>
      <c r="C441" s="1">
        <v>336</v>
      </c>
      <c r="D441" s="1">
        <v>283</v>
      </c>
      <c r="E441" s="1">
        <v>231</v>
      </c>
      <c r="F441" s="1">
        <v>179</v>
      </c>
      <c r="G441" s="1">
        <v>127</v>
      </c>
      <c r="H441" s="1">
        <v>75</v>
      </c>
      <c r="I441" s="1">
        <v>22</v>
      </c>
      <c r="K441" s="218">
        <v>22</v>
      </c>
      <c r="L441" s="51">
        <v>2021</v>
      </c>
      <c r="M441" s="1">
        <v>440</v>
      </c>
      <c r="N441" s="1">
        <v>388</v>
      </c>
      <c r="O441" s="1">
        <v>336</v>
      </c>
      <c r="P441" s="1">
        <v>283</v>
      </c>
      <c r="Q441" s="1">
        <v>231</v>
      </c>
      <c r="R441" s="1">
        <v>179</v>
      </c>
      <c r="S441" s="1">
        <v>127</v>
      </c>
      <c r="T441" s="1">
        <v>75</v>
      </c>
      <c r="U441" s="1">
        <v>22</v>
      </c>
    </row>
    <row r="442" spans="1:21" x14ac:dyDescent="0.3">
      <c r="A442" s="1">
        <v>441</v>
      </c>
      <c r="B442" s="1">
        <v>389</v>
      </c>
      <c r="C442" s="1">
        <v>337</v>
      </c>
      <c r="D442" s="1">
        <v>284</v>
      </c>
      <c r="E442" s="1">
        <v>232</v>
      </c>
      <c r="F442" s="1">
        <v>180</v>
      </c>
      <c r="G442" s="1">
        <v>128</v>
      </c>
      <c r="H442" s="1">
        <v>76</v>
      </c>
      <c r="I442" s="1">
        <v>23</v>
      </c>
      <c r="K442" s="218">
        <v>23</v>
      </c>
      <c r="L442" s="51">
        <v>2021</v>
      </c>
      <c r="M442" s="1">
        <v>441</v>
      </c>
      <c r="N442" s="1">
        <v>389</v>
      </c>
      <c r="O442" s="1">
        <v>337</v>
      </c>
      <c r="P442" s="1">
        <v>284</v>
      </c>
      <c r="Q442" s="1">
        <v>232</v>
      </c>
      <c r="R442" s="1">
        <v>180</v>
      </c>
      <c r="S442" s="1">
        <v>128</v>
      </c>
      <c r="T442" s="1">
        <v>76</v>
      </c>
      <c r="U442" s="1">
        <v>23</v>
      </c>
    </row>
    <row r="443" spans="1:21" x14ac:dyDescent="0.3">
      <c r="A443" s="1">
        <v>442</v>
      </c>
      <c r="B443" s="1">
        <v>390</v>
      </c>
      <c r="C443" s="1">
        <v>338</v>
      </c>
      <c r="D443" s="1">
        <v>285</v>
      </c>
      <c r="E443" s="1">
        <v>233</v>
      </c>
      <c r="F443" s="1">
        <v>181</v>
      </c>
      <c r="G443" s="1">
        <v>129</v>
      </c>
      <c r="H443" s="1">
        <v>77</v>
      </c>
      <c r="I443" s="1">
        <v>24</v>
      </c>
      <c r="K443" s="218">
        <v>24</v>
      </c>
      <c r="L443" s="51">
        <v>2021</v>
      </c>
      <c r="M443" s="1">
        <v>442</v>
      </c>
      <c r="N443" s="1">
        <v>390</v>
      </c>
      <c r="O443" s="1">
        <v>338</v>
      </c>
      <c r="P443" s="1">
        <v>285</v>
      </c>
      <c r="Q443" s="1">
        <v>233</v>
      </c>
      <c r="R443" s="1">
        <v>181</v>
      </c>
      <c r="S443" s="1">
        <v>129</v>
      </c>
      <c r="T443" s="1">
        <v>77</v>
      </c>
      <c r="U443" s="1">
        <v>24</v>
      </c>
    </row>
    <row r="444" spans="1:21" x14ac:dyDescent="0.3">
      <c r="A444" s="1">
        <v>443</v>
      </c>
      <c r="B444" s="1">
        <v>391</v>
      </c>
      <c r="C444" s="1">
        <v>339</v>
      </c>
      <c r="D444" s="1">
        <v>286</v>
      </c>
      <c r="E444" s="1">
        <v>234</v>
      </c>
      <c r="F444" s="1">
        <v>182</v>
      </c>
      <c r="G444" s="1">
        <v>130</v>
      </c>
      <c r="H444" s="1">
        <v>78</v>
      </c>
      <c r="I444" s="1">
        <v>25</v>
      </c>
      <c r="K444" s="218">
        <v>25</v>
      </c>
      <c r="L444" s="51">
        <v>2021</v>
      </c>
      <c r="M444" s="1">
        <v>443</v>
      </c>
      <c r="N444" s="1">
        <v>391</v>
      </c>
      <c r="O444" s="1">
        <v>339</v>
      </c>
      <c r="P444" s="1">
        <v>286</v>
      </c>
      <c r="Q444" s="1">
        <v>234</v>
      </c>
      <c r="R444" s="1">
        <v>182</v>
      </c>
      <c r="S444" s="1">
        <v>130</v>
      </c>
      <c r="T444" s="1">
        <v>78</v>
      </c>
      <c r="U444" s="1">
        <v>25</v>
      </c>
    </row>
    <row r="445" spans="1:21" x14ac:dyDescent="0.3">
      <c r="A445" s="1">
        <v>444</v>
      </c>
      <c r="B445" s="1">
        <v>392</v>
      </c>
      <c r="C445" s="1">
        <v>340</v>
      </c>
      <c r="D445" s="1">
        <v>287</v>
      </c>
      <c r="E445" s="1">
        <v>235</v>
      </c>
      <c r="F445" s="1">
        <v>183</v>
      </c>
      <c r="G445" s="1">
        <v>131</v>
      </c>
      <c r="H445" s="1">
        <v>79</v>
      </c>
      <c r="I445" s="1">
        <v>26</v>
      </c>
      <c r="K445" s="218">
        <v>26</v>
      </c>
      <c r="L445" s="51">
        <v>2021</v>
      </c>
      <c r="M445" s="1">
        <v>444</v>
      </c>
      <c r="N445" s="1">
        <v>392</v>
      </c>
      <c r="O445" s="1">
        <v>340</v>
      </c>
      <c r="P445" s="1">
        <v>287</v>
      </c>
      <c r="Q445" s="1">
        <v>235</v>
      </c>
      <c r="R445" s="1">
        <v>183</v>
      </c>
      <c r="S445" s="1">
        <v>131</v>
      </c>
      <c r="T445" s="1">
        <v>79</v>
      </c>
      <c r="U445" s="1">
        <v>26</v>
      </c>
    </row>
    <row r="446" spans="1:21" x14ac:dyDescent="0.3">
      <c r="A446" s="1">
        <v>445</v>
      </c>
      <c r="B446" s="1">
        <v>393</v>
      </c>
      <c r="C446" s="1">
        <v>341</v>
      </c>
      <c r="D446" s="1">
        <v>288</v>
      </c>
      <c r="E446" s="1">
        <v>236</v>
      </c>
      <c r="F446" s="1">
        <v>184</v>
      </c>
      <c r="G446" s="1">
        <v>132</v>
      </c>
      <c r="H446" s="1">
        <v>80</v>
      </c>
      <c r="I446" s="1">
        <v>27</v>
      </c>
      <c r="K446" s="218">
        <v>27</v>
      </c>
      <c r="L446" s="51">
        <v>2021</v>
      </c>
      <c r="M446" s="1">
        <v>445</v>
      </c>
      <c r="N446" s="1">
        <v>393</v>
      </c>
      <c r="O446" s="1">
        <v>341</v>
      </c>
      <c r="P446" s="1">
        <v>288</v>
      </c>
      <c r="Q446" s="1">
        <v>236</v>
      </c>
      <c r="R446" s="1">
        <v>184</v>
      </c>
      <c r="S446" s="1">
        <v>132</v>
      </c>
      <c r="T446" s="1">
        <v>80</v>
      </c>
      <c r="U446" s="1">
        <v>27</v>
      </c>
    </row>
    <row r="447" spans="1:21" x14ac:dyDescent="0.3">
      <c r="A447" s="1">
        <v>446</v>
      </c>
      <c r="B447" s="1">
        <v>394</v>
      </c>
      <c r="C447" s="1">
        <v>342</v>
      </c>
      <c r="D447" s="1">
        <v>289</v>
      </c>
      <c r="E447" s="1">
        <v>237</v>
      </c>
      <c r="F447" s="1">
        <v>185</v>
      </c>
      <c r="G447" s="1">
        <v>133</v>
      </c>
      <c r="H447" s="1">
        <v>81</v>
      </c>
      <c r="I447" s="1">
        <v>28</v>
      </c>
      <c r="K447" s="218">
        <v>28</v>
      </c>
      <c r="L447" s="51">
        <v>2021</v>
      </c>
      <c r="M447" s="1">
        <v>446</v>
      </c>
      <c r="N447" s="1">
        <v>394</v>
      </c>
      <c r="O447" s="1">
        <v>342</v>
      </c>
      <c r="P447" s="1">
        <v>289</v>
      </c>
      <c r="Q447" s="1">
        <v>237</v>
      </c>
      <c r="R447" s="1">
        <v>185</v>
      </c>
      <c r="S447" s="1">
        <v>133</v>
      </c>
      <c r="T447" s="1">
        <v>81</v>
      </c>
      <c r="U447" s="1">
        <v>28</v>
      </c>
    </row>
    <row r="448" spans="1:21" x14ac:dyDescent="0.3">
      <c r="A448" s="1">
        <v>447</v>
      </c>
      <c r="B448" s="1">
        <v>395</v>
      </c>
      <c r="C448" s="1">
        <v>343</v>
      </c>
      <c r="D448" s="1">
        <v>290</v>
      </c>
      <c r="E448" s="1">
        <v>238</v>
      </c>
      <c r="F448" s="1">
        <v>186</v>
      </c>
      <c r="G448" s="1">
        <v>134</v>
      </c>
      <c r="H448" s="1">
        <v>82</v>
      </c>
      <c r="I448" s="1">
        <v>29</v>
      </c>
      <c r="K448" s="218">
        <v>29</v>
      </c>
      <c r="L448" s="51">
        <v>2021</v>
      </c>
      <c r="M448" s="1">
        <v>447</v>
      </c>
      <c r="N448" s="1">
        <v>395</v>
      </c>
      <c r="O448" s="1">
        <v>343</v>
      </c>
      <c r="P448" s="1">
        <v>290</v>
      </c>
      <c r="Q448" s="1">
        <v>238</v>
      </c>
      <c r="R448" s="1">
        <v>186</v>
      </c>
      <c r="S448" s="1">
        <v>134</v>
      </c>
      <c r="T448" s="1">
        <v>82</v>
      </c>
      <c r="U448" s="1">
        <v>29</v>
      </c>
    </row>
    <row r="449" spans="1:21" x14ac:dyDescent="0.3">
      <c r="A449" s="1">
        <v>448</v>
      </c>
      <c r="B449" s="1">
        <v>396</v>
      </c>
      <c r="C449" s="1">
        <v>344</v>
      </c>
      <c r="D449" s="1">
        <v>291</v>
      </c>
      <c r="E449" s="1">
        <v>239</v>
      </c>
      <c r="F449" s="1">
        <v>187</v>
      </c>
      <c r="G449" s="1">
        <v>135</v>
      </c>
      <c r="H449" s="1">
        <v>83</v>
      </c>
      <c r="I449" s="1">
        <v>30</v>
      </c>
      <c r="K449" s="218">
        <v>30</v>
      </c>
      <c r="L449" s="51">
        <v>2021</v>
      </c>
      <c r="M449" s="1">
        <v>448</v>
      </c>
      <c r="N449" s="1">
        <v>396</v>
      </c>
      <c r="O449" s="1">
        <v>344</v>
      </c>
      <c r="P449" s="1">
        <v>291</v>
      </c>
      <c r="Q449" s="1">
        <v>239</v>
      </c>
      <c r="R449" s="1">
        <v>187</v>
      </c>
      <c r="S449" s="1">
        <v>135</v>
      </c>
      <c r="T449" s="1">
        <v>83</v>
      </c>
      <c r="U449" s="1">
        <v>30</v>
      </c>
    </row>
    <row r="450" spans="1:21" x14ac:dyDescent="0.3">
      <c r="A450" s="1">
        <v>449</v>
      </c>
      <c r="B450" s="1">
        <v>397</v>
      </c>
      <c r="C450" s="1">
        <v>345</v>
      </c>
      <c r="D450" s="1">
        <v>292</v>
      </c>
      <c r="E450" s="1">
        <v>240</v>
      </c>
      <c r="F450" s="1">
        <v>188</v>
      </c>
      <c r="G450" s="1">
        <v>136</v>
      </c>
      <c r="H450" s="1">
        <v>84</v>
      </c>
      <c r="I450" s="1">
        <v>31</v>
      </c>
      <c r="K450" s="218">
        <v>31</v>
      </c>
      <c r="L450" s="51">
        <v>2021</v>
      </c>
      <c r="M450" s="1">
        <v>449</v>
      </c>
      <c r="N450" s="1">
        <v>397</v>
      </c>
      <c r="O450" s="1">
        <v>345</v>
      </c>
      <c r="P450" s="1">
        <v>292</v>
      </c>
      <c r="Q450" s="1">
        <v>240</v>
      </c>
      <c r="R450" s="1">
        <v>188</v>
      </c>
      <c r="S450" s="1">
        <v>136</v>
      </c>
      <c r="T450" s="1">
        <v>84</v>
      </c>
      <c r="U450" s="1">
        <v>31</v>
      </c>
    </row>
    <row r="451" spans="1:21" x14ac:dyDescent="0.3">
      <c r="A451" s="1">
        <v>450</v>
      </c>
      <c r="B451" s="1">
        <v>398</v>
      </c>
      <c r="C451" s="1">
        <v>346</v>
      </c>
      <c r="D451" s="1">
        <v>293</v>
      </c>
      <c r="E451" s="1">
        <v>241</v>
      </c>
      <c r="F451" s="1">
        <v>189</v>
      </c>
      <c r="G451" s="1">
        <v>137</v>
      </c>
      <c r="H451" s="1">
        <v>85</v>
      </c>
      <c r="I451" s="1">
        <v>32</v>
      </c>
      <c r="K451" s="218">
        <v>32</v>
      </c>
      <c r="L451" s="51">
        <v>2021</v>
      </c>
      <c r="M451" s="1">
        <v>450</v>
      </c>
      <c r="N451" s="1">
        <v>398</v>
      </c>
      <c r="O451" s="1">
        <v>346</v>
      </c>
      <c r="P451" s="1">
        <v>293</v>
      </c>
      <c r="Q451" s="1">
        <v>241</v>
      </c>
      <c r="R451" s="1">
        <v>189</v>
      </c>
      <c r="S451" s="1">
        <v>137</v>
      </c>
      <c r="T451" s="1">
        <v>85</v>
      </c>
      <c r="U451" s="1">
        <v>32</v>
      </c>
    </row>
    <row r="452" spans="1:21" x14ac:dyDescent="0.3">
      <c r="A452" s="1">
        <v>451</v>
      </c>
      <c r="B452" s="1">
        <v>399</v>
      </c>
      <c r="C452" s="1">
        <v>347</v>
      </c>
      <c r="D452" s="1">
        <v>294</v>
      </c>
      <c r="E452" s="1">
        <v>242</v>
      </c>
      <c r="F452" s="1">
        <v>190</v>
      </c>
      <c r="G452" s="1">
        <v>138</v>
      </c>
      <c r="H452" s="1">
        <v>86</v>
      </c>
      <c r="I452" s="1">
        <v>33</v>
      </c>
      <c r="K452" s="218">
        <v>33</v>
      </c>
      <c r="L452" s="51">
        <v>2021</v>
      </c>
      <c r="M452" s="1">
        <v>451</v>
      </c>
      <c r="N452" s="1">
        <v>399</v>
      </c>
      <c r="O452" s="1">
        <v>347</v>
      </c>
      <c r="P452" s="1">
        <v>294</v>
      </c>
      <c r="Q452" s="1">
        <v>242</v>
      </c>
      <c r="R452" s="1">
        <v>190</v>
      </c>
      <c r="S452" s="1">
        <v>138</v>
      </c>
      <c r="T452" s="1">
        <v>86</v>
      </c>
      <c r="U452" s="1">
        <v>33</v>
      </c>
    </row>
    <row r="453" spans="1:21" x14ac:dyDescent="0.3">
      <c r="A453" s="1">
        <v>452</v>
      </c>
      <c r="B453" s="1">
        <v>400</v>
      </c>
      <c r="C453" s="1">
        <v>348</v>
      </c>
      <c r="D453" s="1">
        <v>295</v>
      </c>
      <c r="E453" s="1">
        <v>243</v>
      </c>
      <c r="F453" s="1">
        <v>191</v>
      </c>
      <c r="G453" s="1">
        <v>139</v>
      </c>
      <c r="H453" s="1">
        <v>87</v>
      </c>
      <c r="I453" s="1">
        <v>34</v>
      </c>
      <c r="K453" s="218">
        <v>34</v>
      </c>
      <c r="L453" s="51">
        <v>2021</v>
      </c>
      <c r="M453" s="1">
        <v>452</v>
      </c>
      <c r="N453" s="1">
        <v>400</v>
      </c>
      <c r="O453" s="1">
        <v>348</v>
      </c>
      <c r="P453" s="1">
        <v>295</v>
      </c>
      <c r="Q453" s="1">
        <v>243</v>
      </c>
      <c r="R453" s="1">
        <v>191</v>
      </c>
      <c r="S453" s="1">
        <v>139</v>
      </c>
      <c r="T453" s="1">
        <v>87</v>
      </c>
      <c r="U453" s="1">
        <v>34</v>
      </c>
    </row>
    <row r="454" spans="1:21" x14ac:dyDescent="0.3">
      <c r="A454" s="1">
        <v>453</v>
      </c>
      <c r="B454" s="1">
        <v>401</v>
      </c>
      <c r="C454" s="1">
        <v>349</v>
      </c>
      <c r="D454" s="1">
        <v>296</v>
      </c>
      <c r="E454" s="1">
        <v>244</v>
      </c>
      <c r="F454" s="1">
        <v>192</v>
      </c>
      <c r="G454" s="1">
        <v>140</v>
      </c>
      <c r="H454" s="1">
        <v>88</v>
      </c>
      <c r="I454" s="1">
        <v>35</v>
      </c>
      <c r="K454" s="218">
        <v>35</v>
      </c>
      <c r="L454" s="51">
        <v>2021</v>
      </c>
      <c r="M454" s="1">
        <v>453</v>
      </c>
      <c r="N454" s="1">
        <v>401</v>
      </c>
      <c r="O454" s="1">
        <v>349</v>
      </c>
      <c r="P454" s="1">
        <v>296</v>
      </c>
      <c r="Q454" s="1">
        <v>244</v>
      </c>
      <c r="R454" s="1">
        <v>192</v>
      </c>
      <c r="S454" s="1">
        <v>140</v>
      </c>
      <c r="T454" s="1">
        <v>88</v>
      </c>
      <c r="U454" s="1">
        <v>35</v>
      </c>
    </row>
    <row r="455" spans="1:21" x14ac:dyDescent="0.3">
      <c r="A455" s="1">
        <v>454</v>
      </c>
      <c r="B455" s="1">
        <v>402</v>
      </c>
      <c r="C455" s="1">
        <v>350</v>
      </c>
      <c r="D455" s="1">
        <v>297</v>
      </c>
      <c r="E455" s="1">
        <v>245</v>
      </c>
      <c r="F455" s="1">
        <v>193</v>
      </c>
      <c r="G455" s="1">
        <v>141</v>
      </c>
      <c r="H455" s="1">
        <v>89</v>
      </c>
      <c r="I455" s="1">
        <v>36</v>
      </c>
      <c r="K455" s="218">
        <v>36</v>
      </c>
      <c r="L455" s="51">
        <v>2021</v>
      </c>
      <c r="M455" s="1">
        <v>454</v>
      </c>
      <c r="N455" s="1">
        <v>402</v>
      </c>
      <c r="O455" s="1">
        <v>350</v>
      </c>
      <c r="P455" s="1">
        <v>297</v>
      </c>
      <c r="Q455" s="1">
        <v>245</v>
      </c>
      <c r="R455" s="1">
        <v>193</v>
      </c>
      <c r="S455" s="1">
        <v>141</v>
      </c>
      <c r="T455" s="1">
        <v>89</v>
      </c>
      <c r="U455" s="1">
        <v>36</v>
      </c>
    </row>
    <row r="456" spans="1:21" x14ac:dyDescent="0.3">
      <c r="A456" s="1">
        <v>455</v>
      </c>
      <c r="B456" s="1">
        <v>403</v>
      </c>
      <c r="C456" s="1">
        <v>351</v>
      </c>
      <c r="D456" s="1">
        <v>298</v>
      </c>
      <c r="E456" s="1">
        <v>246</v>
      </c>
      <c r="F456" s="1">
        <v>194</v>
      </c>
      <c r="G456" s="1">
        <v>142</v>
      </c>
      <c r="H456" s="1">
        <v>90</v>
      </c>
      <c r="I456" s="1">
        <v>37</v>
      </c>
      <c r="K456" s="218">
        <v>37</v>
      </c>
      <c r="L456" s="51">
        <v>2021</v>
      </c>
      <c r="M456" s="1">
        <v>455</v>
      </c>
      <c r="N456" s="1">
        <v>403</v>
      </c>
      <c r="O456" s="1">
        <v>351</v>
      </c>
      <c r="P456" s="1">
        <v>298</v>
      </c>
      <c r="Q456" s="1">
        <v>246</v>
      </c>
      <c r="R456" s="1">
        <v>194</v>
      </c>
      <c r="S456" s="1">
        <v>142</v>
      </c>
      <c r="T456" s="1">
        <v>90</v>
      </c>
      <c r="U456" s="1">
        <v>37</v>
      </c>
    </row>
    <row r="457" spans="1:21" x14ac:dyDescent="0.3">
      <c r="A457" s="1">
        <v>456</v>
      </c>
      <c r="B457" s="1">
        <v>404</v>
      </c>
      <c r="C457" s="1">
        <v>352</v>
      </c>
      <c r="D457" s="1">
        <v>299</v>
      </c>
      <c r="E457" s="1">
        <v>247</v>
      </c>
      <c r="F457" s="1">
        <v>195</v>
      </c>
      <c r="G457" s="1">
        <v>143</v>
      </c>
      <c r="H457" s="1">
        <v>91</v>
      </c>
      <c r="I457" s="1">
        <v>38</v>
      </c>
      <c r="K457" s="218">
        <v>38</v>
      </c>
      <c r="L457" s="51">
        <v>2021</v>
      </c>
      <c r="M457" s="1">
        <v>456</v>
      </c>
      <c r="N457" s="1">
        <v>404</v>
      </c>
      <c r="O457" s="1">
        <v>352</v>
      </c>
      <c r="P457" s="1">
        <v>299</v>
      </c>
      <c r="Q457" s="1">
        <v>247</v>
      </c>
      <c r="R457" s="1">
        <v>195</v>
      </c>
      <c r="S457" s="1">
        <v>143</v>
      </c>
      <c r="T457" s="1">
        <v>91</v>
      </c>
      <c r="U457" s="1">
        <v>38</v>
      </c>
    </row>
    <row r="458" spans="1:21" x14ac:dyDescent="0.3">
      <c r="A458" s="1">
        <v>457</v>
      </c>
      <c r="B458" s="1">
        <v>405</v>
      </c>
      <c r="C458" s="1">
        <v>353</v>
      </c>
      <c r="D458" s="1">
        <v>300</v>
      </c>
      <c r="E458" s="1">
        <v>248</v>
      </c>
      <c r="F458" s="1">
        <v>196</v>
      </c>
      <c r="G458" s="1">
        <v>144</v>
      </c>
      <c r="H458" s="1">
        <v>92</v>
      </c>
      <c r="I458" s="1">
        <v>39</v>
      </c>
      <c r="K458" s="218">
        <v>39</v>
      </c>
      <c r="L458" s="51">
        <v>2021</v>
      </c>
      <c r="M458" s="1">
        <v>457</v>
      </c>
      <c r="N458" s="1">
        <v>405</v>
      </c>
      <c r="O458" s="1">
        <v>353</v>
      </c>
      <c r="P458" s="1">
        <v>300</v>
      </c>
      <c r="Q458" s="1">
        <v>248</v>
      </c>
      <c r="R458" s="1">
        <v>196</v>
      </c>
      <c r="S458" s="1">
        <v>144</v>
      </c>
      <c r="T458" s="1">
        <v>92</v>
      </c>
      <c r="U458" s="1">
        <v>39</v>
      </c>
    </row>
    <row r="459" spans="1:21" x14ac:dyDescent="0.3">
      <c r="A459" s="1">
        <v>458</v>
      </c>
      <c r="B459" s="1">
        <v>406</v>
      </c>
      <c r="C459" s="1">
        <v>354</v>
      </c>
      <c r="D459" s="1">
        <v>301</v>
      </c>
      <c r="E459" s="1">
        <v>249</v>
      </c>
      <c r="F459" s="1">
        <v>197</v>
      </c>
      <c r="G459" s="1">
        <v>145</v>
      </c>
      <c r="H459" s="1">
        <v>93</v>
      </c>
      <c r="I459" s="1">
        <v>40</v>
      </c>
      <c r="K459" s="218">
        <v>40</v>
      </c>
      <c r="L459" s="51">
        <v>2021</v>
      </c>
      <c r="M459" s="1">
        <v>458</v>
      </c>
      <c r="N459" s="1">
        <v>406</v>
      </c>
      <c r="O459" s="1">
        <v>354</v>
      </c>
      <c r="P459" s="1">
        <v>301</v>
      </c>
      <c r="Q459" s="1">
        <v>249</v>
      </c>
      <c r="R459" s="1">
        <v>197</v>
      </c>
      <c r="S459" s="1">
        <v>145</v>
      </c>
      <c r="T459" s="1">
        <v>93</v>
      </c>
      <c r="U459" s="1">
        <v>40</v>
      </c>
    </row>
    <row r="460" spans="1:21" x14ac:dyDescent="0.3">
      <c r="A460" s="1">
        <v>459</v>
      </c>
      <c r="B460" s="1">
        <v>407</v>
      </c>
      <c r="C460" s="1">
        <v>355</v>
      </c>
      <c r="D460" s="1">
        <v>302</v>
      </c>
      <c r="E460" s="1">
        <v>250</v>
      </c>
      <c r="F460" s="1">
        <v>198</v>
      </c>
      <c r="G460" s="1">
        <v>146</v>
      </c>
      <c r="H460" s="1">
        <v>94</v>
      </c>
      <c r="I460" s="1">
        <v>41</v>
      </c>
      <c r="K460" s="218">
        <v>41</v>
      </c>
      <c r="L460" s="51">
        <v>2021</v>
      </c>
      <c r="M460" s="1">
        <v>459</v>
      </c>
      <c r="N460" s="1">
        <v>407</v>
      </c>
      <c r="O460" s="1">
        <v>355</v>
      </c>
      <c r="P460" s="1">
        <v>302</v>
      </c>
      <c r="Q460" s="1">
        <v>250</v>
      </c>
      <c r="R460" s="1">
        <v>198</v>
      </c>
      <c r="S460" s="1">
        <v>146</v>
      </c>
      <c r="T460" s="1">
        <v>94</v>
      </c>
      <c r="U460" s="1">
        <v>41</v>
      </c>
    </row>
    <row r="461" spans="1:21" x14ac:dyDescent="0.3">
      <c r="A461" s="1">
        <v>460</v>
      </c>
      <c r="B461" s="1">
        <v>408</v>
      </c>
      <c r="C461" s="1">
        <v>356</v>
      </c>
      <c r="D461" s="1">
        <v>303</v>
      </c>
      <c r="E461" s="1">
        <v>251</v>
      </c>
      <c r="F461" s="1">
        <v>199</v>
      </c>
      <c r="G461" s="1">
        <v>147</v>
      </c>
      <c r="H461" s="1">
        <v>95</v>
      </c>
      <c r="I461" s="1">
        <v>42</v>
      </c>
      <c r="K461" s="218">
        <v>42</v>
      </c>
      <c r="L461" s="51">
        <v>2021</v>
      </c>
      <c r="M461" s="1">
        <v>460</v>
      </c>
      <c r="N461" s="1">
        <v>408</v>
      </c>
      <c r="O461" s="1">
        <v>356</v>
      </c>
      <c r="P461" s="1">
        <v>303</v>
      </c>
      <c r="Q461" s="1">
        <v>251</v>
      </c>
      <c r="R461" s="1">
        <v>199</v>
      </c>
      <c r="S461" s="1">
        <v>147</v>
      </c>
      <c r="T461" s="1">
        <v>95</v>
      </c>
      <c r="U461" s="1">
        <v>42</v>
      </c>
    </row>
    <row r="462" spans="1:21" x14ac:dyDescent="0.3">
      <c r="A462" s="1">
        <v>461</v>
      </c>
      <c r="B462" s="1">
        <v>409</v>
      </c>
      <c r="C462" s="1">
        <v>357</v>
      </c>
      <c r="D462" s="1">
        <v>304</v>
      </c>
      <c r="E462" s="1">
        <v>252</v>
      </c>
      <c r="F462" s="1">
        <v>200</v>
      </c>
      <c r="G462" s="1">
        <v>148</v>
      </c>
      <c r="H462" s="1">
        <v>96</v>
      </c>
      <c r="I462" s="1">
        <v>43</v>
      </c>
      <c r="K462" s="218">
        <v>43</v>
      </c>
      <c r="L462" s="51">
        <v>2021</v>
      </c>
      <c r="M462" s="1">
        <v>461</v>
      </c>
      <c r="N462" s="1">
        <v>409</v>
      </c>
      <c r="O462" s="1">
        <v>357</v>
      </c>
      <c r="P462" s="1">
        <v>304</v>
      </c>
      <c r="Q462" s="1">
        <v>252</v>
      </c>
      <c r="R462" s="1">
        <v>200</v>
      </c>
      <c r="S462" s="1">
        <v>148</v>
      </c>
      <c r="T462" s="1">
        <v>96</v>
      </c>
      <c r="U462" s="1">
        <v>43</v>
      </c>
    </row>
    <row r="463" spans="1:21" x14ac:dyDescent="0.3">
      <c r="A463" s="1">
        <v>462</v>
      </c>
      <c r="B463" s="1">
        <v>410</v>
      </c>
      <c r="C463" s="1">
        <v>358</v>
      </c>
      <c r="D463" s="1">
        <v>305</v>
      </c>
      <c r="E463" s="1">
        <v>253</v>
      </c>
      <c r="F463" s="1">
        <v>201</v>
      </c>
      <c r="G463" s="1">
        <v>149</v>
      </c>
      <c r="H463" s="1">
        <v>97</v>
      </c>
      <c r="I463" s="1">
        <v>44</v>
      </c>
      <c r="K463" s="218">
        <v>44</v>
      </c>
      <c r="L463" s="51">
        <v>2021</v>
      </c>
      <c r="M463" s="1">
        <v>462</v>
      </c>
      <c r="N463" s="1">
        <v>410</v>
      </c>
      <c r="O463" s="1">
        <v>358</v>
      </c>
      <c r="P463" s="1">
        <v>305</v>
      </c>
      <c r="Q463" s="1">
        <v>253</v>
      </c>
      <c r="R463" s="1">
        <v>201</v>
      </c>
      <c r="S463" s="1">
        <v>149</v>
      </c>
      <c r="T463" s="1">
        <v>97</v>
      </c>
      <c r="U463" s="1">
        <v>44</v>
      </c>
    </row>
    <row r="464" spans="1:21" x14ac:dyDescent="0.3">
      <c r="A464" s="1">
        <v>463</v>
      </c>
      <c r="B464" s="1">
        <v>411</v>
      </c>
      <c r="C464" s="1">
        <v>359</v>
      </c>
      <c r="D464" s="1">
        <v>306</v>
      </c>
      <c r="E464" s="1">
        <v>254</v>
      </c>
      <c r="F464" s="1">
        <v>202</v>
      </c>
      <c r="G464" s="1">
        <v>150</v>
      </c>
      <c r="H464" s="1">
        <v>98</v>
      </c>
      <c r="I464" s="1">
        <v>45</v>
      </c>
      <c r="K464" s="218">
        <v>45</v>
      </c>
      <c r="L464" s="51">
        <v>2021</v>
      </c>
      <c r="M464" s="1">
        <v>463</v>
      </c>
      <c r="N464" s="1">
        <v>411</v>
      </c>
      <c r="O464" s="1">
        <v>359</v>
      </c>
      <c r="P464" s="1">
        <v>306</v>
      </c>
      <c r="Q464" s="1">
        <v>254</v>
      </c>
      <c r="R464" s="1">
        <v>202</v>
      </c>
      <c r="S464" s="1">
        <v>150</v>
      </c>
      <c r="T464" s="1">
        <v>98</v>
      </c>
      <c r="U464" s="1">
        <v>45</v>
      </c>
    </row>
    <row r="465" spans="1:22" x14ac:dyDescent="0.3">
      <c r="A465" s="1">
        <v>464</v>
      </c>
      <c r="B465" s="1">
        <v>412</v>
      </c>
      <c r="C465" s="1">
        <v>360</v>
      </c>
      <c r="D465" s="1">
        <v>307</v>
      </c>
      <c r="E465" s="1">
        <v>255</v>
      </c>
      <c r="F465" s="1">
        <v>203</v>
      </c>
      <c r="G465" s="1">
        <v>151</v>
      </c>
      <c r="H465" s="1">
        <v>99</v>
      </c>
      <c r="I465" s="1">
        <v>46</v>
      </c>
      <c r="K465" s="218">
        <v>46</v>
      </c>
      <c r="L465" s="51">
        <v>2021</v>
      </c>
      <c r="M465" s="1">
        <v>464</v>
      </c>
      <c r="N465" s="1">
        <v>412</v>
      </c>
      <c r="O465" s="1">
        <v>360</v>
      </c>
      <c r="P465" s="1">
        <v>307</v>
      </c>
      <c r="Q465" s="1">
        <v>255</v>
      </c>
      <c r="R465" s="1">
        <v>203</v>
      </c>
      <c r="S465" s="1">
        <v>151</v>
      </c>
      <c r="T465" s="1">
        <v>99</v>
      </c>
      <c r="U465" s="1">
        <v>46</v>
      </c>
    </row>
    <row r="466" spans="1:22" x14ac:dyDescent="0.3">
      <c r="A466" s="1">
        <v>465</v>
      </c>
      <c r="B466" s="1">
        <v>413</v>
      </c>
      <c r="C466" s="1">
        <v>361</v>
      </c>
      <c r="D466" s="1">
        <v>308</v>
      </c>
      <c r="E466" s="1">
        <v>256</v>
      </c>
      <c r="F466" s="1">
        <v>204</v>
      </c>
      <c r="G466" s="1">
        <v>152</v>
      </c>
      <c r="H466" s="1">
        <v>100</v>
      </c>
      <c r="I466" s="1">
        <v>47</v>
      </c>
      <c r="K466" s="218">
        <v>47</v>
      </c>
      <c r="L466" s="51">
        <v>2021</v>
      </c>
      <c r="M466" s="1">
        <v>465</v>
      </c>
      <c r="N466" s="1">
        <v>413</v>
      </c>
      <c r="O466" s="1">
        <v>361</v>
      </c>
      <c r="P466" s="1">
        <v>308</v>
      </c>
      <c r="Q466" s="1">
        <v>256</v>
      </c>
      <c r="R466" s="1">
        <v>204</v>
      </c>
      <c r="S466" s="1">
        <v>152</v>
      </c>
      <c r="T466" s="1">
        <v>100</v>
      </c>
      <c r="U466" s="1">
        <v>47</v>
      </c>
    </row>
    <row r="467" spans="1:22" x14ac:dyDescent="0.3">
      <c r="A467" s="1">
        <v>466</v>
      </c>
      <c r="B467" s="1">
        <v>414</v>
      </c>
      <c r="C467" s="1">
        <v>362</v>
      </c>
      <c r="D467" s="1">
        <v>309</v>
      </c>
      <c r="E467" s="1">
        <v>257</v>
      </c>
      <c r="F467" s="1">
        <v>205</v>
      </c>
      <c r="G467" s="1">
        <v>153</v>
      </c>
      <c r="H467" s="1">
        <v>101</v>
      </c>
      <c r="I467" s="1">
        <v>48</v>
      </c>
      <c r="K467" s="218">
        <v>48</v>
      </c>
      <c r="L467" s="51">
        <v>2021</v>
      </c>
      <c r="M467" s="1">
        <v>466</v>
      </c>
      <c r="N467" s="1">
        <v>414</v>
      </c>
      <c r="O467" s="1">
        <v>362</v>
      </c>
      <c r="P467" s="1">
        <v>309</v>
      </c>
      <c r="Q467" s="1">
        <v>257</v>
      </c>
      <c r="R467" s="1">
        <v>205</v>
      </c>
      <c r="S467" s="1">
        <v>153</v>
      </c>
      <c r="T467" s="1">
        <v>101</v>
      </c>
      <c r="U467" s="1">
        <v>48</v>
      </c>
    </row>
    <row r="468" spans="1:22" x14ac:dyDescent="0.3">
      <c r="A468" s="1">
        <v>467</v>
      </c>
      <c r="B468" s="1">
        <v>415</v>
      </c>
      <c r="C468" s="1">
        <v>363</v>
      </c>
      <c r="D468" s="1">
        <v>310</v>
      </c>
      <c r="E468" s="1">
        <v>258</v>
      </c>
      <c r="F468" s="1">
        <v>206</v>
      </c>
      <c r="G468" s="1">
        <v>154</v>
      </c>
      <c r="H468" s="1">
        <v>102</v>
      </c>
      <c r="I468" s="1">
        <v>49</v>
      </c>
      <c r="K468" s="218">
        <v>49</v>
      </c>
      <c r="L468" s="51">
        <v>2021</v>
      </c>
      <c r="M468" s="1">
        <v>467</v>
      </c>
      <c r="N468" s="1">
        <v>415</v>
      </c>
      <c r="O468" s="1">
        <v>363</v>
      </c>
      <c r="P468" s="1">
        <v>310</v>
      </c>
      <c r="Q468" s="1">
        <v>258</v>
      </c>
      <c r="R468" s="1">
        <v>206</v>
      </c>
      <c r="S468" s="1">
        <v>154</v>
      </c>
      <c r="T468" s="1">
        <v>102</v>
      </c>
      <c r="U468" s="1">
        <v>49</v>
      </c>
    </row>
    <row r="469" spans="1:22" x14ac:dyDescent="0.3">
      <c r="A469" s="1">
        <v>468</v>
      </c>
      <c r="B469" s="1">
        <v>416</v>
      </c>
      <c r="C469" s="1">
        <v>364</v>
      </c>
      <c r="D469" s="1">
        <v>311</v>
      </c>
      <c r="E469" s="1">
        <v>259</v>
      </c>
      <c r="F469" s="1">
        <v>207</v>
      </c>
      <c r="G469" s="1">
        <v>155</v>
      </c>
      <c r="H469" s="1">
        <v>103</v>
      </c>
      <c r="I469" s="1">
        <v>50</v>
      </c>
      <c r="K469" s="218">
        <v>50</v>
      </c>
      <c r="L469" s="51">
        <v>2021</v>
      </c>
      <c r="M469" s="1">
        <v>468</v>
      </c>
      <c r="N469" s="1">
        <v>416</v>
      </c>
      <c r="O469" s="1">
        <v>364</v>
      </c>
      <c r="P469" s="1">
        <v>311</v>
      </c>
      <c r="Q469" s="1">
        <v>259</v>
      </c>
      <c r="R469" s="1">
        <v>207</v>
      </c>
      <c r="S469" s="1">
        <v>155</v>
      </c>
      <c r="T469" s="1">
        <v>103</v>
      </c>
      <c r="U469" s="1">
        <v>50</v>
      </c>
    </row>
    <row r="470" spans="1:22" x14ac:dyDescent="0.3">
      <c r="A470" s="1">
        <v>469</v>
      </c>
      <c r="B470" s="1">
        <v>417</v>
      </c>
      <c r="C470" s="1">
        <v>365</v>
      </c>
      <c r="D470" s="1">
        <v>312</v>
      </c>
      <c r="E470" s="1">
        <v>260</v>
      </c>
      <c r="F470" s="1">
        <v>208</v>
      </c>
      <c r="G470" s="1">
        <v>156</v>
      </c>
      <c r="H470" s="1">
        <v>104</v>
      </c>
      <c r="I470" s="1">
        <v>51</v>
      </c>
      <c r="K470" s="218">
        <v>51</v>
      </c>
      <c r="L470" s="51">
        <v>2021</v>
      </c>
      <c r="M470" s="1">
        <v>469</v>
      </c>
      <c r="N470" s="1">
        <v>417</v>
      </c>
      <c r="O470" s="1">
        <v>365</v>
      </c>
      <c r="P470" s="1">
        <v>312</v>
      </c>
      <c r="Q470" s="1">
        <v>260</v>
      </c>
      <c r="R470" s="1">
        <v>208</v>
      </c>
      <c r="S470" s="1">
        <v>156</v>
      </c>
      <c r="T470" s="1">
        <v>104</v>
      </c>
      <c r="U470" s="1">
        <v>51</v>
      </c>
    </row>
    <row r="471" spans="1:22" x14ac:dyDescent="0.3">
      <c r="A471" s="1">
        <v>470</v>
      </c>
      <c r="B471" s="1">
        <v>418</v>
      </c>
      <c r="C471" s="1">
        <v>366</v>
      </c>
      <c r="D471" s="1">
        <v>313</v>
      </c>
      <c r="E471" s="1">
        <v>261</v>
      </c>
      <c r="F471" s="1">
        <v>209</v>
      </c>
      <c r="G471" s="1">
        <v>157</v>
      </c>
      <c r="H471" s="1">
        <v>105</v>
      </c>
      <c r="I471" s="1">
        <v>52</v>
      </c>
      <c r="K471" s="218">
        <v>52</v>
      </c>
      <c r="L471" s="51">
        <v>2021</v>
      </c>
      <c r="M471" s="1">
        <v>470</v>
      </c>
      <c r="N471" s="1">
        <v>418</v>
      </c>
      <c r="O471" s="1">
        <v>366</v>
      </c>
      <c r="P471" s="1">
        <v>313</v>
      </c>
      <c r="Q471" s="1">
        <v>261</v>
      </c>
      <c r="R471" s="1">
        <v>209</v>
      </c>
      <c r="S471" s="1">
        <v>157</v>
      </c>
      <c r="T471" s="1">
        <v>105</v>
      </c>
      <c r="U471" s="1">
        <v>52</v>
      </c>
    </row>
    <row r="472" spans="1:22" x14ac:dyDescent="0.3">
      <c r="A472" s="1">
        <v>471</v>
      </c>
      <c r="B472" s="1">
        <v>419</v>
      </c>
      <c r="C472" s="1">
        <v>367</v>
      </c>
      <c r="D472" s="1">
        <v>314</v>
      </c>
      <c r="E472" s="1">
        <v>262</v>
      </c>
      <c r="F472" s="1">
        <v>210</v>
      </c>
      <c r="G472" s="1">
        <v>158</v>
      </c>
      <c r="H472" s="1">
        <v>106</v>
      </c>
      <c r="I472" s="1">
        <v>53</v>
      </c>
      <c r="J472" s="1">
        <v>1</v>
      </c>
      <c r="K472" s="218">
        <v>1</v>
      </c>
      <c r="L472" s="51">
        <v>2022</v>
      </c>
      <c r="M472" s="1">
        <v>471</v>
      </c>
      <c r="N472" s="1">
        <v>419</v>
      </c>
      <c r="O472" s="1">
        <v>367</v>
      </c>
      <c r="P472" s="1">
        <v>314</v>
      </c>
      <c r="Q472" s="1">
        <v>262</v>
      </c>
      <c r="R472" s="1">
        <v>210</v>
      </c>
      <c r="S472" s="1">
        <v>158</v>
      </c>
      <c r="T472" s="1">
        <v>106</v>
      </c>
      <c r="U472" s="1">
        <v>53</v>
      </c>
      <c r="V472" s="1">
        <v>1</v>
      </c>
    </row>
    <row r="473" spans="1:22" x14ac:dyDescent="0.3">
      <c r="A473" s="1">
        <v>472</v>
      </c>
      <c r="B473" s="1">
        <v>420</v>
      </c>
      <c r="C473" s="1">
        <v>368</v>
      </c>
      <c r="D473" s="1">
        <v>315</v>
      </c>
      <c r="E473" s="1">
        <v>263</v>
      </c>
      <c r="F473" s="1">
        <v>211</v>
      </c>
      <c r="G473" s="1">
        <v>159</v>
      </c>
      <c r="H473" s="1">
        <v>107</v>
      </c>
      <c r="I473" s="1">
        <v>54</v>
      </c>
      <c r="J473" s="1">
        <v>2</v>
      </c>
      <c r="K473" s="218">
        <v>2</v>
      </c>
      <c r="L473" s="51">
        <v>2022</v>
      </c>
      <c r="M473" s="1">
        <v>472</v>
      </c>
      <c r="N473" s="1">
        <v>420</v>
      </c>
      <c r="O473" s="1">
        <v>368</v>
      </c>
      <c r="P473" s="1">
        <v>315</v>
      </c>
      <c r="Q473" s="1">
        <v>263</v>
      </c>
      <c r="R473" s="1">
        <v>211</v>
      </c>
      <c r="S473" s="1">
        <v>159</v>
      </c>
      <c r="T473" s="1">
        <v>107</v>
      </c>
      <c r="U473" s="1">
        <v>54</v>
      </c>
      <c r="V473" s="1">
        <v>2</v>
      </c>
    </row>
    <row r="474" spans="1:22" x14ac:dyDescent="0.3">
      <c r="A474" s="1">
        <v>473</v>
      </c>
      <c r="B474" s="1">
        <v>421</v>
      </c>
      <c r="C474" s="1">
        <v>369</v>
      </c>
      <c r="D474" s="1">
        <v>316</v>
      </c>
      <c r="E474" s="1">
        <v>264</v>
      </c>
      <c r="F474" s="1">
        <v>212</v>
      </c>
      <c r="G474" s="1">
        <v>160</v>
      </c>
      <c r="H474" s="1">
        <v>108</v>
      </c>
      <c r="I474" s="1">
        <v>55</v>
      </c>
      <c r="J474" s="1">
        <v>3</v>
      </c>
      <c r="K474" s="218">
        <v>3</v>
      </c>
      <c r="L474" s="51">
        <v>2022</v>
      </c>
      <c r="M474" s="1">
        <v>473</v>
      </c>
      <c r="N474" s="1">
        <v>421</v>
      </c>
      <c r="O474" s="1">
        <v>369</v>
      </c>
      <c r="P474" s="1">
        <v>316</v>
      </c>
      <c r="Q474" s="1">
        <v>264</v>
      </c>
      <c r="R474" s="1">
        <v>212</v>
      </c>
      <c r="S474" s="1">
        <v>160</v>
      </c>
      <c r="T474" s="1">
        <v>108</v>
      </c>
      <c r="U474" s="1">
        <v>55</v>
      </c>
      <c r="V474" s="1">
        <v>3</v>
      </c>
    </row>
    <row r="475" spans="1:22" x14ac:dyDescent="0.3">
      <c r="A475" s="1">
        <v>474</v>
      </c>
      <c r="B475" s="1">
        <v>422</v>
      </c>
      <c r="C475" s="1">
        <v>370</v>
      </c>
      <c r="D475" s="1">
        <v>317</v>
      </c>
      <c r="E475" s="1">
        <v>265</v>
      </c>
      <c r="F475" s="1">
        <v>213</v>
      </c>
      <c r="G475" s="1">
        <v>161</v>
      </c>
      <c r="H475" s="1">
        <v>109</v>
      </c>
      <c r="I475" s="1">
        <v>56</v>
      </c>
      <c r="J475" s="1">
        <v>4</v>
      </c>
      <c r="K475" s="218">
        <v>4</v>
      </c>
      <c r="L475" s="51">
        <v>2022</v>
      </c>
      <c r="M475" s="1">
        <v>474</v>
      </c>
      <c r="N475" s="1">
        <v>422</v>
      </c>
      <c r="O475" s="1">
        <v>370</v>
      </c>
      <c r="P475" s="1">
        <v>317</v>
      </c>
      <c r="Q475" s="1">
        <v>265</v>
      </c>
      <c r="R475" s="1">
        <v>213</v>
      </c>
      <c r="S475" s="1">
        <v>161</v>
      </c>
      <c r="T475" s="1">
        <v>109</v>
      </c>
      <c r="U475" s="1">
        <v>56</v>
      </c>
      <c r="V475" s="1">
        <v>4</v>
      </c>
    </row>
    <row r="476" spans="1:22" x14ac:dyDescent="0.3">
      <c r="A476" s="1">
        <v>475</v>
      </c>
      <c r="B476" s="1">
        <v>423</v>
      </c>
      <c r="C476" s="1">
        <v>371</v>
      </c>
      <c r="D476" s="1">
        <v>318</v>
      </c>
      <c r="E476" s="1">
        <v>266</v>
      </c>
      <c r="F476" s="1">
        <v>214</v>
      </c>
      <c r="G476" s="1">
        <v>162</v>
      </c>
      <c r="H476" s="1">
        <v>110</v>
      </c>
      <c r="I476" s="1">
        <v>57</v>
      </c>
      <c r="J476" s="1">
        <v>5</v>
      </c>
      <c r="K476" s="218">
        <v>5</v>
      </c>
      <c r="L476" s="51">
        <v>2022</v>
      </c>
      <c r="M476" s="1">
        <v>475</v>
      </c>
      <c r="N476" s="1">
        <v>423</v>
      </c>
      <c r="O476" s="1">
        <v>371</v>
      </c>
      <c r="P476" s="1">
        <v>318</v>
      </c>
      <c r="Q476" s="1">
        <v>266</v>
      </c>
      <c r="R476" s="1">
        <v>214</v>
      </c>
      <c r="S476" s="1">
        <v>162</v>
      </c>
      <c r="T476" s="1">
        <v>110</v>
      </c>
      <c r="U476" s="1">
        <v>57</v>
      </c>
      <c r="V476" s="1">
        <v>5</v>
      </c>
    </row>
    <row r="477" spans="1:22" x14ac:dyDescent="0.3">
      <c r="A477" s="1">
        <v>476</v>
      </c>
      <c r="B477" s="1">
        <v>424</v>
      </c>
      <c r="C477" s="1">
        <v>372</v>
      </c>
      <c r="D477" s="1">
        <v>319</v>
      </c>
      <c r="E477" s="1">
        <v>267</v>
      </c>
      <c r="F477" s="1">
        <v>215</v>
      </c>
      <c r="G477" s="1">
        <v>163</v>
      </c>
      <c r="H477" s="1">
        <v>111</v>
      </c>
      <c r="I477" s="1">
        <v>58</v>
      </c>
      <c r="J477" s="1">
        <v>6</v>
      </c>
      <c r="K477" s="218">
        <v>6</v>
      </c>
      <c r="L477" s="51">
        <v>2022</v>
      </c>
      <c r="M477" s="1">
        <v>476</v>
      </c>
      <c r="N477" s="1">
        <v>424</v>
      </c>
      <c r="O477" s="1">
        <v>372</v>
      </c>
      <c r="P477" s="1">
        <v>319</v>
      </c>
      <c r="Q477" s="1">
        <v>267</v>
      </c>
      <c r="R477" s="1">
        <v>215</v>
      </c>
      <c r="S477" s="1">
        <v>163</v>
      </c>
      <c r="T477" s="1">
        <v>111</v>
      </c>
      <c r="U477" s="1">
        <v>58</v>
      </c>
      <c r="V477" s="1">
        <v>6</v>
      </c>
    </row>
    <row r="478" spans="1:22" x14ac:dyDescent="0.3">
      <c r="A478" s="1">
        <v>477</v>
      </c>
      <c r="B478" s="1">
        <v>425</v>
      </c>
      <c r="C478" s="1">
        <v>373</v>
      </c>
      <c r="D478" s="1">
        <v>320</v>
      </c>
      <c r="E478" s="1">
        <v>268</v>
      </c>
      <c r="F478" s="1">
        <v>216</v>
      </c>
      <c r="G478" s="1">
        <v>164</v>
      </c>
      <c r="H478" s="1">
        <v>112</v>
      </c>
      <c r="I478" s="1">
        <v>59</v>
      </c>
      <c r="J478" s="1">
        <v>7</v>
      </c>
      <c r="K478" s="218">
        <v>7</v>
      </c>
      <c r="L478" s="51">
        <v>2022</v>
      </c>
      <c r="M478" s="1">
        <v>477</v>
      </c>
      <c r="N478" s="1">
        <v>425</v>
      </c>
      <c r="O478" s="1">
        <v>373</v>
      </c>
      <c r="P478" s="1">
        <v>320</v>
      </c>
      <c r="Q478" s="1">
        <v>268</v>
      </c>
      <c r="R478" s="1">
        <v>216</v>
      </c>
      <c r="S478" s="1">
        <v>164</v>
      </c>
      <c r="T478" s="1">
        <v>112</v>
      </c>
      <c r="U478" s="1">
        <v>59</v>
      </c>
      <c r="V478" s="1">
        <v>7</v>
      </c>
    </row>
    <row r="479" spans="1:22" x14ac:dyDescent="0.3">
      <c r="A479" s="1">
        <v>478</v>
      </c>
      <c r="B479" s="1">
        <v>426</v>
      </c>
      <c r="C479" s="1">
        <v>374</v>
      </c>
      <c r="D479" s="1">
        <v>321</v>
      </c>
      <c r="E479" s="1">
        <v>269</v>
      </c>
      <c r="F479" s="1">
        <v>217</v>
      </c>
      <c r="G479" s="1">
        <v>165</v>
      </c>
      <c r="H479" s="1">
        <v>113</v>
      </c>
      <c r="I479" s="1">
        <v>60</v>
      </c>
      <c r="J479" s="1">
        <v>8</v>
      </c>
      <c r="K479" s="218">
        <v>8</v>
      </c>
      <c r="L479" s="51">
        <v>2022</v>
      </c>
      <c r="M479" s="1">
        <v>478</v>
      </c>
      <c r="N479" s="1">
        <v>426</v>
      </c>
      <c r="O479" s="1">
        <v>374</v>
      </c>
      <c r="P479" s="1">
        <v>321</v>
      </c>
      <c r="Q479" s="1">
        <v>269</v>
      </c>
      <c r="R479" s="1">
        <v>217</v>
      </c>
      <c r="S479" s="1">
        <v>165</v>
      </c>
      <c r="T479" s="1">
        <v>113</v>
      </c>
      <c r="U479" s="1">
        <v>60</v>
      </c>
      <c r="V479" s="1">
        <v>8</v>
      </c>
    </row>
    <row r="480" spans="1:22" x14ac:dyDescent="0.3">
      <c r="A480" s="1">
        <v>479</v>
      </c>
      <c r="B480" s="1">
        <v>427</v>
      </c>
      <c r="C480" s="1">
        <v>375</v>
      </c>
      <c r="D480" s="1">
        <v>322</v>
      </c>
      <c r="E480" s="1">
        <v>270</v>
      </c>
      <c r="F480" s="1">
        <v>218</v>
      </c>
      <c r="G480" s="1">
        <v>166</v>
      </c>
      <c r="H480" s="1">
        <v>114</v>
      </c>
      <c r="I480" s="1">
        <v>61</v>
      </c>
      <c r="J480" s="1">
        <v>9</v>
      </c>
      <c r="K480" s="218">
        <v>9</v>
      </c>
      <c r="L480" s="51">
        <v>2022</v>
      </c>
      <c r="M480" s="1">
        <v>479</v>
      </c>
      <c r="N480" s="1">
        <v>427</v>
      </c>
      <c r="O480" s="1">
        <v>375</v>
      </c>
      <c r="P480" s="1">
        <v>322</v>
      </c>
      <c r="Q480" s="1">
        <v>270</v>
      </c>
      <c r="R480" s="1">
        <v>218</v>
      </c>
      <c r="S480" s="1">
        <v>166</v>
      </c>
      <c r="T480" s="1">
        <v>114</v>
      </c>
      <c r="U480" s="1">
        <v>61</v>
      </c>
      <c r="V480" s="1">
        <v>9</v>
      </c>
    </row>
    <row r="481" spans="1:22" x14ac:dyDescent="0.3">
      <c r="A481" s="1">
        <v>480</v>
      </c>
      <c r="B481" s="1">
        <v>428</v>
      </c>
      <c r="C481" s="1">
        <v>376</v>
      </c>
      <c r="D481" s="1">
        <v>323</v>
      </c>
      <c r="E481" s="1">
        <v>271</v>
      </c>
      <c r="F481" s="1">
        <v>219</v>
      </c>
      <c r="G481" s="1">
        <v>167</v>
      </c>
      <c r="H481" s="1">
        <v>115</v>
      </c>
      <c r="I481" s="1">
        <v>62</v>
      </c>
      <c r="J481" s="1">
        <v>10</v>
      </c>
      <c r="K481" s="218">
        <v>10</v>
      </c>
      <c r="L481" s="51">
        <v>2022</v>
      </c>
      <c r="M481" s="1">
        <v>480</v>
      </c>
      <c r="N481" s="1">
        <v>428</v>
      </c>
      <c r="O481" s="1">
        <v>376</v>
      </c>
      <c r="P481" s="1">
        <v>323</v>
      </c>
      <c r="Q481" s="1">
        <v>271</v>
      </c>
      <c r="R481" s="1">
        <v>219</v>
      </c>
      <c r="S481" s="1">
        <v>167</v>
      </c>
      <c r="T481" s="1">
        <v>115</v>
      </c>
      <c r="U481" s="1">
        <v>62</v>
      </c>
      <c r="V481" s="1">
        <v>10</v>
      </c>
    </row>
    <row r="482" spans="1:22" x14ac:dyDescent="0.3">
      <c r="A482" s="1">
        <v>481</v>
      </c>
      <c r="B482" s="1">
        <v>429</v>
      </c>
      <c r="C482" s="1">
        <v>377</v>
      </c>
      <c r="D482" s="1">
        <v>324</v>
      </c>
      <c r="E482" s="1">
        <v>272</v>
      </c>
      <c r="F482" s="1">
        <v>220</v>
      </c>
      <c r="G482" s="1">
        <v>168</v>
      </c>
      <c r="H482" s="1">
        <v>116</v>
      </c>
      <c r="I482" s="1">
        <v>63</v>
      </c>
      <c r="J482" s="1">
        <v>11</v>
      </c>
      <c r="K482" s="218">
        <v>11</v>
      </c>
      <c r="L482" s="51">
        <v>2022</v>
      </c>
      <c r="M482" s="1">
        <v>481</v>
      </c>
      <c r="N482" s="1">
        <v>429</v>
      </c>
      <c r="O482" s="1">
        <v>377</v>
      </c>
      <c r="P482" s="1">
        <v>324</v>
      </c>
      <c r="Q482" s="1">
        <v>272</v>
      </c>
      <c r="R482" s="1">
        <v>220</v>
      </c>
      <c r="S482" s="1">
        <v>168</v>
      </c>
      <c r="T482" s="1">
        <v>116</v>
      </c>
      <c r="U482" s="1">
        <v>63</v>
      </c>
      <c r="V482" s="1">
        <v>11</v>
      </c>
    </row>
    <row r="483" spans="1:22" x14ac:dyDescent="0.3">
      <c r="A483" s="1">
        <v>482</v>
      </c>
      <c r="B483" s="1">
        <v>430</v>
      </c>
      <c r="C483" s="1">
        <v>378</v>
      </c>
      <c r="D483" s="1">
        <v>325</v>
      </c>
      <c r="E483" s="1">
        <v>273</v>
      </c>
      <c r="F483" s="1">
        <v>221</v>
      </c>
      <c r="G483" s="1">
        <v>169</v>
      </c>
      <c r="H483" s="1">
        <v>117</v>
      </c>
      <c r="I483" s="1">
        <v>64</v>
      </c>
      <c r="J483" s="1">
        <v>12</v>
      </c>
      <c r="K483" s="218">
        <v>12</v>
      </c>
      <c r="L483" s="51">
        <v>2022</v>
      </c>
      <c r="M483" s="1">
        <v>482</v>
      </c>
      <c r="N483" s="1">
        <v>430</v>
      </c>
      <c r="O483" s="1">
        <v>378</v>
      </c>
      <c r="P483" s="1">
        <v>325</v>
      </c>
      <c r="Q483" s="1">
        <v>273</v>
      </c>
      <c r="R483" s="1">
        <v>221</v>
      </c>
      <c r="S483" s="1">
        <v>169</v>
      </c>
      <c r="T483" s="1">
        <v>117</v>
      </c>
      <c r="U483" s="1">
        <v>64</v>
      </c>
      <c r="V483" s="1">
        <v>12</v>
      </c>
    </row>
    <row r="484" spans="1:22" x14ac:dyDescent="0.3">
      <c r="A484" s="1">
        <v>483</v>
      </c>
      <c r="B484" s="1">
        <v>431</v>
      </c>
      <c r="C484" s="1">
        <v>379</v>
      </c>
      <c r="D484" s="1">
        <v>326</v>
      </c>
      <c r="E484" s="1">
        <v>274</v>
      </c>
      <c r="F484" s="1">
        <v>222</v>
      </c>
      <c r="G484" s="1">
        <v>170</v>
      </c>
      <c r="H484" s="1">
        <v>118</v>
      </c>
      <c r="I484" s="1">
        <v>65</v>
      </c>
      <c r="J484" s="1">
        <v>13</v>
      </c>
      <c r="K484" s="218">
        <v>13</v>
      </c>
      <c r="L484" s="51">
        <v>2022</v>
      </c>
      <c r="M484" s="1">
        <v>483</v>
      </c>
      <c r="N484" s="1">
        <v>431</v>
      </c>
      <c r="O484" s="1">
        <v>379</v>
      </c>
      <c r="P484" s="1">
        <v>326</v>
      </c>
      <c r="Q484" s="1">
        <v>274</v>
      </c>
      <c r="R484" s="1">
        <v>222</v>
      </c>
      <c r="S484" s="1">
        <v>170</v>
      </c>
      <c r="T484" s="1">
        <v>118</v>
      </c>
      <c r="U484" s="1">
        <v>65</v>
      </c>
      <c r="V484" s="1">
        <v>13</v>
      </c>
    </row>
    <row r="485" spans="1:22" x14ac:dyDescent="0.3">
      <c r="A485" s="1">
        <v>484</v>
      </c>
      <c r="B485" s="1">
        <v>432</v>
      </c>
      <c r="C485" s="1">
        <v>380</v>
      </c>
      <c r="D485" s="1">
        <v>327</v>
      </c>
      <c r="E485" s="1">
        <v>275</v>
      </c>
      <c r="F485" s="1">
        <v>223</v>
      </c>
      <c r="G485" s="1">
        <v>171</v>
      </c>
      <c r="H485" s="1">
        <v>119</v>
      </c>
      <c r="I485" s="1">
        <v>66</v>
      </c>
      <c r="J485" s="1">
        <v>14</v>
      </c>
      <c r="K485" s="218">
        <v>14</v>
      </c>
      <c r="L485" s="51">
        <v>2022</v>
      </c>
      <c r="M485" s="1">
        <v>484</v>
      </c>
      <c r="N485" s="1">
        <v>432</v>
      </c>
      <c r="O485" s="1">
        <v>380</v>
      </c>
      <c r="P485" s="1">
        <v>327</v>
      </c>
      <c r="Q485" s="1">
        <v>275</v>
      </c>
      <c r="R485" s="1">
        <v>223</v>
      </c>
      <c r="S485" s="1">
        <v>171</v>
      </c>
      <c r="T485" s="1">
        <v>119</v>
      </c>
      <c r="U485" s="1">
        <v>66</v>
      </c>
      <c r="V485" s="1">
        <v>14</v>
      </c>
    </row>
    <row r="486" spans="1:22" x14ac:dyDescent="0.3">
      <c r="A486" s="1">
        <v>485</v>
      </c>
      <c r="B486" s="1">
        <v>433</v>
      </c>
      <c r="C486" s="1">
        <v>381</v>
      </c>
      <c r="D486" s="1">
        <v>328</v>
      </c>
      <c r="E486" s="1">
        <v>276</v>
      </c>
      <c r="F486" s="1">
        <v>224</v>
      </c>
      <c r="G486" s="1">
        <v>172</v>
      </c>
      <c r="H486" s="1">
        <v>120</v>
      </c>
      <c r="I486" s="1">
        <v>67</v>
      </c>
      <c r="J486" s="1">
        <v>15</v>
      </c>
      <c r="K486" s="218">
        <v>15</v>
      </c>
      <c r="L486" s="51">
        <v>2022</v>
      </c>
      <c r="M486" s="1">
        <v>485</v>
      </c>
      <c r="N486" s="1">
        <v>433</v>
      </c>
      <c r="O486" s="1">
        <v>381</v>
      </c>
      <c r="P486" s="1">
        <v>328</v>
      </c>
      <c r="Q486" s="1">
        <v>276</v>
      </c>
      <c r="R486" s="1">
        <v>224</v>
      </c>
      <c r="S486" s="1">
        <v>172</v>
      </c>
      <c r="T486" s="1">
        <v>120</v>
      </c>
      <c r="U486" s="1">
        <v>67</v>
      </c>
      <c r="V486" s="1">
        <v>15</v>
      </c>
    </row>
    <row r="487" spans="1:22" x14ac:dyDescent="0.3">
      <c r="A487" s="1">
        <v>486</v>
      </c>
      <c r="B487" s="1">
        <v>434</v>
      </c>
      <c r="C487" s="1">
        <v>382</v>
      </c>
      <c r="D487" s="1">
        <v>329</v>
      </c>
      <c r="E487" s="1">
        <v>277</v>
      </c>
      <c r="F487" s="1">
        <v>225</v>
      </c>
      <c r="G487" s="1">
        <v>173</v>
      </c>
      <c r="H487" s="1">
        <v>121</v>
      </c>
      <c r="I487" s="1">
        <v>68</v>
      </c>
      <c r="J487" s="1">
        <v>16</v>
      </c>
      <c r="K487" s="218">
        <v>16</v>
      </c>
      <c r="L487" s="51">
        <v>2022</v>
      </c>
      <c r="M487" s="1">
        <v>486</v>
      </c>
      <c r="N487" s="1">
        <v>434</v>
      </c>
      <c r="O487" s="1">
        <v>382</v>
      </c>
      <c r="P487" s="1">
        <v>329</v>
      </c>
      <c r="Q487" s="1">
        <v>277</v>
      </c>
      <c r="R487" s="1">
        <v>225</v>
      </c>
      <c r="S487" s="1">
        <v>173</v>
      </c>
      <c r="T487" s="1">
        <v>121</v>
      </c>
      <c r="U487" s="1">
        <v>68</v>
      </c>
      <c r="V487" s="1">
        <v>16</v>
      </c>
    </row>
    <row r="488" spans="1:22" x14ac:dyDescent="0.3">
      <c r="A488" s="1">
        <v>487</v>
      </c>
      <c r="B488" s="1">
        <v>435</v>
      </c>
      <c r="C488" s="1">
        <v>383</v>
      </c>
      <c r="D488" s="1">
        <v>330</v>
      </c>
      <c r="E488" s="1">
        <v>278</v>
      </c>
      <c r="F488" s="1">
        <v>226</v>
      </c>
      <c r="G488" s="1">
        <v>174</v>
      </c>
      <c r="H488" s="1">
        <v>122</v>
      </c>
      <c r="I488" s="1">
        <v>69</v>
      </c>
      <c r="J488" s="1">
        <v>17</v>
      </c>
      <c r="K488" s="218">
        <v>17</v>
      </c>
      <c r="L488" s="51">
        <v>2022</v>
      </c>
      <c r="M488" s="1">
        <v>487</v>
      </c>
      <c r="N488" s="1">
        <v>435</v>
      </c>
      <c r="O488" s="1">
        <v>383</v>
      </c>
      <c r="P488" s="1">
        <v>330</v>
      </c>
      <c r="Q488" s="1">
        <v>278</v>
      </c>
      <c r="R488" s="1">
        <v>226</v>
      </c>
      <c r="S488" s="1">
        <v>174</v>
      </c>
      <c r="T488" s="1">
        <v>122</v>
      </c>
      <c r="U488" s="1">
        <v>69</v>
      </c>
      <c r="V488" s="1">
        <v>17</v>
      </c>
    </row>
    <row r="489" spans="1:22" x14ac:dyDescent="0.3">
      <c r="A489" s="1">
        <v>488</v>
      </c>
      <c r="B489" s="1">
        <v>436</v>
      </c>
      <c r="C489" s="1">
        <v>384</v>
      </c>
      <c r="D489" s="1">
        <v>331</v>
      </c>
      <c r="E489" s="1">
        <v>279</v>
      </c>
      <c r="F489" s="1">
        <v>227</v>
      </c>
      <c r="G489" s="1">
        <v>175</v>
      </c>
      <c r="H489" s="1">
        <v>123</v>
      </c>
      <c r="I489" s="1">
        <v>70</v>
      </c>
      <c r="J489" s="1">
        <v>18</v>
      </c>
      <c r="K489" s="218">
        <v>18</v>
      </c>
      <c r="L489" s="51">
        <v>2022</v>
      </c>
      <c r="M489" s="1">
        <v>488</v>
      </c>
      <c r="N489" s="1">
        <v>436</v>
      </c>
      <c r="O489" s="1">
        <v>384</v>
      </c>
      <c r="P489" s="1">
        <v>331</v>
      </c>
      <c r="Q489" s="1">
        <v>279</v>
      </c>
      <c r="R489" s="1">
        <v>227</v>
      </c>
      <c r="S489" s="1">
        <v>175</v>
      </c>
      <c r="T489" s="1">
        <v>123</v>
      </c>
      <c r="U489" s="1">
        <v>70</v>
      </c>
      <c r="V489" s="1">
        <v>18</v>
      </c>
    </row>
    <row r="490" spans="1:22" x14ac:dyDescent="0.3">
      <c r="A490" s="1">
        <v>489</v>
      </c>
      <c r="B490" s="1">
        <v>437</v>
      </c>
      <c r="C490" s="1">
        <v>385</v>
      </c>
      <c r="D490" s="1">
        <v>332</v>
      </c>
      <c r="E490" s="1">
        <v>280</v>
      </c>
      <c r="F490" s="1">
        <v>228</v>
      </c>
      <c r="G490" s="1">
        <v>176</v>
      </c>
      <c r="H490" s="1">
        <v>124</v>
      </c>
      <c r="I490" s="1">
        <v>71</v>
      </c>
      <c r="J490" s="1">
        <v>19</v>
      </c>
      <c r="K490" s="218">
        <v>19</v>
      </c>
      <c r="L490" s="51">
        <v>2022</v>
      </c>
      <c r="M490" s="1">
        <v>489</v>
      </c>
      <c r="N490" s="1">
        <v>437</v>
      </c>
      <c r="O490" s="1">
        <v>385</v>
      </c>
      <c r="P490" s="1">
        <v>332</v>
      </c>
      <c r="Q490" s="1">
        <v>280</v>
      </c>
      <c r="R490" s="1">
        <v>228</v>
      </c>
      <c r="S490" s="1">
        <v>176</v>
      </c>
      <c r="T490" s="1">
        <v>124</v>
      </c>
      <c r="U490" s="1">
        <v>71</v>
      </c>
      <c r="V490" s="1">
        <v>19</v>
      </c>
    </row>
    <row r="491" spans="1:22" x14ac:dyDescent="0.3">
      <c r="A491" s="1">
        <v>490</v>
      </c>
      <c r="B491" s="1">
        <v>438</v>
      </c>
      <c r="C491" s="1">
        <v>386</v>
      </c>
      <c r="D491" s="1">
        <v>333</v>
      </c>
      <c r="E491" s="1">
        <v>281</v>
      </c>
      <c r="F491" s="1">
        <v>229</v>
      </c>
      <c r="G491" s="1">
        <v>177</v>
      </c>
      <c r="H491" s="1">
        <v>125</v>
      </c>
      <c r="I491" s="1">
        <v>72</v>
      </c>
      <c r="J491" s="1">
        <v>20</v>
      </c>
      <c r="K491" s="218">
        <v>20</v>
      </c>
      <c r="L491" s="51">
        <v>2022</v>
      </c>
      <c r="M491" s="1">
        <v>490</v>
      </c>
      <c r="N491" s="1">
        <v>438</v>
      </c>
      <c r="O491" s="1">
        <v>386</v>
      </c>
      <c r="P491" s="1">
        <v>333</v>
      </c>
      <c r="Q491" s="1">
        <v>281</v>
      </c>
      <c r="R491" s="1">
        <v>229</v>
      </c>
      <c r="S491" s="1">
        <v>177</v>
      </c>
      <c r="T491" s="1">
        <v>125</v>
      </c>
      <c r="U491" s="1">
        <v>72</v>
      </c>
      <c r="V491" s="1">
        <v>20</v>
      </c>
    </row>
    <row r="492" spans="1:22" x14ac:dyDescent="0.3">
      <c r="A492" s="1">
        <v>491</v>
      </c>
      <c r="B492" s="1">
        <v>439</v>
      </c>
      <c r="C492" s="1">
        <v>387</v>
      </c>
      <c r="D492" s="1">
        <v>334</v>
      </c>
      <c r="E492" s="1">
        <v>282</v>
      </c>
      <c r="F492" s="1">
        <v>230</v>
      </c>
      <c r="G492" s="1">
        <v>178</v>
      </c>
      <c r="H492" s="1">
        <v>126</v>
      </c>
      <c r="I492" s="1">
        <v>73</v>
      </c>
      <c r="J492" s="1">
        <v>21</v>
      </c>
      <c r="K492" s="218">
        <v>21</v>
      </c>
      <c r="L492" s="51">
        <v>2022</v>
      </c>
      <c r="M492" s="1">
        <v>491</v>
      </c>
      <c r="N492" s="1">
        <v>439</v>
      </c>
      <c r="O492" s="1">
        <v>387</v>
      </c>
      <c r="P492" s="1">
        <v>334</v>
      </c>
      <c r="Q492" s="1">
        <v>282</v>
      </c>
      <c r="R492" s="1">
        <v>230</v>
      </c>
      <c r="S492" s="1">
        <v>178</v>
      </c>
      <c r="T492" s="1">
        <v>126</v>
      </c>
      <c r="U492" s="1">
        <v>73</v>
      </c>
      <c r="V492" s="1">
        <v>21</v>
      </c>
    </row>
    <row r="493" spans="1:22" x14ac:dyDescent="0.3">
      <c r="A493" s="1">
        <v>492</v>
      </c>
      <c r="B493" s="1">
        <v>440</v>
      </c>
      <c r="C493" s="1">
        <v>388</v>
      </c>
      <c r="D493" s="1">
        <v>335</v>
      </c>
      <c r="E493" s="1">
        <v>283</v>
      </c>
      <c r="F493" s="1">
        <v>231</v>
      </c>
      <c r="G493" s="1">
        <v>179</v>
      </c>
      <c r="H493" s="1">
        <v>127</v>
      </c>
      <c r="I493" s="1">
        <v>74</v>
      </c>
      <c r="J493" s="1">
        <v>22</v>
      </c>
      <c r="K493" s="218">
        <v>22</v>
      </c>
      <c r="L493" s="51">
        <v>2022</v>
      </c>
      <c r="M493" s="1">
        <v>492</v>
      </c>
      <c r="N493" s="1">
        <v>440</v>
      </c>
      <c r="O493" s="1">
        <v>388</v>
      </c>
      <c r="P493" s="1">
        <v>335</v>
      </c>
      <c r="Q493" s="1">
        <v>283</v>
      </c>
      <c r="R493" s="1">
        <v>231</v>
      </c>
      <c r="S493" s="1">
        <v>179</v>
      </c>
      <c r="T493" s="1">
        <v>127</v>
      </c>
      <c r="U493" s="1">
        <v>74</v>
      </c>
      <c r="V493" s="1">
        <v>22</v>
      </c>
    </row>
    <row r="494" spans="1:22" x14ac:dyDescent="0.3">
      <c r="A494" s="1">
        <v>493</v>
      </c>
      <c r="B494" s="1">
        <v>441</v>
      </c>
      <c r="C494" s="1">
        <v>389</v>
      </c>
      <c r="D494" s="1">
        <v>336</v>
      </c>
      <c r="E494" s="1">
        <v>284</v>
      </c>
      <c r="F494" s="1">
        <v>232</v>
      </c>
      <c r="G494" s="1">
        <v>180</v>
      </c>
      <c r="H494" s="1">
        <v>128</v>
      </c>
      <c r="I494" s="1">
        <v>75</v>
      </c>
      <c r="J494" s="1">
        <v>23</v>
      </c>
      <c r="K494" s="218">
        <v>23</v>
      </c>
      <c r="L494" s="51">
        <v>2022</v>
      </c>
      <c r="M494" s="1">
        <v>493</v>
      </c>
      <c r="N494" s="1">
        <v>441</v>
      </c>
      <c r="O494" s="1">
        <v>389</v>
      </c>
      <c r="P494" s="1">
        <v>336</v>
      </c>
      <c r="Q494" s="1">
        <v>284</v>
      </c>
      <c r="R494" s="1">
        <v>232</v>
      </c>
      <c r="S494" s="1">
        <v>180</v>
      </c>
      <c r="T494" s="1">
        <v>128</v>
      </c>
      <c r="U494" s="1">
        <v>75</v>
      </c>
      <c r="V494" s="1">
        <v>23</v>
      </c>
    </row>
    <row r="495" spans="1:22" x14ac:dyDescent="0.3">
      <c r="A495" s="1">
        <v>494</v>
      </c>
      <c r="B495" s="1">
        <v>442</v>
      </c>
      <c r="C495" s="1">
        <v>390</v>
      </c>
      <c r="D495" s="1">
        <v>337</v>
      </c>
      <c r="E495" s="1">
        <v>285</v>
      </c>
      <c r="F495" s="1">
        <v>233</v>
      </c>
      <c r="G495" s="1">
        <v>181</v>
      </c>
      <c r="H495" s="1">
        <v>129</v>
      </c>
      <c r="I495" s="1">
        <v>76</v>
      </c>
      <c r="J495" s="1">
        <v>24</v>
      </c>
      <c r="K495" s="218">
        <v>24</v>
      </c>
      <c r="L495" s="51">
        <v>2022</v>
      </c>
      <c r="M495" s="1">
        <v>494</v>
      </c>
      <c r="N495" s="1">
        <v>442</v>
      </c>
      <c r="O495" s="1">
        <v>390</v>
      </c>
      <c r="P495" s="1">
        <v>337</v>
      </c>
      <c r="Q495" s="1">
        <v>285</v>
      </c>
      <c r="R495" s="1">
        <v>233</v>
      </c>
      <c r="S495" s="1">
        <v>181</v>
      </c>
      <c r="T495" s="1">
        <v>129</v>
      </c>
      <c r="U495" s="1">
        <v>76</v>
      </c>
      <c r="V495" s="1">
        <v>24</v>
      </c>
    </row>
    <row r="496" spans="1:22" x14ac:dyDescent="0.3">
      <c r="A496" s="1">
        <v>495</v>
      </c>
      <c r="B496" s="1">
        <v>443</v>
      </c>
      <c r="C496" s="1">
        <v>391</v>
      </c>
      <c r="D496" s="1">
        <v>338</v>
      </c>
      <c r="E496" s="1">
        <v>286</v>
      </c>
      <c r="F496" s="1">
        <v>234</v>
      </c>
      <c r="G496" s="1">
        <v>182</v>
      </c>
      <c r="H496" s="1">
        <v>130</v>
      </c>
      <c r="I496" s="1">
        <v>77</v>
      </c>
      <c r="J496" s="1">
        <v>25</v>
      </c>
      <c r="K496" s="218">
        <v>25</v>
      </c>
      <c r="L496" s="51">
        <v>2022</v>
      </c>
      <c r="M496" s="1">
        <v>495</v>
      </c>
      <c r="N496" s="1">
        <v>443</v>
      </c>
      <c r="O496" s="1">
        <v>391</v>
      </c>
      <c r="P496" s="1">
        <v>338</v>
      </c>
      <c r="Q496" s="1">
        <v>286</v>
      </c>
      <c r="R496" s="1">
        <v>234</v>
      </c>
      <c r="S496" s="1">
        <v>182</v>
      </c>
      <c r="T496" s="1">
        <v>130</v>
      </c>
      <c r="U496" s="1">
        <v>77</v>
      </c>
      <c r="V496" s="1">
        <v>25</v>
      </c>
    </row>
    <row r="497" spans="1:22" x14ac:dyDescent="0.3">
      <c r="A497" s="1">
        <v>496</v>
      </c>
      <c r="B497" s="1">
        <v>444</v>
      </c>
      <c r="C497" s="1">
        <v>392</v>
      </c>
      <c r="D497" s="1">
        <v>339</v>
      </c>
      <c r="E497" s="1">
        <v>287</v>
      </c>
      <c r="F497" s="1">
        <v>235</v>
      </c>
      <c r="G497" s="1">
        <v>183</v>
      </c>
      <c r="H497" s="1">
        <v>131</v>
      </c>
      <c r="I497" s="1">
        <v>78</v>
      </c>
      <c r="J497" s="1">
        <v>26</v>
      </c>
      <c r="K497" s="218">
        <v>26</v>
      </c>
      <c r="L497" s="51">
        <v>2022</v>
      </c>
      <c r="M497" s="1">
        <v>496</v>
      </c>
      <c r="N497" s="1">
        <v>444</v>
      </c>
      <c r="O497" s="1">
        <v>392</v>
      </c>
      <c r="P497" s="1">
        <v>339</v>
      </c>
      <c r="Q497" s="1">
        <v>287</v>
      </c>
      <c r="R497" s="1">
        <v>235</v>
      </c>
      <c r="S497" s="1">
        <v>183</v>
      </c>
      <c r="T497" s="1">
        <v>131</v>
      </c>
      <c r="U497" s="1">
        <v>78</v>
      </c>
      <c r="V497" s="1">
        <v>26</v>
      </c>
    </row>
    <row r="498" spans="1:22" x14ac:dyDescent="0.3">
      <c r="A498" s="1">
        <v>497</v>
      </c>
      <c r="B498" s="1">
        <v>445</v>
      </c>
      <c r="C498" s="1">
        <v>393</v>
      </c>
      <c r="D498" s="1">
        <v>340</v>
      </c>
      <c r="E498" s="1">
        <v>288</v>
      </c>
      <c r="F498" s="1">
        <v>236</v>
      </c>
      <c r="G498" s="1">
        <v>184</v>
      </c>
      <c r="H498" s="1">
        <v>132</v>
      </c>
      <c r="I498" s="1">
        <v>79</v>
      </c>
      <c r="J498" s="1">
        <v>27</v>
      </c>
      <c r="K498" s="218">
        <v>27</v>
      </c>
      <c r="L498" s="51">
        <v>2022</v>
      </c>
      <c r="M498" s="1">
        <v>497</v>
      </c>
      <c r="N498" s="1">
        <v>445</v>
      </c>
      <c r="O498" s="1">
        <v>393</v>
      </c>
      <c r="P498" s="1">
        <v>340</v>
      </c>
      <c r="Q498" s="1">
        <v>288</v>
      </c>
      <c r="R498" s="1">
        <v>236</v>
      </c>
      <c r="S498" s="1">
        <v>184</v>
      </c>
      <c r="T498" s="1">
        <v>132</v>
      </c>
      <c r="U498" s="1">
        <v>79</v>
      </c>
      <c r="V498" s="1">
        <v>27</v>
      </c>
    </row>
    <row r="499" spans="1:22" x14ac:dyDescent="0.3">
      <c r="A499" s="1">
        <v>498</v>
      </c>
      <c r="B499" s="1">
        <v>446</v>
      </c>
      <c r="C499" s="1">
        <v>394</v>
      </c>
      <c r="D499" s="1">
        <v>341</v>
      </c>
      <c r="E499" s="1">
        <v>289</v>
      </c>
      <c r="F499" s="1">
        <v>237</v>
      </c>
      <c r="G499" s="1">
        <v>185</v>
      </c>
      <c r="H499" s="1">
        <v>133</v>
      </c>
      <c r="I499" s="1">
        <v>80</v>
      </c>
      <c r="J499" s="1">
        <v>28</v>
      </c>
      <c r="K499" s="218">
        <v>28</v>
      </c>
      <c r="L499" s="51">
        <v>2022</v>
      </c>
      <c r="M499" s="1">
        <v>498</v>
      </c>
      <c r="N499" s="1">
        <v>446</v>
      </c>
      <c r="O499" s="1">
        <v>394</v>
      </c>
      <c r="P499" s="1">
        <v>341</v>
      </c>
      <c r="Q499" s="1">
        <v>289</v>
      </c>
      <c r="R499" s="1">
        <v>237</v>
      </c>
      <c r="S499" s="1">
        <v>185</v>
      </c>
      <c r="T499" s="1">
        <v>133</v>
      </c>
      <c r="U499" s="1">
        <v>80</v>
      </c>
      <c r="V499" s="1">
        <v>28</v>
      </c>
    </row>
    <row r="500" spans="1:22" x14ac:dyDescent="0.3">
      <c r="A500" s="1">
        <v>499</v>
      </c>
      <c r="B500" s="1">
        <v>447</v>
      </c>
      <c r="C500" s="1">
        <v>395</v>
      </c>
      <c r="D500" s="1">
        <v>342</v>
      </c>
      <c r="E500" s="1">
        <v>290</v>
      </c>
      <c r="F500" s="1">
        <v>238</v>
      </c>
      <c r="G500" s="1">
        <v>186</v>
      </c>
      <c r="H500" s="1">
        <v>134</v>
      </c>
      <c r="I500" s="1">
        <v>81</v>
      </c>
      <c r="J500" s="1">
        <v>29</v>
      </c>
      <c r="K500" s="218">
        <v>29</v>
      </c>
      <c r="L500" s="51">
        <v>2022</v>
      </c>
      <c r="M500" s="1">
        <v>499</v>
      </c>
      <c r="N500" s="1">
        <v>447</v>
      </c>
      <c r="O500" s="1">
        <v>395</v>
      </c>
      <c r="P500" s="1">
        <v>342</v>
      </c>
      <c r="Q500" s="1">
        <v>290</v>
      </c>
      <c r="R500" s="1">
        <v>238</v>
      </c>
      <c r="S500" s="1">
        <v>186</v>
      </c>
      <c r="T500" s="1">
        <v>134</v>
      </c>
      <c r="U500" s="1">
        <v>81</v>
      </c>
      <c r="V500" s="1">
        <v>29</v>
      </c>
    </row>
    <row r="501" spans="1:22" x14ac:dyDescent="0.3">
      <c r="A501" s="1">
        <v>500</v>
      </c>
      <c r="B501" s="1">
        <v>448</v>
      </c>
      <c r="C501" s="1">
        <v>396</v>
      </c>
      <c r="D501" s="1">
        <v>343</v>
      </c>
      <c r="E501" s="1">
        <v>291</v>
      </c>
      <c r="F501" s="1">
        <v>239</v>
      </c>
      <c r="G501" s="1">
        <v>187</v>
      </c>
      <c r="H501" s="1">
        <v>135</v>
      </c>
      <c r="I501" s="1">
        <v>82</v>
      </c>
      <c r="J501" s="1">
        <v>30</v>
      </c>
      <c r="K501" s="218">
        <v>30</v>
      </c>
      <c r="L501" s="51">
        <v>2022</v>
      </c>
      <c r="M501" s="1">
        <v>500</v>
      </c>
      <c r="N501" s="1">
        <v>448</v>
      </c>
      <c r="O501" s="1">
        <v>396</v>
      </c>
      <c r="P501" s="1">
        <v>343</v>
      </c>
      <c r="Q501" s="1">
        <v>291</v>
      </c>
      <c r="R501" s="1">
        <v>239</v>
      </c>
      <c r="S501" s="1">
        <v>187</v>
      </c>
      <c r="T501" s="1">
        <v>135</v>
      </c>
      <c r="U501" s="1">
        <v>82</v>
      </c>
      <c r="V501" s="1">
        <v>30</v>
      </c>
    </row>
    <row r="502" spans="1:22" x14ac:dyDescent="0.3">
      <c r="A502" s="1">
        <v>501</v>
      </c>
      <c r="B502" s="1">
        <v>449</v>
      </c>
      <c r="C502" s="1">
        <v>397</v>
      </c>
      <c r="D502" s="1">
        <v>344</v>
      </c>
      <c r="E502" s="1">
        <v>292</v>
      </c>
      <c r="F502" s="1">
        <v>240</v>
      </c>
      <c r="G502" s="1">
        <v>188</v>
      </c>
      <c r="H502" s="1">
        <v>136</v>
      </c>
      <c r="I502" s="1">
        <v>83</v>
      </c>
      <c r="J502" s="1">
        <v>31</v>
      </c>
      <c r="K502" s="218">
        <v>31</v>
      </c>
      <c r="L502" s="51">
        <v>2022</v>
      </c>
      <c r="M502" s="1">
        <v>501</v>
      </c>
      <c r="N502" s="1">
        <v>449</v>
      </c>
      <c r="O502" s="1">
        <v>397</v>
      </c>
      <c r="P502" s="1">
        <v>344</v>
      </c>
      <c r="Q502" s="1">
        <v>292</v>
      </c>
      <c r="R502" s="1">
        <v>240</v>
      </c>
      <c r="S502" s="1">
        <v>188</v>
      </c>
      <c r="T502" s="1">
        <v>136</v>
      </c>
      <c r="U502" s="1">
        <v>83</v>
      </c>
      <c r="V502" s="1">
        <v>31</v>
      </c>
    </row>
    <row r="503" spans="1:22" x14ac:dyDescent="0.3">
      <c r="A503" s="1">
        <v>502</v>
      </c>
      <c r="B503" s="1">
        <v>450</v>
      </c>
      <c r="C503" s="1">
        <v>398</v>
      </c>
      <c r="D503" s="1">
        <v>345</v>
      </c>
      <c r="E503" s="1">
        <v>293</v>
      </c>
      <c r="F503" s="1">
        <v>241</v>
      </c>
      <c r="G503" s="1">
        <v>189</v>
      </c>
      <c r="H503" s="1">
        <v>137</v>
      </c>
      <c r="I503" s="1">
        <v>84</v>
      </c>
      <c r="J503" s="1">
        <v>32</v>
      </c>
      <c r="K503" s="218">
        <v>32</v>
      </c>
      <c r="L503" s="51">
        <v>2022</v>
      </c>
      <c r="M503" s="1">
        <v>502</v>
      </c>
      <c r="N503" s="1">
        <v>450</v>
      </c>
      <c r="O503" s="1">
        <v>398</v>
      </c>
      <c r="P503" s="1">
        <v>345</v>
      </c>
      <c r="Q503" s="1">
        <v>293</v>
      </c>
      <c r="R503" s="1">
        <v>241</v>
      </c>
      <c r="S503" s="1">
        <v>189</v>
      </c>
      <c r="T503" s="1">
        <v>137</v>
      </c>
      <c r="U503" s="1">
        <v>84</v>
      </c>
      <c r="V503" s="1">
        <v>32</v>
      </c>
    </row>
    <row r="504" spans="1:22" x14ac:dyDescent="0.3">
      <c r="A504" s="1">
        <v>503</v>
      </c>
      <c r="B504" s="1">
        <v>451</v>
      </c>
      <c r="C504" s="1">
        <v>399</v>
      </c>
      <c r="D504" s="1">
        <v>346</v>
      </c>
      <c r="E504" s="1">
        <v>294</v>
      </c>
      <c r="F504" s="1">
        <v>242</v>
      </c>
      <c r="G504" s="1">
        <v>190</v>
      </c>
      <c r="H504" s="1">
        <v>138</v>
      </c>
      <c r="I504" s="1">
        <v>85</v>
      </c>
      <c r="J504" s="1">
        <v>33</v>
      </c>
      <c r="K504" s="218">
        <v>33</v>
      </c>
      <c r="L504" s="51">
        <v>2022</v>
      </c>
      <c r="M504" s="1">
        <v>503</v>
      </c>
      <c r="N504" s="1">
        <v>451</v>
      </c>
      <c r="O504" s="1">
        <v>399</v>
      </c>
      <c r="P504" s="1">
        <v>346</v>
      </c>
      <c r="Q504" s="1">
        <v>294</v>
      </c>
      <c r="R504" s="1">
        <v>242</v>
      </c>
      <c r="S504" s="1">
        <v>190</v>
      </c>
      <c r="T504" s="1">
        <v>138</v>
      </c>
      <c r="U504" s="1">
        <v>85</v>
      </c>
      <c r="V504" s="1">
        <v>33</v>
      </c>
    </row>
    <row r="505" spans="1:22" x14ac:dyDescent="0.3">
      <c r="A505" s="1">
        <v>504</v>
      </c>
      <c r="B505" s="1">
        <v>452</v>
      </c>
      <c r="C505" s="1">
        <v>400</v>
      </c>
      <c r="D505" s="1">
        <v>347</v>
      </c>
      <c r="E505" s="1">
        <v>295</v>
      </c>
      <c r="F505" s="1">
        <v>243</v>
      </c>
      <c r="G505" s="1">
        <v>191</v>
      </c>
      <c r="H505" s="1">
        <v>139</v>
      </c>
      <c r="I505" s="1">
        <v>86</v>
      </c>
      <c r="J505" s="1">
        <v>34</v>
      </c>
      <c r="K505" s="218">
        <v>34</v>
      </c>
      <c r="L505" s="51">
        <v>2022</v>
      </c>
      <c r="M505" s="1">
        <v>504</v>
      </c>
      <c r="N505" s="1">
        <v>452</v>
      </c>
      <c r="O505" s="1">
        <v>400</v>
      </c>
      <c r="P505" s="1">
        <v>347</v>
      </c>
      <c r="Q505" s="1">
        <v>295</v>
      </c>
      <c r="R505" s="1">
        <v>243</v>
      </c>
      <c r="S505" s="1">
        <v>191</v>
      </c>
      <c r="T505" s="1">
        <v>139</v>
      </c>
      <c r="U505" s="1">
        <v>86</v>
      </c>
      <c r="V505" s="1">
        <v>34</v>
      </c>
    </row>
    <row r="506" spans="1:22" x14ac:dyDescent="0.3">
      <c r="A506" s="1">
        <v>505</v>
      </c>
      <c r="B506" s="1">
        <v>453</v>
      </c>
      <c r="C506" s="1">
        <v>401</v>
      </c>
      <c r="D506" s="1">
        <v>348</v>
      </c>
      <c r="E506" s="1">
        <v>296</v>
      </c>
      <c r="F506" s="1">
        <v>244</v>
      </c>
      <c r="G506" s="1">
        <v>192</v>
      </c>
      <c r="H506" s="1">
        <v>140</v>
      </c>
      <c r="I506" s="1">
        <v>87</v>
      </c>
      <c r="J506" s="1">
        <v>35</v>
      </c>
      <c r="K506" s="218">
        <v>35</v>
      </c>
      <c r="L506" s="51">
        <v>2022</v>
      </c>
      <c r="M506" s="1">
        <v>505</v>
      </c>
      <c r="N506" s="1">
        <v>453</v>
      </c>
      <c r="O506" s="1">
        <v>401</v>
      </c>
      <c r="P506" s="1">
        <v>348</v>
      </c>
      <c r="Q506" s="1">
        <v>296</v>
      </c>
      <c r="R506" s="1">
        <v>244</v>
      </c>
      <c r="S506" s="1">
        <v>192</v>
      </c>
      <c r="T506" s="1">
        <v>140</v>
      </c>
      <c r="U506" s="1">
        <v>87</v>
      </c>
      <c r="V506" s="1">
        <v>35</v>
      </c>
    </row>
    <row r="507" spans="1:22" x14ac:dyDescent="0.3">
      <c r="A507" s="1">
        <v>506</v>
      </c>
      <c r="B507" s="1">
        <v>454</v>
      </c>
      <c r="C507" s="1">
        <v>402</v>
      </c>
      <c r="D507" s="1">
        <v>349</v>
      </c>
      <c r="E507" s="1">
        <v>297</v>
      </c>
      <c r="F507" s="1">
        <v>245</v>
      </c>
      <c r="G507" s="1">
        <v>193</v>
      </c>
      <c r="H507" s="1">
        <v>141</v>
      </c>
      <c r="I507" s="1">
        <v>88</v>
      </c>
      <c r="J507" s="1">
        <v>36</v>
      </c>
      <c r="K507" s="218">
        <v>36</v>
      </c>
      <c r="L507" s="51">
        <v>2022</v>
      </c>
      <c r="M507" s="1">
        <v>506</v>
      </c>
      <c r="N507" s="1">
        <v>454</v>
      </c>
      <c r="O507" s="1">
        <v>402</v>
      </c>
      <c r="P507" s="1">
        <v>349</v>
      </c>
      <c r="Q507" s="1">
        <v>297</v>
      </c>
      <c r="R507" s="1">
        <v>245</v>
      </c>
      <c r="S507" s="1">
        <v>193</v>
      </c>
      <c r="T507" s="1">
        <v>141</v>
      </c>
      <c r="U507" s="1">
        <v>88</v>
      </c>
      <c r="V507" s="1">
        <v>36</v>
      </c>
    </row>
    <row r="508" spans="1:22" x14ac:dyDescent="0.3">
      <c r="A508" s="1">
        <v>507</v>
      </c>
      <c r="B508" s="1">
        <v>455</v>
      </c>
      <c r="C508" s="1">
        <v>403</v>
      </c>
      <c r="D508" s="1">
        <v>350</v>
      </c>
      <c r="E508" s="1">
        <v>298</v>
      </c>
      <c r="F508" s="1">
        <v>246</v>
      </c>
      <c r="G508" s="1">
        <v>194</v>
      </c>
      <c r="H508" s="1">
        <v>142</v>
      </c>
      <c r="I508" s="1">
        <v>89</v>
      </c>
      <c r="J508" s="1">
        <v>37</v>
      </c>
      <c r="K508" s="218">
        <v>37</v>
      </c>
      <c r="L508" s="51">
        <v>2022</v>
      </c>
      <c r="M508" s="1">
        <v>507</v>
      </c>
      <c r="N508" s="1">
        <v>455</v>
      </c>
      <c r="O508" s="1">
        <v>403</v>
      </c>
      <c r="P508" s="1">
        <v>350</v>
      </c>
      <c r="Q508" s="1">
        <v>298</v>
      </c>
      <c r="R508" s="1">
        <v>246</v>
      </c>
      <c r="S508" s="1">
        <v>194</v>
      </c>
      <c r="T508" s="1">
        <v>142</v>
      </c>
      <c r="U508" s="1">
        <v>89</v>
      </c>
      <c r="V508" s="1">
        <v>37</v>
      </c>
    </row>
    <row r="509" spans="1:22" x14ac:dyDescent="0.3">
      <c r="A509" s="1">
        <v>508</v>
      </c>
      <c r="B509" s="1">
        <v>456</v>
      </c>
      <c r="C509" s="1">
        <v>404</v>
      </c>
      <c r="D509" s="1">
        <v>351</v>
      </c>
      <c r="E509" s="1">
        <v>299</v>
      </c>
      <c r="F509" s="1">
        <v>247</v>
      </c>
      <c r="G509" s="1">
        <v>195</v>
      </c>
      <c r="H509" s="1">
        <v>143</v>
      </c>
      <c r="I509" s="1">
        <v>90</v>
      </c>
      <c r="J509" s="1">
        <v>38</v>
      </c>
      <c r="K509" s="218">
        <v>38</v>
      </c>
      <c r="L509" s="51">
        <v>2022</v>
      </c>
      <c r="M509" s="1">
        <v>508</v>
      </c>
      <c r="N509" s="1">
        <v>456</v>
      </c>
      <c r="O509" s="1">
        <v>404</v>
      </c>
      <c r="P509" s="1">
        <v>351</v>
      </c>
      <c r="Q509" s="1">
        <v>299</v>
      </c>
      <c r="R509" s="1">
        <v>247</v>
      </c>
      <c r="S509" s="1">
        <v>195</v>
      </c>
      <c r="T509" s="1">
        <v>143</v>
      </c>
      <c r="U509" s="1">
        <v>90</v>
      </c>
      <c r="V509" s="1">
        <v>38</v>
      </c>
    </row>
    <row r="510" spans="1:22" x14ac:dyDescent="0.3">
      <c r="A510" s="1">
        <v>509</v>
      </c>
      <c r="B510" s="1">
        <v>457</v>
      </c>
      <c r="C510" s="1">
        <v>405</v>
      </c>
      <c r="D510" s="1">
        <v>352</v>
      </c>
      <c r="E510" s="1">
        <v>300</v>
      </c>
      <c r="F510" s="1">
        <v>248</v>
      </c>
      <c r="G510" s="1">
        <v>196</v>
      </c>
      <c r="H510" s="1">
        <v>144</v>
      </c>
      <c r="I510" s="1">
        <v>91</v>
      </c>
      <c r="J510" s="1">
        <v>39</v>
      </c>
      <c r="K510" s="218">
        <v>39</v>
      </c>
      <c r="L510" s="51">
        <v>2022</v>
      </c>
      <c r="M510" s="1">
        <v>509</v>
      </c>
      <c r="N510" s="1">
        <v>457</v>
      </c>
      <c r="O510" s="1">
        <v>405</v>
      </c>
      <c r="P510" s="1">
        <v>352</v>
      </c>
      <c r="Q510" s="1">
        <v>300</v>
      </c>
      <c r="R510" s="1">
        <v>248</v>
      </c>
      <c r="S510" s="1">
        <v>196</v>
      </c>
      <c r="T510" s="1">
        <v>144</v>
      </c>
      <c r="U510" s="1">
        <v>91</v>
      </c>
      <c r="V510" s="1">
        <v>39</v>
      </c>
    </row>
    <row r="511" spans="1:22" x14ac:dyDescent="0.3">
      <c r="A511" s="1">
        <v>510</v>
      </c>
      <c r="B511" s="1">
        <v>458</v>
      </c>
      <c r="C511" s="1">
        <v>406</v>
      </c>
      <c r="D511" s="1">
        <v>353</v>
      </c>
      <c r="E511" s="1">
        <v>301</v>
      </c>
      <c r="F511" s="1">
        <v>249</v>
      </c>
      <c r="G511" s="1">
        <v>197</v>
      </c>
      <c r="H511" s="1">
        <v>145</v>
      </c>
      <c r="I511" s="1">
        <v>92</v>
      </c>
      <c r="J511" s="1">
        <v>40</v>
      </c>
      <c r="K511" s="218">
        <v>40</v>
      </c>
      <c r="L511" s="51">
        <v>2022</v>
      </c>
      <c r="M511" s="1">
        <v>510</v>
      </c>
      <c r="N511" s="1">
        <v>458</v>
      </c>
      <c r="O511" s="1">
        <v>406</v>
      </c>
      <c r="P511" s="1">
        <v>353</v>
      </c>
      <c r="Q511" s="1">
        <v>301</v>
      </c>
      <c r="R511" s="1">
        <v>249</v>
      </c>
      <c r="S511" s="1">
        <v>197</v>
      </c>
      <c r="T511" s="1">
        <v>145</v>
      </c>
      <c r="U511" s="1">
        <v>92</v>
      </c>
      <c r="V511" s="1">
        <v>40</v>
      </c>
    </row>
    <row r="512" spans="1:22" x14ac:dyDescent="0.3">
      <c r="A512" s="1">
        <v>511</v>
      </c>
      <c r="B512" s="1">
        <v>459</v>
      </c>
      <c r="C512" s="1">
        <v>407</v>
      </c>
      <c r="D512" s="1">
        <v>354</v>
      </c>
      <c r="E512" s="1">
        <v>302</v>
      </c>
      <c r="F512" s="1">
        <v>250</v>
      </c>
      <c r="G512" s="1">
        <v>198</v>
      </c>
      <c r="H512" s="1">
        <v>146</v>
      </c>
      <c r="I512" s="1">
        <v>93</v>
      </c>
      <c r="J512" s="1">
        <v>41</v>
      </c>
      <c r="K512" s="218">
        <v>41</v>
      </c>
      <c r="L512" s="51">
        <v>2022</v>
      </c>
      <c r="M512" s="1">
        <v>511</v>
      </c>
      <c r="N512" s="1">
        <v>459</v>
      </c>
      <c r="O512" s="1">
        <v>407</v>
      </c>
      <c r="P512" s="1">
        <v>354</v>
      </c>
      <c r="Q512" s="1">
        <v>302</v>
      </c>
      <c r="R512" s="1">
        <v>250</v>
      </c>
      <c r="S512" s="1">
        <v>198</v>
      </c>
      <c r="T512" s="1">
        <v>146</v>
      </c>
      <c r="U512" s="1">
        <v>93</v>
      </c>
      <c r="V512" s="1">
        <v>41</v>
      </c>
    </row>
    <row r="513" spans="1:22" x14ac:dyDescent="0.3">
      <c r="A513" s="1">
        <v>512</v>
      </c>
      <c r="B513" s="1">
        <v>460</v>
      </c>
      <c r="C513" s="1">
        <v>408</v>
      </c>
      <c r="D513" s="1">
        <v>355</v>
      </c>
      <c r="E513" s="1">
        <v>303</v>
      </c>
      <c r="F513" s="1">
        <v>251</v>
      </c>
      <c r="G513" s="1">
        <v>199</v>
      </c>
      <c r="H513" s="1">
        <v>147</v>
      </c>
      <c r="I513" s="1">
        <v>94</v>
      </c>
      <c r="J513" s="1">
        <v>42</v>
      </c>
      <c r="K513" s="218">
        <v>42</v>
      </c>
      <c r="L513" s="51">
        <v>2022</v>
      </c>
      <c r="M513" s="1">
        <v>512</v>
      </c>
      <c r="N513" s="1">
        <v>460</v>
      </c>
      <c r="O513" s="1">
        <v>408</v>
      </c>
      <c r="P513" s="1">
        <v>355</v>
      </c>
      <c r="Q513" s="1">
        <v>303</v>
      </c>
      <c r="R513" s="1">
        <v>251</v>
      </c>
      <c r="S513" s="1">
        <v>199</v>
      </c>
      <c r="T513" s="1">
        <v>147</v>
      </c>
      <c r="U513" s="1">
        <v>94</v>
      </c>
      <c r="V513" s="1">
        <v>42</v>
      </c>
    </row>
    <row r="514" spans="1:22" x14ac:dyDescent="0.3">
      <c r="A514" s="1">
        <v>513</v>
      </c>
      <c r="B514" s="1">
        <v>461</v>
      </c>
      <c r="C514" s="1">
        <v>409</v>
      </c>
      <c r="D514" s="1">
        <v>356</v>
      </c>
      <c r="E514" s="1">
        <v>304</v>
      </c>
      <c r="F514" s="1">
        <v>252</v>
      </c>
      <c r="G514" s="1">
        <v>200</v>
      </c>
      <c r="H514" s="1">
        <v>148</v>
      </c>
      <c r="I514" s="1">
        <v>95</v>
      </c>
      <c r="J514" s="1">
        <v>43</v>
      </c>
      <c r="K514" s="218">
        <v>43</v>
      </c>
      <c r="L514" s="51">
        <v>2022</v>
      </c>
      <c r="M514" s="1">
        <v>513</v>
      </c>
      <c r="N514" s="1">
        <v>461</v>
      </c>
      <c r="O514" s="1">
        <v>409</v>
      </c>
      <c r="P514" s="1">
        <v>356</v>
      </c>
      <c r="Q514" s="1">
        <v>304</v>
      </c>
      <c r="R514" s="1">
        <v>252</v>
      </c>
      <c r="S514" s="1">
        <v>200</v>
      </c>
      <c r="T514" s="1">
        <v>148</v>
      </c>
      <c r="U514" s="1">
        <v>95</v>
      </c>
      <c r="V514" s="1">
        <v>43</v>
      </c>
    </row>
    <row r="515" spans="1:22" x14ac:dyDescent="0.3">
      <c r="A515" s="1">
        <v>514</v>
      </c>
      <c r="B515" s="1">
        <v>462</v>
      </c>
      <c r="C515" s="1">
        <v>410</v>
      </c>
      <c r="D515" s="1">
        <v>357</v>
      </c>
      <c r="E515" s="1">
        <v>305</v>
      </c>
      <c r="F515" s="1">
        <v>253</v>
      </c>
      <c r="G515" s="1">
        <v>201</v>
      </c>
      <c r="H515" s="1">
        <v>149</v>
      </c>
      <c r="I515" s="1">
        <v>96</v>
      </c>
      <c r="J515" s="1">
        <v>44</v>
      </c>
      <c r="K515" s="218">
        <v>44</v>
      </c>
      <c r="L515" s="51">
        <v>2022</v>
      </c>
      <c r="M515" s="1">
        <v>514</v>
      </c>
      <c r="N515" s="1">
        <v>462</v>
      </c>
      <c r="O515" s="1">
        <v>410</v>
      </c>
      <c r="P515" s="1">
        <v>357</v>
      </c>
      <c r="Q515" s="1">
        <v>305</v>
      </c>
      <c r="R515" s="1">
        <v>253</v>
      </c>
      <c r="S515" s="1">
        <v>201</v>
      </c>
      <c r="T515" s="1">
        <v>149</v>
      </c>
      <c r="U515" s="1">
        <v>96</v>
      </c>
      <c r="V515" s="1">
        <v>44</v>
      </c>
    </row>
    <row r="516" spans="1:22" x14ac:dyDescent="0.3">
      <c r="A516" s="1">
        <v>515</v>
      </c>
      <c r="B516" s="1">
        <v>463</v>
      </c>
      <c r="C516" s="1">
        <v>411</v>
      </c>
      <c r="D516" s="1">
        <v>358</v>
      </c>
      <c r="E516" s="1">
        <v>306</v>
      </c>
      <c r="F516" s="1">
        <v>254</v>
      </c>
      <c r="G516" s="1">
        <v>202</v>
      </c>
      <c r="H516" s="1">
        <v>150</v>
      </c>
      <c r="I516" s="1">
        <v>97</v>
      </c>
      <c r="J516" s="1">
        <v>45</v>
      </c>
      <c r="K516" s="218">
        <v>45</v>
      </c>
      <c r="L516" s="51">
        <v>2022</v>
      </c>
      <c r="M516" s="1">
        <v>515</v>
      </c>
      <c r="N516" s="1">
        <v>463</v>
      </c>
      <c r="O516" s="1">
        <v>411</v>
      </c>
      <c r="P516" s="1">
        <v>358</v>
      </c>
      <c r="Q516" s="1">
        <v>306</v>
      </c>
      <c r="R516" s="1">
        <v>254</v>
      </c>
      <c r="S516" s="1">
        <v>202</v>
      </c>
      <c r="T516" s="1">
        <v>150</v>
      </c>
      <c r="U516" s="1">
        <v>97</v>
      </c>
      <c r="V516" s="1">
        <v>45</v>
      </c>
    </row>
    <row r="517" spans="1:22" x14ac:dyDescent="0.3">
      <c r="A517" s="1">
        <v>516</v>
      </c>
      <c r="B517" s="1">
        <v>464</v>
      </c>
      <c r="C517" s="1">
        <v>412</v>
      </c>
      <c r="D517" s="1">
        <v>359</v>
      </c>
      <c r="E517" s="1">
        <v>307</v>
      </c>
      <c r="F517" s="1">
        <v>255</v>
      </c>
      <c r="G517" s="1">
        <v>203</v>
      </c>
      <c r="H517" s="1">
        <v>151</v>
      </c>
      <c r="I517" s="1">
        <v>98</v>
      </c>
      <c r="J517" s="1">
        <v>46</v>
      </c>
      <c r="K517" s="218">
        <v>46</v>
      </c>
      <c r="L517" s="51">
        <v>2022</v>
      </c>
      <c r="M517" s="1">
        <v>516</v>
      </c>
      <c r="N517" s="1">
        <v>464</v>
      </c>
      <c r="O517" s="1">
        <v>412</v>
      </c>
      <c r="P517" s="1">
        <v>359</v>
      </c>
      <c r="Q517" s="1">
        <v>307</v>
      </c>
      <c r="R517" s="1">
        <v>255</v>
      </c>
      <c r="S517" s="1">
        <v>203</v>
      </c>
      <c r="T517" s="1">
        <v>151</v>
      </c>
      <c r="U517" s="1">
        <v>98</v>
      </c>
      <c r="V517" s="1">
        <v>46</v>
      </c>
    </row>
    <row r="518" spans="1:22" x14ac:dyDescent="0.3">
      <c r="A518" s="1">
        <v>517</v>
      </c>
      <c r="B518" s="1">
        <v>465</v>
      </c>
      <c r="C518" s="1">
        <v>413</v>
      </c>
      <c r="D518" s="1">
        <v>360</v>
      </c>
      <c r="E518" s="1">
        <v>308</v>
      </c>
      <c r="F518" s="1">
        <v>256</v>
      </c>
      <c r="G518" s="1">
        <v>204</v>
      </c>
      <c r="H518" s="1">
        <v>152</v>
      </c>
      <c r="I518" s="1">
        <v>99</v>
      </c>
      <c r="J518" s="1">
        <v>47</v>
      </c>
      <c r="K518" s="218">
        <v>47</v>
      </c>
      <c r="L518" s="51">
        <v>2022</v>
      </c>
      <c r="M518" s="1">
        <v>517</v>
      </c>
      <c r="N518" s="1">
        <v>465</v>
      </c>
      <c r="O518" s="1">
        <v>413</v>
      </c>
      <c r="P518" s="1">
        <v>360</v>
      </c>
      <c r="Q518" s="1">
        <v>308</v>
      </c>
      <c r="R518" s="1">
        <v>256</v>
      </c>
      <c r="S518" s="1">
        <v>204</v>
      </c>
      <c r="T518" s="1">
        <v>152</v>
      </c>
      <c r="U518" s="1">
        <v>99</v>
      </c>
      <c r="V518" s="1">
        <v>47</v>
      </c>
    </row>
    <row r="519" spans="1:22" x14ac:dyDescent="0.3">
      <c r="A519" s="1">
        <v>518</v>
      </c>
      <c r="B519" s="1">
        <v>466</v>
      </c>
      <c r="C519" s="1">
        <v>414</v>
      </c>
      <c r="D519" s="1">
        <v>361</v>
      </c>
      <c r="E519" s="1">
        <v>309</v>
      </c>
      <c r="F519" s="1">
        <v>257</v>
      </c>
      <c r="G519" s="1">
        <v>205</v>
      </c>
      <c r="H519" s="1">
        <v>153</v>
      </c>
      <c r="I519" s="1">
        <v>100</v>
      </c>
      <c r="J519" s="1">
        <v>48</v>
      </c>
      <c r="K519" s="218">
        <v>48</v>
      </c>
      <c r="L519" s="51">
        <v>2022</v>
      </c>
      <c r="M519" s="1">
        <v>518</v>
      </c>
      <c r="N519" s="1">
        <v>466</v>
      </c>
      <c r="O519" s="1">
        <v>414</v>
      </c>
      <c r="P519" s="1">
        <v>361</v>
      </c>
      <c r="Q519" s="1">
        <v>309</v>
      </c>
      <c r="R519" s="1">
        <v>257</v>
      </c>
      <c r="S519" s="1">
        <v>205</v>
      </c>
      <c r="T519" s="1">
        <v>153</v>
      </c>
      <c r="U519" s="1">
        <v>100</v>
      </c>
      <c r="V519" s="1">
        <v>48</v>
      </c>
    </row>
    <row r="520" spans="1:22" x14ac:dyDescent="0.3">
      <c r="A520" s="1">
        <v>519</v>
      </c>
      <c r="B520" s="1">
        <v>467</v>
      </c>
      <c r="C520" s="1">
        <v>415</v>
      </c>
      <c r="D520" s="1">
        <v>362</v>
      </c>
      <c r="E520" s="1">
        <v>310</v>
      </c>
      <c r="F520" s="1">
        <v>258</v>
      </c>
      <c r="G520" s="1">
        <v>206</v>
      </c>
      <c r="H520" s="1">
        <v>154</v>
      </c>
      <c r="I520" s="1">
        <v>101</v>
      </c>
      <c r="J520" s="1">
        <v>49</v>
      </c>
      <c r="K520" s="218">
        <v>49</v>
      </c>
      <c r="L520" s="51">
        <v>2022</v>
      </c>
      <c r="M520" s="1">
        <v>519</v>
      </c>
      <c r="N520" s="1">
        <v>467</v>
      </c>
      <c r="O520" s="1">
        <v>415</v>
      </c>
      <c r="P520" s="1">
        <v>362</v>
      </c>
      <c r="Q520" s="1">
        <v>310</v>
      </c>
      <c r="R520" s="1">
        <v>258</v>
      </c>
      <c r="S520" s="1">
        <v>206</v>
      </c>
      <c r="T520" s="1">
        <v>154</v>
      </c>
      <c r="U520" s="1">
        <v>101</v>
      </c>
      <c r="V520" s="1">
        <v>49</v>
      </c>
    </row>
    <row r="521" spans="1:22" x14ac:dyDescent="0.3">
      <c r="A521" s="1">
        <v>520</v>
      </c>
      <c r="B521" s="1">
        <v>468</v>
      </c>
      <c r="C521" s="1">
        <v>416</v>
      </c>
      <c r="D521" s="1">
        <v>363</v>
      </c>
      <c r="E521" s="1">
        <v>311</v>
      </c>
      <c r="F521" s="1">
        <v>259</v>
      </c>
      <c r="G521" s="1">
        <v>207</v>
      </c>
      <c r="H521" s="1">
        <v>155</v>
      </c>
      <c r="I521" s="1">
        <v>102</v>
      </c>
      <c r="J521" s="1">
        <v>50</v>
      </c>
      <c r="K521" s="218">
        <v>50</v>
      </c>
      <c r="L521" s="51">
        <v>2022</v>
      </c>
      <c r="M521" s="1">
        <v>520</v>
      </c>
      <c r="N521" s="1">
        <v>468</v>
      </c>
      <c r="O521" s="1">
        <v>416</v>
      </c>
      <c r="P521" s="1">
        <v>363</v>
      </c>
      <c r="Q521" s="1">
        <v>311</v>
      </c>
      <c r="R521" s="1">
        <v>259</v>
      </c>
      <c r="S521" s="1">
        <v>207</v>
      </c>
      <c r="T521" s="1">
        <v>155</v>
      </c>
      <c r="U521" s="1">
        <v>102</v>
      </c>
      <c r="V521" s="1">
        <v>50</v>
      </c>
    </row>
    <row r="522" spans="1:22" x14ac:dyDescent="0.3">
      <c r="A522" s="1">
        <v>521</v>
      </c>
      <c r="B522" s="1">
        <v>469</v>
      </c>
      <c r="C522" s="1">
        <v>417</v>
      </c>
      <c r="D522" s="1">
        <v>364</v>
      </c>
      <c r="E522" s="1">
        <v>312</v>
      </c>
      <c r="F522" s="1">
        <v>260</v>
      </c>
      <c r="G522" s="1">
        <v>208</v>
      </c>
      <c r="H522" s="1">
        <v>156</v>
      </c>
      <c r="I522" s="1">
        <v>103</v>
      </c>
      <c r="J522" s="1">
        <v>51</v>
      </c>
      <c r="K522" s="218">
        <v>51</v>
      </c>
      <c r="L522" s="51">
        <v>2022</v>
      </c>
      <c r="M522" s="1">
        <v>521</v>
      </c>
      <c r="N522" s="1">
        <v>469</v>
      </c>
      <c r="O522" s="1">
        <v>417</v>
      </c>
      <c r="P522" s="1">
        <v>364</v>
      </c>
      <c r="Q522" s="1">
        <v>312</v>
      </c>
      <c r="R522" s="1">
        <v>260</v>
      </c>
      <c r="S522" s="1">
        <v>208</v>
      </c>
      <c r="T522" s="1">
        <v>156</v>
      </c>
      <c r="U522" s="1">
        <v>103</v>
      </c>
      <c r="V522" s="1">
        <v>51</v>
      </c>
    </row>
    <row r="523" spans="1:22" x14ac:dyDescent="0.3">
      <c r="A523" s="1">
        <v>522</v>
      </c>
      <c r="B523" s="1">
        <v>470</v>
      </c>
      <c r="C523" s="1">
        <v>418</v>
      </c>
      <c r="D523" s="1">
        <v>365</v>
      </c>
      <c r="E523" s="1">
        <v>313</v>
      </c>
      <c r="F523" s="1">
        <v>261</v>
      </c>
      <c r="G523" s="1">
        <v>209</v>
      </c>
      <c r="H523" s="1">
        <v>157</v>
      </c>
      <c r="I523" s="1">
        <v>104</v>
      </c>
      <c r="J523" s="1">
        <v>52</v>
      </c>
      <c r="K523" s="218">
        <v>52</v>
      </c>
      <c r="L523" s="51">
        <v>2022</v>
      </c>
      <c r="M523" s="1">
        <v>522</v>
      </c>
      <c r="N523" s="1">
        <v>470</v>
      </c>
      <c r="O523" s="1">
        <v>418</v>
      </c>
      <c r="P523" s="1">
        <v>365</v>
      </c>
      <c r="Q523" s="1">
        <v>313</v>
      </c>
      <c r="R523" s="1">
        <v>261</v>
      </c>
      <c r="S523" s="1">
        <v>209</v>
      </c>
      <c r="T523" s="1">
        <v>157</v>
      </c>
      <c r="U523" s="1">
        <v>104</v>
      </c>
      <c r="V523" s="1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PACTE</vt:lpstr>
      <vt:lpstr>Tableau</vt:lpstr>
      <vt:lpstr>Brut</vt:lpstr>
      <vt:lpstr>Import</vt:lpstr>
      <vt:lpstr>Semaines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Bocquillon</dc:creator>
  <cp:lastModifiedBy>Loïc Bocquillon</cp:lastModifiedBy>
  <dcterms:created xsi:type="dcterms:W3CDTF">2020-04-25T16:46:16Z</dcterms:created>
  <dcterms:modified xsi:type="dcterms:W3CDTF">2020-05-25T22:43:29Z</dcterms:modified>
</cp:coreProperties>
</file>