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nfance\Desktop\"/>
    </mc:Choice>
  </mc:AlternateContent>
  <xr:revisionPtr revIDLastSave="0" documentId="13_ncr:1_{2F12A363-CAAB-4EBE-BF74-644F2F74E6EA}" xr6:coauthVersionLast="45" xr6:coauthVersionMax="45" xr10:uidLastSave="{00000000-0000-0000-0000-000000000000}"/>
  <bookViews>
    <workbookView xWindow="-108" yWindow="-108" windowWidth="23256" windowHeight="12576" tabRatio="602" activeTab="6" xr2:uid="{00000000-000D-0000-FFFF-FFFF00000000}"/>
  </bookViews>
  <sheets>
    <sheet name="Lundi" sheetId="1" r:id="rId1"/>
    <sheet name="Mardi" sheetId="3" r:id="rId2"/>
    <sheet name="Mercredi" sheetId="4" r:id="rId3"/>
    <sheet name="Jeudi" sheetId="5" r:id="rId4"/>
    <sheet name="Vendredi SP" sheetId="6" r:id="rId5"/>
    <sheet name="Vendredi SI" sheetId="7" r:id="rId6"/>
    <sheet name="Agent 1" sheetId="8" r:id="rId7"/>
  </sheets>
  <externalReferences>
    <externalReference r:id="rId8"/>
    <externalReference r:id="rId9"/>
  </externalReferences>
  <definedNames>
    <definedName name="EVOL">'[1]LISTE DEROULANTE'!$A$2:$A$54</definedName>
    <definedName name="HEURE">'[2]LISTE DEROULANTE'!$A$2:$A$54</definedName>
    <definedName name="JOUR">'[2]LISTE DEROULANTE'!$B$2:$B$8</definedName>
    <definedName name="SERVICE">'[2]LISTE DEROULANTE'!$C$2:$C$8</definedName>
    <definedName name="_xlnm.Print_Area" localSheetId="6">'Agent 1'!$A$1:$BS$49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C20" i="8" l="1"/>
  <c r="BC21" i="8"/>
  <c r="BC22" i="8"/>
  <c r="BC23" i="8"/>
  <c r="BC24" i="8"/>
  <c r="BB25" i="8"/>
  <c r="BF25" i="8"/>
  <c r="BG25" i="8"/>
  <c r="BH25" i="8"/>
  <c r="BI25" i="8"/>
  <c r="BJ25" i="8"/>
  <c r="BK25" i="8"/>
  <c r="BL25" i="8"/>
  <c r="BM25" i="8"/>
  <c r="BN25" i="8"/>
  <c r="BO25" i="8"/>
  <c r="BP25" i="8"/>
  <c r="BQ25" i="8"/>
  <c r="BR25" i="8"/>
  <c r="BC29" i="8"/>
  <c r="BC30" i="8"/>
  <c r="BC31" i="8"/>
  <c r="BC32" i="8"/>
  <c r="BC33" i="8"/>
  <c r="BB34" i="8"/>
  <c r="BF34" i="8"/>
  <c r="BG34" i="8"/>
  <c r="BH34" i="8"/>
  <c r="BI34" i="8"/>
  <c r="BJ34" i="8"/>
  <c r="BK34" i="8"/>
  <c r="BL34" i="8"/>
  <c r="BM34" i="8"/>
  <c r="BN34" i="8"/>
  <c r="BO34" i="8"/>
  <c r="BP34" i="8"/>
  <c r="BQ34" i="8"/>
  <c r="BR34" i="8"/>
  <c r="BD44" i="8"/>
  <c r="BD48" i="8" s="1"/>
  <c r="BD46" i="8"/>
  <c r="BD47" i="8" s="1"/>
  <c r="BD29" i="8" l="1"/>
  <c r="BC25" i="8"/>
  <c r="BC34" i="8"/>
  <c r="BD20" i="8"/>
  <c r="BD49" i="8"/>
  <c r="BR47" i="7" l="1"/>
  <c r="BN47" i="7"/>
  <c r="BJ47" i="7"/>
  <c r="BU44" i="7"/>
  <c r="BU47" i="7" s="1"/>
  <c r="BT44" i="7"/>
  <c r="BT47" i="7" s="1"/>
  <c r="BS44" i="7"/>
  <c r="BS47" i="7" s="1"/>
  <c r="BR44" i="7"/>
  <c r="BQ44" i="7"/>
  <c r="BQ47" i="7" s="1"/>
  <c r="BP44" i="7"/>
  <c r="BP47" i="7" s="1"/>
  <c r="BO44" i="7"/>
  <c r="BO47" i="7" s="1"/>
  <c r="BN44" i="7"/>
  <c r="BM44" i="7"/>
  <c r="BM47" i="7" s="1"/>
  <c r="BL44" i="7"/>
  <c r="BL47" i="7" s="1"/>
  <c r="BK44" i="7"/>
  <c r="BK47" i="7" s="1"/>
  <c r="BJ44" i="7"/>
  <c r="BI44" i="7"/>
  <c r="BI47" i="7" s="1"/>
  <c r="BU21" i="7"/>
  <c r="BT21" i="7"/>
  <c r="BS21" i="7"/>
  <c r="BR21" i="7"/>
  <c r="BQ21" i="7"/>
  <c r="BP21" i="7"/>
  <c r="BO21" i="7"/>
  <c r="BN21" i="7"/>
  <c r="BM21" i="7"/>
  <c r="BL21" i="7"/>
  <c r="BK21" i="7"/>
  <c r="BJ21" i="7"/>
  <c r="BI21" i="7"/>
  <c r="BU7" i="7"/>
  <c r="BT7" i="7"/>
  <c r="BS7" i="7"/>
  <c r="BR7" i="7"/>
  <c r="BQ7" i="7"/>
  <c r="BP7" i="7"/>
  <c r="BO7" i="7"/>
  <c r="BN7" i="7"/>
  <c r="BM7" i="7"/>
  <c r="BL7" i="7"/>
  <c r="BK7" i="7"/>
  <c r="BJ7" i="7"/>
  <c r="BI7" i="7"/>
  <c r="BQ47" i="6"/>
  <c r="BO47" i="6"/>
  <c r="BM47" i="6"/>
  <c r="BK47" i="6"/>
  <c r="BI47" i="6"/>
  <c r="BU44" i="6"/>
  <c r="BU47" i="6" s="1"/>
  <c r="BT44" i="6"/>
  <c r="BT47" i="6" s="1"/>
  <c r="BS44" i="6"/>
  <c r="BS47" i="6" s="1"/>
  <c r="BR44" i="6"/>
  <c r="BR47" i="6" s="1"/>
  <c r="BQ44" i="6"/>
  <c r="BP44" i="6"/>
  <c r="BP47" i="6" s="1"/>
  <c r="BO44" i="6"/>
  <c r="BN44" i="6"/>
  <c r="BN47" i="6" s="1"/>
  <c r="BM44" i="6"/>
  <c r="BL44" i="6"/>
  <c r="BL47" i="6" s="1"/>
  <c r="BK44" i="6"/>
  <c r="BJ44" i="6"/>
  <c r="BJ47" i="6" s="1"/>
  <c r="BI44" i="6"/>
  <c r="BU21" i="6"/>
  <c r="BT21" i="6"/>
  <c r="BS21" i="6"/>
  <c r="BR21" i="6"/>
  <c r="BQ21" i="6"/>
  <c r="BP21" i="6"/>
  <c r="BO21" i="6"/>
  <c r="BN21" i="6"/>
  <c r="BM21" i="6"/>
  <c r="BL21" i="6"/>
  <c r="BK21" i="6"/>
  <c r="BJ21" i="6"/>
  <c r="BI21" i="6"/>
  <c r="BU7" i="6"/>
  <c r="BT7" i="6"/>
  <c r="BS7" i="6"/>
  <c r="BR7" i="6"/>
  <c r="BQ7" i="6"/>
  <c r="BP7" i="6"/>
  <c r="BO7" i="6"/>
  <c r="BN7" i="6"/>
  <c r="BM7" i="6"/>
  <c r="BL7" i="6"/>
  <c r="BK7" i="6"/>
  <c r="BJ7" i="6"/>
  <c r="BI7" i="6"/>
  <c r="BU47" i="5"/>
  <c r="BT47" i="5"/>
  <c r="BS47" i="5"/>
  <c r="BR47" i="5"/>
  <c r="BQ47" i="5"/>
  <c r="BP47" i="5"/>
  <c r="BO47" i="5"/>
  <c r="BN47" i="5"/>
  <c r="BM47" i="5"/>
  <c r="BL47" i="5"/>
  <c r="BK47" i="5"/>
  <c r="BJ47" i="5"/>
  <c r="BI47" i="5"/>
  <c r="BU44" i="5"/>
  <c r="BT44" i="5"/>
  <c r="BS44" i="5"/>
  <c r="BR44" i="5"/>
  <c r="BQ44" i="5"/>
  <c r="BP44" i="5"/>
  <c r="BO44" i="5"/>
  <c r="BN44" i="5"/>
  <c r="BM44" i="5"/>
  <c r="BL44" i="5"/>
  <c r="BK44" i="5"/>
  <c r="BJ44" i="5"/>
  <c r="BI44" i="5"/>
  <c r="BU21" i="5"/>
  <c r="BT21" i="5"/>
  <c r="BS21" i="5"/>
  <c r="BR21" i="5"/>
  <c r="BQ21" i="5"/>
  <c r="BP21" i="5"/>
  <c r="BO21" i="5"/>
  <c r="BN21" i="5"/>
  <c r="BM21" i="5"/>
  <c r="BL21" i="5"/>
  <c r="BK21" i="5"/>
  <c r="BJ21" i="5"/>
  <c r="BI21" i="5"/>
  <c r="BU7" i="5"/>
  <c r="BT7" i="5"/>
  <c r="BS7" i="5"/>
  <c r="BR7" i="5"/>
  <c r="BQ7" i="5"/>
  <c r="BP7" i="5"/>
  <c r="BO7" i="5"/>
  <c r="BN7" i="5"/>
  <c r="BM7" i="5"/>
  <c r="BL7" i="5"/>
  <c r="BK7" i="5"/>
  <c r="BJ7" i="5"/>
  <c r="BI7" i="5"/>
  <c r="BU47" i="4"/>
  <c r="BT47" i="4"/>
  <c r="BS47" i="4"/>
  <c r="BR47" i="4"/>
  <c r="BQ47" i="4"/>
  <c r="BP47" i="4"/>
  <c r="BO47" i="4"/>
  <c r="BN47" i="4"/>
  <c r="BM47" i="4"/>
  <c r="BL47" i="4"/>
  <c r="BK47" i="4"/>
  <c r="BJ47" i="4"/>
  <c r="BI47" i="4"/>
  <c r="BU44" i="4"/>
  <c r="BT44" i="4"/>
  <c r="BS44" i="4"/>
  <c r="BR44" i="4"/>
  <c r="BQ44" i="4"/>
  <c r="BP44" i="4"/>
  <c r="BO44" i="4"/>
  <c r="BN44" i="4"/>
  <c r="BM44" i="4"/>
  <c r="BL44" i="4"/>
  <c r="BK44" i="4"/>
  <c r="BJ44" i="4"/>
  <c r="BI44" i="4"/>
  <c r="BU21" i="4"/>
  <c r="BT21" i="4"/>
  <c r="BS21" i="4"/>
  <c r="BR21" i="4"/>
  <c r="BQ21" i="4"/>
  <c r="BP21" i="4"/>
  <c r="BO21" i="4"/>
  <c r="BN21" i="4"/>
  <c r="BM21" i="4"/>
  <c r="BL21" i="4"/>
  <c r="BK21" i="4"/>
  <c r="BJ21" i="4"/>
  <c r="BI21" i="4"/>
  <c r="BU7" i="4"/>
  <c r="BT7" i="4"/>
  <c r="BS7" i="4"/>
  <c r="BR7" i="4"/>
  <c r="BQ7" i="4"/>
  <c r="BP7" i="4"/>
  <c r="BO7" i="4"/>
  <c r="BN7" i="4"/>
  <c r="BM7" i="4"/>
  <c r="BL7" i="4"/>
  <c r="BK7" i="4"/>
  <c r="BJ7" i="4"/>
  <c r="BI7" i="4"/>
  <c r="BU47" i="3"/>
  <c r="BT47" i="3"/>
  <c r="BS47" i="3"/>
  <c r="BR47" i="3"/>
  <c r="BQ47" i="3"/>
  <c r="BP47" i="3"/>
  <c r="BO47" i="3"/>
  <c r="BN47" i="3"/>
  <c r="BM47" i="3"/>
  <c r="BL47" i="3"/>
  <c r="BK47" i="3"/>
  <c r="BJ47" i="3"/>
  <c r="BI47" i="3"/>
  <c r="BU44" i="3"/>
  <c r="BT44" i="3"/>
  <c r="BS44" i="3"/>
  <c r="BR44" i="3"/>
  <c r="BQ44" i="3"/>
  <c r="BP44" i="3"/>
  <c r="BO44" i="3"/>
  <c r="BN44" i="3"/>
  <c r="BM44" i="3"/>
  <c r="BL44" i="3"/>
  <c r="BK44" i="3"/>
  <c r="BJ44" i="3"/>
  <c r="BI44" i="3"/>
  <c r="BU21" i="3"/>
  <c r="BT21" i="3"/>
  <c r="BS21" i="3"/>
  <c r="BR21" i="3"/>
  <c r="BQ21" i="3"/>
  <c r="BP21" i="3"/>
  <c r="BO21" i="3"/>
  <c r="BN21" i="3"/>
  <c r="BM21" i="3"/>
  <c r="BL21" i="3"/>
  <c r="BK21" i="3"/>
  <c r="BJ21" i="3"/>
  <c r="BI21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J47" i="1"/>
  <c r="BK47" i="1"/>
  <c r="BL47" i="1"/>
  <c r="BM47" i="1"/>
  <c r="BN47" i="1"/>
  <c r="BO47" i="1"/>
  <c r="BP47" i="1"/>
  <c r="BQ47" i="1"/>
  <c r="BR47" i="1"/>
  <c r="BS47" i="1"/>
  <c r="BT47" i="1"/>
  <c r="BU47" i="1"/>
  <c r="BI47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I44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I21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G42" i="6"/>
  <c r="BG41" i="6"/>
  <c r="BG40" i="6"/>
  <c r="BG39" i="6"/>
  <c r="BG38" i="6"/>
  <c r="BG37" i="6"/>
  <c r="BG36" i="6"/>
  <c r="BG35" i="6"/>
  <c r="BG34" i="6"/>
  <c r="BG33" i="6"/>
  <c r="BG32" i="6"/>
  <c r="BG31" i="6"/>
  <c r="BG30" i="6"/>
  <c r="BG29" i="6"/>
  <c r="BG28" i="6"/>
  <c r="BG27" i="6"/>
  <c r="BG19" i="6"/>
  <c r="BG18" i="6"/>
  <c r="BG17" i="6"/>
  <c r="BG16" i="6"/>
  <c r="BG15" i="6"/>
  <c r="BG14" i="6"/>
  <c r="BG13" i="6"/>
  <c r="BG12" i="6"/>
  <c r="BG11" i="6"/>
  <c r="BG6" i="6"/>
  <c r="BG5" i="6"/>
  <c r="BG4" i="6"/>
  <c r="BG42" i="5"/>
  <c r="BG41" i="5"/>
  <c r="BG40" i="5"/>
  <c r="BG39" i="5"/>
  <c r="BG38" i="5"/>
  <c r="BG37" i="5"/>
  <c r="BG36" i="5"/>
  <c r="BG35" i="5"/>
  <c r="BG34" i="5"/>
  <c r="BG33" i="5"/>
  <c r="BG32" i="5"/>
  <c r="BG31" i="5"/>
  <c r="BG30" i="5"/>
  <c r="BG29" i="5"/>
  <c r="BG28" i="5"/>
  <c r="BG27" i="5"/>
  <c r="BG19" i="5"/>
  <c r="BG18" i="5"/>
  <c r="BG17" i="5"/>
  <c r="BG16" i="5"/>
  <c r="BG15" i="5"/>
  <c r="BG14" i="5"/>
  <c r="BG13" i="5"/>
  <c r="BG12" i="5"/>
  <c r="BG11" i="5"/>
  <c r="BG6" i="5"/>
  <c r="BG5" i="5"/>
  <c r="BG4" i="5"/>
  <c r="BG42" i="7"/>
  <c r="BG41" i="7"/>
  <c r="BG40" i="7"/>
  <c r="BG39" i="7"/>
  <c r="BG38" i="7"/>
  <c r="BG37" i="7"/>
  <c r="BG36" i="7"/>
  <c r="BG35" i="7"/>
  <c r="BG34" i="7"/>
  <c r="BG33" i="7"/>
  <c r="BG32" i="7"/>
  <c r="BG31" i="7"/>
  <c r="BG30" i="7"/>
  <c r="BG29" i="7"/>
  <c r="BG28" i="7"/>
  <c r="BG27" i="7"/>
  <c r="BG19" i="7"/>
  <c r="BG18" i="7"/>
  <c r="BG17" i="7"/>
  <c r="BG16" i="7"/>
  <c r="BG15" i="7"/>
  <c r="BG14" i="7"/>
  <c r="BG13" i="7"/>
  <c r="BG12" i="7"/>
  <c r="BG11" i="7"/>
  <c r="BG6" i="7"/>
  <c r="BG5" i="7"/>
  <c r="BG4" i="7"/>
  <c r="BG42" i="4" l="1"/>
  <c r="BG41" i="4"/>
  <c r="BG40" i="4"/>
  <c r="BG39" i="4"/>
  <c r="BG38" i="4"/>
  <c r="BG37" i="4"/>
  <c r="BG36" i="4"/>
  <c r="BG35" i="4"/>
  <c r="BG34" i="4"/>
  <c r="BG33" i="4"/>
  <c r="BG32" i="4"/>
  <c r="BG31" i="4"/>
  <c r="BG30" i="4"/>
  <c r="BG27" i="4"/>
  <c r="BG17" i="4"/>
  <c r="BG16" i="4"/>
  <c r="BG15" i="4"/>
  <c r="BG14" i="4"/>
  <c r="BG13" i="4"/>
  <c r="BG12" i="4"/>
  <c r="BG11" i="4"/>
  <c r="BG6" i="4"/>
  <c r="BG5" i="4"/>
  <c r="BG4" i="4"/>
  <c r="BG42" i="3"/>
  <c r="BG41" i="3"/>
  <c r="BG40" i="3"/>
  <c r="BG39" i="3"/>
  <c r="BG37" i="3"/>
  <c r="BG36" i="3"/>
  <c r="BG35" i="3"/>
  <c r="BG34" i="3"/>
  <c r="BG32" i="3"/>
  <c r="BG31" i="3"/>
  <c r="BG30" i="3"/>
  <c r="BG28" i="3"/>
  <c r="BG27" i="3"/>
  <c r="BG27" i="1"/>
  <c r="BG18" i="3"/>
  <c r="BG17" i="3"/>
  <c r="BG16" i="3"/>
  <c r="BG15" i="3"/>
  <c r="BG14" i="3"/>
  <c r="BG13" i="3"/>
  <c r="BG12" i="3"/>
  <c r="BG11" i="3"/>
  <c r="BG6" i="3"/>
  <c r="BG5" i="3"/>
  <c r="BG4" i="3"/>
  <c r="BG42" i="1"/>
  <c r="BG41" i="1"/>
  <c r="BG40" i="1"/>
  <c r="BG39" i="1"/>
  <c r="BG37" i="1"/>
  <c r="BG36" i="1"/>
  <c r="BG35" i="1"/>
  <c r="BG34" i="1"/>
  <c r="BG32" i="1"/>
  <c r="BG31" i="1"/>
  <c r="BG30" i="1"/>
  <c r="BG29" i="1"/>
  <c r="BG28" i="1"/>
  <c r="BG14" i="1"/>
  <c r="BG15" i="1"/>
  <c r="BG16" i="1"/>
  <c r="BG17" i="1"/>
  <c r="BG13" i="1"/>
  <c r="BG12" i="1"/>
  <c r="BG11" i="1"/>
  <c r="BG5" i="1"/>
  <c r="BG6" i="1"/>
  <c r="BG4" i="1"/>
  <c r="BQ40" i="6"/>
  <c r="BM38" i="6"/>
  <c r="BM33" i="6"/>
  <c r="BQ29" i="6"/>
  <c r="BQ28" i="6"/>
  <c r="BQ19" i="6"/>
  <c r="BQ18" i="6"/>
  <c r="BQ40" i="5"/>
  <c r="BM38" i="5"/>
  <c r="BM33" i="5"/>
  <c r="BQ29" i="5"/>
  <c r="BQ28" i="5"/>
  <c r="BQ19" i="5"/>
  <c r="BQ18" i="5"/>
  <c r="BQ39" i="4"/>
  <c r="BQ29" i="4"/>
  <c r="BG29" i="4" s="1"/>
  <c r="BQ28" i="4"/>
  <c r="BG28" i="4" s="1"/>
  <c r="BQ19" i="4"/>
  <c r="BG19" i="4" s="1"/>
  <c r="BQ18" i="4"/>
  <c r="BG18" i="4" s="1"/>
  <c r="BQ40" i="3"/>
  <c r="BM38" i="3"/>
  <c r="BG38" i="3" s="1"/>
  <c r="BM33" i="3"/>
  <c r="BG33" i="3" s="1"/>
  <c r="BQ29" i="3"/>
  <c r="BG29" i="3" s="1"/>
  <c r="BQ28" i="3"/>
  <c r="BQ19" i="3"/>
  <c r="BP19" i="3"/>
  <c r="BG19" i="3" s="1"/>
  <c r="BQ18" i="3"/>
  <c r="BQ40" i="1"/>
  <c r="BM38" i="1"/>
  <c r="BG38" i="1" s="1"/>
  <c r="BM33" i="1"/>
  <c r="BG33" i="1" s="1"/>
  <c r="BQ29" i="1"/>
  <c r="BQ28" i="1"/>
  <c r="BQ19" i="1" l="1"/>
  <c r="BP19" i="1"/>
  <c r="BG19" i="1" s="1"/>
  <c r="BQ18" i="1"/>
  <c r="BG18" i="1" s="1"/>
</calcChain>
</file>

<file path=xl/sharedStrings.xml><?xml version="1.0" encoding="utf-8"?>
<sst xmlns="http://schemas.openxmlformats.org/spreadsheetml/2006/main" count="371" uniqueCount="72">
  <si>
    <t>14h20</t>
  </si>
  <si>
    <t>?</t>
  </si>
  <si>
    <t>13h05</t>
  </si>
  <si>
    <t>14h05</t>
  </si>
  <si>
    <t>8h35</t>
  </si>
  <si>
    <t>11h50</t>
  </si>
  <si>
    <t>13h20</t>
  </si>
  <si>
    <t>8h20</t>
  </si>
  <si>
    <t>12h20</t>
  </si>
  <si>
    <t>10h40</t>
  </si>
  <si>
    <t>9h50</t>
  </si>
  <si>
    <t>8h50</t>
  </si>
  <si>
    <t>9h05</t>
  </si>
  <si>
    <t>11h20</t>
  </si>
  <si>
    <t>9h35</t>
  </si>
  <si>
    <t>Total Lundi</t>
  </si>
  <si>
    <t>Total Mardi</t>
  </si>
  <si>
    <t>Total Mercredi</t>
  </si>
  <si>
    <t>Total Jeudi</t>
  </si>
  <si>
    <t>Total Vendredi SP</t>
  </si>
  <si>
    <t>Total Vendredi SI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</si>
  <si>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</si>
  <si>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</si>
  <si>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</si>
  <si>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</si>
  <si>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</si>
  <si>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</si>
  <si>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</si>
  <si>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</si>
  <si>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</si>
  <si>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</si>
  <si>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</si>
  <si>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</si>
  <si>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</si>
  <si>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</si>
  <si>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</si>
  <si>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</si>
  <si>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</si>
  <si>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</si>
  <si>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</si>
  <si>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</si>
  <si>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</si>
  <si>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</si>
  <si>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</si>
  <si>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</si>
  <si>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</si>
  <si>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</si>
  <si>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</si>
  <si>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</si>
  <si>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Heures mensuelles payées</t>
  </si>
  <si>
    <t>Heures mensuelles travaillées</t>
  </si>
  <si>
    <t>Equivalent ETP</t>
  </si>
  <si>
    <t>Equivalent 35e</t>
  </si>
  <si>
    <t>TOTAL HEURES ANNEES</t>
  </si>
  <si>
    <t>dont heures complémentaires</t>
  </si>
  <si>
    <t>35h par semaine</t>
  </si>
  <si>
    <t>Vendredi</t>
  </si>
  <si>
    <t>Jeudi</t>
  </si>
  <si>
    <t>Mercredi</t>
  </si>
  <si>
    <t>Mardi</t>
  </si>
  <si>
    <t>Lundi</t>
  </si>
  <si>
    <t>VDL</t>
  </si>
  <si>
    <t>HC</t>
  </si>
  <si>
    <t>SEMAINE NON SCOLAIRE</t>
  </si>
  <si>
    <t>SEMAINE SCOLAIRE</t>
  </si>
  <si>
    <t>Statut</t>
  </si>
  <si>
    <t>Grade</t>
  </si>
  <si>
    <t>ETP</t>
  </si>
  <si>
    <t>DCM</t>
  </si>
  <si>
    <t>Type emploi</t>
  </si>
  <si>
    <t>Emploi origine</t>
  </si>
  <si>
    <t>Planning
du 1/09/2020 au 31/08/2021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</si>
</sst>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000"/>
    <numFmt numFmtId="165" formatCode="0.0"/>
  </numFmts>
  <fonts count="2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i/>
      <sz val="7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  <font>
      <i/>
      <sz val="7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i/>
      <sz val="9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lightUp">
        <fgColor theme="0"/>
        <bgColor rgb="FF7030A0"/>
      </patternFill>
    </fill>
    <fill>
      <patternFill patternType="solid">
        <fgColor rgb="FF66FF66"/>
        <bgColor indexed="64"/>
      </patternFill>
    </fill>
    <fill>
      <patternFill patternType="mediumGray">
        <fgColor rgb="FFFF0000"/>
      </patternFill>
    </fill>
    <fill>
      <patternFill patternType="mediumGray">
        <fgColor rgb="FFFF0000"/>
        <bgColor auto="1"/>
      </patternFill>
    </fill>
    <fill>
      <patternFill patternType="mediumGray">
        <fgColor theme="4"/>
      </patternFill>
    </fill>
    <fill>
      <patternFill patternType="lightUp"/>
    </fill>
    <fill>
      <patternFill patternType="lightUp">
        <bgColor auto="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 style="thick">
        <color rgb="FFFF0000"/>
      </left>
      <right/>
      <top style="medium">
        <color indexed="64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rgb="FFFF0000"/>
      </left>
      <right/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ck">
        <color rgb="FFFF0000"/>
      </right>
      <top style="thin">
        <color auto="1"/>
      </top>
      <bottom/>
      <diagonal/>
    </border>
    <border>
      <left style="thick">
        <color rgb="FFFF0000"/>
      </left>
      <right/>
      <top/>
      <bottom style="medium">
        <color auto="1"/>
      </bottom>
      <diagonal/>
    </border>
    <border>
      <left/>
      <right style="thick">
        <color rgb="FFFF0000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rgb="FFFF0000"/>
      </right>
      <top style="thin">
        <color auto="1"/>
      </top>
      <bottom style="medium">
        <color auto="1"/>
      </bottom>
      <diagonal/>
    </border>
    <border>
      <left style="thick">
        <color theme="4"/>
      </left>
      <right/>
      <top/>
      <bottom/>
      <diagonal/>
    </border>
    <border>
      <left style="thick">
        <color rgb="FFFF0000"/>
      </left>
      <right/>
      <top/>
      <bottom style="thin">
        <color auto="1"/>
      </bottom>
      <diagonal/>
    </border>
    <border>
      <left style="thick">
        <color theme="4"/>
      </left>
      <right/>
      <top style="medium">
        <color auto="1"/>
      </top>
      <bottom/>
      <diagonal/>
    </border>
    <border>
      <left style="thick">
        <color theme="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thick">
        <color theme="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thick">
        <color theme="4"/>
      </left>
      <right/>
      <top/>
      <bottom style="medium">
        <color auto="1"/>
      </bottom>
      <diagonal/>
    </border>
    <border>
      <left style="thick">
        <color theme="4"/>
      </left>
      <right/>
      <top style="thin">
        <color auto="1"/>
      </top>
      <bottom/>
      <diagonal/>
    </border>
    <border>
      <left style="thick">
        <color theme="4"/>
      </left>
      <right/>
      <top style="thin">
        <color indexed="64"/>
      </top>
      <bottom style="medium">
        <color indexed="64"/>
      </bottom>
      <diagonal/>
    </border>
    <border>
      <left style="thick">
        <color theme="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 style="thick">
        <color theme="4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ck">
        <color theme="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thick">
        <color theme="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/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thin">
        <color theme="1"/>
      </bottom>
      <diagonal/>
    </border>
    <border>
      <left/>
      <right style="thick">
        <color rgb="FFFF0000"/>
      </right>
      <top style="thin">
        <color indexed="64"/>
      </top>
      <bottom style="thin">
        <color theme="1"/>
      </bottom>
      <diagonal/>
    </border>
    <border>
      <left style="thick">
        <color rgb="FFFF0000"/>
      </left>
      <right/>
      <top style="thin">
        <color theme="1"/>
      </top>
      <bottom style="medium">
        <color indexed="64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/>
      <right style="thick">
        <color rgb="FFFF0000"/>
      </right>
      <top style="thin">
        <color theme="1"/>
      </top>
      <bottom style="medium">
        <color indexed="64"/>
      </bottom>
      <diagonal/>
    </border>
    <border>
      <left/>
      <right style="thick">
        <color rgb="FFFF0000"/>
      </right>
      <top style="medium">
        <color auto="1"/>
      </top>
      <bottom/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dashed">
        <color indexed="64"/>
      </left>
      <right style="thick">
        <color theme="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theme="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theme="4"/>
      </right>
      <top style="thin">
        <color indexed="64"/>
      </top>
      <bottom style="medium">
        <color indexed="64"/>
      </bottom>
      <diagonal/>
    </border>
    <border>
      <left/>
      <right style="thick">
        <color theme="4"/>
      </right>
      <top style="medium">
        <color auto="1"/>
      </top>
      <bottom/>
      <diagonal/>
    </border>
    <border>
      <left/>
      <right style="thick">
        <color theme="4"/>
      </right>
      <top style="thin">
        <color auto="1"/>
      </top>
      <bottom/>
      <diagonal/>
    </border>
    <border>
      <left style="thick">
        <color rgb="FFFF0000"/>
      </left>
      <right/>
      <top/>
      <bottom style="thin">
        <color theme="1"/>
      </bottom>
      <diagonal/>
    </border>
    <border>
      <left/>
      <right style="thick">
        <color theme="4"/>
      </right>
      <top/>
      <bottom style="thin">
        <color auto="1"/>
      </bottom>
      <diagonal/>
    </border>
    <border>
      <left style="thick">
        <color rgb="FFFF0000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ck">
        <color rgb="FFFF0000"/>
      </left>
      <right style="thick">
        <color theme="4"/>
      </right>
      <top style="medium">
        <color auto="1"/>
      </top>
      <bottom/>
      <diagonal/>
    </border>
    <border>
      <left style="thick">
        <color rgb="FFFF0000"/>
      </left>
      <right style="thick">
        <color theme="4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theme="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theme="4"/>
      </right>
      <top/>
      <bottom/>
      <diagonal/>
    </border>
    <border>
      <left/>
      <right style="thick">
        <color theme="4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medium">
        <color auto="1"/>
      </left>
      <right style="thick">
        <color theme="4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/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dotted">
        <color auto="1"/>
      </left>
      <right style="medium">
        <color indexed="64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</borders>
  <cellStyleXfs count="2">
    <xf numFmtId="0" fontId="0" fillId="0" borderId="0"/>
    <xf numFmtId="43" fontId="16" fillId="0" borderId="0" applyFont="0" applyFill="0" applyBorder="0" applyAlignment="0" applyProtection="0"/>
  </cellStyleXfs>
  <cellXfs count="598">
    <xf numFmtId="0" fontId="0" fillId="0" borderId="0" xfId="0"/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/>
    </xf>
    <xf numFmtId="0" fontId="4" fillId="0" borderId="13" xfId="0" applyFont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3" fillId="0" borderId="12" xfId="0" applyFont="1" applyBorder="1" applyAlignment="1">
      <alignment horizontal="center" vertical="center"/>
    </xf>
    <xf numFmtId="0" fontId="3" fillId="4" borderId="12" xfId="0" applyFont="1" applyFill="1" applyBorder="1" applyAlignment="1">
      <alignment vertical="center"/>
    </xf>
    <xf numFmtId="0" fontId="3" fillId="4" borderId="12" xfId="0" applyFont="1" applyFill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4" fillId="0" borderId="16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5" fillId="10" borderId="9" xfId="0" applyFont="1" applyFill="1" applyBorder="1" applyAlignment="1">
      <alignment horizontal="right" vertical="center"/>
    </xf>
    <xf numFmtId="0" fontId="3" fillId="0" borderId="9" xfId="0" applyFont="1" applyBorder="1" applyAlignment="1">
      <alignment horizontal="left" vertical="center"/>
    </xf>
    <xf numFmtId="0" fontId="4" fillId="0" borderId="10" xfId="0" applyFont="1" applyBorder="1" applyAlignment="1">
      <alignment horizontal="center" vertical="center"/>
    </xf>
    <xf numFmtId="0" fontId="5" fillId="10" borderId="12" xfId="0" applyFont="1" applyFill="1" applyBorder="1" applyAlignment="1">
      <alignment horizontal="right" vertical="center"/>
    </xf>
    <xf numFmtId="0" fontId="5" fillId="0" borderId="12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8" borderId="19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9" borderId="19" xfId="0" applyFont="1" applyFill="1" applyBorder="1" applyAlignment="1">
      <alignment horizontal="center" vertical="center"/>
    </xf>
    <xf numFmtId="0" fontId="4" fillId="10" borderId="19" xfId="0" applyFont="1" applyFill="1" applyBorder="1" applyAlignment="1">
      <alignment horizontal="center" vertical="center"/>
    </xf>
    <xf numFmtId="0" fontId="4" fillId="11" borderId="19" xfId="0" applyFont="1" applyFill="1" applyBorder="1" applyAlignment="1">
      <alignment horizontal="center" vertical="center"/>
    </xf>
    <xf numFmtId="0" fontId="4" fillId="12" borderId="19" xfId="0" applyFont="1" applyFill="1" applyBorder="1" applyAlignment="1">
      <alignment horizontal="center" vertical="center"/>
    </xf>
    <xf numFmtId="0" fontId="4" fillId="13" borderId="19" xfId="0" applyFont="1" applyFill="1" applyBorder="1" applyAlignment="1">
      <alignment horizontal="center" vertical="center"/>
    </xf>
    <xf numFmtId="0" fontId="4" fillId="14" borderId="19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5" fillId="11" borderId="12" xfId="0" applyFont="1" applyFill="1" applyBorder="1" applyAlignment="1">
      <alignment horizontal="right" vertical="center"/>
    </xf>
    <xf numFmtId="0" fontId="4" fillId="0" borderId="16" xfId="0" applyFont="1" applyFill="1" applyBorder="1" applyAlignment="1">
      <alignment horizontal="center" vertical="center"/>
    </xf>
    <xf numFmtId="0" fontId="0" fillId="0" borderId="36" xfId="0" applyBorder="1" applyAlignment="1">
      <alignment vertical="center"/>
    </xf>
    <xf numFmtId="0" fontId="1" fillId="0" borderId="37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16" borderId="38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16" borderId="51" xfId="0" applyFill="1" applyBorder="1" applyAlignment="1">
      <alignment vertical="center"/>
    </xf>
    <xf numFmtId="0" fontId="0" fillId="0" borderId="36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7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/>
    </xf>
    <xf numFmtId="0" fontId="5" fillId="11" borderId="25" xfId="0" applyFont="1" applyFill="1" applyBorder="1" applyAlignment="1">
      <alignment horizontal="right" vertical="center"/>
    </xf>
    <xf numFmtId="0" fontId="0" fillId="0" borderId="52" xfId="0" applyBorder="1" applyAlignment="1">
      <alignment vertical="center"/>
    </xf>
    <xf numFmtId="0" fontId="0" fillId="16" borderId="53" xfId="0" applyFill="1" applyBorder="1" applyAlignment="1">
      <alignment vertical="center"/>
    </xf>
    <xf numFmtId="0" fontId="0" fillId="0" borderId="54" xfId="0" applyBorder="1" applyAlignment="1">
      <alignment vertical="center"/>
    </xf>
    <xf numFmtId="0" fontId="0" fillId="17" borderId="51" xfId="0" applyFill="1" applyBorder="1" applyAlignment="1">
      <alignment vertical="center"/>
    </xf>
    <xf numFmtId="0" fontId="0" fillId="17" borderId="38" xfId="0" applyFill="1" applyBorder="1" applyAlignment="1">
      <alignment vertical="center"/>
    </xf>
    <xf numFmtId="0" fontId="0" fillId="15" borderId="38" xfId="0" applyFill="1" applyBorder="1" applyAlignment="1">
      <alignment vertical="center"/>
    </xf>
    <xf numFmtId="0" fontId="3" fillId="2" borderId="9" xfId="0" applyFont="1" applyFill="1" applyBorder="1" applyAlignment="1">
      <alignment horizontal="left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15" borderId="53" xfId="0" applyFill="1" applyBorder="1" applyAlignment="1">
      <alignment vertical="center"/>
    </xf>
    <xf numFmtId="0" fontId="0" fillId="0" borderId="60" xfId="0" applyFill="1" applyBorder="1" applyAlignment="1">
      <alignment vertical="center"/>
    </xf>
    <xf numFmtId="0" fontId="0" fillId="0" borderId="59" xfId="0" applyBorder="1" applyAlignment="1">
      <alignment vertical="center"/>
    </xf>
    <xf numFmtId="0" fontId="1" fillId="0" borderId="61" xfId="0" applyFont="1" applyBorder="1" applyAlignment="1">
      <alignment horizontal="left" vertical="center"/>
    </xf>
    <xf numFmtId="0" fontId="0" fillId="15" borderId="66" xfId="0" applyFill="1" applyBorder="1" applyAlignment="1">
      <alignment vertical="center"/>
    </xf>
    <xf numFmtId="0" fontId="0" fillId="0" borderId="59" xfId="0" applyFill="1" applyBorder="1" applyAlignment="1">
      <alignment vertical="center"/>
    </xf>
    <xf numFmtId="0" fontId="1" fillId="0" borderId="68" xfId="0" applyFont="1" applyBorder="1" applyAlignment="1">
      <alignment horizontal="left" vertical="center"/>
    </xf>
    <xf numFmtId="0" fontId="0" fillId="16" borderId="66" xfId="0" applyFill="1" applyBorder="1" applyAlignment="1">
      <alignment vertical="center"/>
    </xf>
    <xf numFmtId="0" fontId="0" fillId="17" borderId="66" xfId="0" applyFill="1" applyBorder="1" applyAlignment="1">
      <alignment vertical="center"/>
    </xf>
    <xf numFmtId="0" fontId="5" fillId="10" borderId="71" xfId="0" applyFont="1" applyFill="1" applyBorder="1" applyAlignment="1">
      <alignment horizontal="right" vertical="center"/>
    </xf>
    <xf numFmtId="0" fontId="6" fillId="10" borderId="71" xfId="0" applyFont="1" applyFill="1" applyBorder="1" applyAlignment="1">
      <alignment horizontal="right" vertical="center"/>
    </xf>
    <xf numFmtId="0" fontId="1" fillId="15" borderId="40" xfId="0" applyFont="1" applyFill="1" applyBorder="1" applyAlignment="1">
      <alignment vertical="center"/>
    </xf>
    <xf numFmtId="0" fontId="1" fillId="17" borderId="41" xfId="0" applyFont="1" applyFill="1" applyBorder="1" applyAlignment="1">
      <alignment vertical="center"/>
    </xf>
    <xf numFmtId="0" fontId="1" fillId="15" borderId="43" xfId="0" applyFont="1" applyFill="1" applyBorder="1" applyAlignment="1">
      <alignment vertical="center"/>
    </xf>
    <xf numFmtId="0" fontId="1" fillId="17" borderId="44" xfId="0" applyFont="1" applyFill="1" applyBorder="1" applyAlignment="1">
      <alignment vertical="center"/>
    </xf>
    <xf numFmtId="0" fontId="1" fillId="0" borderId="36" xfId="0" applyFont="1" applyBorder="1" applyAlignment="1">
      <alignment vertical="center"/>
    </xf>
    <xf numFmtId="0" fontId="1" fillId="0" borderId="59" xfId="0" applyFont="1" applyBorder="1" applyAlignment="1">
      <alignment vertical="center"/>
    </xf>
    <xf numFmtId="0" fontId="1" fillId="0" borderId="36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15" borderId="38" xfId="0" applyFont="1" applyFill="1" applyBorder="1" applyAlignment="1">
      <alignment vertical="center"/>
    </xf>
    <xf numFmtId="0" fontId="1" fillId="15" borderId="53" xfId="0" applyFont="1" applyFill="1" applyBorder="1" applyAlignment="1">
      <alignment vertical="center"/>
    </xf>
    <xf numFmtId="0" fontId="1" fillId="0" borderId="65" xfId="0" applyFont="1" applyFill="1" applyBorder="1" applyAlignment="1">
      <alignment vertical="center"/>
    </xf>
    <xf numFmtId="0" fontId="1" fillId="0" borderId="52" xfId="0" applyFont="1" applyFill="1" applyBorder="1" applyAlignment="1">
      <alignment vertical="center"/>
    </xf>
    <xf numFmtId="0" fontId="1" fillId="0" borderId="55" xfId="0" applyFont="1" applyFill="1" applyBorder="1" applyAlignment="1">
      <alignment vertical="center"/>
    </xf>
    <xf numFmtId="0" fontId="1" fillId="0" borderId="69" xfId="0" applyFont="1" applyBorder="1" applyAlignment="1">
      <alignment vertical="center"/>
    </xf>
    <xf numFmtId="0" fontId="1" fillId="17" borderId="67" xfId="0" applyFont="1" applyFill="1" applyBorder="1" applyAlignment="1">
      <alignment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79" xfId="0" applyFont="1" applyBorder="1" applyAlignment="1">
      <alignment horizontal="center" vertical="center"/>
    </xf>
    <xf numFmtId="0" fontId="1" fillId="0" borderId="77" xfId="0" applyFont="1" applyBorder="1" applyAlignment="1">
      <alignment horizontal="center" vertical="center"/>
    </xf>
    <xf numFmtId="0" fontId="1" fillId="0" borderId="78" xfId="0" applyFont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18" borderId="8" xfId="0" applyFont="1" applyFill="1" applyBorder="1" applyAlignment="1">
      <alignment horizontal="center" vertical="center"/>
    </xf>
    <xf numFmtId="0" fontId="1" fillId="18" borderId="9" xfId="0" applyFont="1" applyFill="1" applyBorder="1" applyAlignment="1">
      <alignment horizontal="center" vertical="center"/>
    </xf>
    <xf numFmtId="0" fontId="1" fillId="18" borderId="10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vertical="center"/>
    </xf>
    <xf numFmtId="0" fontId="1" fillId="0" borderId="41" xfId="0" applyFont="1" applyFill="1" applyBorder="1" applyAlignment="1">
      <alignment vertical="center"/>
    </xf>
    <xf numFmtId="0" fontId="5" fillId="0" borderId="12" xfId="0" applyFont="1" applyFill="1" applyBorder="1" applyAlignment="1">
      <alignment horizontal="right" vertical="center"/>
    </xf>
    <xf numFmtId="0" fontId="5" fillId="0" borderId="25" xfId="0" applyFont="1" applyFill="1" applyBorder="1" applyAlignment="1">
      <alignment horizontal="right" vertical="center"/>
    </xf>
    <xf numFmtId="0" fontId="0" fillId="0" borderId="60" xfId="0" applyBorder="1" applyAlignment="1">
      <alignment vertical="center"/>
    </xf>
    <xf numFmtId="0" fontId="0" fillId="0" borderId="42" xfId="0" applyBorder="1" applyAlignment="1">
      <alignment vertical="center"/>
    </xf>
    <xf numFmtId="0" fontId="1" fillId="17" borderId="69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0" fontId="1" fillId="17" borderId="84" xfId="0" applyFont="1" applyFill="1" applyBorder="1" applyAlignment="1">
      <alignment vertical="center"/>
    </xf>
    <xf numFmtId="0" fontId="1" fillId="17" borderId="85" xfId="0" applyFont="1" applyFill="1" applyBorder="1" applyAlignment="1">
      <alignment vertical="center"/>
    </xf>
    <xf numFmtId="0" fontId="1" fillId="17" borderId="86" xfId="0" applyFont="1" applyFill="1" applyBorder="1" applyAlignment="1">
      <alignment vertical="center"/>
    </xf>
    <xf numFmtId="0" fontId="1" fillId="15" borderId="81" xfId="0" applyFont="1" applyFill="1" applyBorder="1" applyAlignment="1">
      <alignment vertical="center"/>
    </xf>
    <xf numFmtId="0" fontId="1" fillId="15" borderId="82" xfId="0" applyFont="1" applyFill="1" applyBorder="1" applyAlignment="1">
      <alignment vertical="center"/>
    </xf>
    <xf numFmtId="0" fontId="1" fillId="15" borderId="83" xfId="0" applyFont="1" applyFill="1" applyBorder="1" applyAlignment="1">
      <alignment vertical="center"/>
    </xf>
    <xf numFmtId="0" fontId="0" fillId="16" borderId="40" xfId="0" applyFill="1" applyBorder="1" applyAlignment="1">
      <alignment vertical="center"/>
    </xf>
    <xf numFmtId="0" fontId="1" fillId="0" borderId="87" xfId="0" applyFont="1" applyBorder="1" applyAlignment="1">
      <alignment horizontal="left" vertical="center"/>
    </xf>
    <xf numFmtId="0" fontId="0" fillId="0" borderId="88" xfId="0" applyBorder="1" applyAlignment="1">
      <alignment vertical="center"/>
    </xf>
    <xf numFmtId="0" fontId="1" fillId="0" borderId="42" xfId="0" applyFont="1" applyFill="1" applyBorder="1" applyAlignment="1">
      <alignment vertical="center"/>
    </xf>
    <xf numFmtId="0" fontId="1" fillId="0" borderId="89" xfId="0" applyFont="1" applyFill="1" applyBorder="1" applyAlignment="1">
      <alignment vertical="center"/>
    </xf>
    <xf numFmtId="0" fontId="0" fillId="0" borderId="93" xfId="0" applyBorder="1" applyAlignment="1">
      <alignment vertical="center"/>
    </xf>
    <xf numFmtId="0" fontId="0" fillId="15" borderId="94" xfId="0" applyFill="1" applyBorder="1" applyAlignment="1">
      <alignment vertical="center"/>
    </xf>
    <xf numFmtId="0" fontId="1" fillId="17" borderId="80" xfId="0" applyFont="1" applyFill="1" applyBorder="1" applyAlignment="1">
      <alignment vertical="center"/>
    </xf>
    <xf numFmtId="0" fontId="0" fillId="17" borderId="94" xfId="0" applyFill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8" fillId="11" borderId="1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95" xfId="0" applyFont="1" applyFill="1" applyBorder="1" applyAlignment="1">
      <alignment vertical="center"/>
    </xf>
    <xf numFmtId="0" fontId="0" fillId="0" borderId="96" xfId="0" applyFill="1" applyBorder="1" applyAlignment="1">
      <alignment vertical="center"/>
    </xf>
    <xf numFmtId="0" fontId="1" fillId="15" borderId="42" xfId="0" applyFont="1" applyFill="1" applyBorder="1" applyAlignment="1">
      <alignment vertical="center"/>
    </xf>
    <xf numFmtId="0" fontId="1" fillId="15" borderId="36" xfId="0" applyFont="1" applyFill="1" applyBorder="1" applyAlignment="1">
      <alignment vertical="center"/>
    </xf>
    <xf numFmtId="0" fontId="0" fillId="16" borderId="97" xfId="0" applyFill="1" applyBorder="1" applyAlignment="1">
      <alignment vertical="center"/>
    </xf>
    <xf numFmtId="0" fontId="0" fillId="15" borderId="98" xfId="0" applyFill="1" applyBorder="1" applyAlignment="1">
      <alignment vertical="center"/>
    </xf>
    <xf numFmtId="0" fontId="0" fillId="0" borderId="42" xfId="0" applyFill="1" applyBorder="1" applyAlignment="1">
      <alignment vertical="center"/>
    </xf>
    <xf numFmtId="0" fontId="1" fillId="0" borderId="99" xfId="0" applyFont="1" applyBorder="1" applyAlignment="1">
      <alignment horizontal="left" vertical="center"/>
    </xf>
    <xf numFmtId="0" fontId="0" fillId="0" borderId="102" xfId="0" applyBorder="1" applyAlignment="1">
      <alignment vertical="center"/>
    </xf>
    <xf numFmtId="0" fontId="0" fillId="0" borderId="102" xfId="0" applyFill="1" applyBorder="1" applyAlignment="1">
      <alignment vertical="center"/>
    </xf>
    <xf numFmtId="0" fontId="1" fillId="17" borderId="58" xfId="0" applyFont="1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17" borderId="104" xfId="0" applyFill="1" applyBorder="1" applyAlignment="1">
      <alignment vertical="center"/>
    </xf>
    <xf numFmtId="0" fontId="0" fillId="17" borderId="103" xfId="0" applyFill="1" applyBorder="1" applyAlignment="1">
      <alignment vertical="center"/>
    </xf>
    <xf numFmtId="0" fontId="5" fillId="0" borderId="9" xfId="0" applyFont="1" applyFill="1" applyBorder="1" applyAlignment="1">
      <alignment horizontal="right" vertical="center"/>
    </xf>
    <xf numFmtId="0" fontId="5" fillId="11" borderId="72" xfId="0" applyFont="1" applyFill="1" applyBorder="1" applyAlignment="1">
      <alignment horizontal="right" vertical="center"/>
    </xf>
    <xf numFmtId="0" fontId="5" fillId="8" borderId="12" xfId="0" applyFont="1" applyFill="1" applyBorder="1" applyAlignment="1">
      <alignment horizontal="right" vertical="center"/>
    </xf>
    <xf numFmtId="0" fontId="4" fillId="0" borderId="15" xfId="0" applyFont="1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36" xfId="0" applyFont="1" applyBorder="1" applyAlignment="1">
      <alignment vertical="center"/>
    </xf>
    <xf numFmtId="0" fontId="0" fillId="0" borderId="59" xfId="0" applyFont="1" applyBorder="1" applyAlignment="1">
      <alignment vertical="center"/>
    </xf>
    <xf numFmtId="0" fontId="0" fillId="16" borderId="51" xfId="0" applyFont="1" applyFill="1" applyBorder="1" applyAlignment="1">
      <alignment vertical="center"/>
    </xf>
    <xf numFmtId="0" fontId="0" fillId="16" borderId="38" xfId="0" applyFont="1" applyFill="1" applyBorder="1" applyAlignment="1">
      <alignment vertical="center"/>
    </xf>
    <xf numFmtId="0" fontId="0" fillId="0" borderId="36" xfId="0" applyFont="1" applyFill="1" applyBorder="1" applyAlignment="1">
      <alignment vertical="center"/>
    </xf>
    <xf numFmtId="0" fontId="0" fillId="0" borderId="59" xfId="0" applyFont="1" applyFill="1" applyBorder="1" applyAlignment="1">
      <alignment vertical="center"/>
    </xf>
    <xf numFmtId="0" fontId="0" fillId="17" borderId="51" xfId="0" applyFont="1" applyFill="1" applyBorder="1" applyAlignment="1">
      <alignment vertical="center"/>
    </xf>
    <xf numFmtId="0" fontId="0" fillId="17" borderId="38" xfId="0" applyFont="1" applyFill="1" applyBorder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15" borderId="43" xfId="0" applyFont="1" applyFill="1" applyBorder="1" applyAlignment="1">
      <alignment vertical="center"/>
    </xf>
    <xf numFmtId="0" fontId="0" fillId="17" borderId="44" xfId="0" applyFont="1" applyFill="1" applyBorder="1" applyAlignment="1">
      <alignment vertical="center"/>
    </xf>
    <xf numFmtId="0" fontId="0" fillId="17" borderId="41" xfId="0" applyFont="1" applyFill="1" applyBorder="1" applyAlignment="1">
      <alignment vertical="center"/>
    </xf>
    <xf numFmtId="0" fontId="0" fillId="0" borderId="65" xfId="0" applyFont="1" applyBorder="1" applyAlignment="1">
      <alignment vertical="center"/>
    </xf>
    <xf numFmtId="0" fontId="5" fillId="2" borderId="12" xfId="0" applyFont="1" applyFill="1" applyBorder="1" applyAlignment="1">
      <alignment horizontal="left" vertical="center"/>
    </xf>
    <xf numFmtId="0" fontId="5" fillId="0" borderId="13" xfId="0" applyFont="1" applyBorder="1" applyAlignment="1">
      <alignment horizontal="center" vertical="center"/>
    </xf>
    <xf numFmtId="0" fontId="5" fillId="4" borderId="12" xfId="0" applyFont="1" applyFill="1" applyBorder="1" applyAlignment="1">
      <alignment horizontal="left" vertical="center"/>
    </xf>
    <xf numFmtId="0" fontId="5" fillId="9" borderId="9" xfId="0" applyFont="1" applyFill="1" applyBorder="1" applyAlignment="1">
      <alignment horizontal="right" vertical="center"/>
    </xf>
    <xf numFmtId="0" fontId="5" fillId="3" borderId="25" xfId="0" applyFont="1" applyFill="1" applyBorder="1" applyAlignment="1">
      <alignment horizontal="right" vertical="center"/>
    </xf>
    <xf numFmtId="0" fontId="5" fillId="12" borderId="32" xfId="0" applyFont="1" applyFill="1" applyBorder="1" applyAlignment="1">
      <alignment horizontal="right" vertical="center"/>
    </xf>
    <xf numFmtId="0" fontId="5" fillId="12" borderId="12" xfId="0" applyFont="1" applyFill="1" applyBorder="1" applyAlignment="1">
      <alignment horizontal="right" vertical="center"/>
    </xf>
    <xf numFmtId="0" fontId="5" fillId="12" borderId="25" xfId="0" applyFont="1" applyFill="1" applyBorder="1" applyAlignment="1">
      <alignment horizontal="right" vertical="center"/>
    </xf>
    <xf numFmtId="0" fontId="5" fillId="3" borderId="32" xfId="0" applyFont="1" applyFill="1" applyBorder="1" applyAlignment="1">
      <alignment horizontal="right" vertical="center"/>
    </xf>
    <xf numFmtId="0" fontId="5" fillId="3" borderId="12" xfId="0" applyFont="1" applyFill="1" applyBorder="1" applyAlignment="1">
      <alignment horizontal="right" vertical="center"/>
    </xf>
    <xf numFmtId="0" fontId="5" fillId="0" borderId="12" xfId="0" applyFont="1" applyBorder="1" applyAlignment="1">
      <alignment horizontal="right" vertical="center"/>
    </xf>
    <xf numFmtId="0" fontId="2" fillId="0" borderId="15" xfId="0" applyFont="1" applyBorder="1" applyAlignment="1">
      <alignment horizontal="right" vertical="center"/>
    </xf>
    <xf numFmtId="0" fontId="5" fillId="11" borderId="26" xfId="0" applyFont="1" applyFill="1" applyBorder="1" applyAlignment="1">
      <alignment horizontal="right" vertical="center"/>
    </xf>
    <xf numFmtId="0" fontId="5" fillId="13" borderId="15" xfId="0" applyFont="1" applyFill="1" applyBorder="1" applyAlignment="1">
      <alignment horizontal="right" vertical="center"/>
    </xf>
    <xf numFmtId="0" fontId="5" fillId="0" borderId="8" xfId="0" applyFont="1" applyBorder="1" applyAlignment="1">
      <alignment horizontal="right" vertical="center"/>
    </xf>
    <xf numFmtId="0" fontId="5" fillId="2" borderId="12" xfId="0" applyFont="1" applyFill="1" applyBorder="1" applyAlignment="1">
      <alignment horizontal="right" vertical="center"/>
    </xf>
    <xf numFmtId="0" fontId="5" fillId="0" borderId="11" xfId="0" applyFont="1" applyBorder="1" applyAlignment="1">
      <alignment horizontal="right" vertical="center"/>
    </xf>
    <xf numFmtId="0" fontId="5" fillId="4" borderId="12" xfId="0" applyFont="1" applyFill="1" applyBorder="1" applyAlignment="1">
      <alignment horizontal="right" vertical="center"/>
    </xf>
    <xf numFmtId="0" fontId="2" fillId="0" borderId="14" xfId="0" applyFont="1" applyBorder="1" applyAlignment="1">
      <alignment horizontal="right" vertical="center"/>
    </xf>
    <xf numFmtId="0" fontId="2" fillId="2" borderId="15" xfId="0" applyFont="1" applyFill="1" applyBorder="1" applyAlignment="1">
      <alignment horizontal="right" vertical="center"/>
    </xf>
    <xf numFmtId="0" fontId="5" fillId="8" borderId="32" xfId="0" applyFont="1" applyFill="1" applyBorder="1" applyAlignment="1">
      <alignment horizontal="right" vertical="center"/>
    </xf>
    <xf numFmtId="0" fontId="5" fillId="3" borderId="40" xfId="0" applyFont="1" applyFill="1" applyBorder="1" applyAlignment="1">
      <alignment horizontal="right" vertical="center"/>
    </xf>
    <xf numFmtId="0" fontId="5" fillId="3" borderId="63" xfId="0" applyFont="1" applyFill="1" applyBorder="1" applyAlignment="1">
      <alignment horizontal="right" vertical="center"/>
    </xf>
    <xf numFmtId="0" fontId="5" fillId="0" borderId="9" xfId="0" applyFont="1" applyBorder="1" applyAlignment="1">
      <alignment horizontal="right" vertical="center"/>
    </xf>
    <xf numFmtId="0" fontId="5" fillId="0" borderId="24" xfId="0" applyFont="1" applyBorder="1" applyAlignment="1">
      <alignment horizontal="right" vertical="center"/>
    </xf>
    <xf numFmtId="0" fontId="5" fillId="0" borderId="30" xfId="0" applyFont="1" applyBorder="1" applyAlignment="1">
      <alignment horizontal="right" vertical="center"/>
    </xf>
    <xf numFmtId="0" fontId="5" fillId="0" borderId="39" xfId="0" applyFont="1" applyBorder="1" applyAlignment="1">
      <alignment horizontal="right" vertical="center"/>
    </xf>
    <xf numFmtId="0" fontId="5" fillId="0" borderId="62" xfId="0" applyFont="1" applyBorder="1" applyAlignment="1">
      <alignment horizontal="right" vertical="center"/>
    </xf>
    <xf numFmtId="0" fontId="5" fillId="0" borderId="10" xfId="0" applyFont="1" applyBorder="1" applyAlignment="1">
      <alignment horizontal="right" vertical="center"/>
    </xf>
    <xf numFmtId="0" fontId="11" fillId="5" borderId="11" xfId="0" applyFont="1" applyFill="1" applyBorder="1" applyAlignment="1">
      <alignment horizontal="right" vertical="center"/>
    </xf>
    <xf numFmtId="0" fontId="11" fillId="5" borderId="12" xfId="0" applyFont="1" applyFill="1" applyBorder="1" applyAlignment="1">
      <alignment horizontal="right" vertical="center"/>
    </xf>
    <xf numFmtId="0" fontId="11" fillId="5" borderId="25" xfId="0" applyFont="1" applyFill="1" applyBorder="1" applyAlignment="1">
      <alignment horizontal="right" vertical="center"/>
    </xf>
    <xf numFmtId="0" fontId="11" fillId="5" borderId="32" xfId="0" applyFont="1" applyFill="1" applyBorder="1" applyAlignment="1">
      <alignment horizontal="right" vertical="center"/>
    </xf>
    <xf numFmtId="0" fontId="11" fillId="3" borderId="12" xfId="0" applyFont="1" applyFill="1" applyBorder="1" applyAlignment="1">
      <alignment horizontal="right" vertical="center"/>
    </xf>
    <xf numFmtId="0" fontId="11" fillId="3" borderId="25" xfId="0" applyFont="1" applyFill="1" applyBorder="1" applyAlignment="1">
      <alignment horizontal="right" vertical="center"/>
    </xf>
    <xf numFmtId="0" fontId="11" fillId="3" borderId="32" xfId="0" applyFont="1" applyFill="1" applyBorder="1" applyAlignment="1">
      <alignment horizontal="right" vertical="center"/>
    </xf>
    <xf numFmtId="0" fontId="11" fillId="0" borderId="25" xfId="0" applyFont="1" applyBorder="1" applyAlignment="1">
      <alignment horizontal="right" vertical="center"/>
    </xf>
    <xf numFmtId="0" fontId="11" fillId="0" borderId="32" xfId="0" applyFont="1" applyBorder="1" applyAlignment="1">
      <alignment horizontal="right" vertical="center"/>
    </xf>
    <xf numFmtId="0" fontId="11" fillId="0" borderId="12" xfId="0" applyFont="1" applyBorder="1" applyAlignment="1">
      <alignment horizontal="right" vertical="center"/>
    </xf>
    <xf numFmtId="0" fontId="11" fillId="8" borderId="12" xfId="0" applyFont="1" applyFill="1" applyBorder="1" applyAlignment="1">
      <alignment horizontal="right" vertical="center"/>
    </xf>
    <xf numFmtId="0" fontId="11" fillId="8" borderId="25" xfId="0" applyFont="1" applyFill="1" applyBorder="1" applyAlignment="1">
      <alignment horizontal="right" vertical="center"/>
    </xf>
    <xf numFmtId="0" fontId="11" fillId="8" borderId="40" xfId="0" applyFont="1" applyFill="1" applyBorder="1" applyAlignment="1">
      <alignment horizontal="right" vertical="center"/>
    </xf>
    <xf numFmtId="0" fontId="11" fillId="6" borderId="63" xfId="0" applyFont="1" applyFill="1" applyBorder="1" applyAlignment="1">
      <alignment horizontal="right" vertical="center"/>
    </xf>
    <xf numFmtId="0" fontId="11" fillId="6" borderId="12" xfId="0" applyFont="1" applyFill="1" applyBorder="1" applyAlignment="1">
      <alignment horizontal="right" vertical="center"/>
    </xf>
    <xf numFmtId="0" fontId="12" fillId="0" borderId="12" xfId="0" applyFont="1" applyBorder="1" applyAlignment="1">
      <alignment horizontal="right" vertical="center"/>
    </xf>
    <xf numFmtId="0" fontId="12" fillId="0" borderId="13" xfId="0" applyFont="1" applyBorder="1" applyAlignment="1">
      <alignment horizontal="right" vertical="center"/>
    </xf>
    <xf numFmtId="0" fontId="5" fillId="11" borderId="11" xfId="0" applyFont="1" applyFill="1" applyBorder="1" applyAlignment="1">
      <alignment horizontal="right" vertical="center"/>
    </xf>
    <xf numFmtId="0" fontId="12" fillId="0" borderId="32" xfId="0" applyFont="1" applyBorder="1" applyAlignment="1">
      <alignment horizontal="right" vertical="center"/>
    </xf>
    <xf numFmtId="0" fontId="5" fillId="0" borderId="25" xfId="0" applyFont="1" applyBorder="1" applyAlignment="1">
      <alignment horizontal="right" vertical="center"/>
    </xf>
    <xf numFmtId="0" fontId="5" fillId="0" borderId="32" xfId="0" applyFont="1" applyBorder="1" applyAlignment="1">
      <alignment horizontal="right" vertical="center"/>
    </xf>
    <xf numFmtId="0" fontId="5" fillId="0" borderId="40" xfId="0" applyFont="1" applyBorder="1" applyAlignment="1">
      <alignment horizontal="right" vertical="center"/>
    </xf>
    <xf numFmtId="0" fontId="5" fillId="11" borderId="63" xfId="0" applyFont="1" applyFill="1" applyBorder="1" applyAlignment="1">
      <alignment horizontal="right" vertical="center"/>
    </xf>
    <xf numFmtId="0" fontId="5" fillId="7" borderId="12" xfId="0" applyFont="1" applyFill="1" applyBorder="1" applyAlignment="1">
      <alignment horizontal="right" vertical="center"/>
    </xf>
    <xf numFmtId="0" fontId="5" fillId="0" borderId="13" xfId="0" applyFont="1" applyBorder="1" applyAlignment="1">
      <alignment horizontal="right" vertical="center"/>
    </xf>
    <xf numFmtId="0" fontId="5" fillId="7" borderId="25" xfId="0" applyFont="1" applyFill="1" applyBorder="1" applyAlignment="1">
      <alignment horizontal="right" vertical="center"/>
    </xf>
    <xf numFmtId="0" fontId="5" fillId="7" borderId="32" xfId="0" applyFont="1" applyFill="1" applyBorder="1" applyAlignment="1">
      <alignment horizontal="right" vertical="center"/>
    </xf>
    <xf numFmtId="0" fontId="5" fillId="11" borderId="40" xfId="0" applyFont="1" applyFill="1" applyBorder="1" applyAlignment="1">
      <alignment horizontal="right" vertical="center"/>
    </xf>
    <xf numFmtId="0" fontId="11" fillId="0" borderId="11" xfId="0" applyFont="1" applyBorder="1" applyAlignment="1">
      <alignment horizontal="right" vertical="center"/>
    </xf>
    <xf numFmtId="0" fontId="11" fillId="2" borderId="12" xfId="0" applyFont="1" applyFill="1" applyBorder="1" applyAlignment="1">
      <alignment horizontal="right" vertical="center"/>
    </xf>
    <xf numFmtId="0" fontId="11" fillId="11" borderId="63" xfId="0" applyFont="1" applyFill="1" applyBorder="1" applyAlignment="1">
      <alignment horizontal="right" vertical="center"/>
    </xf>
    <xf numFmtId="0" fontId="11" fillId="11" borderId="12" xfId="0" applyFont="1" applyFill="1" applyBorder="1" applyAlignment="1">
      <alignment horizontal="right" vertical="center"/>
    </xf>
    <xf numFmtId="0" fontId="5" fillId="5" borderId="12" xfId="0" applyFont="1" applyFill="1" applyBorder="1" applyAlignment="1">
      <alignment horizontal="right" vertical="center"/>
    </xf>
    <xf numFmtId="0" fontId="5" fillId="5" borderId="25" xfId="0" applyFont="1" applyFill="1" applyBorder="1" applyAlignment="1">
      <alignment horizontal="right" vertical="center"/>
    </xf>
    <xf numFmtId="0" fontId="5" fillId="5" borderId="32" xfId="0" applyFont="1" applyFill="1" applyBorder="1" applyAlignment="1">
      <alignment horizontal="right" vertical="center"/>
    </xf>
    <xf numFmtId="0" fontId="5" fillId="8" borderId="25" xfId="0" applyFont="1" applyFill="1" applyBorder="1" applyAlignment="1">
      <alignment horizontal="right" vertical="center"/>
    </xf>
    <xf numFmtId="0" fontId="5" fillId="0" borderId="63" xfId="0" applyFont="1" applyBorder="1" applyAlignment="1">
      <alignment horizontal="right" vertical="center"/>
    </xf>
    <xf numFmtId="0" fontId="5" fillId="6" borderId="12" xfId="0" applyFont="1" applyFill="1" applyBorder="1" applyAlignment="1">
      <alignment horizontal="right" vertical="center"/>
    </xf>
    <xf numFmtId="0" fontId="5" fillId="13" borderId="25" xfId="0" applyFont="1" applyFill="1" applyBorder="1" applyAlignment="1">
      <alignment horizontal="right" vertical="center"/>
    </xf>
    <xf numFmtId="0" fontId="5" fillId="0" borderId="14" xfId="0" applyFont="1" applyBorder="1" applyAlignment="1">
      <alignment horizontal="right" vertical="center"/>
    </xf>
    <xf numFmtId="0" fontId="5" fillId="0" borderId="15" xfId="0" applyFont="1" applyBorder="1" applyAlignment="1">
      <alignment horizontal="right" vertical="center"/>
    </xf>
    <xf numFmtId="0" fontId="5" fillId="11" borderId="15" xfId="0" applyFont="1" applyFill="1" applyBorder="1" applyAlignment="1">
      <alignment horizontal="right" vertical="center"/>
    </xf>
    <xf numFmtId="0" fontId="5" fillId="12" borderId="34" xfId="0" applyFont="1" applyFill="1" applyBorder="1" applyAlignment="1">
      <alignment horizontal="right" vertical="center"/>
    </xf>
    <xf numFmtId="0" fontId="5" fillId="12" borderId="15" xfId="0" applyFont="1" applyFill="1" applyBorder="1" applyAlignment="1">
      <alignment horizontal="right" vertical="center"/>
    </xf>
    <xf numFmtId="0" fontId="5" fillId="12" borderId="26" xfId="0" applyFont="1" applyFill="1" applyBorder="1" applyAlignment="1">
      <alignment horizontal="right" vertical="center"/>
    </xf>
    <xf numFmtId="0" fontId="5" fillId="0" borderId="34" xfId="0" applyFont="1" applyBorder="1" applyAlignment="1">
      <alignment horizontal="right" vertical="center"/>
    </xf>
    <xf numFmtId="0" fontId="5" fillId="10" borderId="15" xfId="0" applyFont="1" applyFill="1" applyBorder="1" applyAlignment="1">
      <alignment horizontal="right" vertical="center"/>
    </xf>
    <xf numFmtId="0" fontId="12" fillId="10" borderId="15" xfId="0" applyFont="1" applyFill="1" applyBorder="1" applyAlignment="1">
      <alignment horizontal="right" vertical="center"/>
    </xf>
    <xf numFmtId="0" fontId="5" fillId="11" borderId="41" xfId="0" applyFont="1" applyFill="1" applyBorder="1" applyAlignment="1">
      <alignment horizontal="right" vertical="center"/>
    </xf>
    <xf numFmtId="0" fontId="5" fillId="11" borderId="64" xfId="0" applyFont="1" applyFill="1" applyBorder="1" applyAlignment="1">
      <alignment horizontal="right" vertical="center"/>
    </xf>
    <xf numFmtId="0" fontId="5" fillId="0" borderId="16" xfId="0" applyFont="1" applyBorder="1" applyAlignment="1">
      <alignment horizontal="right" vertical="center"/>
    </xf>
    <xf numFmtId="0" fontId="5" fillId="3" borderId="9" xfId="0" applyFont="1" applyFill="1" applyBorder="1" applyAlignment="1">
      <alignment horizontal="right" vertical="center"/>
    </xf>
    <xf numFmtId="0" fontId="5" fillId="3" borderId="24" xfId="0" applyFont="1" applyFill="1" applyBorder="1" applyAlignment="1">
      <alignment horizontal="right" vertical="center"/>
    </xf>
    <xf numFmtId="0" fontId="5" fillId="3" borderId="39" xfId="0" applyFont="1" applyFill="1" applyBorder="1" applyAlignment="1">
      <alignment horizontal="right" vertical="center"/>
    </xf>
    <xf numFmtId="0" fontId="5" fillId="3" borderId="62" xfId="0" applyFont="1" applyFill="1" applyBorder="1" applyAlignment="1">
      <alignment horizontal="right" vertical="center"/>
    </xf>
    <xf numFmtId="0" fontId="5" fillId="8" borderId="24" xfId="0" applyFont="1" applyFill="1" applyBorder="1" applyAlignment="1">
      <alignment horizontal="right" vertical="center"/>
    </xf>
    <xf numFmtId="0" fontId="5" fillId="8" borderId="30" xfId="0" applyFont="1" applyFill="1" applyBorder="1" applyAlignment="1">
      <alignment horizontal="right" vertical="center"/>
    </xf>
    <xf numFmtId="0" fontId="5" fillId="8" borderId="9" xfId="0" applyFont="1" applyFill="1" applyBorder="1" applyAlignment="1">
      <alignment horizontal="right" vertical="center"/>
    </xf>
    <xf numFmtId="0" fontId="5" fillId="0" borderId="0" xfId="0" applyFont="1" applyBorder="1" applyAlignment="1">
      <alignment horizontal="center" vertical="center"/>
    </xf>
    <xf numFmtId="0" fontId="5" fillId="0" borderId="11" xfId="0" applyFont="1" applyFill="1" applyBorder="1" applyAlignment="1">
      <alignment horizontal="right" vertical="center"/>
    </xf>
    <xf numFmtId="0" fontId="5" fillId="0" borderId="40" xfId="0" applyFont="1" applyFill="1" applyBorder="1" applyAlignment="1">
      <alignment horizontal="right" vertical="center"/>
    </xf>
    <xf numFmtId="0" fontId="5" fillId="0" borderId="63" xfId="0" applyFont="1" applyFill="1" applyBorder="1" applyAlignment="1">
      <alignment horizontal="right" vertical="center"/>
    </xf>
    <xf numFmtId="0" fontId="5" fillId="10" borderId="32" xfId="0" applyFont="1" applyFill="1" applyBorder="1" applyAlignment="1">
      <alignment horizontal="right" vertical="center"/>
    </xf>
    <xf numFmtId="0" fontId="5" fillId="10" borderId="25" xfId="0" applyFont="1" applyFill="1" applyBorder="1" applyAlignment="1">
      <alignment horizontal="right" vertical="center"/>
    </xf>
    <xf numFmtId="0" fontId="5" fillId="0" borderId="13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32" xfId="0" applyFont="1" applyFill="1" applyBorder="1" applyAlignment="1">
      <alignment horizontal="right" vertical="center"/>
    </xf>
    <xf numFmtId="0" fontId="5" fillId="9" borderId="32" xfId="0" applyFont="1" applyFill="1" applyBorder="1" applyAlignment="1">
      <alignment horizontal="right" vertical="center"/>
    </xf>
    <xf numFmtId="0" fontId="5" fillId="9" borderId="12" xfId="0" applyFont="1" applyFill="1" applyBorder="1" applyAlignment="1">
      <alignment horizontal="right" vertical="center"/>
    </xf>
    <xf numFmtId="0" fontId="5" fillId="9" borderId="25" xfId="0" applyFont="1" applyFill="1" applyBorder="1" applyAlignment="1">
      <alignment horizontal="right" vertical="center"/>
    </xf>
    <xf numFmtId="0" fontId="5" fillId="2" borderId="32" xfId="0" applyFont="1" applyFill="1" applyBorder="1" applyAlignment="1">
      <alignment horizontal="right" vertical="center"/>
    </xf>
    <xf numFmtId="0" fontId="5" fillId="0" borderId="14" xfId="0" applyFont="1" applyFill="1" applyBorder="1" applyAlignment="1">
      <alignment horizontal="right" vertical="center"/>
    </xf>
    <xf numFmtId="0" fontId="5" fillId="0" borderId="15" xfId="0" applyFont="1" applyFill="1" applyBorder="1" applyAlignment="1">
      <alignment horizontal="right" vertical="center"/>
    </xf>
    <xf numFmtId="0" fontId="5" fillId="0" borderId="26" xfId="0" applyFont="1" applyFill="1" applyBorder="1" applyAlignment="1">
      <alignment horizontal="right" vertical="center"/>
    </xf>
    <xf numFmtId="0" fontId="5" fillId="0" borderId="34" xfId="0" applyFont="1" applyFill="1" applyBorder="1" applyAlignment="1">
      <alignment horizontal="right" vertical="center"/>
    </xf>
    <xf numFmtId="0" fontId="5" fillId="0" borderId="41" xfId="0" applyFont="1" applyFill="1" applyBorder="1" applyAlignment="1">
      <alignment horizontal="right" vertical="center"/>
    </xf>
    <xf numFmtId="0" fontId="5" fillId="0" borderId="64" xfId="0" applyFont="1" applyFill="1" applyBorder="1" applyAlignment="1">
      <alignment horizontal="right" vertical="center"/>
    </xf>
    <xf numFmtId="0" fontId="5" fillId="9" borderId="34" xfId="0" applyFont="1" applyFill="1" applyBorder="1" applyAlignment="1">
      <alignment horizontal="right" vertical="center"/>
    </xf>
    <xf numFmtId="0" fontId="5" fillId="9" borderId="15" xfId="0" applyFont="1" applyFill="1" applyBorder="1" applyAlignment="1">
      <alignment horizontal="right" vertical="center"/>
    </xf>
    <xf numFmtId="0" fontId="5" fillId="9" borderId="26" xfId="0" applyFont="1" applyFill="1" applyBorder="1" applyAlignment="1">
      <alignment horizontal="right" vertical="center"/>
    </xf>
    <xf numFmtId="0" fontId="5" fillId="10" borderId="34" xfId="0" applyFont="1" applyFill="1" applyBorder="1" applyAlignment="1">
      <alignment horizontal="right" vertical="center"/>
    </xf>
    <xf numFmtId="0" fontId="5" fillId="10" borderId="26" xfId="0" applyFont="1" applyFill="1" applyBorder="1" applyAlignment="1">
      <alignment horizontal="right" vertical="center"/>
    </xf>
    <xf numFmtId="0" fontId="5" fillId="0" borderId="16" xfId="0" applyFont="1" applyFill="1" applyBorder="1" applyAlignment="1">
      <alignment horizontal="right" vertical="center"/>
    </xf>
    <xf numFmtId="0" fontId="6" fillId="11" borderId="26" xfId="0" applyFont="1" applyFill="1" applyBorder="1" applyAlignment="1">
      <alignment horizontal="right" vertical="center"/>
    </xf>
    <xf numFmtId="0" fontId="6" fillId="0" borderId="24" xfId="0" applyFont="1" applyBorder="1" applyAlignment="1">
      <alignment horizontal="right" vertical="center"/>
    </xf>
    <xf numFmtId="0" fontId="6" fillId="0" borderId="30" xfId="0" applyFont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0" borderId="39" xfId="0" applyFont="1" applyBorder="1" applyAlignment="1">
      <alignment horizontal="right" vertical="center"/>
    </xf>
    <xf numFmtId="0" fontId="6" fillId="0" borderId="62" xfId="0" applyFont="1" applyBorder="1" applyAlignment="1">
      <alignment horizontal="right" vertical="center"/>
    </xf>
    <xf numFmtId="0" fontId="13" fillId="0" borderId="70" xfId="0" applyFont="1" applyBorder="1" applyAlignment="1">
      <alignment horizontal="right" vertical="center"/>
    </xf>
    <xf numFmtId="0" fontId="13" fillId="0" borderId="71" xfId="0" applyFont="1" applyBorder="1" applyAlignment="1">
      <alignment horizontal="right" vertical="center"/>
    </xf>
    <xf numFmtId="0" fontId="13" fillId="0" borderId="72" xfId="0" applyFont="1" applyBorder="1" applyAlignment="1">
      <alignment horizontal="right" vertical="center"/>
    </xf>
    <xf numFmtId="0" fontId="13" fillId="0" borderId="73" xfId="0" applyFont="1" applyBorder="1" applyAlignment="1">
      <alignment horizontal="right" vertical="center"/>
    </xf>
    <xf numFmtId="0" fontId="13" fillId="3" borderId="71" xfId="0" applyFont="1" applyFill="1" applyBorder="1" applyAlignment="1">
      <alignment horizontal="right" vertical="center"/>
    </xf>
    <xf numFmtId="0" fontId="13" fillId="3" borderId="72" xfId="0" applyFont="1" applyFill="1" applyBorder="1" applyAlignment="1">
      <alignment horizontal="right" vertical="center"/>
    </xf>
    <xf numFmtId="0" fontId="13" fillId="3" borderId="73" xfId="0" applyFont="1" applyFill="1" applyBorder="1" applyAlignment="1">
      <alignment horizontal="right" vertical="center"/>
    </xf>
    <xf numFmtId="0" fontId="13" fillId="8" borderId="71" xfId="0" applyFont="1" applyFill="1" applyBorder="1" applyAlignment="1">
      <alignment horizontal="right" vertical="center"/>
    </xf>
    <xf numFmtId="0" fontId="13" fillId="8" borderId="72" xfId="0" applyFont="1" applyFill="1" applyBorder="1" applyAlignment="1">
      <alignment horizontal="right" vertical="center"/>
    </xf>
    <xf numFmtId="0" fontId="13" fillId="8" borderId="40" xfId="0" applyFont="1" applyFill="1" applyBorder="1" applyAlignment="1">
      <alignment horizontal="right" vertical="center"/>
    </xf>
    <xf numFmtId="0" fontId="13" fillId="6" borderId="74" xfId="0" applyFont="1" applyFill="1" applyBorder="1" applyAlignment="1">
      <alignment horizontal="right" vertical="center"/>
    </xf>
    <xf numFmtId="0" fontId="13" fillId="6" borderId="71" xfId="0" applyFont="1" applyFill="1" applyBorder="1" applyAlignment="1">
      <alignment horizontal="right" vertical="center"/>
    </xf>
    <xf numFmtId="0" fontId="12" fillId="6" borderId="71" xfId="0" applyFont="1" applyFill="1" applyBorder="1" applyAlignment="1">
      <alignment horizontal="right" vertical="center"/>
    </xf>
    <xf numFmtId="0" fontId="12" fillId="6" borderId="75" xfId="0" applyFont="1" applyFill="1" applyBorder="1" applyAlignment="1">
      <alignment horizontal="right" vertical="center"/>
    </xf>
    <xf numFmtId="0" fontId="6" fillId="0" borderId="70" xfId="0" applyFont="1" applyFill="1" applyBorder="1" applyAlignment="1">
      <alignment horizontal="right" vertical="center"/>
    </xf>
    <xf numFmtId="0" fontId="6" fillId="0" borderId="71" xfId="0" applyFont="1" applyFill="1" applyBorder="1" applyAlignment="1">
      <alignment horizontal="right" vertical="center"/>
    </xf>
    <xf numFmtId="0" fontId="6" fillId="0" borderId="72" xfId="0" applyFont="1" applyFill="1" applyBorder="1" applyAlignment="1">
      <alignment horizontal="right" vertical="center"/>
    </xf>
    <xf numFmtId="0" fontId="6" fillId="0" borderId="73" xfId="0" applyFont="1" applyFill="1" applyBorder="1" applyAlignment="1">
      <alignment horizontal="right" vertical="center"/>
    </xf>
    <xf numFmtId="0" fontId="6" fillId="9" borderId="71" xfId="0" applyFont="1" applyFill="1" applyBorder="1" applyAlignment="1">
      <alignment horizontal="right" vertical="center"/>
    </xf>
    <xf numFmtId="0" fontId="5" fillId="3" borderId="72" xfId="0" applyFont="1" applyFill="1" applyBorder="1" applyAlignment="1">
      <alignment horizontal="right" vertical="center"/>
    </xf>
    <xf numFmtId="0" fontId="5" fillId="3" borderId="73" xfId="0" applyFont="1" applyFill="1" applyBorder="1" applyAlignment="1">
      <alignment horizontal="right" vertical="center"/>
    </xf>
    <xf numFmtId="0" fontId="5" fillId="3" borderId="71" xfId="0" applyFont="1" applyFill="1" applyBorder="1" applyAlignment="1">
      <alignment horizontal="right" vertical="center"/>
    </xf>
    <xf numFmtId="0" fontId="6" fillId="0" borderId="40" xfId="0" applyFont="1" applyFill="1" applyBorder="1" applyAlignment="1">
      <alignment horizontal="right" vertical="center"/>
    </xf>
    <xf numFmtId="0" fontId="6" fillId="11" borderId="74" xfId="0" applyFont="1" applyFill="1" applyBorder="1" applyAlignment="1">
      <alignment horizontal="right" vertical="center"/>
    </xf>
    <xf numFmtId="0" fontId="6" fillId="11" borderId="71" xfId="0" applyFont="1" applyFill="1" applyBorder="1" applyAlignment="1">
      <alignment horizontal="right" vertical="center"/>
    </xf>
    <xf numFmtId="0" fontId="5" fillId="0" borderId="71" xfId="0" applyFont="1" applyFill="1" applyBorder="1" applyAlignment="1">
      <alignment horizontal="right" vertical="center"/>
    </xf>
    <xf numFmtId="0" fontId="5" fillId="0" borderId="75" xfId="0" applyFont="1" applyFill="1" applyBorder="1" applyAlignment="1">
      <alignment horizontal="right" vertical="center"/>
    </xf>
    <xf numFmtId="0" fontId="6" fillId="11" borderId="40" xfId="0" applyFont="1" applyFill="1" applyBorder="1" applyAlignment="1">
      <alignment horizontal="right" vertical="center"/>
    </xf>
    <xf numFmtId="0" fontId="6" fillId="7" borderId="71" xfId="0" applyFont="1" applyFill="1" applyBorder="1" applyAlignment="1">
      <alignment horizontal="right" vertical="center"/>
    </xf>
    <xf numFmtId="0" fontId="5" fillId="0" borderId="70" xfId="0" applyFont="1" applyFill="1" applyBorder="1" applyAlignment="1">
      <alignment horizontal="right" vertical="center"/>
    </xf>
    <xf numFmtId="0" fontId="5" fillId="5" borderId="71" xfId="0" applyFont="1" applyFill="1" applyBorder="1" applyAlignment="1">
      <alignment horizontal="right" vertical="center"/>
    </xf>
    <xf numFmtId="0" fontId="5" fillId="5" borderId="72" xfId="0" applyFont="1" applyFill="1" applyBorder="1" applyAlignment="1">
      <alignment horizontal="right" vertical="center"/>
    </xf>
    <xf numFmtId="0" fontId="5" fillId="5" borderId="73" xfId="0" applyFont="1" applyFill="1" applyBorder="1" applyAlignment="1">
      <alignment horizontal="right" vertical="center"/>
    </xf>
    <xf numFmtId="0" fontId="5" fillId="8" borderId="72" xfId="0" applyFont="1" applyFill="1" applyBorder="1" applyAlignment="1">
      <alignment horizontal="right" vertical="center"/>
    </xf>
    <xf numFmtId="0" fontId="5" fillId="8" borderId="73" xfId="0" applyFont="1" applyFill="1" applyBorder="1" applyAlignment="1">
      <alignment horizontal="right" vertical="center"/>
    </xf>
    <xf numFmtId="0" fontId="5" fillId="8" borderId="71" xfId="0" applyFont="1" applyFill="1" applyBorder="1" applyAlignment="1">
      <alignment horizontal="right" vertical="center"/>
    </xf>
    <xf numFmtId="0" fontId="5" fillId="0" borderId="74" xfId="0" applyFont="1" applyFill="1" applyBorder="1" applyAlignment="1">
      <alignment horizontal="right" vertical="center"/>
    </xf>
    <xf numFmtId="0" fontId="5" fillId="6" borderId="71" xfId="0" applyFont="1" applyFill="1" applyBorder="1" applyAlignment="1">
      <alignment horizontal="right" vertical="center"/>
    </xf>
    <xf numFmtId="0" fontId="5" fillId="6" borderId="75" xfId="0" applyFont="1" applyFill="1" applyBorder="1" applyAlignment="1">
      <alignment horizontal="right" vertical="center"/>
    </xf>
    <xf numFmtId="0" fontId="6" fillId="11" borderId="70" xfId="0" applyFont="1" applyFill="1" applyBorder="1" applyAlignment="1">
      <alignment horizontal="right" vertical="center"/>
    </xf>
    <xf numFmtId="0" fontId="6" fillId="3" borderId="73" xfId="0" applyFont="1" applyFill="1" applyBorder="1" applyAlignment="1">
      <alignment horizontal="right" vertical="center"/>
    </xf>
    <xf numFmtId="0" fontId="6" fillId="0" borderId="11" xfId="0" applyFont="1" applyBorder="1" applyAlignment="1">
      <alignment horizontal="right" vertical="center"/>
    </xf>
    <xf numFmtId="0" fontId="6" fillId="0" borderId="12" xfId="0" applyFont="1" applyBorder="1" applyAlignment="1">
      <alignment horizontal="right" vertical="center"/>
    </xf>
    <xf numFmtId="0" fontId="6" fillId="0" borderId="63" xfId="0" applyFont="1" applyBorder="1" applyAlignment="1">
      <alignment horizontal="right" vertical="center"/>
    </xf>
    <xf numFmtId="0" fontId="6" fillId="0" borderId="14" xfId="0" applyFont="1" applyBorder="1" applyAlignment="1">
      <alignment horizontal="right" vertical="center"/>
    </xf>
    <xf numFmtId="0" fontId="6" fillId="0" borderId="15" xfId="0" applyFont="1" applyBorder="1" applyAlignment="1">
      <alignment horizontal="right" vertical="center"/>
    </xf>
    <xf numFmtId="0" fontId="6" fillId="11" borderId="64" xfId="0" applyFont="1" applyFill="1" applyBorder="1" applyAlignment="1">
      <alignment horizontal="right" vertical="center"/>
    </xf>
    <xf numFmtId="0" fontId="6" fillId="11" borderId="15" xfId="0" applyFont="1" applyFill="1" applyBorder="1" applyAlignment="1">
      <alignment horizontal="right" vertical="center"/>
    </xf>
    <xf numFmtId="0" fontId="5" fillId="10" borderId="63" xfId="0" applyFont="1" applyFill="1" applyBorder="1" applyAlignment="1">
      <alignment horizontal="right" vertical="center"/>
    </xf>
    <xf numFmtId="0" fontId="5" fillId="11" borderId="32" xfId="0" applyFont="1" applyFill="1" applyBorder="1" applyAlignment="1">
      <alignment horizontal="right" vertical="center"/>
    </xf>
    <xf numFmtId="0" fontId="5" fillId="12" borderId="63" xfId="0" applyFont="1" applyFill="1" applyBorder="1" applyAlignment="1">
      <alignment horizontal="right" vertical="center"/>
    </xf>
    <xf numFmtId="0" fontId="5" fillId="6" borderId="32" xfId="0" applyFont="1" applyFill="1" applyBorder="1" applyAlignment="1">
      <alignment horizontal="right" vertical="center"/>
    </xf>
    <xf numFmtId="0" fontId="5" fillId="10" borderId="64" xfId="0" applyFont="1" applyFill="1" applyBorder="1" applyAlignment="1">
      <alignment horizontal="right" vertical="center"/>
    </xf>
    <xf numFmtId="0" fontId="5" fillId="11" borderId="34" xfId="0" applyFont="1" applyFill="1" applyBorder="1" applyAlignment="1">
      <alignment horizontal="right" vertical="center"/>
    </xf>
    <xf numFmtId="0" fontId="5" fillId="12" borderId="40" xfId="0" applyFont="1" applyFill="1" applyBorder="1" applyAlignment="1">
      <alignment horizontal="right" vertical="center"/>
    </xf>
    <xf numFmtId="0" fontId="5" fillId="18" borderId="8" xfId="0" applyFont="1" applyFill="1" applyBorder="1" applyAlignment="1">
      <alignment horizontal="right" vertical="center"/>
    </xf>
    <xf numFmtId="0" fontId="5" fillId="18" borderId="9" xfId="0" applyFont="1" applyFill="1" applyBorder="1" applyAlignment="1">
      <alignment horizontal="right" vertical="center"/>
    </xf>
    <xf numFmtId="0" fontId="5" fillId="18" borderId="24" xfId="0" applyFont="1" applyFill="1" applyBorder="1" applyAlignment="1">
      <alignment horizontal="right" vertical="center"/>
    </xf>
    <xf numFmtId="0" fontId="5" fillId="18" borderId="39" xfId="0" applyFont="1" applyFill="1" applyBorder="1" applyAlignment="1">
      <alignment horizontal="right" vertical="center"/>
    </xf>
    <xf numFmtId="0" fontId="5" fillId="18" borderId="62" xfId="0" applyFont="1" applyFill="1" applyBorder="1" applyAlignment="1">
      <alignment horizontal="right" vertical="center"/>
    </xf>
    <xf numFmtId="0" fontId="5" fillId="18" borderId="31" xfId="0" applyFont="1" applyFill="1" applyBorder="1" applyAlignment="1">
      <alignment horizontal="right" vertical="center"/>
    </xf>
    <xf numFmtId="0" fontId="5" fillId="18" borderId="30" xfId="0" applyFont="1" applyFill="1" applyBorder="1" applyAlignment="1">
      <alignment horizontal="right" vertical="center"/>
    </xf>
    <xf numFmtId="0" fontId="5" fillId="18" borderId="10" xfId="0" applyFont="1" applyFill="1" applyBorder="1" applyAlignment="1">
      <alignment horizontal="right" vertical="center"/>
    </xf>
    <xf numFmtId="0" fontId="11" fillId="0" borderId="77" xfId="0" applyFont="1" applyFill="1" applyBorder="1" applyAlignment="1">
      <alignment horizontal="right" vertical="center"/>
    </xf>
    <xf numFmtId="0" fontId="12" fillId="0" borderId="77" xfId="0" applyFont="1" applyFill="1" applyBorder="1" applyAlignment="1">
      <alignment horizontal="right" vertical="center"/>
    </xf>
    <xf numFmtId="0" fontId="12" fillId="0" borderId="78" xfId="0" applyFont="1" applyFill="1" applyBorder="1" applyAlignment="1">
      <alignment horizontal="right" vertical="center"/>
    </xf>
    <xf numFmtId="0" fontId="12" fillId="0" borderId="63" xfId="0" applyFont="1" applyBorder="1" applyAlignment="1">
      <alignment horizontal="right"/>
    </xf>
    <xf numFmtId="0" fontId="11" fillId="0" borderId="12" xfId="0" applyFont="1" applyFill="1" applyBorder="1" applyAlignment="1">
      <alignment horizontal="right" vertical="center"/>
    </xf>
    <xf numFmtId="0" fontId="12" fillId="0" borderId="12" xfId="0" applyFont="1" applyFill="1" applyBorder="1" applyAlignment="1">
      <alignment horizontal="right" vertical="center"/>
    </xf>
    <xf numFmtId="0" fontId="12" fillId="0" borderId="13" xfId="0" applyFont="1" applyFill="1" applyBorder="1" applyAlignment="1">
      <alignment horizontal="right" vertical="center"/>
    </xf>
    <xf numFmtId="0" fontId="5" fillId="5" borderId="40" xfId="0" applyFont="1" applyFill="1" applyBorder="1" applyAlignment="1">
      <alignment horizontal="right" vertical="center"/>
    </xf>
    <xf numFmtId="0" fontId="5" fillId="5" borderId="63" xfId="0" applyFont="1" applyFill="1" applyBorder="1" applyAlignment="1">
      <alignment horizontal="right" vertical="center"/>
    </xf>
    <xf numFmtId="0" fontId="5" fillId="12" borderId="41" xfId="0" applyFont="1" applyFill="1" applyBorder="1" applyAlignment="1">
      <alignment horizontal="right" vertical="center"/>
    </xf>
    <xf numFmtId="0" fontId="5" fillId="18" borderId="13" xfId="0" applyFont="1" applyFill="1" applyBorder="1" applyAlignment="1">
      <alignment horizontal="right" vertical="center"/>
    </xf>
    <xf numFmtId="0" fontId="5" fillId="18" borderId="11" xfId="0" applyFont="1" applyFill="1" applyBorder="1" applyAlignment="1">
      <alignment horizontal="right" vertical="center"/>
    </xf>
    <xf numFmtId="0" fontId="5" fillId="18" borderId="12" xfId="0" applyFont="1" applyFill="1" applyBorder="1" applyAlignment="1">
      <alignment horizontal="right" vertical="center"/>
    </xf>
    <xf numFmtId="0" fontId="5" fillId="18" borderId="25" xfId="0" applyFont="1" applyFill="1" applyBorder="1" applyAlignment="1">
      <alignment horizontal="right" vertical="center"/>
    </xf>
    <xf numFmtId="0" fontId="5" fillId="18" borderId="32" xfId="0" applyFont="1" applyFill="1" applyBorder="1" applyAlignment="1">
      <alignment horizontal="right" vertical="center"/>
    </xf>
    <xf numFmtId="0" fontId="5" fillId="18" borderId="63" xfId="0" applyFont="1" applyFill="1" applyBorder="1" applyAlignment="1">
      <alignment horizontal="right" vertical="center"/>
    </xf>
    <xf numFmtId="0" fontId="5" fillId="18" borderId="40" xfId="0" applyFont="1" applyFill="1" applyBorder="1" applyAlignment="1">
      <alignment horizontal="right" vertical="center"/>
    </xf>
    <xf numFmtId="0" fontId="5" fillId="18" borderId="16" xfId="0" applyFont="1" applyFill="1" applyBorder="1" applyAlignment="1">
      <alignment horizontal="right" vertical="center"/>
    </xf>
    <xf numFmtId="0" fontId="5" fillId="2" borderId="9" xfId="0" applyFont="1" applyFill="1" applyBorder="1" applyAlignment="1">
      <alignment horizontal="right" vertical="center"/>
    </xf>
    <xf numFmtId="0" fontId="5" fillId="2" borderId="15" xfId="0" applyFont="1" applyFill="1" applyBorder="1" applyAlignment="1">
      <alignment horizontal="right" vertical="center"/>
    </xf>
    <xf numFmtId="0" fontId="14" fillId="0" borderId="11" xfId="0" applyFont="1" applyBorder="1" applyAlignment="1">
      <alignment horizontal="right" vertical="center"/>
    </xf>
    <xf numFmtId="0" fontId="14" fillId="0" borderId="12" xfId="0" applyFont="1" applyBorder="1" applyAlignment="1">
      <alignment horizontal="right" vertical="center"/>
    </xf>
    <xf numFmtId="0" fontId="14" fillId="5" borderId="12" xfId="0" applyFont="1" applyFill="1" applyBorder="1" applyAlignment="1">
      <alignment horizontal="right" vertical="center"/>
    </xf>
    <xf numFmtId="0" fontId="14" fillId="5" borderId="25" xfId="0" applyFont="1" applyFill="1" applyBorder="1" applyAlignment="1">
      <alignment horizontal="right" vertical="center"/>
    </xf>
    <xf numFmtId="0" fontId="14" fillId="5" borderId="40" xfId="0" applyFont="1" applyFill="1" applyBorder="1" applyAlignment="1">
      <alignment horizontal="right" vertical="center"/>
    </xf>
    <xf numFmtId="0" fontId="14" fillId="5" borderId="63" xfId="0" applyFont="1" applyFill="1" applyBorder="1" applyAlignment="1">
      <alignment horizontal="right" vertical="center"/>
    </xf>
    <xf numFmtId="0" fontId="14" fillId="5" borderId="33" xfId="0" applyFont="1" applyFill="1" applyBorder="1" applyAlignment="1">
      <alignment horizontal="right" vertical="center"/>
    </xf>
    <xf numFmtId="0" fontId="14" fillId="0" borderId="76" xfId="0" applyFont="1" applyBorder="1" applyAlignment="1">
      <alignment horizontal="right" vertical="center"/>
    </xf>
    <xf numFmtId="0" fontId="14" fillId="0" borderId="77" xfId="0" applyFont="1" applyBorder="1" applyAlignment="1">
      <alignment horizontal="right" vertical="center"/>
    </xf>
    <xf numFmtId="0" fontId="14" fillId="0" borderId="25" xfId="0" applyFont="1" applyBorder="1" applyAlignment="1">
      <alignment horizontal="right" vertical="center"/>
    </xf>
    <xf numFmtId="0" fontId="14" fillId="0" borderId="40" xfId="0" applyFont="1" applyBorder="1" applyAlignment="1">
      <alignment horizontal="right" vertical="center"/>
    </xf>
    <xf numFmtId="0" fontId="14" fillId="0" borderId="63" xfId="0" applyFont="1" applyBorder="1" applyAlignment="1">
      <alignment horizontal="right" vertical="center"/>
    </xf>
    <xf numFmtId="0" fontId="14" fillId="2" borderId="12" xfId="0" applyFont="1" applyFill="1" applyBorder="1" applyAlignment="1">
      <alignment horizontal="right" vertical="center"/>
    </xf>
    <xf numFmtId="0" fontId="14" fillId="3" borderId="12" xfId="0" applyFont="1" applyFill="1" applyBorder="1" applyAlignment="1">
      <alignment horizontal="right" vertical="center"/>
    </xf>
    <xf numFmtId="0" fontId="14" fillId="3" borderId="25" xfId="0" applyFont="1" applyFill="1" applyBorder="1" applyAlignment="1">
      <alignment horizontal="right" vertical="center"/>
    </xf>
    <xf numFmtId="0" fontId="14" fillId="3" borderId="32" xfId="0" applyFont="1" applyFill="1" applyBorder="1" applyAlignment="1">
      <alignment horizontal="right" vertical="center"/>
    </xf>
    <xf numFmtId="0" fontId="14" fillId="8" borderId="12" xfId="0" applyFont="1" applyFill="1" applyBorder="1" applyAlignment="1">
      <alignment horizontal="right" vertical="center"/>
    </xf>
    <xf numFmtId="0" fontId="5" fillId="12" borderId="64" xfId="0" applyFont="1" applyFill="1" applyBorder="1" applyAlignment="1">
      <alignment horizontal="right" vertical="center"/>
    </xf>
    <xf numFmtId="0" fontId="5" fillId="18" borderId="14" xfId="0" applyFont="1" applyFill="1" applyBorder="1" applyAlignment="1">
      <alignment horizontal="right" vertical="center"/>
    </xf>
    <xf numFmtId="0" fontId="5" fillId="18" borderId="15" xfId="0" applyFont="1" applyFill="1" applyBorder="1" applyAlignment="1">
      <alignment horizontal="right" vertical="center"/>
    </xf>
    <xf numFmtId="0" fontId="5" fillId="18" borderId="26" xfId="0" applyFont="1" applyFill="1" applyBorder="1" applyAlignment="1">
      <alignment horizontal="right" vertical="center"/>
    </xf>
    <xf numFmtId="0" fontId="5" fillId="18" borderId="34" xfId="0" applyFont="1" applyFill="1" applyBorder="1" applyAlignment="1">
      <alignment horizontal="right" vertical="center"/>
    </xf>
    <xf numFmtId="0" fontId="5" fillId="18" borderId="64" xfId="0" applyFont="1" applyFill="1" applyBorder="1" applyAlignment="1">
      <alignment horizontal="right" vertical="center"/>
    </xf>
    <xf numFmtId="0" fontId="5" fillId="18" borderId="41" xfId="0" applyFont="1" applyFill="1" applyBorder="1" applyAlignment="1">
      <alignment horizontal="right" vertical="center"/>
    </xf>
    <xf numFmtId="0" fontId="12" fillId="0" borderId="32" xfId="0" applyFont="1" applyBorder="1" applyAlignment="1">
      <alignment horizontal="right"/>
    </xf>
    <xf numFmtId="0" fontId="5" fillId="8" borderId="62" xfId="0" applyFont="1" applyFill="1" applyBorder="1" applyAlignment="1">
      <alignment horizontal="right" vertical="center"/>
    </xf>
    <xf numFmtId="0" fontId="12" fillId="0" borderId="91" xfId="0" applyFont="1" applyBorder="1" applyAlignment="1">
      <alignment horizontal="right"/>
    </xf>
    <xf numFmtId="0" fontId="5" fillId="3" borderId="15" xfId="0" applyFont="1" applyFill="1" applyBorder="1" applyAlignment="1">
      <alignment horizontal="right" vertical="center"/>
    </xf>
    <xf numFmtId="0" fontId="14" fillId="0" borderId="32" xfId="0" applyFont="1" applyBorder="1" applyAlignment="1">
      <alignment horizontal="right" vertical="center"/>
    </xf>
    <xf numFmtId="0" fontId="14" fillId="8" borderId="25" xfId="0" applyFont="1" applyFill="1" applyBorder="1" applyAlignment="1">
      <alignment horizontal="right" vertical="center"/>
    </xf>
    <xf numFmtId="0" fontId="14" fillId="8" borderId="40" xfId="0" applyFont="1" applyFill="1" applyBorder="1" applyAlignment="1">
      <alignment horizontal="right" vertical="center"/>
    </xf>
    <xf numFmtId="0" fontId="14" fillId="11" borderId="63" xfId="0" applyFont="1" applyFill="1" applyBorder="1" applyAlignment="1">
      <alignment horizontal="right" vertical="center"/>
    </xf>
    <xf numFmtId="0" fontId="14" fillId="11" borderId="12" xfId="0" applyFont="1" applyFill="1" applyBorder="1" applyAlignment="1">
      <alignment horizontal="right" vertical="center"/>
    </xf>
    <xf numFmtId="0" fontId="5" fillId="6" borderId="40" xfId="0" applyFont="1" applyFill="1" applyBorder="1" applyAlignment="1">
      <alignment horizontal="right" vertical="center"/>
    </xf>
    <xf numFmtId="0" fontId="5" fillId="6" borderId="63" xfId="0" applyFont="1" applyFill="1" applyBorder="1" applyAlignment="1">
      <alignment horizontal="right" vertical="center"/>
    </xf>
    <xf numFmtId="0" fontId="5" fillId="0" borderId="90" xfId="0" applyFont="1" applyBorder="1" applyAlignment="1">
      <alignment horizontal="right" vertical="center"/>
    </xf>
    <xf numFmtId="0" fontId="5" fillId="0" borderId="27" xfId="0" applyFont="1" applyBorder="1" applyAlignment="1">
      <alignment horizontal="right" vertical="center"/>
    </xf>
    <xf numFmtId="0" fontId="5" fillId="0" borderId="31" xfId="0" applyFont="1" applyBorder="1" applyAlignment="1">
      <alignment horizontal="right" vertical="center"/>
    </xf>
    <xf numFmtId="0" fontId="5" fillId="12" borderId="91" xfId="0" applyFont="1" applyFill="1" applyBorder="1" applyAlignment="1">
      <alignment horizontal="right" vertical="center"/>
    </xf>
    <xf numFmtId="0" fontId="5" fillId="12" borderId="28" xfId="0" applyFont="1" applyFill="1" applyBorder="1" applyAlignment="1">
      <alignment horizontal="right" vertical="center"/>
    </xf>
    <xf numFmtId="0" fontId="5" fillId="12" borderId="33" xfId="0" applyFont="1" applyFill="1" applyBorder="1" applyAlignment="1">
      <alignment horizontal="right" vertical="center"/>
    </xf>
    <xf numFmtId="0" fontId="5" fillId="11" borderId="28" xfId="0" applyFont="1" applyFill="1" applyBorder="1" applyAlignment="1">
      <alignment horizontal="right" vertical="center"/>
    </xf>
    <xf numFmtId="0" fontId="5" fillId="0" borderId="28" xfId="0" applyFont="1" applyFill="1" applyBorder="1" applyAlignment="1">
      <alignment horizontal="right" vertical="center"/>
    </xf>
    <xf numFmtId="0" fontId="5" fillId="9" borderId="91" xfId="0" applyFont="1" applyFill="1" applyBorder="1" applyAlignment="1">
      <alignment horizontal="right" vertical="center"/>
    </xf>
    <xf numFmtId="0" fontId="5" fillId="10" borderId="28" xfId="0" applyFont="1" applyFill="1" applyBorder="1" applyAlignment="1">
      <alignment horizontal="right" vertical="center"/>
    </xf>
    <xf numFmtId="0" fontId="5" fillId="10" borderId="33" xfId="0" applyFont="1" applyFill="1" applyBorder="1" applyAlignment="1">
      <alignment horizontal="right" vertical="center"/>
    </xf>
    <xf numFmtId="0" fontId="5" fillId="8" borderId="63" xfId="0" applyFont="1" applyFill="1" applyBorder="1" applyAlignment="1">
      <alignment horizontal="right" vertical="center"/>
    </xf>
    <xf numFmtId="0" fontId="5" fillId="0" borderId="91" xfId="0" applyFont="1" applyFill="1" applyBorder="1" applyAlignment="1">
      <alignment horizontal="right" vertical="center"/>
    </xf>
    <xf numFmtId="0" fontId="5" fillId="0" borderId="33" xfId="0" applyFont="1" applyFill="1" applyBorder="1" applyAlignment="1">
      <alignment horizontal="right" vertical="center"/>
    </xf>
    <xf numFmtId="0" fontId="5" fillId="9" borderId="92" xfId="0" applyFont="1" applyFill="1" applyBorder="1" applyAlignment="1">
      <alignment horizontal="right" vertical="center"/>
    </xf>
    <xf numFmtId="0" fontId="5" fillId="10" borderId="29" xfId="0" applyFont="1" applyFill="1" applyBorder="1" applyAlignment="1">
      <alignment horizontal="right" vertical="center"/>
    </xf>
    <xf numFmtId="0" fontId="5" fillId="10" borderId="35" xfId="0" applyFont="1" applyFill="1" applyBorder="1" applyAlignment="1">
      <alignment horizontal="right" vertical="center"/>
    </xf>
    <xf numFmtId="0" fontId="14" fillId="5" borderId="32" xfId="0" applyFont="1" applyFill="1" applyBorder="1" applyAlignment="1">
      <alignment horizontal="right" vertical="center"/>
    </xf>
    <xf numFmtId="0" fontId="14" fillId="8" borderId="32" xfId="0" applyFont="1" applyFill="1" applyBorder="1" applyAlignment="1">
      <alignment horizontal="right" vertical="center"/>
    </xf>
    <xf numFmtId="0" fontId="14" fillId="6" borderId="63" xfId="0" applyFont="1" applyFill="1" applyBorder="1" applyAlignment="1">
      <alignment horizontal="right" vertical="center"/>
    </xf>
    <xf numFmtId="0" fontId="14" fillId="6" borderId="12" xfId="0" applyFont="1" applyFill="1" applyBorder="1" applyAlignment="1">
      <alignment horizontal="right" vertical="center"/>
    </xf>
    <xf numFmtId="0" fontId="11" fillId="8" borderId="32" xfId="0" applyFont="1" applyFill="1" applyBorder="1" applyAlignment="1">
      <alignment horizontal="right" vertical="center"/>
    </xf>
    <xf numFmtId="0" fontId="5" fillId="6" borderId="25" xfId="0" applyFont="1" applyFill="1" applyBorder="1" applyAlignment="1">
      <alignment horizontal="right" vertical="center"/>
    </xf>
    <xf numFmtId="0" fontId="5" fillId="19" borderId="14" xfId="0" applyFont="1" applyFill="1" applyBorder="1" applyAlignment="1">
      <alignment horizontal="right" vertical="center"/>
    </xf>
    <xf numFmtId="0" fontId="5" fillId="19" borderId="15" xfId="0" applyFont="1" applyFill="1" applyBorder="1" applyAlignment="1">
      <alignment horizontal="right" vertical="center"/>
    </xf>
    <xf numFmtId="0" fontId="5" fillId="19" borderId="26" xfId="0" applyFont="1" applyFill="1" applyBorder="1" applyAlignment="1">
      <alignment horizontal="right" vertical="center"/>
    </xf>
    <xf numFmtId="0" fontId="5" fillId="19" borderId="34" xfId="0" applyFont="1" applyFill="1" applyBorder="1" applyAlignment="1">
      <alignment horizontal="right" vertical="center"/>
    </xf>
    <xf numFmtId="0" fontId="5" fillId="19" borderId="41" xfId="0" applyFont="1" applyFill="1" applyBorder="1" applyAlignment="1">
      <alignment horizontal="right" vertical="center"/>
    </xf>
    <xf numFmtId="0" fontId="5" fillId="19" borderId="64" xfId="0" applyFont="1" applyFill="1" applyBorder="1" applyAlignment="1">
      <alignment horizontal="right" vertical="center"/>
    </xf>
    <xf numFmtId="0" fontId="5" fillId="19" borderId="16" xfId="0" applyFont="1" applyFill="1" applyBorder="1" applyAlignment="1">
      <alignment horizontal="right" vertical="center"/>
    </xf>
    <xf numFmtId="0" fontId="5" fillId="0" borderId="10" xfId="0" applyFont="1" applyFill="1" applyBorder="1" applyAlignment="1">
      <alignment horizontal="right" vertical="center"/>
    </xf>
    <xf numFmtId="0" fontId="5" fillId="0" borderId="8" xfId="0" applyFont="1" applyFill="1" applyBorder="1" applyAlignment="1">
      <alignment horizontal="right" vertical="center"/>
    </xf>
    <xf numFmtId="0" fontId="5" fillId="0" borderId="24" xfId="0" applyFont="1" applyFill="1" applyBorder="1" applyAlignment="1">
      <alignment horizontal="right" vertical="center"/>
    </xf>
    <xf numFmtId="0" fontId="5" fillId="0" borderId="30" xfId="0" applyFont="1" applyFill="1" applyBorder="1" applyAlignment="1">
      <alignment horizontal="right" vertical="center"/>
    </xf>
    <xf numFmtId="0" fontId="11" fillId="0" borderId="11" xfId="0" applyFont="1" applyFill="1" applyBorder="1" applyAlignment="1">
      <alignment horizontal="right" vertical="center"/>
    </xf>
    <xf numFmtId="0" fontId="11" fillId="0" borderId="25" xfId="0" applyFont="1" applyFill="1" applyBorder="1" applyAlignment="1">
      <alignment horizontal="right" vertical="center"/>
    </xf>
    <xf numFmtId="0" fontId="11" fillId="0" borderId="32" xfId="0" applyFont="1" applyFill="1" applyBorder="1" applyAlignment="1">
      <alignment horizontal="right" vertical="center"/>
    </xf>
    <xf numFmtId="0" fontId="11" fillId="0" borderId="63" xfId="0" applyFont="1" applyFill="1" applyBorder="1" applyAlignment="1">
      <alignment horizontal="right" vertical="center"/>
    </xf>
    <xf numFmtId="0" fontId="5" fillId="0" borderId="100" xfId="0" applyFont="1" applyFill="1" applyBorder="1" applyAlignment="1">
      <alignment horizontal="right" vertical="center"/>
    </xf>
    <xf numFmtId="0" fontId="5" fillId="0" borderId="27" xfId="0" applyFont="1" applyFill="1" applyBorder="1" applyAlignment="1">
      <alignment horizontal="right" vertical="center"/>
    </xf>
    <xf numFmtId="0" fontId="5" fillId="3" borderId="101" xfId="0" applyFont="1" applyFill="1" applyBorder="1" applyAlignment="1">
      <alignment horizontal="right" vertical="center"/>
    </xf>
    <xf numFmtId="0" fontId="5" fillId="3" borderId="28" xfId="0" applyFont="1" applyFill="1" applyBorder="1" applyAlignment="1">
      <alignment horizontal="right" vertical="center"/>
    </xf>
    <xf numFmtId="0" fontId="5" fillId="0" borderId="101" xfId="0" applyFont="1" applyFill="1" applyBorder="1" applyAlignment="1">
      <alignment horizontal="right" vertical="center"/>
    </xf>
    <xf numFmtId="0" fontId="15" fillId="0" borderId="15" xfId="0" applyFont="1" applyFill="1" applyBorder="1" applyAlignment="1">
      <alignment horizontal="right" vertical="center"/>
    </xf>
    <xf numFmtId="0" fontId="5" fillId="0" borderId="62" xfId="0" applyFont="1" applyFill="1" applyBorder="1" applyAlignment="1">
      <alignment horizontal="right" vertical="center"/>
    </xf>
    <xf numFmtId="0" fontId="14" fillId="0" borderId="11" xfId="0" applyFont="1" applyFill="1" applyBorder="1" applyAlignment="1">
      <alignment horizontal="right" vertical="center"/>
    </xf>
    <xf numFmtId="0" fontId="14" fillId="0" borderId="12" xfId="0" applyFont="1" applyFill="1" applyBorder="1" applyAlignment="1">
      <alignment horizontal="right" vertical="center"/>
    </xf>
    <xf numFmtId="0" fontId="14" fillId="0" borderId="25" xfId="0" applyFont="1" applyFill="1" applyBorder="1" applyAlignment="1">
      <alignment horizontal="right" vertical="center"/>
    </xf>
    <xf numFmtId="0" fontId="14" fillId="0" borderId="32" xfId="0" applyFont="1" applyFill="1" applyBorder="1" applyAlignment="1">
      <alignment horizontal="right" vertical="center"/>
    </xf>
    <xf numFmtId="0" fontId="14" fillId="0" borderId="63" xfId="0" applyFont="1" applyFill="1" applyBorder="1" applyAlignment="1">
      <alignment horizontal="right" vertical="center"/>
    </xf>
    <xf numFmtId="0" fontId="5" fillId="11" borderId="101" xfId="0" applyFont="1" applyFill="1" applyBorder="1" applyAlignment="1">
      <alignment horizontal="right" vertical="center"/>
    </xf>
    <xf numFmtId="0" fontId="5" fillId="0" borderId="69" xfId="0" applyFont="1" applyFill="1" applyBorder="1" applyAlignment="1">
      <alignment horizontal="right" vertical="center"/>
    </xf>
    <xf numFmtId="0" fontId="5" fillId="0" borderId="29" xfId="0" applyFont="1" applyFill="1" applyBorder="1" applyAlignment="1">
      <alignment horizontal="right" vertical="center"/>
    </xf>
    <xf numFmtId="0" fontId="1" fillId="18" borderId="11" xfId="0" applyFont="1" applyFill="1" applyBorder="1" applyAlignment="1">
      <alignment horizontal="center" vertical="center"/>
    </xf>
    <xf numFmtId="0" fontId="1" fillId="18" borderId="12" xfId="0" applyFont="1" applyFill="1" applyBorder="1" applyAlignment="1">
      <alignment horizontal="center" vertical="center"/>
    </xf>
    <xf numFmtId="0" fontId="1" fillId="18" borderId="13" xfId="0" applyFont="1" applyFill="1" applyBorder="1" applyAlignment="1">
      <alignment horizontal="center" vertical="center"/>
    </xf>
    <xf numFmtId="0" fontId="1" fillId="18" borderId="14" xfId="0" applyFont="1" applyFill="1" applyBorder="1" applyAlignment="1">
      <alignment horizontal="center" vertical="center"/>
    </xf>
    <xf numFmtId="0" fontId="1" fillId="18" borderId="15" xfId="0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10" fillId="0" borderId="21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1" fillId="0" borderId="105" xfId="0" applyFont="1" applyBorder="1" applyAlignment="1">
      <alignment horizontal="left" vertical="center"/>
    </xf>
    <xf numFmtId="0" fontId="2" fillId="0" borderId="15" xfId="0" applyFont="1" applyFill="1" applyBorder="1" applyAlignment="1">
      <alignment horizontal="right" vertical="center"/>
    </xf>
    <xf numFmtId="2" fontId="7" fillId="0" borderId="0" xfId="0" applyNumberFormat="1" applyFont="1" applyAlignment="1">
      <alignment vertical="center"/>
    </xf>
    <xf numFmtId="2" fontId="9" fillId="0" borderId="0" xfId="0" applyNumberFormat="1" applyFont="1" applyBorder="1" applyAlignment="1">
      <alignment horizontal="left" vertical="center"/>
    </xf>
    <xf numFmtId="2" fontId="10" fillId="0" borderId="21" xfId="0" applyNumberFormat="1" applyFont="1" applyBorder="1" applyAlignment="1">
      <alignment horizontal="center" vertical="center"/>
    </xf>
    <xf numFmtId="2" fontId="10" fillId="0" borderId="22" xfId="0" applyNumberFormat="1" applyFont="1" applyBorder="1" applyAlignment="1">
      <alignment horizontal="center" vertical="center"/>
    </xf>
    <xf numFmtId="2" fontId="10" fillId="0" borderId="23" xfId="0" applyNumberFormat="1" applyFont="1" applyBorder="1" applyAlignment="1">
      <alignment horizontal="center" vertical="center"/>
    </xf>
    <xf numFmtId="2" fontId="7" fillId="0" borderId="0" xfId="0" applyNumberFormat="1" applyFont="1" applyFill="1" applyAlignment="1">
      <alignment vertical="center"/>
    </xf>
    <xf numFmtId="2" fontId="10" fillId="18" borderId="21" xfId="0" applyNumberFormat="1" applyFont="1" applyFill="1" applyBorder="1" applyAlignment="1">
      <alignment horizontal="center" vertical="center"/>
    </xf>
    <xf numFmtId="2" fontId="10" fillId="18" borderId="22" xfId="0" applyNumberFormat="1" applyFont="1" applyFill="1" applyBorder="1" applyAlignment="1">
      <alignment horizontal="center" vertical="center"/>
    </xf>
    <xf numFmtId="2" fontId="10" fillId="18" borderId="23" xfId="0" applyNumberFormat="1" applyFont="1" applyFill="1" applyBorder="1" applyAlignment="1">
      <alignment horizontal="center" vertical="center"/>
    </xf>
    <xf numFmtId="43" fontId="7" fillId="0" borderId="0" xfId="1" applyNumberFormat="1" applyFont="1" applyAlignment="1">
      <alignment vertical="center"/>
    </xf>
    <xf numFmtId="43" fontId="9" fillId="0" borderId="0" xfId="1" applyNumberFormat="1" applyFont="1" applyBorder="1" applyAlignment="1">
      <alignment horizontal="left" vertical="center"/>
    </xf>
    <xf numFmtId="43" fontId="10" fillId="0" borderId="21" xfId="1" applyNumberFormat="1" applyFont="1" applyBorder="1" applyAlignment="1">
      <alignment horizontal="center" vertical="center"/>
    </xf>
    <xf numFmtId="43" fontId="10" fillId="0" borderId="22" xfId="1" applyNumberFormat="1" applyFont="1" applyBorder="1" applyAlignment="1">
      <alignment horizontal="center" vertical="center"/>
    </xf>
    <xf numFmtId="43" fontId="10" fillId="0" borderId="23" xfId="1" applyNumberFormat="1" applyFont="1" applyBorder="1" applyAlignment="1">
      <alignment horizontal="center" vertical="center"/>
    </xf>
    <xf numFmtId="43" fontId="7" fillId="0" borderId="0" xfId="1" applyNumberFormat="1" applyFont="1" applyFill="1" applyAlignment="1">
      <alignment vertical="center"/>
    </xf>
    <xf numFmtId="0" fontId="7" fillId="0" borderId="4" xfId="0" applyFont="1" applyBorder="1" applyAlignment="1">
      <alignment horizontal="center" vertical="center" textRotation="90"/>
    </xf>
    <xf numFmtId="0" fontId="7" fillId="0" borderId="56" xfId="0" applyFont="1" applyBorder="1" applyAlignment="1">
      <alignment horizontal="center" vertical="center" textRotation="90"/>
    </xf>
    <xf numFmtId="0" fontId="7" fillId="0" borderId="57" xfId="0" applyFont="1" applyBorder="1" applyAlignment="1">
      <alignment horizontal="center" vertical="center" textRotation="90"/>
    </xf>
    <xf numFmtId="0" fontId="0" fillId="0" borderId="6" xfId="0" applyBorder="1" applyAlignment="1">
      <alignment horizontal="center" vertical="center"/>
    </xf>
    <xf numFmtId="0" fontId="0" fillId="0" borderId="106" xfId="0" applyBorder="1" applyAlignment="1">
      <alignment horizontal="center" vertical="center"/>
    </xf>
    <xf numFmtId="0" fontId="0" fillId="0" borderId="107" xfId="0" applyBorder="1" applyAlignment="1">
      <alignment horizontal="center" vertical="center"/>
    </xf>
    <xf numFmtId="0" fontId="0" fillId="0" borderId="108" xfId="0" applyBorder="1" applyAlignment="1">
      <alignment horizontal="center"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right" vertical="center" indent="1"/>
    </xf>
    <xf numFmtId="164" fontId="1" fillId="0" borderId="0" xfId="0" applyNumberFormat="1" applyFont="1" applyAlignment="1">
      <alignment horizontal="center" vertical="center"/>
    </xf>
    <xf numFmtId="0" fontId="7" fillId="0" borderId="0" xfId="0" applyFont="1"/>
    <xf numFmtId="20" fontId="7" fillId="0" borderId="0" xfId="0" applyNumberFormat="1" applyFont="1"/>
    <xf numFmtId="0" fontId="1" fillId="0" borderId="0" xfId="0" applyFont="1" applyAlignment="1">
      <alignment horizontal="left" vertical="center"/>
    </xf>
    <xf numFmtId="2" fontId="7" fillId="20" borderId="3" xfId="0" applyNumberFormat="1" applyFont="1" applyFill="1" applyBorder="1" applyAlignment="1">
      <alignment horizontal="center" vertical="center"/>
    </xf>
    <xf numFmtId="0" fontId="7" fillId="20" borderId="2" xfId="0" applyFont="1" applyFill="1" applyBorder="1" applyAlignment="1">
      <alignment horizontal="right" vertical="center" indent="1"/>
    </xf>
    <xf numFmtId="0" fontId="1" fillId="20" borderId="2" xfId="0" applyFont="1" applyFill="1" applyBorder="1"/>
    <xf numFmtId="0" fontId="0" fillId="20" borderId="2" xfId="0" applyFill="1" applyBorder="1"/>
    <xf numFmtId="0" fontId="0" fillId="20" borderId="1" xfId="0" applyFill="1" applyBorder="1"/>
    <xf numFmtId="0" fontId="3" fillId="0" borderId="0" xfId="0" applyFont="1" applyAlignment="1">
      <alignment horizontal="left" vertical="center"/>
    </xf>
    <xf numFmtId="2" fontId="1" fillId="21" borderId="3" xfId="0" applyNumberFormat="1" applyFont="1" applyFill="1" applyBorder="1" applyAlignment="1">
      <alignment horizontal="center" vertical="center"/>
    </xf>
    <xf numFmtId="0" fontId="17" fillId="21" borderId="2" xfId="0" applyFont="1" applyFill="1" applyBorder="1" applyAlignment="1">
      <alignment horizontal="right" vertical="center"/>
    </xf>
    <xf numFmtId="0" fontId="1" fillId="21" borderId="2" xfId="0" applyFont="1" applyFill="1" applyBorder="1"/>
    <xf numFmtId="0" fontId="0" fillId="21" borderId="2" xfId="0" applyFill="1" applyBorder="1"/>
    <xf numFmtId="0" fontId="0" fillId="21" borderId="1" xfId="0" applyFill="1" applyBorder="1"/>
    <xf numFmtId="2" fontId="1" fillId="22" borderId="109" xfId="0" applyNumberFormat="1" applyFont="1" applyFill="1" applyBorder="1" applyAlignment="1">
      <alignment horizontal="center" vertical="center"/>
    </xf>
    <xf numFmtId="0" fontId="17" fillId="22" borderId="0" xfId="0" applyFont="1" applyFill="1" applyAlignment="1">
      <alignment horizontal="right" vertical="center"/>
    </xf>
    <xf numFmtId="0" fontId="1" fillId="22" borderId="0" xfId="0" applyFont="1" applyFill="1"/>
    <xf numFmtId="0" fontId="0" fillId="22" borderId="0" xfId="0" applyFill="1"/>
    <xf numFmtId="0" fontId="0" fillId="22" borderId="110" xfId="0" applyFill="1" applyBorder="1"/>
    <xf numFmtId="2" fontId="1" fillId="22" borderId="7" xfId="0" applyNumberFormat="1" applyFont="1" applyFill="1" applyBorder="1" applyAlignment="1">
      <alignment horizontal="center" vertical="center"/>
    </xf>
    <xf numFmtId="0" fontId="17" fillId="22" borderId="6" xfId="0" applyFont="1" applyFill="1" applyBorder="1" applyAlignment="1">
      <alignment horizontal="right" vertical="center"/>
    </xf>
    <xf numFmtId="0" fontId="1" fillId="22" borderId="6" xfId="0" applyFont="1" applyFill="1" applyBorder="1"/>
    <xf numFmtId="0" fontId="0" fillId="22" borderId="6" xfId="0" applyFill="1" applyBorder="1"/>
    <xf numFmtId="0" fontId="0" fillId="22" borderId="5" xfId="0" applyFill="1" applyBorder="1"/>
    <xf numFmtId="2" fontId="0" fillId="0" borderId="0" xfId="0" applyNumberFormat="1"/>
    <xf numFmtId="2" fontId="3" fillId="0" borderId="0" xfId="0" applyNumberFormat="1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111" xfId="0" applyFont="1" applyBorder="1" applyAlignment="1">
      <alignment horizontal="center" vertical="center"/>
    </xf>
    <xf numFmtId="165" fontId="7" fillId="3" borderId="57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1" borderId="57" xfId="0" applyFont="1" applyFill="1" applyBorder="1" applyAlignment="1">
      <alignment horizontal="center" vertical="center"/>
    </xf>
    <xf numFmtId="0" fontId="4" fillId="0" borderId="112" xfId="0" applyFont="1" applyBorder="1" applyAlignment="1">
      <alignment horizontal="center" vertical="center"/>
    </xf>
    <xf numFmtId="0" fontId="3" fillId="0" borderId="113" xfId="0" applyFont="1" applyBorder="1" applyAlignment="1">
      <alignment horizontal="center" vertical="center"/>
    </xf>
    <xf numFmtId="0" fontId="18" fillId="0" borderId="114" xfId="0" applyFont="1" applyBorder="1" applyAlignment="1">
      <alignment horizontal="center" vertical="center"/>
    </xf>
    <xf numFmtId="0" fontId="1" fillId="0" borderId="109" xfId="0" applyFont="1" applyBorder="1" applyAlignment="1">
      <alignment horizontal="center" vertical="center"/>
    </xf>
    <xf numFmtId="0" fontId="1" fillId="0" borderId="110" xfId="0" applyFont="1" applyBorder="1" applyAlignment="1">
      <alignment horizontal="center" vertical="center"/>
    </xf>
    <xf numFmtId="165" fontId="7" fillId="3" borderId="56" xfId="0" applyNumberFormat="1" applyFont="1" applyFill="1" applyBorder="1" applyAlignment="1">
      <alignment horizontal="center" vertical="center"/>
    </xf>
    <xf numFmtId="0" fontId="1" fillId="21" borderId="56" xfId="0" applyFont="1" applyFill="1" applyBorder="1" applyAlignment="1">
      <alignment horizontal="center" vertical="center"/>
    </xf>
    <xf numFmtId="0" fontId="18" fillId="0" borderId="115" xfId="0" applyFont="1" applyBorder="1" applyAlignment="1">
      <alignment horizontal="center" vertical="center"/>
    </xf>
    <xf numFmtId="0" fontId="18" fillId="0" borderId="11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2" fontId="7" fillId="3" borderId="4" xfId="0" applyNumberFormat="1" applyFont="1" applyFill="1" applyBorder="1" applyAlignment="1">
      <alignment horizontal="center" vertical="center"/>
    </xf>
    <xf numFmtId="0" fontId="1" fillId="21" borderId="4" xfId="0" applyFont="1" applyFill="1" applyBorder="1" applyAlignment="1">
      <alignment horizontal="center" vertical="center"/>
    </xf>
    <xf numFmtId="0" fontId="4" fillId="0" borderId="117" xfId="0" applyFont="1" applyBorder="1" applyAlignment="1">
      <alignment horizontal="center" vertical="center"/>
    </xf>
    <xf numFmtId="0" fontId="3" fillId="0" borderId="118" xfId="0" applyFont="1" applyBorder="1" applyAlignment="1">
      <alignment horizontal="left" vertical="center"/>
    </xf>
    <xf numFmtId="0" fontId="18" fillId="0" borderId="119" xfId="0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4" fillId="12" borderId="6" xfId="0" applyFont="1" applyFill="1" applyBorder="1" applyAlignment="1">
      <alignment horizontal="center" vertical="center"/>
    </xf>
    <xf numFmtId="0" fontId="4" fillId="23" borderId="6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20" fillId="0" borderId="0" xfId="0" applyFont="1" applyAlignment="1">
      <alignment vertical="center"/>
    </xf>
    <xf numFmtId="0" fontId="20" fillId="0" borderId="17" xfId="0" applyFont="1" applyBorder="1" applyAlignment="1">
      <alignment horizontal="center" vertical="center"/>
    </xf>
    <xf numFmtId="0" fontId="20" fillId="0" borderId="52" xfId="0" applyFont="1" applyBorder="1" applyAlignment="1">
      <alignment horizontal="center" vertical="center"/>
    </xf>
    <xf numFmtId="0" fontId="20" fillId="0" borderId="111" xfId="0" applyFont="1" applyBorder="1" applyAlignment="1">
      <alignment horizontal="center" vertical="center"/>
    </xf>
    <xf numFmtId="0" fontId="21" fillId="24" borderId="17" xfId="0" applyFont="1" applyFill="1" applyBorder="1" applyAlignment="1">
      <alignment horizontal="center" vertical="center" wrapText="1"/>
    </xf>
    <xf numFmtId="0" fontId="21" fillId="24" borderId="52" xfId="0" applyFont="1" applyFill="1" applyBorder="1" applyAlignment="1">
      <alignment horizontal="center" vertical="center" wrapText="1"/>
    </xf>
    <xf numFmtId="0" fontId="21" fillId="24" borderId="111" xfId="0" applyFont="1" applyFill="1" applyBorder="1" applyAlignment="1">
      <alignment horizontal="center" vertical="center" wrapText="1"/>
    </xf>
    <xf numFmtId="0" fontId="20" fillId="0" borderId="109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110" xfId="0" applyFont="1" applyBorder="1" applyAlignment="1">
      <alignment horizontal="center" vertical="center"/>
    </xf>
    <xf numFmtId="0" fontId="21" fillId="24" borderId="109" xfId="0" applyFont="1" applyFill="1" applyBorder="1" applyAlignment="1">
      <alignment horizontal="center" vertical="center" wrapText="1"/>
    </xf>
    <xf numFmtId="0" fontId="21" fillId="24" borderId="0" xfId="0" applyFont="1" applyFill="1" applyAlignment="1">
      <alignment horizontal="center" vertical="center" wrapText="1"/>
    </xf>
    <xf numFmtId="0" fontId="21" fillId="24" borderId="110" xfId="0" applyFont="1" applyFill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1" fillId="24" borderId="7" xfId="0" applyFont="1" applyFill="1" applyBorder="1" applyAlignment="1">
      <alignment horizontal="center" vertical="center" wrapText="1"/>
    </xf>
    <xf numFmtId="0" fontId="21" fillId="24" borderId="6" xfId="0" applyFont="1" applyFill="1" applyBorder="1" applyAlignment="1">
      <alignment horizontal="center" vertical="center" wrapText="1"/>
    </xf>
    <xf numFmtId="0" fontId="21" fillId="24" borderId="5" xfId="0" applyFont="1" applyFill="1" applyBorder="1" applyAlignment="1">
      <alignment horizontal="center" vertical="center" wrapText="1"/>
    </xf>
    <xf numFmtId="0" fontId="3" fillId="0" borderId="118" xfId="0" applyFont="1" applyFill="1" applyBorder="1" applyAlignment="1">
      <alignment horizontal="left" vertical="center"/>
    </xf>
    <xf numFmtId="0" fontId="3" fillId="0" borderId="113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%20val%20du%20layon\7-ENSEIGNEMENT%20-%20ENFANCE\PERISCOLAIRE\R&#233;organisation%20agents%202018-2019%20v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%20val%20du%20layon\6-GESTION%20DU%20PERSONNEL\Temps%20de%20trav\PLANNINGS%20TEMPS%20TRAVAIL\R&#233;organisation%20agents%202018-2019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 1"/>
      <sheetName val="Agent 2"/>
      <sheetName val="Agent 3"/>
      <sheetName val="Agent 4"/>
      <sheetName val="Agent 5"/>
      <sheetName val="Agent 6"/>
      <sheetName val="Agent 7"/>
      <sheetName val="Agent 8"/>
      <sheetName val="Agent 9"/>
      <sheetName val="Agent 10"/>
      <sheetName val="Agent 11"/>
      <sheetName val="GRAPHIQUE"/>
      <sheetName val="GENERAL"/>
      <sheetName val="Agent 12"/>
      <sheetName val="Agent 13"/>
      <sheetName val="Agent 14"/>
      <sheetName val="Agent 15"/>
      <sheetName val="Agent 16"/>
      <sheetName val="Agent 17"/>
      <sheetName val="Agent 18"/>
      <sheetName val="Agent 19"/>
      <sheetName val="Agent 20"/>
      <sheetName val="Agent 21"/>
      <sheetName val="Agent 22"/>
      <sheetName val="Agent 23"/>
      <sheetName val="Agent 24"/>
      <sheetName val="Agent 25"/>
      <sheetName val="PAR SERVICE ET AGENT"/>
      <sheetName val="PAR JOUR"/>
      <sheetName val="SERVICE CANTINE"/>
      <sheetName val="LISTE DEROULANTE"/>
      <sheetName val="Comparaison St Au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A2">
            <v>7</v>
          </cell>
        </row>
        <row r="3">
          <cell r="A3">
            <v>7.25</v>
          </cell>
        </row>
        <row r="4">
          <cell r="A4">
            <v>7.5</v>
          </cell>
        </row>
        <row r="5">
          <cell r="A5">
            <v>7.75</v>
          </cell>
        </row>
        <row r="6">
          <cell r="A6">
            <v>8</v>
          </cell>
        </row>
        <row r="7">
          <cell r="A7">
            <v>8.25</v>
          </cell>
        </row>
        <row r="8">
          <cell r="A8">
            <v>8.5</v>
          </cell>
        </row>
        <row r="9">
          <cell r="A9">
            <v>8.75</v>
          </cell>
        </row>
        <row r="10">
          <cell r="A10">
            <v>9</v>
          </cell>
        </row>
        <row r="11">
          <cell r="A11">
            <v>9.25</v>
          </cell>
        </row>
        <row r="12">
          <cell r="A12">
            <v>9.5</v>
          </cell>
        </row>
        <row r="13">
          <cell r="A13">
            <v>9.75</v>
          </cell>
        </row>
        <row r="14">
          <cell r="A14">
            <v>10</v>
          </cell>
        </row>
        <row r="15">
          <cell r="A15">
            <v>10.25</v>
          </cell>
        </row>
        <row r="16">
          <cell r="A16">
            <v>10.5</v>
          </cell>
        </row>
        <row r="17">
          <cell r="A17">
            <v>10.75</v>
          </cell>
        </row>
        <row r="18">
          <cell r="A18">
            <v>11</v>
          </cell>
        </row>
        <row r="19">
          <cell r="A19">
            <v>11.25</v>
          </cell>
        </row>
        <row r="20">
          <cell r="A20">
            <v>11.5</v>
          </cell>
        </row>
        <row r="21">
          <cell r="A21">
            <v>11.75</v>
          </cell>
        </row>
        <row r="22">
          <cell r="A22">
            <v>12</v>
          </cell>
        </row>
        <row r="23">
          <cell r="A23">
            <v>12.25</v>
          </cell>
        </row>
        <row r="24">
          <cell r="A24">
            <v>12.5</v>
          </cell>
        </row>
        <row r="25">
          <cell r="A25">
            <v>12.75</v>
          </cell>
        </row>
        <row r="26">
          <cell r="A26">
            <v>13</v>
          </cell>
        </row>
        <row r="27">
          <cell r="A27">
            <v>13.25</v>
          </cell>
        </row>
        <row r="28">
          <cell r="A28">
            <v>13.5</v>
          </cell>
        </row>
        <row r="29">
          <cell r="A29">
            <v>13.75</v>
          </cell>
        </row>
        <row r="30">
          <cell r="A30">
            <v>14</v>
          </cell>
        </row>
        <row r="31">
          <cell r="A31">
            <v>14.25</v>
          </cell>
        </row>
        <row r="32">
          <cell r="A32">
            <v>14.5</v>
          </cell>
        </row>
        <row r="33">
          <cell r="A33">
            <v>14.75</v>
          </cell>
        </row>
        <row r="34">
          <cell r="A34">
            <v>15</v>
          </cell>
        </row>
        <row r="35">
          <cell r="A35">
            <v>15.25</v>
          </cell>
        </row>
        <row r="36">
          <cell r="A36">
            <v>15.5</v>
          </cell>
        </row>
        <row r="37">
          <cell r="A37">
            <v>15.75</v>
          </cell>
        </row>
        <row r="38">
          <cell r="A38">
            <v>16</v>
          </cell>
        </row>
        <row r="39">
          <cell r="A39">
            <v>16.25</v>
          </cell>
        </row>
        <row r="40">
          <cell r="A40">
            <v>16.5</v>
          </cell>
        </row>
        <row r="41">
          <cell r="A41">
            <v>16.75</v>
          </cell>
        </row>
        <row r="42">
          <cell r="A42">
            <v>17</v>
          </cell>
        </row>
        <row r="43">
          <cell r="A43">
            <v>17.25</v>
          </cell>
        </row>
        <row r="44">
          <cell r="A44">
            <v>17.5</v>
          </cell>
        </row>
        <row r="45">
          <cell r="A45">
            <v>17.75</v>
          </cell>
        </row>
        <row r="46">
          <cell r="A46">
            <v>18</v>
          </cell>
        </row>
        <row r="47">
          <cell r="A47">
            <v>18.25</v>
          </cell>
        </row>
        <row r="48">
          <cell r="A48">
            <v>18.5</v>
          </cell>
        </row>
        <row r="49">
          <cell r="A49">
            <v>18.75</v>
          </cell>
        </row>
        <row r="50">
          <cell r="A50">
            <v>19</v>
          </cell>
        </row>
        <row r="51">
          <cell r="A51">
            <v>19.25</v>
          </cell>
        </row>
        <row r="52">
          <cell r="A52">
            <v>19.5</v>
          </cell>
        </row>
        <row r="53">
          <cell r="A53">
            <v>19.75</v>
          </cell>
        </row>
        <row r="54">
          <cell r="A54">
            <v>20</v>
          </cell>
        </row>
      </sheetData>
      <sheetData sheetId="3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 1"/>
      <sheetName val="Agent 2"/>
      <sheetName val="Agent 3"/>
      <sheetName val="Agent 4"/>
      <sheetName val="Agent 5"/>
      <sheetName val="Agent 6"/>
      <sheetName val="Agent 7"/>
      <sheetName val="Agent 8"/>
      <sheetName val="Agent 9"/>
      <sheetName val="Agent 10"/>
      <sheetName val="Agent 11"/>
      <sheetName val="GRAPHIQUE"/>
      <sheetName val="GENERAL"/>
      <sheetName val="Agent 12"/>
      <sheetName val="Agent 13"/>
      <sheetName val="Agent 14"/>
      <sheetName val="Agent 15"/>
      <sheetName val="Agent 16"/>
      <sheetName val="Agent 17"/>
      <sheetName val="Agent 18"/>
      <sheetName val="Agent 19"/>
      <sheetName val="Agent 20"/>
      <sheetName val="Agent 21"/>
      <sheetName val="Agent 22"/>
      <sheetName val="Agent 23"/>
      <sheetName val="Agent 24"/>
      <sheetName val="Agent 25"/>
      <sheetName val="PAR SERVICE ET AGENT"/>
      <sheetName val="PAR JOUR"/>
      <sheetName val="SERVICE CANTINE"/>
      <sheetName val="LISTE DEROULANTE"/>
      <sheetName val="Comparaison St Aub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2">
          <cell r="A2">
            <v>7</v>
          </cell>
          <cell r="B2" t="str">
            <v>LUNDI</v>
          </cell>
          <cell r="C2" t="str">
            <v>Cantine</v>
          </cell>
        </row>
        <row r="3">
          <cell r="A3">
            <v>7.25</v>
          </cell>
          <cell r="B3" t="str">
            <v>MARDI</v>
          </cell>
          <cell r="C3" t="str">
            <v>Ménage</v>
          </cell>
        </row>
        <row r="4">
          <cell r="A4">
            <v>7.5</v>
          </cell>
          <cell r="B4" t="str">
            <v>MERCREDI</v>
          </cell>
          <cell r="C4" t="str">
            <v>TAP</v>
          </cell>
        </row>
        <row r="5">
          <cell r="A5">
            <v>7.75</v>
          </cell>
          <cell r="B5" t="str">
            <v>JEUDI</v>
          </cell>
          <cell r="C5" t="str">
            <v>Garderie</v>
          </cell>
        </row>
        <row r="6">
          <cell r="A6">
            <v>8</v>
          </cell>
          <cell r="B6" t="str">
            <v>VENDREDI</v>
          </cell>
          <cell r="C6" t="str">
            <v>Garderie Mercredi AM</v>
          </cell>
        </row>
        <row r="7">
          <cell r="A7">
            <v>8.25</v>
          </cell>
          <cell r="B7" t="str">
            <v>SAMEDI</v>
          </cell>
          <cell r="C7" t="str">
            <v>ATSEM</v>
          </cell>
        </row>
        <row r="8">
          <cell r="A8">
            <v>8.5</v>
          </cell>
          <cell r="B8" t="str">
            <v>DIMANCHE</v>
          </cell>
          <cell r="C8" t="str">
            <v>Administratif</v>
          </cell>
        </row>
        <row r="9">
          <cell r="A9">
            <v>8.75</v>
          </cell>
        </row>
        <row r="10">
          <cell r="A10">
            <v>9</v>
          </cell>
        </row>
        <row r="11">
          <cell r="A11">
            <v>9.25</v>
          </cell>
        </row>
        <row r="12">
          <cell r="A12">
            <v>9.5</v>
          </cell>
        </row>
        <row r="13">
          <cell r="A13">
            <v>9.75</v>
          </cell>
        </row>
        <row r="14">
          <cell r="A14">
            <v>10</v>
          </cell>
        </row>
        <row r="15">
          <cell r="A15">
            <v>10.25</v>
          </cell>
        </row>
        <row r="16">
          <cell r="A16">
            <v>10.5</v>
          </cell>
        </row>
        <row r="17">
          <cell r="A17">
            <v>10.75</v>
          </cell>
        </row>
        <row r="18">
          <cell r="A18">
            <v>11</v>
          </cell>
        </row>
        <row r="19">
          <cell r="A19">
            <v>11.25</v>
          </cell>
        </row>
        <row r="20">
          <cell r="A20">
            <v>11.5</v>
          </cell>
        </row>
        <row r="21">
          <cell r="A21">
            <v>11.75</v>
          </cell>
        </row>
        <row r="22">
          <cell r="A22">
            <v>12</v>
          </cell>
        </row>
        <row r="23">
          <cell r="A23">
            <v>12.25</v>
          </cell>
        </row>
        <row r="24">
          <cell r="A24">
            <v>12.5</v>
          </cell>
        </row>
        <row r="25">
          <cell r="A25">
            <v>12.75</v>
          </cell>
        </row>
        <row r="26">
          <cell r="A26">
            <v>13</v>
          </cell>
        </row>
        <row r="27">
          <cell r="A27">
            <v>13.25</v>
          </cell>
        </row>
        <row r="28">
          <cell r="A28">
            <v>13.5</v>
          </cell>
        </row>
        <row r="29">
          <cell r="A29">
            <v>13.75</v>
          </cell>
        </row>
        <row r="30">
          <cell r="A30">
            <v>14</v>
          </cell>
        </row>
        <row r="31">
          <cell r="A31">
            <v>14.25</v>
          </cell>
        </row>
        <row r="32">
          <cell r="A32">
            <v>14.5</v>
          </cell>
        </row>
        <row r="33">
          <cell r="A33">
            <v>14.75</v>
          </cell>
        </row>
        <row r="34">
          <cell r="A34">
            <v>15</v>
          </cell>
        </row>
        <row r="35">
          <cell r="A35">
            <v>15.25</v>
          </cell>
        </row>
        <row r="36">
          <cell r="A36">
            <v>15.5</v>
          </cell>
        </row>
        <row r="37">
          <cell r="A37">
            <v>15.75</v>
          </cell>
        </row>
        <row r="38">
          <cell r="A38">
            <v>16</v>
          </cell>
        </row>
        <row r="39">
          <cell r="A39">
            <v>16.25</v>
          </cell>
        </row>
        <row r="40">
          <cell r="A40">
            <v>16.5</v>
          </cell>
        </row>
        <row r="41">
          <cell r="A41">
            <v>16.75</v>
          </cell>
        </row>
        <row r="42">
          <cell r="A42">
            <v>17</v>
          </cell>
        </row>
        <row r="43">
          <cell r="A43">
            <v>17.25</v>
          </cell>
        </row>
        <row r="44">
          <cell r="A44">
            <v>17.5</v>
          </cell>
        </row>
        <row r="45">
          <cell r="A45">
            <v>17.75</v>
          </cell>
        </row>
        <row r="46">
          <cell r="A46">
            <v>18</v>
          </cell>
        </row>
        <row r="47">
          <cell r="A47">
            <v>18.25</v>
          </cell>
        </row>
        <row r="48">
          <cell r="A48">
            <v>18.5</v>
          </cell>
        </row>
        <row r="49">
          <cell r="A49">
            <v>18.75</v>
          </cell>
        </row>
        <row r="50">
          <cell r="A50">
            <v>19</v>
          </cell>
        </row>
        <row r="51">
          <cell r="A51">
            <v>19.25</v>
          </cell>
        </row>
        <row r="52">
          <cell r="A52">
            <v>19.5</v>
          </cell>
        </row>
        <row r="53">
          <cell r="A53">
            <v>19.75</v>
          </cell>
        </row>
        <row r="54">
          <cell r="A54">
            <v>20</v>
          </cell>
        </row>
      </sheetData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2:BU47"/>
  <sheetViews>
    <sheetView workbookViewId="0">
      <selection activeCell="E1" sqref="E1:E1048576"/>
    </sheetView>
  </sheetViews>
  <sheetFormatPr baseColWidth="10" defaultRowHeight="14.4" x14ac:dyDescent="0.3"/>
  <cols>
    <col min="1" max="1" width="0.88671875" style="27" customWidth="1"/>
    <col min="2" max="2" width="3.5546875" style="58" customWidth="1"/>
    <col min="3" max="3" width="0.88671875" style="27" customWidth="1"/>
    <col min="4" max="4" width="3" style="6" bestFit="1" customWidth="1"/>
    <col min="5" max="5" width="20.109375" style="6" customWidth="1"/>
    <col min="6" max="57" width="2.33203125" style="27" customWidth="1"/>
    <col min="58" max="58" width="0.5546875" style="27" customWidth="1"/>
    <col min="59" max="59" width="4.6640625" style="491" bestFit="1" customWidth="1"/>
    <col min="60" max="60" width="0.5546875" style="27" customWidth="1"/>
    <col min="61" max="73" width="4.6640625" style="27" customWidth="1"/>
    <col min="74" max="16384" width="11.5546875" style="27"/>
  </cols>
  <sheetData>
    <row r="2" spans="2:73" ht="15" thickBot="1" x14ac:dyDescent="0.35"/>
    <row r="3" spans="2:73" ht="15" customHeight="1" thickBot="1" x14ac:dyDescent="0.35">
      <c r="B3" s="497"/>
      <c r="E3" s="26"/>
      <c r="F3" s="1">
        <v>7</v>
      </c>
      <c r="G3" s="2"/>
      <c r="H3" s="2"/>
      <c r="I3" s="3"/>
      <c r="J3" s="1">
        <v>8</v>
      </c>
      <c r="K3" s="2"/>
      <c r="L3" s="2"/>
      <c r="M3" s="3"/>
      <c r="N3" s="1">
        <v>9</v>
      </c>
      <c r="O3" s="2"/>
      <c r="P3" s="2"/>
      <c r="Q3" s="3"/>
      <c r="R3" s="1">
        <v>10</v>
      </c>
      <c r="S3" s="2"/>
      <c r="T3" s="2"/>
      <c r="U3" s="3"/>
      <c r="V3" s="1">
        <v>11</v>
      </c>
      <c r="W3" s="2"/>
      <c r="X3" s="2"/>
      <c r="Y3" s="3"/>
      <c r="Z3" s="1">
        <v>12</v>
      </c>
      <c r="AA3" s="2"/>
      <c r="AB3" s="2"/>
      <c r="AC3" s="3"/>
      <c r="AD3" s="1">
        <v>13</v>
      </c>
      <c r="AE3" s="2"/>
      <c r="AF3" s="2"/>
      <c r="AG3" s="3"/>
      <c r="AH3" s="1">
        <v>14</v>
      </c>
      <c r="AI3" s="2"/>
      <c r="AJ3" s="2"/>
      <c r="AK3" s="3"/>
      <c r="AL3" s="1">
        <v>15</v>
      </c>
      <c r="AM3" s="2"/>
      <c r="AN3" s="2"/>
      <c r="AO3" s="3"/>
      <c r="AP3" s="1">
        <v>16</v>
      </c>
      <c r="AQ3" s="2"/>
      <c r="AR3" s="2"/>
      <c r="AS3" s="3"/>
      <c r="AT3" s="1">
        <v>17</v>
      </c>
      <c r="AU3" s="2"/>
      <c r="AV3" s="2"/>
      <c r="AW3" s="3"/>
      <c r="AX3" s="1">
        <v>18</v>
      </c>
      <c r="AY3" s="2"/>
      <c r="AZ3" s="2"/>
      <c r="BA3" s="3"/>
      <c r="BB3" s="2">
        <v>19</v>
      </c>
      <c r="BC3" s="2"/>
      <c r="BD3" s="2"/>
      <c r="BE3" s="3"/>
      <c r="BF3" s="143"/>
      <c r="BG3" s="492"/>
      <c r="BI3" s="37"/>
      <c r="BJ3" s="38"/>
      <c r="BK3" s="39"/>
      <c r="BL3" s="40"/>
      <c r="BM3" s="41"/>
      <c r="BN3" s="42"/>
      <c r="BO3" s="43"/>
      <c r="BP3" s="44"/>
      <c r="BQ3" s="45"/>
      <c r="BR3" s="46"/>
      <c r="BS3" s="47"/>
      <c r="BT3" s="48"/>
      <c r="BU3" s="49"/>
    </row>
    <row r="4" spans="2:73" ht="14.4" customHeight="1" x14ac:dyDescent="0.3">
      <c r="B4" s="498"/>
      <c r="D4" s="64">
        <v>1</v>
      </c>
      <c r="E4" s="59" t="s">
        <v>21</v>
      </c>
      <c r="F4" s="195"/>
      <c r="G4" s="191"/>
      <c r="H4" s="191"/>
      <c r="I4" s="122"/>
      <c r="J4" s="191"/>
      <c r="K4" s="191"/>
      <c r="L4" s="191"/>
      <c r="M4" s="191"/>
      <c r="N4" s="196"/>
      <c r="O4" s="196"/>
      <c r="P4" s="196"/>
      <c r="Q4" s="196"/>
      <c r="R4" s="196"/>
      <c r="S4" s="196"/>
      <c r="T4" s="196"/>
      <c r="U4" s="196"/>
      <c r="V4" s="196"/>
      <c r="W4" s="196"/>
      <c r="X4" s="196"/>
      <c r="Y4" s="196"/>
      <c r="Z4" s="196"/>
      <c r="AA4" s="196"/>
      <c r="AB4" s="191"/>
      <c r="AC4" s="191"/>
      <c r="AD4" s="191"/>
      <c r="AE4" s="191"/>
      <c r="AF4" s="196"/>
      <c r="AG4" s="196"/>
      <c r="AH4" s="196"/>
      <c r="AI4" s="196"/>
      <c r="AJ4" s="196"/>
      <c r="AK4" s="196"/>
      <c r="AL4" s="196"/>
      <c r="AM4" s="196"/>
      <c r="AN4" s="196"/>
      <c r="AO4" s="196"/>
      <c r="AP4" s="196"/>
      <c r="AQ4" s="181"/>
      <c r="AR4" s="181"/>
      <c r="AS4" s="181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182"/>
      <c r="BF4" s="144"/>
      <c r="BG4" s="493">
        <f>SUM(BI4:BU4)</f>
        <v>7</v>
      </c>
      <c r="BI4" s="28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>
        <v>7</v>
      </c>
      <c r="BU4" s="30"/>
    </row>
    <row r="5" spans="2:73" x14ac:dyDescent="0.3">
      <c r="B5" s="498"/>
      <c r="D5" s="65">
        <v>2</v>
      </c>
      <c r="E5" s="60" t="s">
        <v>22</v>
      </c>
      <c r="F5" s="197"/>
      <c r="G5" s="191"/>
      <c r="H5" s="191"/>
      <c r="I5" s="191"/>
      <c r="J5" s="191"/>
      <c r="K5" s="191"/>
      <c r="L5" s="191"/>
      <c r="M5" s="196"/>
      <c r="N5" s="196"/>
      <c r="O5" s="196"/>
      <c r="P5" s="196"/>
      <c r="Q5" s="196"/>
      <c r="R5" s="196"/>
      <c r="S5" s="196"/>
      <c r="T5" s="196"/>
      <c r="U5" s="196"/>
      <c r="V5" s="196"/>
      <c r="W5" s="196"/>
      <c r="X5" s="196"/>
      <c r="Y5" s="196"/>
      <c r="Z5" s="196"/>
      <c r="AA5" s="196"/>
      <c r="AB5" s="191"/>
      <c r="AC5" s="191"/>
      <c r="AD5" s="191"/>
      <c r="AE5" s="191"/>
      <c r="AF5" s="196"/>
      <c r="AG5" s="196"/>
      <c r="AH5" s="196"/>
      <c r="AI5" s="198" t="s">
        <v>0</v>
      </c>
      <c r="AJ5" s="198"/>
      <c r="AK5" s="198"/>
      <c r="AL5" s="198"/>
      <c r="AM5" s="198"/>
      <c r="AN5" s="198"/>
      <c r="AO5" s="198"/>
      <c r="AP5" s="198"/>
      <c r="AQ5" s="18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182"/>
      <c r="BF5" s="144"/>
      <c r="BG5" s="494">
        <f t="shared" ref="BG5:BG6" si="0">SUM(BI5:BU5)</f>
        <v>6.75</v>
      </c>
      <c r="BI5" s="31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>
        <v>4.58</v>
      </c>
      <c r="BU5" s="33">
        <v>2.17</v>
      </c>
    </row>
    <row r="6" spans="2:73" ht="15" thickBot="1" x14ac:dyDescent="0.35">
      <c r="B6" s="499"/>
      <c r="D6" s="66">
        <v>3</v>
      </c>
      <c r="E6" s="55" t="s">
        <v>23</v>
      </c>
      <c r="F6" s="199"/>
      <c r="G6" s="192"/>
      <c r="H6" s="192"/>
      <c r="I6" s="192"/>
      <c r="J6" s="192"/>
      <c r="K6" s="192"/>
      <c r="L6" s="192"/>
      <c r="M6" s="192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0"/>
      <c r="Z6" s="200"/>
      <c r="AA6" s="200"/>
      <c r="AB6" s="192"/>
      <c r="AC6" s="192"/>
      <c r="AD6" s="192"/>
      <c r="AE6" s="200"/>
      <c r="AF6" s="200"/>
      <c r="AG6" s="200"/>
      <c r="AH6" s="200"/>
      <c r="AI6" s="200"/>
      <c r="AJ6" s="200"/>
      <c r="AK6" s="200"/>
      <c r="AL6" s="200"/>
      <c r="AM6" s="200"/>
      <c r="AN6" s="200"/>
      <c r="AO6" s="200"/>
      <c r="AP6" s="200"/>
      <c r="AQ6" s="146" t="s">
        <v>1</v>
      </c>
      <c r="AR6" s="146" t="s">
        <v>1</v>
      </c>
      <c r="AS6" s="146" t="s">
        <v>1</v>
      </c>
      <c r="AT6" s="146" t="s">
        <v>1</v>
      </c>
      <c r="AU6" s="16"/>
      <c r="AV6" s="16"/>
      <c r="AW6" s="16"/>
      <c r="AX6" s="15"/>
      <c r="AY6" s="15"/>
      <c r="AZ6" s="15"/>
      <c r="BA6" s="15"/>
      <c r="BB6" s="15"/>
      <c r="BC6" s="165"/>
      <c r="BD6" s="165"/>
      <c r="BE6" s="17"/>
      <c r="BF6" s="144"/>
      <c r="BG6" s="495">
        <f t="shared" si="0"/>
        <v>8.25</v>
      </c>
      <c r="BI6" s="34"/>
      <c r="BJ6" s="35"/>
      <c r="BK6" s="35"/>
      <c r="BL6" s="35"/>
      <c r="BM6" s="35"/>
      <c r="BN6" s="35"/>
      <c r="BO6" s="35"/>
      <c r="BP6" s="35">
        <v>1</v>
      </c>
      <c r="BQ6" s="35"/>
      <c r="BR6" s="35"/>
      <c r="BS6" s="35"/>
      <c r="BT6" s="35">
        <v>7.25</v>
      </c>
      <c r="BU6" s="36"/>
    </row>
    <row r="7" spans="2:73" ht="15" thickBot="1" x14ac:dyDescent="0.35">
      <c r="E7" s="500"/>
      <c r="F7" s="166"/>
      <c r="G7" s="166"/>
      <c r="H7" s="166"/>
      <c r="I7" s="166"/>
      <c r="J7" s="166"/>
      <c r="K7" s="166"/>
      <c r="L7" s="166"/>
      <c r="M7" s="166"/>
      <c r="N7" s="166"/>
      <c r="O7" s="166"/>
      <c r="P7" s="166"/>
      <c r="Q7" s="166"/>
      <c r="R7" s="166"/>
      <c r="S7" s="166"/>
      <c r="T7" s="166"/>
      <c r="U7" s="166"/>
      <c r="V7" s="166"/>
      <c r="W7" s="166"/>
      <c r="X7" s="166"/>
      <c r="Y7" s="166"/>
      <c r="Z7" s="166"/>
      <c r="AA7" s="166"/>
      <c r="AB7" s="166"/>
      <c r="AC7" s="166"/>
      <c r="AD7" s="166"/>
      <c r="AE7" s="166"/>
      <c r="AF7" s="166"/>
      <c r="AG7" s="166"/>
      <c r="AH7" s="166"/>
      <c r="AI7" s="166"/>
      <c r="AJ7" s="166"/>
      <c r="AK7" s="166"/>
      <c r="AL7" s="166"/>
      <c r="AM7" s="166"/>
      <c r="AN7" s="166"/>
      <c r="AO7" s="166"/>
      <c r="AP7" s="166"/>
      <c r="AQ7" s="166"/>
      <c r="AR7" s="166"/>
      <c r="AS7" s="166"/>
      <c r="AT7" s="166"/>
      <c r="AU7" s="166"/>
      <c r="AV7" s="166"/>
      <c r="AW7" s="166"/>
      <c r="AX7" s="166"/>
      <c r="AY7" s="166"/>
      <c r="AZ7" s="166"/>
      <c r="BA7" s="166"/>
      <c r="BB7" s="166"/>
      <c r="BC7" s="166"/>
      <c r="BD7" s="166"/>
      <c r="BE7" s="166"/>
      <c r="BI7" s="83">
        <f>SUM(BI4:BI6)</f>
        <v>0</v>
      </c>
      <c r="BJ7" s="83">
        <f t="shared" ref="BJ7:BU7" si="1">SUM(BJ4:BJ6)</f>
        <v>0</v>
      </c>
      <c r="BK7" s="83">
        <f t="shared" si="1"/>
        <v>0</v>
      </c>
      <c r="BL7" s="83">
        <f t="shared" si="1"/>
        <v>0</v>
      </c>
      <c r="BM7" s="83">
        <f t="shared" si="1"/>
        <v>0</v>
      </c>
      <c r="BN7" s="83">
        <f t="shared" si="1"/>
        <v>0</v>
      </c>
      <c r="BO7" s="83">
        <f t="shared" si="1"/>
        <v>0</v>
      </c>
      <c r="BP7" s="83">
        <f t="shared" si="1"/>
        <v>1</v>
      </c>
      <c r="BQ7" s="83">
        <f t="shared" si="1"/>
        <v>0</v>
      </c>
      <c r="BR7" s="83">
        <f t="shared" si="1"/>
        <v>0</v>
      </c>
      <c r="BS7" s="83">
        <f t="shared" si="1"/>
        <v>0</v>
      </c>
      <c r="BT7" s="83">
        <f t="shared" si="1"/>
        <v>18.829999999999998</v>
      </c>
      <c r="BU7" s="83">
        <f t="shared" si="1"/>
        <v>2.17</v>
      </c>
    </row>
    <row r="8" spans="2:73" ht="6.6" customHeight="1" x14ac:dyDescent="0.3">
      <c r="B8" s="497"/>
      <c r="F8" s="166"/>
      <c r="G8" s="166"/>
      <c r="H8" s="166"/>
      <c r="I8" s="166"/>
      <c r="J8" s="166"/>
      <c r="K8" s="166"/>
      <c r="L8" s="95">
        <v>35</v>
      </c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167"/>
      <c r="AA8" s="166"/>
      <c r="AB8" s="166"/>
      <c r="AC8" s="166"/>
      <c r="AD8" s="166"/>
      <c r="AE8" s="166"/>
      <c r="AF8" s="166"/>
      <c r="AG8" s="166"/>
      <c r="AH8" s="166"/>
      <c r="AI8" s="95">
        <v>5</v>
      </c>
      <c r="AJ8" s="97"/>
      <c r="AK8" s="97"/>
      <c r="AL8" s="97"/>
      <c r="AM8" s="97"/>
      <c r="AN8" s="97"/>
      <c r="AO8" s="97"/>
      <c r="AP8" s="97"/>
      <c r="AQ8" s="99"/>
      <c r="AR8" s="166"/>
      <c r="AS8" s="166"/>
      <c r="AT8" s="166"/>
      <c r="AU8" s="166"/>
      <c r="AV8" s="166"/>
      <c r="AW8" s="166"/>
      <c r="AX8" s="166"/>
      <c r="AY8" s="166"/>
      <c r="AZ8" s="166"/>
      <c r="BA8" s="166"/>
      <c r="BB8" s="166"/>
      <c r="BC8" s="166"/>
      <c r="BD8" s="166"/>
      <c r="BE8" s="166"/>
    </row>
    <row r="9" spans="2:73" ht="7.2" customHeight="1" thickBot="1" x14ac:dyDescent="0.35">
      <c r="B9" s="498"/>
      <c r="F9" s="166"/>
      <c r="G9" s="166"/>
      <c r="H9" s="166"/>
      <c r="I9" s="166"/>
      <c r="J9" s="166"/>
      <c r="K9" s="166"/>
      <c r="L9" s="96">
        <v>35</v>
      </c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167"/>
      <c r="AA9" s="166"/>
      <c r="AB9" s="166"/>
      <c r="AC9" s="166"/>
      <c r="AD9" s="166"/>
      <c r="AE9" s="166"/>
      <c r="AF9" s="166"/>
      <c r="AG9" s="166"/>
      <c r="AH9" s="166"/>
      <c r="AI9" s="96">
        <v>5</v>
      </c>
      <c r="AJ9" s="98"/>
      <c r="AK9" s="98"/>
      <c r="AL9" s="98"/>
      <c r="AM9" s="98"/>
      <c r="AN9" s="98"/>
      <c r="AO9" s="98"/>
      <c r="AP9" s="98"/>
      <c r="AQ9" s="96"/>
      <c r="AR9" s="100"/>
      <c r="AS9" s="166"/>
      <c r="AT9" s="166"/>
      <c r="AU9" s="166"/>
      <c r="AV9" s="166"/>
      <c r="AW9" s="166"/>
      <c r="AX9" s="166"/>
      <c r="AY9" s="166"/>
      <c r="AZ9" s="166"/>
      <c r="BA9" s="166"/>
      <c r="BB9" s="166"/>
      <c r="BC9" s="166"/>
      <c r="BD9" s="166"/>
      <c r="BE9" s="166"/>
    </row>
    <row r="10" spans="2:73" ht="15" thickBot="1" x14ac:dyDescent="0.35">
      <c r="B10" s="498"/>
      <c r="F10" s="18">
        <v>7</v>
      </c>
      <c r="G10" s="4"/>
      <c r="H10" s="4"/>
      <c r="I10" s="5"/>
      <c r="J10" s="18">
        <v>8</v>
      </c>
      <c r="K10" s="4"/>
      <c r="L10" s="53"/>
      <c r="M10" s="5"/>
      <c r="N10" s="18">
        <v>9</v>
      </c>
      <c r="O10" s="4"/>
      <c r="P10" s="4"/>
      <c r="Q10" s="5"/>
      <c r="R10" s="18">
        <v>10</v>
      </c>
      <c r="S10" s="4"/>
      <c r="T10" s="4"/>
      <c r="U10" s="5"/>
      <c r="V10" s="18">
        <v>11</v>
      </c>
      <c r="W10" s="4"/>
      <c r="X10" s="4"/>
      <c r="Y10" s="4"/>
      <c r="Z10" s="53">
        <v>12</v>
      </c>
      <c r="AA10" s="4"/>
      <c r="AB10" s="4"/>
      <c r="AC10" s="5"/>
      <c r="AD10" s="18">
        <v>13</v>
      </c>
      <c r="AE10" s="4"/>
      <c r="AF10" s="4"/>
      <c r="AG10" s="5"/>
      <c r="AH10" s="18">
        <v>14</v>
      </c>
      <c r="AI10" s="53"/>
      <c r="AJ10" s="4"/>
      <c r="AK10" s="5"/>
      <c r="AL10" s="18">
        <v>15</v>
      </c>
      <c r="AM10" s="4"/>
      <c r="AN10" s="4"/>
      <c r="AO10" s="5"/>
      <c r="AP10" s="18">
        <v>16</v>
      </c>
      <c r="AQ10" s="53"/>
      <c r="AR10" s="87"/>
      <c r="AS10" s="5"/>
      <c r="AT10" s="18">
        <v>17</v>
      </c>
      <c r="AU10" s="4"/>
      <c r="AV10" s="4"/>
      <c r="AW10" s="5"/>
      <c r="AX10" s="18">
        <v>18</v>
      </c>
      <c r="AY10" s="4"/>
      <c r="AZ10" s="4"/>
      <c r="BA10" s="5"/>
      <c r="BB10" s="4">
        <v>19</v>
      </c>
      <c r="BC10" s="4"/>
      <c r="BD10" s="4"/>
      <c r="BE10" s="5"/>
      <c r="BF10" s="143"/>
      <c r="BG10" s="492"/>
      <c r="BI10" s="37"/>
      <c r="BJ10" s="38"/>
      <c r="BK10" s="39"/>
      <c r="BL10" s="40"/>
      <c r="BM10" s="41"/>
      <c r="BN10" s="42"/>
      <c r="BO10" s="43"/>
      <c r="BP10" s="44"/>
      <c r="BQ10" s="45"/>
      <c r="BR10" s="46"/>
      <c r="BS10" s="47"/>
      <c r="BT10" s="48"/>
      <c r="BU10" s="49"/>
    </row>
    <row r="11" spans="2:73" ht="14.4" customHeight="1" x14ac:dyDescent="0.3">
      <c r="B11" s="498"/>
      <c r="D11" s="64">
        <v>4</v>
      </c>
      <c r="E11" s="501" t="s">
        <v>24</v>
      </c>
      <c r="F11" s="195"/>
      <c r="G11" s="204"/>
      <c r="H11" s="204"/>
      <c r="I11" s="204"/>
      <c r="J11" s="204"/>
      <c r="K11" s="205"/>
      <c r="L11" s="206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  <c r="X11" s="204"/>
      <c r="Y11" s="205"/>
      <c r="Z11" s="206"/>
      <c r="AA11" s="204"/>
      <c r="AB11" s="204"/>
      <c r="AC11" s="204"/>
      <c r="AD11" s="184" t="s">
        <v>2</v>
      </c>
      <c r="AE11" s="19"/>
      <c r="AF11" s="19"/>
      <c r="AG11" s="19" t="s">
        <v>3</v>
      </c>
      <c r="AH11" s="205"/>
      <c r="AI11" s="206"/>
      <c r="AJ11" s="204"/>
      <c r="AK11" s="204"/>
      <c r="AL11" s="204"/>
      <c r="AM11" s="204"/>
      <c r="AN11" s="204"/>
      <c r="AO11" s="204"/>
      <c r="AP11" s="205"/>
      <c r="AQ11" s="207"/>
      <c r="AR11" s="208"/>
      <c r="AS11" s="204"/>
      <c r="AT11" s="204"/>
      <c r="AU11" s="204"/>
      <c r="AV11" s="204"/>
      <c r="AW11" s="204"/>
      <c r="AX11" s="204"/>
      <c r="AY11" s="204"/>
      <c r="AZ11" s="204"/>
      <c r="BA11" s="204"/>
      <c r="BB11" s="204"/>
      <c r="BC11" s="204"/>
      <c r="BD11" s="204"/>
      <c r="BE11" s="209"/>
      <c r="BF11" s="144"/>
      <c r="BG11" s="493">
        <f>SUM(BI11:BU11)</f>
        <v>1</v>
      </c>
      <c r="BI11" s="28"/>
      <c r="BJ11" s="29"/>
      <c r="BK11" s="29"/>
      <c r="BL11" s="29"/>
      <c r="BM11" s="29"/>
      <c r="BN11" s="29">
        <v>0.25</v>
      </c>
      <c r="BO11" s="29">
        <v>0.75</v>
      </c>
      <c r="BP11" s="29"/>
      <c r="BQ11" s="29"/>
      <c r="BR11" s="29"/>
      <c r="BS11" s="29"/>
      <c r="BT11" s="29"/>
      <c r="BU11" s="30"/>
    </row>
    <row r="12" spans="2:73" x14ac:dyDescent="0.3">
      <c r="B12" s="498"/>
      <c r="D12" s="65">
        <v>5</v>
      </c>
      <c r="E12" s="502" t="s">
        <v>25</v>
      </c>
      <c r="F12" s="210"/>
      <c r="G12" s="211"/>
      <c r="H12" s="211"/>
      <c r="I12" s="211"/>
      <c r="J12" s="211"/>
      <c r="K12" s="212"/>
      <c r="L12" s="213"/>
      <c r="M12" s="211"/>
      <c r="N12" s="211"/>
      <c r="O12" s="211"/>
      <c r="P12" s="211"/>
      <c r="Q12" s="211"/>
      <c r="R12" s="211"/>
      <c r="S12" s="211"/>
      <c r="T12" s="214"/>
      <c r="U12" s="214"/>
      <c r="V12" s="214"/>
      <c r="W12" s="214"/>
      <c r="X12" s="214"/>
      <c r="Y12" s="215"/>
      <c r="Z12" s="216"/>
      <c r="AA12" s="214"/>
      <c r="AB12" s="214"/>
      <c r="AC12" s="214"/>
      <c r="AD12" s="214"/>
      <c r="AE12" s="214"/>
      <c r="AF12" s="214"/>
      <c r="AG12" s="214"/>
      <c r="AH12" s="217"/>
      <c r="AI12" s="218"/>
      <c r="AJ12" s="219"/>
      <c r="AK12" s="220"/>
      <c r="AL12" s="220"/>
      <c r="AM12" s="220"/>
      <c r="AN12" s="220"/>
      <c r="AO12" s="220"/>
      <c r="AP12" s="221"/>
      <c r="AQ12" s="222"/>
      <c r="AR12" s="223"/>
      <c r="AS12" s="224"/>
      <c r="AT12" s="224"/>
      <c r="AU12" s="224"/>
      <c r="AV12" s="224"/>
      <c r="AW12" s="219"/>
      <c r="AX12" s="219"/>
      <c r="AY12" s="219"/>
      <c r="AZ12" s="219"/>
      <c r="BA12" s="219"/>
      <c r="BB12" s="219"/>
      <c r="BC12" s="225"/>
      <c r="BD12" s="225"/>
      <c r="BE12" s="226"/>
      <c r="BF12" s="55"/>
      <c r="BG12" s="494">
        <f t="shared" ref="BG12:BG19" si="2">SUM(BI12:BU12)</f>
        <v>10</v>
      </c>
      <c r="BI12" s="31">
        <v>3.5</v>
      </c>
      <c r="BJ12" s="32">
        <v>1.25</v>
      </c>
      <c r="BK12" s="32"/>
      <c r="BL12" s="32">
        <v>1.75</v>
      </c>
      <c r="BM12" s="32">
        <v>3.5</v>
      </c>
      <c r="BN12" s="32"/>
      <c r="BO12" s="32"/>
      <c r="BP12" s="32"/>
      <c r="BQ12" s="32"/>
      <c r="BR12" s="32"/>
      <c r="BS12" s="32"/>
      <c r="BT12" s="32"/>
      <c r="BU12" s="33"/>
    </row>
    <row r="13" spans="2:73" x14ac:dyDescent="0.3">
      <c r="B13" s="498"/>
      <c r="D13" s="65">
        <v>6</v>
      </c>
      <c r="E13" s="502" t="s">
        <v>26</v>
      </c>
      <c r="F13" s="227"/>
      <c r="G13" s="50"/>
      <c r="H13" s="50"/>
      <c r="I13" s="50"/>
      <c r="J13" s="50"/>
      <c r="K13" s="72" t="s">
        <v>4</v>
      </c>
      <c r="L13" s="228"/>
      <c r="M13" s="191"/>
      <c r="N13" s="191"/>
      <c r="O13" s="191"/>
      <c r="P13" s="191"/>
      <c r="Q13" s="191"/>
      <c r="R13" s="191"/>
      <c r="S13" s="191"/>
      <c r="T13" s="191"/>
      <c r="U13" s="191"/>
      <c r="V13" s="191"/>
      <c r="W13" s="191"/>
      <c r="X13" s="191"/>
      <c r="Y13" s="185" t="s">
        <v>5</v>
      </c>
      <c r="Z13" s="189"/>
      <c r="AA13" s="190"/>
      <c r="AB13" s="190"/>
      <c r="AC13" s="190"/>
      <c r="AD13" s="190"/>
      <c r="AE13" s="22" t="s">
        <v>6</v>
      </c>
      <c r="AF13" s="22"/>
      <c r="AG13" s="22" t="s">
        <v>3</v>
      </c>
      <c r="AH13" s="229"/>
      <c r="AI13" s="230"/>
      <c r="AJ13" s="191"/>
      <c r="AK13" s="191"/>
      <c r="AL13" s="191"/>
      <c r="AM13" s="191"/>
      <c r="AN13" s="191"/>
      <c r="AO13" s="191"/>
      <c r="AP13" s="229"/>
      <c r="AQ13" s="231"/>
      <c r="AR13" s="232"/>
      <c r="AS13" s="50"/>
      <c r="AT13" s="50"/>
      <c r="AU13" s="50"/>
      <c r="AV13" s="50"/>
      <c r="AW13" s="50"/>
      <c r="AX13" s="50"/>
      <c r="AY13" s="50"/>
      <c r="AZ13" s="233"/>
      <c r="BA13" s="233"/>
      <c r="BB13" s="191"/>
      <c r="BC13" s="191"/>
      <c r="BD13" s="191"/>
      <c r="BE13" s="234"/>
      <c r="BF13" s="144"/>
      <c r="BG13" s="494">
        <f t="shared" si="2"/>
        <v>6.33</v>
      </c>
      <c r="BI13" s="31"/>
      <c r="BJ13" s="32"/>
      <c r="BK13" s="32">
        <v>0.5</v>
      </c>
      <c r="BL13" s="32"/>
      <c r="BM13" s="32">
        <v>1.5</v>
      </c>
      <c r="BN13" s="32"/>
      <c r="BO13" s="32">
        <v>0.75</v>
      </c>
      <c r="BP13" s="32">
        <v>3.58</v>
      </c>
      <c r="BQ13" s="32"/>
      <c r="BR13" s="32"/>
      <c r="BS13" s="32"/>
      <c r="BT13" s="32"/>
      <c r="BU13" s="33"/>
    </row>
    <row r="14" spans="2:73" x14ac:dyDescent="0.3">
      <c r="B14" s="498"/>
      <c r="D14" s="65">
        <v>7</v>
      </c>
      <c r="E14" s="502" t="s">
        <v>27</v>
      </c>
      <c r="F14" s="197"/>
      <c r="G14" s="191"/>
      <c r="H14" s="191"/>
      <c r="I14" s="191"/>
      <c r="J14" s="233"/>
      <c r="K14" s="235"/>
      <c r="L14" s="236"/>
      <c r="M14" s="233"/>
      <c r="N14" s="233"/>
      <c r="O14" s="233"/>
      <c r="P14" s="233"/>
      <c r="Q14" s="233"/>
      <c r="R14" s="233"/>
      <c r="S14" s="233"/>
      <c r="T14" s="233"/>
      <c r="U14" s="233"/>
      <c r="V14" s="191"/>
      <c r="W14" s="191"/>
      <c r="X14" s="191"/>
      <c r="Y14" s="185" t="s">
        <v>5</v>
      </c>
      <c r="Z14" s="189"/>
      <c r="AA14" s="22"/>
      <c r="AB14" s="22"/>
      <c r="AC14" s="22"/>
      <c r="AD14" s="22"/>
      <c r="AE14" s="22"/>
      <c r="AF14" s="22"/>
      <c r="AG14" s="22" t="s">
        <v>3</v>
      </c>
      <c r="AH14" s="229"/>
      <c r="AI14" s="230"/>
      <c r="AJ14" s="191"/>
      <c r="AK14" s="191"/>
      <c r="AL14" s="191"/>
      <c r="AM14" s="191"/>
      <c r="AN14" s="191"/>
      <c r="AO14" s="191"/>
      <c r="AP14" s="229"/>
      <c r="AQ14" s="237"/>
      <c r="AR14" s="232"/>
      <c r="AS14" s="50"/>
      <c r="AT14" s="50"/>
      <c r="AU14" s="50"/>
      <c r="AV14" s="50"/>
      <c r="AW14" s="50"/>
      <c r="AX14" s="191"/>
      <c r="AY14" s="191"/>
      <c r="AZ14" s="191"/>
      <c r="BA14" s="191"/>
      <c r="BB14" s="191"/>
      <c r="BC14" s="191"/>
      <c r="BD14" s="191"/>
      <c r="BE14" s="234"/>
      <c r="BF14" s="144"/>
      <c r="BG14" s="494">
        <f t="shared" si="2"/>
        <v>7</v>
      </c>
      <c r="BI14" s="31"/>
      <c r="BJ14" s="32"/>
      <c r="BK14" s="32">
        <v>3</v>
      </c>
      <c r="BL14" s="32"/>
      <c r="BM14" s="32">
        <v>0.42</v>
      </c>
      <c r="BN14" s="32"/>
      <c r="BO14" s="32">
        <v>1.83</v>
      </c>
      <c r="BP14" s="32">
        <v>1.75</v>
      </c>
      <c r="BQ14" s="32"/>
      <c r="BR14" s="32"/>
      <c r="BS14" s="32"/>
      <c r="BT14" s="32"/>
      <c r="BU14" s="33"/>
    </row>
    <row r="15" spans="2:73" x14ac:dyDescent="0.3">
      <c r="B15" s="498"/>
      <c r="D15" s="65">
        <v>8</v>
      </c>
      <c r="E15" s="502" t="s">
        <v>28</v>
      </c>
      <c r="F15" s="238"/>
      <c r="G15" s="219"/>
      <c r="H15" s="219"/>
      <c r="I15" s="219"/>
      <c r="J15" s="219"/>
      <c r="K15" s="217"/>
      <c r="L15" s="218"/>
      <c r="M15" s="219"/>
      <c r="N15" s="219"/>
      <c r="O15" s="219"/>
      <c r="P15" s="239"/>
      <c r="Q15" s="239"/>
      <c r="R15" s="239"/>
      <c r="S15" s="239"/>
      <c r="T15" s="214"/>
      <c r="U15" s="214"/>
      <c r="V15" s="214"/>
      <c r="W15" s="214"/>
      <c r="X15" s="214"/>
      <c r="Y15" s="215"/>
      <c r="Z15" s="216"/>
      <c r="AA15" s="214"/>
      <c r="AB15" s="214"/>
      <c r="AC15" s="214"/>
      <c r="AD15" s="214"/>
      <c r="AE15" s="214"/>
      <c r="AF15" s="214"/>
      <c r="AG15" s="214"/>
      <c r="AH15" s="217"/>
      <c r="AI15" s="218"/>
      <c r="AJ15" s="219"/>
      <c r="AK15" s="220"/>
      <c r="AL15" s="220"/>
      <c r="AM15" s="220"/>
      <c r="AN15" s="220"/>
      <c r="AO15" s="220"/>
      <c r="AP15" s="221"/>
      <c r="AQ15" s="222"/>
      <c r="AR15" s="240"/>
      <c r="AS15" s="241"/>
      <c r="AT15" s="241"/>
      <c r="AU15" s="241"/>
      <c r="AV15" s="219"/>
      <c r="AW15" s="219"/>
      <c r="AX15" s="219"/>
      <c r="AY15" s="219"/>
      <c r="AZ15" s="219"/>
      <c r="BA15" s="219"/>
      <c r="BB15" s="219"/>
      <c r="BC15" s="225"/>
      <c r="BD15" s="225"/>
      <c r="BE15" s="226"/>
      <c r="BF15" s="55"/>
      <c r="BG15" s="494">
        <f t="shared" si="2"/>
        <v>7.25</v>
      </c>
      <c r="BI15" s="31"/>
      <c r="BJ15" s="32"/>
      <c r="BK15" s="32"/>
      <c r="BL15" s="32">
        <v>1.75</v>
      </c>
      <c r="BM15" s="32">
        <v>3.5</v>
      </c>
      <c r="BN15" s="32"/>
      <c r="BO15" s="32"/>
      <c r="BP15" s="32">
        <v>1</v>
      </c>
      <c r="BQ15" s="32"/>
      <c r="BR15" s="32"/>
      <c r="BS15" s="32"/>
      <c r="BT15" s="32">
        <v>1</v>
      </c>
      <c r="BU15" s="33"/>
    </row>
    <row r="16" spans="2:73" x14ac:dyDescent="0.3">
      <c r="B16" s="498"/>
      <c r="D16" s="65">
        <v>9</v>
      </c>
      <c r="E16" s="502" t="s">
        <v>29</v>
      </c>
      <c r="F16" s="197"/>
      <c r="G16" s="191"/>
      <c r="H16" s="191"/>
      <c r="I16" s="191"/>
      <c r="J16" s="242"/>
      <c r="K16" s="243"/>
      <c r="L16" s="244"/>
      <c r="M16" s="242"/>
      <c r="N16" s="242"/>
      <c r="O16" s="191"/>
      <c r="P16" s="191"/>
      <c r="Q16" s="191"/>
      <c r="R16" s="191"/>
      <c r="S16" s="191"/>
      <c r="T16" s="191"/>
      <c r="U16" s="191"/>
      <c r="V16" s="191"/>
      <c r="W16" s="191"/>
      <c r="X16" s="190"/>
      <c r="Y16" s="185"/>
      <c r="Z16" s="189"/>
      <c r="AA16" s="190"/>
      <c r="AB16" s="190"/>
      <c r="AC16" s="190"/>
      <c r="AD16" s="190"/>
      <c r="AE16" s="22" t="s">
        <v>6</v>
      </c>
      <c r="AF16" s="22"/>
      <c r="AG16" s="22" t="s">
        <v>3</v>
      </c>
      <c r="AH16" s="245"/>
      <c r="AI16" s="201"/>
      <c r="AJ16" s="164"/>
      <c r="AK16" s="164"/>
      <c r="AL16" s="164"/>
      <c r="AM16" s="164"/>
      <c r="AN16" s="164"/>
      <c r="AO16" s="164"/>
      <c r="AP16" s="245"/>
      <c r="AQ16" s="231"/>
      <c r="AR16" s="246"/>
      <c r="AS16" s="191"/>
      <c r="AT16" s="247"/>
      <c r="AU16" s="247"/>
      <c r="AV16" s="247"/>
      <c r="AW16" s="247"/>
      <c r="AX16" s="247"/>
      <c r="AY16" s="247"/>
      <c r="AZ16" s="247"/>
      <c r="BA16" s="247"/>
      <c r="BB16" s="247"/>
      <c r="BC16" s="247"/>
      <c r="BD16" s="191"/>
      <c r="BE16" s="234"/>
      <c r="BF16" s="144"/>
      <c r="BG16" s="494">
        <f t="shared" si="2"/>
        <v>8.5</v>
      </c>
      <c r="BI16" s="31">
        <v>1.25</v>
      </c>
      <c r="BJ16" s="32">
        <v>2.5</v>
      </c>
      <c r="BK16" s="32"/>
      <c r="BL16" s="32">
        <v>2.17</v>
      </c>
      <c r="BM16" s="32">
        <v>1.83</v>
      </c>
      <c r="BN16" s="32"/>
      <c r="BO16" s="32">
        <v>0.75</v>
      </c>
      <c r="BP16" s="32"/>
      <c r="BQ16" s="32"/>
      <c r="BR16" s="32"/>
      <c r="BS16" s="32"/>
      <c r="BT16" s="32"/>
      <c r="BU16" s="33"/>
    </row>
    <row r="17" spans="2:73" x14ac:dyDescent="0.3">
      <c r="B17" s="498"/>
      <c r="D17" s="65">
        <v>10</v>
      </c>
      <c r="E17" s="502" t="s">
        <v>30</v>
      </c>
      <c r="F17" s="197"/>
      <c r="G17" s="191"/>
      <c r="H17" s="50"/>
      <c r="I17" s="50"/>
      <c r="J17" s="50"/>
      <c r="K17" s="72" t="s">
        <v>4</v>
      </c>
      <c r="L17" s="230"/>
      <c r="M17" s="191"/>
      <c r="N17" s="191"/>
      <c r="O17" s="191"/>
      <c r="P17" s="191"/>
      <c r="Q17" s="191"/>
      <c r="R17" s="191"/>
      <c r="S17" s="191"/>
      <c r="T17" s="191"/>
      <c r="U17" s="191"/>
      <c r="V17" s="191"/>
      <c r="W17" s="191"/>
      <c r="X17" s="191"/>
      <c r="Y17" s="185" t="s">
        <v>5</v>
      </c>
      <c r="Z17" s="189"/>
      <c r="AA17" s="22"/>
      <c r="AB17" s="22"/>
      <c r="AC17" s="22"/>
      <c r="AD17" s="22"/>
      <c r="AE17" s="22"/>
      <c r="AF17" s="22"/>
      <c r="AG17" s="22" t="s">
        <v>3</v>
      </c>
      <c r="AH17" s="229"/>
      <c r="AI17" s="230"/>
      <c r="AJ17" s="191"/>
      <c r="AK17" s="191"/>
      <c r="AL17" s="191"/>
      <c r="AM17" s="191"/>
      <c r="AN17" s="191"/>
      <c r="AO17" s="191"/>
      <c r="AP17" s="229"/>
      <c r="AQ17" s="231"/>
      <c r="AR17" s="232"/>
      <c r="AS17" s="50"/>
      <c r="AT17" s="50"/>
      <c r="AU17" s="50"/>
      <c r="AV17" s="50"/>
      <c r="AW17" s="50"/>
      <c r="AX17" s="50"/>
      <c r="AY17" s="50"/>
      <c r="AZ17" s="50"/>
      <c r="BA17" s="50"/>
      <c r="BB17" s="233"/>
      <c r="BC17" s="233"/>
      <c r="BD17" s="191"/>
      <c r="BE17" s="234"/>
      <c r="BF17" s="144"/>
      <c r="BG17" s="494">
        <f t="shared" si="2"/>
        <v>6.33</v>
      </c>
      <c r="BI17" s="31"/>
      <c r="BJ17" s="32"/>
      <c r="BK17" s="32">
        <v>0.5</v>
      </c>
      <c r="BL17" s="32"/>
      <c r="BM17" s="32">
        <v>0.42</v>
      </c>
      <c r="BN17" s="32"/>
      <c r="BO17" s="32">
        <v>1.83</v>
      </c>
      <c r="BP17" s="32">
        <v>3.58</v>
      </c>
      <c r="BQ17" s="32"/>
      <c r="BR17" s="32"/>
      <c r="BS17" s="32"/>
      <c r="BT17" s="32"/>
      <c r="BU17" s="33"/>
    </row>
    <row r="18" spans="2:73" x14ac:dyDescent="0.3">
      <c r="B18" s="498"/>
      <c r="D18" s="65">
        <v>11</v>
      </c>
      <c r="E18" s="502" t="s">
        <v>31</v>
      </c>
      <c r="F18" s="197"/>
      <c r="G18" s="191"/>
      <c r="H18" s="191"/>
      <c r="I18" s="191"/>
      <c r="J18" s="191"/>
      <c r="K18" s="248" t="s">
        <v>7</v>
      </c>
      <c r="L18" s="186"/>
      <c r="M18" s="187"/>
      <c r="N18" s="187"/>
      <c r="O18" s="187"/>
      <c r="P18" s="187"/>
      <c r="Q18" s="187"/>
      <c r="R18" s="187"/>
      <c r="S18" s="187"/>
      <c r="T18" s="187"/>
      <c r="U18" s="187"/>
      <c r="V18" s="187"/>
      <c r="W18" s="187"/>
      <c r="X18" s="187"/>
      <c r="Y18" s="188"/>
      <c r="Z18" s="189"/>
      <c r="AA18" s="190"/>
      <c r="AB18" s="191"/>
      <c r="AC18" s="191"/>
      <c r="AD18" s="191"/>
      <c r="AE18" s="22" t="s">
        <v>6</v>
      </c>
      <c r="AF18" s="22"/>
      <c r="AG18" s="22"/>
      <c r="AH18" s="188" t="s">
        <v>3</v>
      </c>
      <c r="AI18" s="186"/>
      <c r="AJ18" s="187"/>
      <c r="AK18" s="187"/>
      <c r="AL18" s="187"/>
      <c r="AM18" s="187"/>
      <c r="AN18" s="187"/>
      <c r="AO18" s="187"/>
      <c r="AP18" s="188"/>
      <c r="AQ18" s="231"/>
      <c r="AR18" s="246"/>
      <c r="AS18" s="191"/>
      <c r="AT18" s="191"/>
      <c r="AU18" s="191"/>
      <c r="AV18" s="191"/>
      <c r="AW18" s="191"/>
      <c r="AX18" s="191"/>
      <c r="AY18" s="191"/>
      <c r="AZ18" s="191"/>
      <c r="BA18" s="191"/>
      <c r="BB18" s="191"/>
      <c r="BC18" s="191"/>
      <c r="BD18" s="191"/>
      <c r="BE18" s="234"/>
      <c r="BF18" s="144"/>
      <c r="BG18" s="494">
        <f t="shared" si="2"/>
        <v>7.08</v>
      </c>
      <c r="BI18" s="31"/>
      <c r="BJ18" s="32"/>
      <c r="BK18" s="32"/>
      <c r="BL18" s="32"/>
      <c r="BM18" s="32">
        <v>0.5</v>
      </c>
      <c r="BN18" s="32"/>
      <c r="BO18" s="32">
        <v>0.75</v>
      </c>
      <c r="BP18" s="32"/>
      <c r="BQ18" s="32">
        <f>5.25+0.33</f>
        <v>5.58</v>
      </c>
      <c r="BR18" s="32">
        <v>0.25</v>
      </c>
      <c r="BS18" s="32"/>
      <c r="BT18" s="32"/>
      <c r="BU18" s="33"/>
    </row>
    <row r="19" spans="2:73" ht="15" thickBot="1" x14ac:dyDescent="0.35">
      <c r="B19" s="498"/>
      <c r="D19" s="66">
        <v>12</v>
      </c>
      <c r="E19" s="503" t="s">
        <v>32</v>
      </c>
      <c r="F19" s="249"/>
      <c r="G19" s="250"/>
      <c r="H19" s="250"/>
      <c r="I19" s="250"/>
      <c r="J19" s="251"/>
      <c r="K19" s="193"/>
      <c r="L19" s="252" t="s">
        <v>4</v>
      </c>
      <c r="M19" s="253"/>
      <c r="N19" s="253"/>
      <c r="O19" s="253"/>
      <c r="P19" s="253"/>
      <c r="Q19" s="253"/>
      <c r="R19" s="253"/>
      <c r="S19" s="253"/>
      <c r="T19" s="253"/>
      <c r="U19" s="253"/>
      <c r="V19" s="253"/>
      <c r="W19" s="253"/>
      <c r="X19" s="253"/>
      <c r="Y19" s="254"/>
      <c r="Z19" s="255"/>
      <c r="AA19" s="250"/>
      <c r="AB19" s="250"/>
      <c r="AC19" s="250"/>
      <c r="AD19" s="194"/>
      <c r="AE19" s="256"/>
      <c r="AF19" s="256"/>
      <c r="AG19" s="257"/>
      <c r="AH19" s="254" t="s">
        <v>3</v>
      </c>
      <c r="AI19" s="252"/>
      <c r="AJ19" s="253"/>
      <c r="AK19" s="253"/>
      <c r="AL19" s="253"/>
      <c r="AM19" s="253"/>
      <c r="AN19" s="253"/>
      <c r="AO19" s="253"/>
      <c r="AP19" s="254"/>
      <c r="AQ19" s="258"/>
      <c r="AR19" s="259"/>
      <c r="AS19" s="251"/>
      <c r="AT19" s="250"/>
      <c r="AU19" s="250"/>
      <c r="AV19" s="250"/>
      <c r="AW19" s="250"/>
      <c r="AX19" s="250"/>
      <c r="AY19" s="250"/>
      <c r="AZ19" s="250"/>
      <c r="BA19" s="250"/>
      <c r="BB19" s="250"/>
      <c r="BC19" s="250"/>
      <c r="BD19" s="250"/>
      <c r="BE19" s="260"/>
      <c r="BF19" s="144"/>
      <c r="BG19" s="495">
        <f t="shared" si="2"/>
        <v>7.99</v>
      </c>
      <c r="BI19" s="34"/>
      <c r="BJ19" s="35"/>
      <c r="BK19" s="35"/>
      <c r="BL19" s="35"/>
      <c r="BM19" s="35"/>
      <c r="BN19" s="35"/>
      <c r="BO19" s="35">
        <v>0.83</v>
      </c>
      <c r="BP19" s="35">
        <f>0.58+0.75</f>
        <v>1.33</v>
      </c>
      <c r="BQ19" s="35">
        <f>5.25+0.33</f>
        <v>5.58</v>
      </c>
      <c r="BR19" s="35">
        <v>0.25</v>
      </c>
      <c r="BS19" s="35"/>
      <c r="BT19" s="35"/>
      <c r="BU19" s="36"/>
    </row>
    <row r="20" spans="2:73" ht="6" customHeight="1" x14ac:dyDescent="0.3">
      <c r="B20" s="498"/>
      <c r="F20" s="166"/>
      <c r="G20" s="166"/>
      <c r="H20" s="166"/>
      <c r="I20" s="166"/>
      <c r="J20" s="166"/>
      <c r="K20" s="166"/>
      <c r="L20" s="167"/>
      <c r="M20" s="166"/>
      <c r="N20" s="166"/>
      <c r="O20" s="166"/>
      <c r="P20" s="166"/>
      <c r="Q20" s="166"/>
      <c r="R20" s="166"/>
      <c r="S20" s="166"/>
      <c r="T20" s="166"/>
      <c r="U20" s="166"/>
      <c r="V20" s="166"/>
      <c r="W20" s="166"/>
      <c r="X20" s="166"/>
      <c r="Y20" s="166"/>
      <c r="Z20" s="167"/>
      <c r="AA20" s="166"/>
      <c r="AB20" s="166"/>
      <c r="AC20" s="166"/>
      <c r="AD20" s="166"/>
      <c r="AE20" s="166"/>
      <c r="AF20" s="166"/>
      <c r="AG20" s="166"/>
      <c r="AH20" s="166"/>
      <c r="AI20" s="167"/>
      <c r="AJ20" s="166"/>
      <c r="AK20" s="166"/>
      <c r="AL20" s="166"/>
      <c r="AM20" s="166"/>
      <c r="AN20" s="166"/>
      <c r="AO20" s="166"/>
      <c r="AP20" s="166"/>
      <c r="AQ20" s="167"/>
      <c r="AR20" s="168"/>
      <c r="AS20" s="166"/>
      <c r="AT20" s="166"/>
      <c r="AU20" s="166"/>
      <c r="AV20" s="166"/>
      <c r="AW20" s="166"/>
      <c r="AX20" s="166"/>
      <c r="AY20" s="166"/>
      <c r="AZ20" s="166"/>
      <c r="BA20" s="166"/>
      <c r="BB20" s="166"/>
      <c r="BC20" s="166"/>
      <c r="BD20" s="166"/>
      <c r="BE20" s="166"/>
    </row>
    <row r="21" spans="2:73" x14ac:dyDescent="0.3">
      <c r="B21" s="498"/>
      <c r="F21" s="166"/>
      <c r="G21" s="166"/>
      <c r="H21" s="166"/>
      <c r="I21" s="166"/>
      <c r="J21" s="166"/>
      <c r="K21" s="166"/>
      <c r="L21" s="169"/>
      <c r="M21" s="170"/>
      <c r="N21" s="170"/>
      <c r="O21" s="170"/>
      <c r="P21" s="170"/>
      <c r="Q21" s="170"/>
      <c r="R21" s="170"/>
      <c r="S21" s="170"/>
      <c r="T21" s="170"/>
      <c r="U21" s="170"/>
      <c r="V21" s="170"/>
      <c r="W21" s="170"/>
      <c r="X21" s="170"/>
      <c r="Y21" s="170"/>
      <c r="Z21" s="167"/>
      <c r="AA21" s="166"/>
      <c r="AB21" s="166"/>
      <c r="AC21" s="166"/>
      <c r="AD21" s="166"/>
      <c r="AE21" s="166"/>
      <c r="AF21" s="166"/>
      <c r="AG21" s="166"/>
      <c r="AH21" s="166"/>
      <c r="AI21" s="169"/>
      <c r="AJ21" s="170"/>
      <c r="AK21" s="170"/>
      <c r="AL21" s="170"/>
      <c r="AM21" s="170"/>
      <c r="AN21" s="170"/>
      <c r="AO21" s="170"/>
      <c r="AP21" s="170"/>
      <c r="AQ21" s="171"/>
      <c r="AR21" s="172"/>
      <c r="AS21" s="166"/>
      <c r="AT21" s="166"/>
      <c r="AU21" s="166"/>
      <c r="AV21" s="166"/>
      <c r="AW21" s="166"/>
      <c r="AX21" s="166"/>
      <c r="AY21" s="166"/>
      <c r="AZ21" s="166"/>
      <c r="BA21" s="166"/>
      <c r="BB21" s="166"/>
      <c r="BC21" s="166"/>
      <c r="BD21" s="166"/>
      <c r="BE21" s="166"/>
      <c r="BI21" s="83">
        <f>SUM(BI11:BI20)</f>
        <v>4.75</v>
      </c>
      <c r="BJ21" s="83">
        <f t="shared" ref="BJ21:BU21" si="3">SUM(BJ11:BJ20)</f>
        <v>3.75</v>
      </c>
      <c r="BK21" s="83">
        <f t="shared" si="3"/>
        <v>4</v>
      </c>
      <c r="BL21" s="83">
        <f t="shared" si="3"/>
        <v>5.67</v>
      </c>
      <c r="BM21" s="83">
        <f t="shared" si="3"/>
        <v>11.67</v>
      </c>
      <c r="BN21" s="83">
        <f t="shared" si="3"/>
        <v>0.25</v>
      </c>
      <c r="BO21" s="83">
        <f t="shared" si="3"/>
        <v>7.49</v>
      </c>
      <c r="BP21" s="83">
        <f t="shared" si="3"/>
        <v>11.24</v>
      </c>
      <c r="BQ21" s="83">
        <f t="shared" si="3"/>
        <v>11.16</v>
      </c>
      <c r="BR21" s="83">
        <f t="shared" si="3"/>
        <v>0.5</v>
      </c>
      <c r="BS21" s="83">
        <f t="shared" si="3"/>
        <v>0</v>
      </c>
      <c r="BT21" s="83">
        <f t="shared" si="3"/>
        <v>1</v>
      </c>
      <c r="BU21" s="83">
        <f t="shared" si="3"/>
        <v>0</v>
      </c>
    </row>
    <row r="22" spans="2:73" ht="15" thickBot="1" x14ac:dyDescent="0.35">
      <c r="B22" s="499"/>
      <c r="F22" s="166"/>
      <c r="G22" s="166"/>
      <c r="H22" s="166"/>
      <c r="I22" s="166"/>
      <c r="J22" s="166"/>
      <c r="K22" s="166"/>
      <c r="L22" s="173"/>
      <c r="M22" s="174"/>
      <c r="N22" s="174"/>
      <c r="O22" s="174"/>
      <c r="P22" s="174"/>
      <c r="Q22" s="174"/>
      <c r="R22" s="174"/>
      <c r="S22" s="174"/>
      <c r="T22" s="174"/>
      <c r="U22" s="174"/>
      <c r="V22" s="174"/>
      <c r="W22" s="174"/>
      <c r="X22" s="174"/>
      <c r="Y22" s="174"/>
      <c r="Z22" s="167"/>
      <c r="AA22" s="166"/>
      <c r="AB22" s="166"/>
      <c r="AC22" s="166"/>
      <c r="AD22" s="166"/>
      <c r="AE22" s="166"/>
      <c r="AF22" s="166"/>
      <c r="AG22" s="166"/>
      <c r="AH22" s="166"/>
      <c r="AI22" s="173"/>
      <c r="AJ22" s="174"/>
      <c r="AK22" s="174"/>
      <c r="AL22" s="174"/>
      <c r="AM22" s="174"/>
      <c r="AN22" s="174"/>
      <c r="AO22" s="174"/>
      <c r="AP22" s="174"/>
      <c r="AQ22" s="174"/>
      <c r="AR22" s="168"/>
      <c r="AS22" s="166"/>
      <c r="AT22" s="166"/>
      <c r="AU22" s="166"/>
      <c r="AV22" s="166"/>
      <c r="AW22" s="166"/>
      <c r="AX22" s="166"/>
      <c r="AY22" s="166"/>
      <c r="AZ22" s="166"/>
      <c r="BA22" s="166"/>
      <c r="BB22" s="166"/>
      <c r="BC22" s="166"/>
      <c r="BD22" s="166"/>
      <c r="BE22" s="166"/>
    </row>
    <row r="23" spans="2:73" s="69" customFormat="1" ht="15" thickBot="1" x14ac:dyDescent="0.35">
      <c r="B23" s="70"/>
      <c r="D23" s="71"/>
      <c r="E23" s="71"/>
      <c r="F23" s="175"/>
      <c r="G23" s="175"/>
      <c r="H23" s="175"/>
      <c r="I23" s="175"/>
      <c r="J23" s="175"/>
      <c r="K23" s="175"/>
      <c r="L23" s="176"/>
      <c r="M23" s="176"/>
      <c r="N23" s="176"/>
      <c r="O23" s="176"/>
      <c r="P23" s="176"/>
      <c r="Q23" s="176"/>
      <c r="R23" s="176"/>
      <c r="S23" s="176"/>
      <c r="T23" s="176"/>
      <c r="U23" s="176"/>
      <c r="V23" s="176"/>
      <c r="W23" s="176"/>
      <c r="X23" s="176"/>
      <c r="Y23" s="176"/>
      <c r="Z23" s="176"/>
      <c r="AA23" s="175"/>
      <c r="AB23" s="175"/>
      <c r="AC23" s="175"/>
      <c r="AD23" s="175"/>
      <c r="AE23" s="175"/>
      <c r="AF23" s="175"/>
      <c r="AG23" s="175"/>
      <c r="AH23" s="175"/>
      <c r="AI23" s="176"/>
      <c r="AJ23" s="176"/>
      <c r="AK23" s="176"/>
      <c r="AL23" s="176"/>
      <c r="AM23" s="176"/>
      <c r="AN23" s="176"/>
      <c r="AO23" s="176"/>
      <c r="AP23" s="176"/>
      <c r="AQ23" s="176"/>
      <c r="AR23" s="176"/>
      <c r="AS23" s="175"/>
      <c r="AT23" s="175"/>
      <c r="AU23" s="175"/>
      <c r="AV23" s="175"/>
      <c r="AW23" s="175"/>
      <c r="AX23" s="175"/>
      <c r="AY23" s="175"/>
      <c r="AZ23" s="175"/>
      <c r="BA23" s="175"/>
      <c r="BB23" s="175"/>
      <c r="BC23" s="175"/>
      <c r="BD23" s="175"/>
      <c r="BE23" s="175"/>
      <c r="BG23" s="496"/>
    </row>
    <row r="24" spans="2:73" ht="7.2" customHeight="1" x14ac:dyDescent="0.3">
      <c r="B24" s="497"/>
      <c r="F24" s="166"/>
      <c r="G24" s="166"/>
      <c r="H24" s="166"/>
      <c r="I24" s="166"/>
      <c r="J24" s="166"/>
      <c r="K24" s="166"/>
      <c r="L24" s="95">
        <v>35</v>
      </c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102"/>
      <c r="AA24" s="103"/>
      <c r="AB24" s="103"/>
      <c r="AC24" s="103"/>
      <c r="AD24" s="103"/>
      <c r="AE24" s="103"/>
      <c r="AF24" s="95">
        <v>20</v>
      </c>
      <c r="AG24" s="177"/>
      <c r="AH24" s="177"/>
      <c r="AI24" s="177"/>
      <c r="AJ24" s="177"/>
      <c r="AK24" s="177"/>
      <c r="AL24" s="171"/>
      <c r="AM24" s="175"/>
      <c r="AN24" s="175"/>
      <c r="AO24" s="175"/>
      <c r="AP24" s="166"/>
      <c r="AQ24" s="166"/>
      <c r="AR24" s="166"/>
      <c r="AS24" s="166"/>
      <c r="AT24" s="166"/>
      <c r="AU24" s="166"/>
      <c r="AV24" s="166"/>
      <c r="AW24" s="166"/>
      <c r="AX24" s="166"/>
      <c r="AY24" s="166"/>
      <c r="AZ24" s="166"/>
      <c r="BA24" s="166"/>
      <c r="BB24" s="166"/>
      <c r="BC24" s="166"/>
      <c r="BD24" s="166"/>
      <c r="BE24" s="166"/>
    </row>
    <row r="25" spans="2:73" ht="7.2" customHeight="1" thickBot="1" x14ac:dyDescent="0.35">
      <c r="B25" s="498"/>
      <c r="F25" s="166"/>
      <c r="G25" s="166"/>
      <c r="H25" s="166"/>
      <c r="I25" s="166"/>
      <c r="J25" s="166"/>
      <c r="K25" s="166"/>
      <c r="L25" s="96">
        <v>35</v>
      </c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6"/>
      <c r="Z25" s="100"/>
      <c r="AA25" s="103"/>
      <c r="AB25" s="103"/>
      <c r="AC25" s="103"/>
      <c r="AD25" s="103"/>
      <c r="AE25" s="103"/>
      <c r="AF25" s="96">
        <v>20</v>
      </c>
      <c r="AG25" s="178"/>
      <c r="AH25" s="178"/>
      <c r="AI25" s="178"/>
      <c r="AJ25" s="178"/>
      <c r="AK25" s="178"/>
      <c r="AL25" s="179"/>
      <c r="AM25" s="178"/>
      <c r="AN25" s="178"/>
      <c r="AO25" s="178"/>
      <c r="AP25" s="178"/>
      <c r="AQ25" s="178"/>
      <c r="AR25" s="180"/>
      <c r="AS25" s="166"/>
      <c r="AT25" s="166"/>
      <c r="AU25" s="166"/>
      <c r="AV25" s="166"/>
      <c r="AW25" s="166"/>
      <c r="AX25" s="166"/>
      <c r="AY25" s="166"/>
      <c r="AZ25" s="166"/>
      <c r="BA25" s="166"/>
      <c r="BB25" s="166"/>
      <c r="BC25" s="166"/>
      <c r="BD25" s="166"/>
      <c r="BE25" s="166"/>
    </row>
    <row r="26" spans="2:73" ht="15" thickBot="1" x14ac:dyDescent="0.35">
      <c r="B26" s="498"/>
      <c r="F26" s="18">
        <v>7</v>
      </c>
      <c r="G26" s="4"/>
      <c r="H26" s="4"/>
      <c r="I26" s="5"/>
      <c r="J26" s="18">
        <v>8</v>
      </c>
      <c r="K26" s="4"/>
      <c r="L26" s="53"/>
      <c r="M26" s="5"/>
      <c r="N26" s="18">
        <v>9</v>
      </c>
      <c r="O26" s="4"/>
      <c r="P26" s="4"/>
      <c r="Q26" s="5"/>
      <c r="R26" s="18">
        <v>10</v>
      </c>
      <c r="S26" s="4"/>
      <c r="T26" s="4"/>
      <c r="U26" s="5"/>
      <c r="V26" s="18">
        <v>11</v>
      </c>
      <c r="W26" s="4"/>
      <c r="X26" s="4"/>
      <c r="Y26" s="53"/>
      <c r="Z26" s="87">
        <v>12</v>
      </c>
      <c r="AA26" s="4"/>
      <c r="AB26" s="4"/>
      <c r="AC26" s="5"/>
      <c r="AD26" s="18">
        <v>13</v>
      </c>
      <c r="AE26" s="4"/>
      <c r="AF26" s="53"/>
      <c r="AG26" s="5"/>
      <c r="AH26" s="18">
        <v>14</v>
      </c>
      <c r="AI26" s="4"/>
      <c r="AJ26" s="4"/>
      <c r="AK26" s="4"/>
      <c r="AL26" s="53">
        <v>15</v>
      </c>
      <c r="AM26" s="4"/>
      <c r="AN26" s="4"/>
      <c r="AO26" s="5"/>
      <c r="AP26" s="18">
        <v>16</v>
      </c>
      <c r="AQ26" s="4"/>
      <c r="AR26" s="87"/>
      <c r="AS26" s="5"/>
      <c r="AT26" s="18">
        <v>17</v>
      </c>
      <c r="AU26" s="4"/>
      <c r="AV26" s="4"/>
      <c r="AW26" s="5"/>
      <c r="AX26" s="18">
        <v>18</v>
      </c>
      <c r="AY26" s="4"/>
      <c r="AZ26" s="4"/>
      <c r="BA26" s="5"/>
      <c r="BB26" s="4">
        <v>19</v>
      </c>
      <c r="BC26" s="4"/>
      <c r="BD26" s="4"/>
      <c r="BE26" s="5"/>
      <c r="BF26" s="143"/>
      <c r="BG26" s="492"/>
      <c r="BI26" s="37"/>
      <c r="BJ26" s="38"/>
      <c r="BK26" s="39"/>
      <c r="BL26" s="40"/>
      <c r="BM26" s="41"/>
      <c r="BN26" s="42"/>
      <c r="BO26" s="43"/>
      <c r="BP26" s="44"/>
      <c r="BQ26" s="45"/>
      <c r="BR26" s="46"/>
      <c r="BS26" s="47"/>
      <c r="BT26" s="48"/>
      <c r="BU26" s="49"/>
    </row>
    <row r="27" spans="2:73" ht="14.4" customHeight="1" x14ac:dyDescent="0.3">
      <c r="B27" s="498"/>
      <c r="D27" s="64">
        <v>13</v>
      </c>
      <c r="E27" s="61" t="s">
        <v>33</v>
      </c>
      <c r="F27" s="195"/>
      <c r="G27" s="204"/>
      <c r="H27" s="204"/>
      <c r="I27" s="204"/>
      <c r="J27" s="204"/>
      <c r="K27" s="205"/>
      <c r="L27" s="206"/>
      <c r="M27" s="204"/>
      <c r="N27" s="204"/>
      <c r="O27" s="204"/>
      <c r="P27" s="204"/>
      <c r="Q27" s="204"/>
      <c r="R27" s="204"/>
      <c r="S27" s="204"/>
      <c r="T27" s="204"/>
      <c r="U27" s="204"/>
      <c r="V27" s="261"/>
      <c r="W27" s="261"/>
      <c r="X27" s="262"/>
      <c r="Y27" s="263"/>
      <c r="Z27" s="264"/>
      <c r="AA27" s="261"/>
      <c r="AB27" s="261"/>
      <c r="AC27" s="261"/>
      <c r="AD27" s="261"/>
      <c r="AE27" s="265"/>
      <c r="AF27" s="266"/>
      <c r="AG27" s="267"/>
      <c r="AH27" s="267"/>
      <c r="AI27" s="267"/>
      <c r="AJ27" s="204"/>
      <c r="AK27" s="205"/>
      <c r="AL27" s="206"/>
      <c r="AM27" s="204"/>
      <c r="AN27" s="204"/>
      <c r="AO27" s="204"/>
      <c r="AP27" s="204"/>
      <c r="AQ27" s="205"/>
      <c r="AR27" s="208"/>
      <c r="AS27" s="204"/>
      <c r="AT27" s="204"/>
      <c r="AU27" s="204"/>
      <c r="AV27" s="204"/>
      <c r="AW27" s="204"/>
      <c r="AX27" s="204"/>
      <c r="AY27" s="204"/>
      <c r="AZ27" s="204"/>
      <c r="BA27" s="204"/>
      <c r="BB27" s="204"/>
      <c r="BC27" s="204"/>
      <c r="BD27" s="204"/>
      <c r="BE27" s="209"/>
      <c r="BF27" s="268"/>
      <c r="BG27" s="493">
        <f>SUM(BI27:BU27)</f>
        <v>3.5</v>
      </c>
      <c r="BI27" s="28"/>
      <c r="BJ27" s="29"/>
      <c r="BK27" s="29"/>
      <c r="BL27" s="29">
        <v>1.25</v>
      </c>
      <c r="BM27" s="29">
        <v>2.25</v>
      </c>
      <c r="BN27" s="29"/>
      <c r="BO27" s="29"/>
      <c r="BP27" s="29"/>
      <c r="BQ27" s="29"/>
      <c r="BR27" s="29"/>
      <c r="BS27" s="29"/>
      <c r="BT27" s="29"/>
      <c r="BU27" s="30"/>
    </row>
    <row r="28" spans="2:73" x14ac:dyDescent="0.3">
      <c r="B28" s="498"/>
      <c r="D28" s="65">
        <v>14</v>
      </c>
      <c r="E28" s="62" t="s">
        <v>34</v>
      </c>
      <c r="F28" s="269"/>
      <c r="G28" s="122"/>
      <c r="H28" s="122"/>
      <c r="I28" s="122"/>
      <c r="J28" s="122"/>
      <c r="K28" s="248" t="s">
        <v>7</v>
      </c>
      <c r="L28" s="186"/>
      <c r="M28" s="187"/>
      <c r="N28" s="187"/>
      <c r="O28" s="187"/>
      <c r="P28" s="187"/>
      <c r="Q28" s="187"/>
      <c r="R28" s="187"/>
      <c r="S28" s="187"/>
      <c r="T28" s="187"/>
      <c r="U28" s="187"/>
      <c r="V28" s="187"/>
      <c r="W28" s="187"/>
      <c r="X28" s="188"/>
      <c r="Y28" s="270"/>
      <c r="Z28" s="271"/>
      <c r="AA28" s="122"/>
      <c r="AB28" s="190" t="s">
        <v>8</v>
      </c>
      <c r="AC28" s="190"/>
      <c r="AD28" s="190"/>
      <c r="AE28" s="188" t="s">
        <v>6</v>
      </c>
      <c r="AF28" s="186"/>
      <c r="AG28" s="187"/>
      <c r="AH28" s="187"/>
      <c r="AI28" s="187"/>
      <c r="AJ28" s="187"/>
      <c r="AK28" s="188"/>
      <c r="AL28" s="272"/>
      <c r="AM28" s="22"/>
      <c r="AN28" s="22"/>
      <c r="AO28" s="22"/>
      <c r="AP28" s="22"/>
      <c r="AQ28" s="273"/>
      <c r="AR28" s="271"/>
      <c r="AS28" s="122"/>
      <c r="AT28" s="122"/>
      <c r="AU28" s="122"/>
      <c r="AV28" s="122"/>
      <c r="AW28" s="122"/>
      <c r="AX28" s="122"/>
      <c r="AY28" s="122"/>
      <c r="AZ28" s="122"/>
      <c r="BA28" s="122"/>
      <c r="BB28" s="122"/>
      <c r="BC28" s="122"/>
      <c r="BD28" s="122"/>
      <c r="BE28" s="274"/>
      <c r="BF28" s="275"/>
      <c r="BG28" s="494">
        <f t="shared" ref="BG28:BG42" si="4">SUM(BI28:BU28)</f>
        <v>7.58</v>
      </c>
      <c r="BI28" s="31"/>
      <c r="BJ28" s="32"/>
      <c r="BK28" s="32"/>
      <c r="BL28" s="32"/>
      <c r="BM28" s="32">
        <v>1</v>
      </c>
      <c r="BN28" s="32"/>
      <c r="BO28" s="32">
        <v>1.5</v>
      </c>
      <c r="BP28" s="32"/>
      <c r="BQ28" s="32">
        <f>4.5+0.33</f>
        <v>4.83</v>
      </c>
      <c r="BR28" s="32">
        <v>0.25</v>
      </c>
      <c r="BS28" s="32"/>
      <c r="BT28" s="32"/>
      <c r="BU28" s="33"/>
    </row>
    <row r="29" spans="2:73" x14ac:dyDescent="0.3">
      <c r="B29" s="498"/>
      <c r="D29" s="65">
        <v>15</v>
      </c>
      <c r="E29" s="62" t="s">
        <v>35</v>
      </c>
      <c r="F29" s="269"/>
      <c r="G29" s="122"/>
      <c r="H29" s="122"/>
      <c r="I29" s="122"/>
      <c r="J29" s="122"/>
      <c r="K29" s="248" t="s">
        <v>7</v>
      </c>
      <c r="L29" s="186"/>
      <c r="M29" s="187"/>
      <c r="N29" s="187"/>
      <c r="O29" s="187"/>
      <c r="P29" s="187"/>
      <c r="Q29" s="187"/>
      <c r="R29" s="187"/>
      <c r="S29" s="187"/>
      <c r="T29" s="187"/>
      <c r="U29" s="187"/>
      <c r="V29" s="187"/>
      <c r="W29" s="187"/>
      <c r="X29" s="188"/>
      <c r="Y29" s="270"/>
      <c r="Z29" s="271"/>
      <c r="AA29" s="122"/>
      <c r="AB29" s="122"/>
      <c r="AC29" s="190"/>
      <c r="AD29" s="190"/>
      <c r="AE29" s="188" t="s">
        <v>6</v>
      </c>
      <c r="AF29" s="186"/>
      <c r="AG29" s="187"/>
      <c r="AH29" s="187"/>
      <c r="AI29" s="187"/>
      <c r="AJ29" s="187"/>
      <c r="AK29" s="188"/>
      <c r="AL29" s="276"/>
      <c r="AM29" s="122"/>
      <c r="AN29" s="122"/>
      <c r="AO29" s="122"/>
      <c r="AP29" s="122"/>
      <c r="AQ29" s="123"/>
      <c r="AR29" s="271"/>
      <c r="AS29" s="122"/>
      <c r="AT29" s="122"/>
      <c r="AU29" s="122"/>
      <c r="AV29" s="122"/>
      <c r="AW29" s="122"/>
      <c r="AX29" s="122"/>
      <c r="AY29" s="122"/>
      <c r="AZ29" s="122"/>
      <c r="BA29" s="122"/>
      <c r="BB29" s="122"/>
      <c r="BC29" s="122"/>
      <c r="BD29" s="122"/>
      <c r="BE29" s="274"/>
      <c r="BF29" s="275"/>
      <c r="BG29" s="494">
        <f t="shared" si="4"/>
        <v>5.66</v>
      </c>
      <c r="BI29" s="31"/>
      <c r="BJ29" s="32"/>
      <c r="BK29" s="32"/>
      <c r="BL29" s="32"/>
      <c r="BM29" s="32">
        <v>0.57999999999999996</v>
      </c>
      <c r="BN29" s="32"/>
      <c r="BO29" s="32"/>
      <c r="BP29" s="32"/>
      <c r="BQ29" s="32">
        <f>4.5+0.33</f>
        <v>4.83</v>
      </c>
      <c r="BR29" s="32">
        <v>0.25</v>
      </c>
      <c r="BS29" s="32"/>
      <c r="BT29" s="32"/>
      <c r="BU29" s="33"/>
    </row>
    <row r="30" spans="2:73" x14ac:dyDescent="0.3">
      <c r="B30" s="498"/>
      <c r="D30" s="65">
        <v>16</v>
      </c>
      <c r="E30" s="62" t="s">
        <v>36</v>
      </c>
      <c r="F30" s="269"/>
      <c r="G30" s="122"/>
      <c r="H30" s="50"/>
      <c r="I30" s="50"/>
      <c r="J30" s="50"/>
      <c r="K30" s="72" t="s">
        <v>4</v>
      </c>
      <c r="L30" s="276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3"/>
      <c r="Y30" s="202"/>
      <c r="Z30" s="203"/>
      <c r="AA30" s="190"/>
      <c r="AB30" s="190"/>
      <c r="AC30" s="190"/>
      <c r="AD30" s="190"/>
      <c r="AE30" s="185"/>
      <c r="AF30" s="277"/>
      <c r="AG30" s="278"/>
      <c r="AH30" s="278"/>
      <c r="AI30" s="278"/>
      <c r="AJ30" s="278"/>
      <c r="AK30" s="279"/>
      <c r="AL30" s="272"/>
      <c r="AM30" s="22"/>
      <c r="AN30" s="22"/>
      <c r="AO30" s="22"/>
      <c r="AP30" s="22"/>
      <c r="AQ30" s="273"/>
      <c r="AR30" s="232"/>
      <c r="AS30" s="50"/>
      <c r="AT30" s="50"/>
      <c r="AU30" s="50"/>
      <c r="AV30" s="50"/>
      <c r="AW30" s="50"/>
      <c r="AX30" s="50"/>
      <c r="AY30" s="50"/>
      <c r="AZ30" s="50"/>
      <c r="BA30" s="50"/>
      <c r="BB30" s="233"/>
      <c r="BC30" s="233"/>
      <c r="BD30" s="122"/>
      <c r="BE30" s="274"/>
      <c r="BF30" s="275"/>
      <c r="BG30" s="494">
        <f t="shared" si="4"/>
        <v>8.83</v>
      </c>
      <c r="BI30" s="31"/>
      <c r="BJ30" s="32"/>
      <c r="BK30" s="32">
        <v>0.5</v>
      </c>
      <c r="BL30" s="32"/>
      <c r="BM30" s="32">
        <v>1.75</v>
      </c>
      <c r="BN30" s="32">
        <v>1.5</v>
      </c>
      <c r="BO30" s="32">
        <v>1.5</v>
      </c>
      <c r="BP30" s="32">
        <v>3.58</v>
      </c>
      <c r="BQ30" s="32"/>
      <c r="BR30" s="32"/>
      <c r="BS30" s="32"/>
      <c r="BT30" s="32"/>
      <c r="BU30" s="33"/>
    </row>
    <row r="31" spans="2:73" x14ac:dyDescent="0.3">
      <c r="B31" s="498"/>
      <c r="D31" s="65">
        <v>17</v>
      </c>
      <c r="E31" s="62" t="s">
        <v>37</v>
      </c>
      <c r="F31" s="227"/>
      <c r="G31" s="50"/>
      <c r="H31" s="50"/>
      <c r="I31" s="50"/>
      <c r="J31" s="50"/>
      <c r="K31" s="72" t="s">
        <v>4</v>
      </c>
      <c r="L31" s="276"/>
      <c r="M31" s="122"/>
      <c r="N31" s="122"/>
      <c r="O31" s="122"/>
      <c r="P31" s="122"/>
      <c r="Q31" s="122"/>
      <c r="R31" s="122"/>
      <c r="S31" s="122"/>
      <c r="T31" s="122"/>
      <c r="U31" s="122"/>
      <c r="V31" s="122"/>
      <c r="W31" s="122"/>
      <c r="X31" s="123"/>
      <c r="Y31" s="202"/>
      <c r="Z31" s="203"/>
      <c r="AA31" s="190"/>
      <c r="AB31" s="190"/>
      <c r="AC31" s="190"/>
      <c r="AD31" s="190"/>
      <c r="AE31" s="185"/>
      <c r="AF31" s="277"/>
      <c r="AG31" s="278"/>
      <c r="AH31" s="278"/>
      <c r="AI31" s="278"/>
      <c r="AJ31" s="278"/>
      <c r="AK31" s="279"/>
      <c r="AL31" s="272"/>
      <c r="AM31" s="22"/>
      <c r="AN31" s="22"/>
      <c r="AO31" s="22"/>
      <c r="AP31" s="22"/>
      <c r="AQ31" s="273"/>
      <c r="AR31" s="232"/>
      <c r="AS31" s="50"/>
      <c r="AT31" s="50"/>
      <c r="AU31" s="50"/>
      <c r="AV31" s="50"/>
      <c r="AW31" s="50"/>
      <c r="AX31" s="122"/>
      <c r="AY31" s="122"/>
      <c r="AZ31" s="122"/>
      <c r="BA31" s="122"/>
      <c r="BB31" s="122"/>
      <c r="BC31" s="122"/>
      <c r="BD31" s="122"/>
      <c r="BE31" s="274"/>
      <c r="BF31" s="275"/>
      <c r="BG31" s="494">
        <f t="shared" si="4"/>
        <v>7.83</v>
      </c>
      <c r="BI31" s="31"/>
      <c r="BJ31" s="32"/>
      <c r="BK31" s="32"/>
      <c r="BL31" s="32"/>
      <c r="BM31" s="32">
        <v>1.75</v>
      </c>
      <c r="BN31" s="32">
        <v>1.5</v>
      </c>
      <c r="BO31" s="32">
        <v>1.5</v>
      </c>
      <c r="BP31" s="32">
        <v>3.08</v>
      </c>
      <c r="BQ31" s="32"/>
      <c r="BR31" s="32"/>
      <c r="BS31" s="32"/>
      <c r="BT31" s="32"/>
      <c r="BU31" s="33"/>
    </row>
    <row r="32" spans="2:73" x14ac:dyDescent="0.3">
      <c r="B32" s="498"/>
      <c r="D32" s="65">
        <v>18</v>
      </c>
      <c r="E32" s="62" t="s">
        <v>38</v>
      </c>
      <c r="F32" s="269"/>
      <c r="G32" s="122"/>
      <c r="H32" s="122"/>
      <c r="I32" s="122"/>
      <c r="J32" s="122"/>
      <c r="K32" s="123"/>
      <c r="L32" s="276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90"/>
      <c r="X32" s="185"/>
      <c r="Y32" s="202"/>
      <c r="Z32" s="203"/>
      <c r="AA32" s="190"/>
      <c r="AB32" s="190"/>
      <c r="AC32" s="190"/>
      <c r="AD32" s="190"/>
      <c r="AE32" s="185"/>
      <c r="AF32" s="276"/>
      <c r="AG32" s="122"/>
      <c r="AH32" s="122"/>
      <c r="AI32" s="122"/>
      <c r="AJ32" s="122"/>
      <c r="AK32" s="123"/>
      <c r="AL32" s="276"/>
      <c r="AM32" s="122"/>
      <c r="AN32" s="122"/>
      <c r="AO32" s="122"/>
      <c r="AP32" s="122"/>
      <c r="AQ32" s="123"/>
      <c r="AR32" s="271"/>
      <c r="AS32" s="122"/>
      <c r="AT32" s="122"/>
      <c r="AU32" s="122"/>
      <c r="AV32" s="122"/>
      <c r="AW32" s="122"/>
      <c r="AX32" s="122"/>
      <c r="AY32" s="122"/>
      <c r="AZ32" s="122"/>
      <c r="BA32" s="122"/>
      <c r="BB32" s="122"/>
      <c r="BC32" s="122"/>
      <c r="BD32" s="122"/>
      <c r="BE32" s="274"/>
      <c r="BF32" s="275"/>
      <c r="BG32" s="494">
        <f t="shared" si="4"/>
        <v>2.25</v>
      </c>
      <c r="BI32" s="31"/>
      <c r="BJ32" s="32"/>
      <c r="BK32" s="32"/>
      <c r="BL32" s="32"/>
      <c r="BM32" s="32">
        <v>2.25</v>
      </c>
      <c r="BN32" s="32"/>
      <c r="BO32" s="32"/>
      <c r="BP32" s="32"/>
      <c r="BQ32" s="32"/>
      <c r="BR32" s="32"/>
      <c r="BS32" s="32"/>
      <c r="BT32" s="32"/>
      <c r="BU32" s="33"/>
    </row>
    <row r="33" spans="2:73" x14ac:dyDescent="0.3">
      <c r="B33" s="498"/>
      <c r="D33" s="65">
        <v>19</v>
      </c>
      <c r="E33" s="62" t="s">
        <v>39</v>
      </c>
      <c r="F33" s="269"/>
      <c r="G33" s="122"/>
      <c r="H33" s="122"/>
      <c r="I33" s="122"/>
      <c r="J33" s="50"/>
      <c r="K33" s="72" t="s">
        <v>4</v>
      </c>
      <c r="L33" s="201"/>
      <c r="M33" s="164"/>
      <c r="N33" s="164"/>
      <c r="O33" s="164" t="s">
        <v>14</v>
      </c>
      <c r="P33" s="122"/>
      <c r="Q33" s="122"/>
      <c r="R33" s="122"/>
      <c r="S33" s="122"/>
      <c r="T33" s="122"/>
      <c r="U33" s="122"/>
      <c r="V33" s="122"/>
      <c r="W33" s="122"/>
      <c r="X33" s="123"/>
      <c r="Y33" s="202"/>
      <c r="Z33" s="203"/>
      <c r="AA33" s="190"/>
      <c r="AB33" s="190"/>
      <c r="AC33" s="190"/>
      <c r="AD33" s="190"/>
      <c r="AE33" s="185"/>
      <c r="AF33" s="277"/>
      <c r="AG33" s="278"/>
      <c r="AH33" s="278"/>
      <c r="AI33" s="278"/>
      <c r="AJ33" s="278"/>
      <c r="AK33" s="279"/>
      <c r="AL33" s="272"/>
      <c r="AM33" s="22"/>
      <c r="AN33" s="22"/>
      <c r="AO33" s="22"/>
      <c r="AP33" s="22"/>
      <c r="AQ33" s="273"/>
      <c r="AR33" s="232"/>
      <c r="AS33" s="50"/>
      <c r="AT33" s="50"/>
      <c r="AU33" s="50"/>
      <c r="AV33" s="50"/>
      <c r="AW33" s="50"/>
      <c r="AX33" s="50"/>
      <c r="AY33" s="233"/>
      <c r="AZ33" s="233"/>
      <c r="BA33" s="122"/>
      <c r="BB33" s="122"/>
      <c r="BC33" s="122"/>
      <c r="BD33" s="122"/>
      <c r="BE33" s="274"/>
      <c r="BF33" s="275"/>
      <c r="BG33" s="494">
        <f t="shared" si="4"/>
        <v>8.58</v>
      </c>
      <c r="BI33" s="31"/>
      <c r="BJ33" s="32"/>
      <c r="BK33" s="32">
        <v>0.5</v>
      </c>
      <c r="BL33" s="32">
        <v>1</v>
      </c>
      <c r="BM33" s="32">
        <f>0.75+1</f>
        <v>1.75</v>
      </c>
      <c r="BN33" s="32">
        <v>1.5</v>
      </c>
      <c r="BO33" s="32">
        <v>1.5</v>
      </c>
      <c r="BP33" s="32">
        <v>2.33</v>
      </c>
      <c r="BQ33" s="32"/>
      <c r="BR33" s="32"/>
      <c r="BS33" s="32"/>
      <c r="BT33" s="32"/>
      <c r="BU33" s="33"/>
    </row>
    <row r="34" spans="2:73" x14ac:dyDescent="0.3">
      <c r="B34" s="498"/>
      <c r="D34" s="65">
        <v>20</v>
      </c>
      <c r="E34" s="62" t="s">
        <v>40</v>
      </c>
      <c r="F34" s="269"/>
      <c r="G34" s="122"/>
      <c r="H34" s="122"/>
      <c r="I34" s="122"/>
      <c r="J34" s="122"/>
      <c r="K34" s="123"/>
      <c r="L34" s="276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3"/>
      <c r="Y34" s="202"/>
      <c r="Z34" s="203"/>
      <c r="AA34" s="190"/>
      <c r="AB34" s="190"/>
      <c r="AC34" s="190"/>
      <c r="AD34" s="190"/>
      <c r="AE34" s="185"/>
      <c r="AF34" s="201"/>
      <c r="AG34" s="164"/>
      <c r="AH34" s="164"/>
      <c r="AI34" s="164"/>
      <c r="AJ34" s="164"/>
      <c r="AK34" s="245"/>
      <c r="AL34" s="276"/>
      <c r="AM34" s="122"/>
      <c r="AN34" s="122"/>
      <c r="AO34" s="122"/>
      <c r="AP34" s="122"/>
      <c r="AQ34" s="123"/>
      <c r="AR34" s="271"/>
      <c r="AS34" s="122"/>
      <c r="AT34" s="247"/>
      <c r="AU34" s="247"/>
      <c r="AV34" s="247"/>
      <c r="AW34" s="247"/>
      <c r="AX34" s="247"/>
      <c r="AY34" s="247"/>
      <c r="AZ34" s="247"/>
      <c r="BA34" s="247"/>
      <c r="BB34" s="247"/>
      <c r="BC34" s="247"/>
      <c r="BD34" s="122"/>
      <c r="BE34" s="274"/>
      <c r="BF34" s="275"/>
      <c r="BG34" s="494">
        <f t="shared" si="4"/>
        <v>5.75</v>
      </c>
      <c r="BI34" s="31"/>
      <c r="BJ34" s="32">
        <v>2.5</v>
      </c>
      <c r="BK34" s="32"/>
      <c r="BL34" s="32">
        <v>1.5</v>
      </c>
      <c r="BM34" s="32">
        <v>1.75</v>
      </c>
      <c r="BN34" s="32"/>
      <c r="BO34" s="32"/>
      <c r="BP34" s="32"/>
      <c r="BQ34" s="32"/>
      <c r="BR34" s="32"/>
      <c r="BS34" s="32"/>
      <c r="BT34" s="32"/>
      <c r="BU34" s="33"/>
    </row>
    <row r="35" spans="2:73" x14ac:dyDescent="0.3">
      <c r="B35" s="498"/>
      <c r="D35" s="65">
        <v>21</v>
      </c>
      <c r="E35" s="62" t="s">
        <v>41</v>
      </c>
      <c r="F35" s="269"/>
      <c r="G35" s="122"/>
      <c r="H35" s="122"/>
      <c r="I35" s="122"/>
      <c r="J35" s="122"/>
      <c r="K35" s="123"/>
      <c r="L35" s="276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85"/>
      <c r="Y35" s="202"/>
      <c r="Z35" s="203"/>
      <c r="AA35" s="190"/>
      <c r="AB35" s="190"/>
      <c r="AC35" s="190"/>
      <c r="AD35" s="190"/>
      <c r="AE35" s="185"/>
      <c r="AF35" s="201"/>
      <c r="AG35" s="164"/>
      <c r="AH35" s="164"/>
      <c r="AI35" s="164"/>
      <c r="AJ35" s="122"/>
      <c r="AK35" s="123"/>
      <c r="AL35" s="276"/>
      <c r="AM35" s="122"/>
      <c r="AN35" s="122"/>
      <c r="AO35" s="122"/>
      <c r="AP35" s="122"/>
      <c r="AQ35" s="123"/>
      <c r="AR35" s="271"/>
      <c r="AS35" s="122"/>
      <c r="AT35" s="122"/>
      <c r="AU35" s="122"/>
      <c r="AV35" s="122"/>
      <c r="AW35" s="122"/>
      <c r="AX35" s="122"/>
      <c r="AY35" s="122"/>
      <c r="AZ35" s="122"/>
      <c r="BA35" s="122"/>
      <c r="BB35" s="122"/>
      <c r="BC35" s="122"/>
      <c r="BD35" s="122"/>
      <c r="BE35" s="274"/>
      <c r="BF35" s="275"/>
      <c r="BG35" s="494">
        <f t="shared" si="4"/>
        <v>3</v>
      </c>
      <c r="BI35" s="31"/>
      <c r="BJ35" s="32"/>
      <c r="BK35" s="32"/>
      <c r="BL35" s="32">
        <v>1</v>
      </c>
      <c r="BM35" s="32">
        <v>2</v>
      </c>
      <c r="BN35" s="32"/>
      <c r="BO35" s="32"/>
      <c r="BP35" s="32"/>
      <c r="BQ35" s="32"/>
      <c r="BR35" s="32"/>
      <c r="BS35" s="32"/>
      <c r="BT35" s="32"/>
      <c r="BU35" s="33"/>
    </row>
    <row r="36" spans="2:73" x14ac:dyDescent="0.3">
      <c r="B36" s="498"/>
      <c r="D36" s="65">
        <v>22</v>
      </c>
      <c r="E36" s="62" t="s">
        <v>42</v>
      </c>
      <c r="F36" s="269"/>
      <c r="G36" s="122"/>
      <c r="H36" s="122"/>
      <c r="I36" s="122"/>
      <c r="J36" s="50"/>
      <c r="K36" s="72" t="s">
        <v>4</v>
      </c>
      <c r="L36" s="280"/>
      <c r="M36" s="196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3"/>
      <c r="Y36" s="202"/>
      <c r="Z36" s="203"/>
      <c r="AA36" s="190"/>
      <c r="AB36" s="190"/>
      <c r="AC36" s="190"/>
      <c r="AD36" s="190"/>
      <c r="AE36" s="185"/>
      <c r="AF36" s="277"/>
      <c r="AG36" s="278"/>
      <c r="AH36" s="278"/>
      <c r="AI36" s="278"/>
      <c r="AJ36" s="278"/>
      <c r="AK36" s="279"/>
      <c r="AL36" s="272"/>
      <c r="AM36" s="22"/>
      <c r="AN36" s="22"/>
      <c r="AO36" s="22"/>
      <c r="AP36" s="22"/>
      <c r="AQ36" s="273"/>
      <c r="AR36" s="232"/>
      <c r="AS36" s="50"/>
      <c r="AT36" s="50"/>
      <c r="AU36" s="50"/>
      <c r="AV36" s="50"/>
      <c r="AW36" s="50"/>
      <c r="AX36" s="122"/>
      <c r="AY36" s="122"/>
      <c r="AZ36" s="122"/>
      <c r="BA36" s="122"/>
      <c r="BB36" s="122"/>
      <c r="BC36" s="122"/>
      <c r="BD36" s="122"/>
      <c r="BE36" s="274"/>
      <c r="BF36" s="275"/>
      <c r="BG36" s="494">
        <f t="shared" si="4"/>
        <v>7.25</v>
      </c>
      <c r="BI36" s="31"/>
      <c r="BJ36" s="32"/>
      <c r="BK36" s="32"/>
      <c r="BL36" s="32"/>
      <c r="BM36" s="32">
        <v>1.75</v>
      </c>
      <c r="BN36" s="32">
        <v>1.5</v>
      </c>
      <c r="BO36" s="32">
        <v>1.5</v>
      </c>
      <c r="BP36" s="32">
        <v>2.08</v>
      </c>
      <c r="BQ36" s="32"/>
      <c r="BR36" s="32"/>
      <c r="BS36" s="32"/>
      <c r="BT36" s="32">
        <v>0.42</v>
      </c>
      <c r="BU36" s="33"/>
    </row>
    <row r="37" spans="2:73" x14ac:dyDescent="0.3">
      <c r="B37" s="498"/>
      <c r="D37" s="65">
        <v>23</v>
      </c>
      <c r="E37" s="62" t="s">
        <v>43</v>
      </c>
      <c r="F37" s="227"/>
      <c r="G37" s="50"/>
      <c r="H37" s="50"/>
      <c r="I37" s="50"/>
      <c r="J37" s="50"/>
      <c r="K37" s="72" t="s">
        <v>4</v>
      </c>
      <c r="L37" s="276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3"/>
      <c r="Y37" s="202"/>
      <c r="Z37" s="203"/>
      <c r="AA37" s="190"/>
      <c r="AB37" s="190"/>
      <c r="AC37" s="190"/>
      <c r="AD37" s="190"/>
      <c r="AE37" s="185"/>
      <c r="AF37" s="277"/>
      <c r="AG37" s="278"/>
      <c r="AH37" s="278"/>
      <c r="AI37" s="278"/>
      <c r="AJ37" s="278"/>
      <c r="AK37" s="279"/>
      <c r="AL37" s="272"/>
      <c r="AM37" s="22"/>
      <c r="AN37" s="22"/>
      <c r="AO37" s="22"/>
      <c r="AP37" s="22"/>
      <c r="AQ37" s="273"/>
      <c r="AR37" s="232"/>
      <c r="AS37" s="50"/>
      <c r="AT37" s="50"/>
      <c r="AU37" s="50"/>
      <c r="AV37" s="50"/>
      <c r="AW37" s="50"/>
      <c r="AX37" s="50"/>
      <c r="AY37" s="122"/>
      <c r="AZ37" s="122"/>
      <c r="BA37" s="122"/>
      <c r="BB37" s="122"/>
      <c r="BC37" s="122"/>
      <c r="BD37" s="122"/>
      <c r="BE37" s="274"/>
      <c r="BF37" s="275"/>
      <c r="BG37" s="494">
        <f t="shared" si="4"/>
        <v>8.08</v>
      </c>
      <c r="BI37" s="31"/>
      <c r="BJ37" s="32"/>
      <c r="BK37" s="32"/>
      <c r="BL37" s="32"/>
      <c r="BM37" s="32">
        <v>1.75</v>
      </c>
      <c r="BN37" s="32">
        <v>1.5</v>
      </c>
      <c r="BO37" s="32">
        <v>1.5</v>
      </c>
      <c r="BP37" s="32">
        <v>3.33</v>
      </c>
      <c r="BQ37" s="32"/>
      <c r="BR37" s="32"/>
      <c r="BS37" s="32"/>
      <c r="BT37" s="32"/>
      <c r="BU37" s="33"/>
    </row>
    <row r="38" spans="2:73" x14ac:dyDescent="0.3">
      <c r="B38" s="498"/>
      <c r="D38" s="65">
        <v>24</v>
      </c>
      <c r="E38" s="62" t="s">
        <v>44</v>
      </c>
      <c r="F38" s="269"/>
      <c r="G38" s="122"/>
      <c r="H38" s="50"/>
      <c r="I38" s="50"/>
      <c r="J38" s="50"/>
      <c r="K38" s="72" t="s">
        <v>4</v>
      </c>
      <c r="L38" s="276"/>
      <c r="M38" s="122"/>
      <c r="N38" s="122"/>
      <c r="O38" s="122"/>
      <c r="P38" s="122"/>
      <c r="Q38" s="122"/>
      <c r="R38" s="196">
        <v>5</v>
      </c>
      <c r="S38" s="196"/>
      <c r="T38" s="190"/>
      <c r="U38" s="190"/>
      <c r="V38" s="190"/>
      <c r="W38" s="190"/>
      <c r="X38" s="185"/>
      <c r="Y38" s="202"/>
      <c r="Z38" s="203"/>
      <c r="AA38" s="190"/>
      <c r="AB38" s="190"/>
      <c r="AC38" s="190"/>
      <c r="AD38" s="190"/>
      <c r="AE38" s="185"/>
      <c r="AF38" s="277"/>
      <c r="AG38" s="278"/>
      <c r="AH38" s="278"/>
      <c r="AI38" s="278"/>
      <c r="AJ38" s="278"/>
      <c r="AK38" s="279"/>
      <c r="AL38" s="272"/>
      <c r="AM38" s="22"/>
      <c r="AN38" s="22"/>
      <c r="AO38" s="22"/>
      <c r="AP38" s="22"/>
      <c r="AQ38" s="273"/>
      <c r="AR38" s="232"/>
      <c r="AS38" s="50"/>
      <c r="AT38" s="50"/>
      <c r="AU38" s="50"/>
      <c r="AV38" s="50"/>
      <c r="AW38" s="50"/>
      <c r="AX38" s="50"/>
      <c r="AY38" s="50"/>
      <c r="AZ38" s="50"/>
      <c r="BA38" s="50"/>
      <c r="BB38" s="122"/>
      <c r="BC38" s="122"/>
      <c r="BD38" s="122"/>
      <c r="BE38" s="274"/>
      <c r="BF38" s="275"/>
      <c r="BG38" s="494">
        <f t="shared" si="4"/>
        <v>10</v>
      </c>
      <c r="BI38" s="31"/>
      <c r="BJ38" s="32"/>
      <c r="BK38" s="32"/>
      <c r="BL38" s="32"/>
      <c r="BM38" s="32">
        <f>1.75+1.25</f>
        <v>3</v>
      </c>
      <c r="BN38" s="32">
        <v>1.5</v>
      </c>
      <c r="BO38" s="32">
        <v>1.5</v>
      </c>
      <c r="BP38" s="32">
        <v>3.58</v>
      </c>
      <c r="BQ38" s="32"/>
      <c r="BR38" s="32"/>
      <c r="BS38" s="32"/>
      <c r="BT38" s="32">
        <v>0.42</v>
      </c>
      <c r="BU38" s="33"/>
    </row>
    <row r="39" spans="2:73" x14ac:dyDescent="0.3">
      <c r="B39" s="498"/>
      <c r="D39" s="65">
        <v>25</v>
      </c>
      <c r="E39" s="62" t="s">
        <v>45</v>
      </c>
      <c r="F39" s="269"/>
      <c r="G39" s="122"/>
      <c r="H39" s="122"/>
      <c r="I39" s="122"/>
      <c r="J39" s="122"/>
      <c r="K39" s="123"/>
      <c r="L39" s="276"/>
      <c r="M39" s="122"/>
      <c r="N39" s="122"/>
      <c r="O39" s="122"/>
      <c r="P39" s="122"/>
      <c r="Q39" s="122"/>
      <c r="R39" s="122"/>
      <c r="S39" s="122"/>
      <c r="T39" s="122"/>
      <c r="U39" s="122"/>
      <c r="V39" s="190"/>
      <c r="W39" s="190"/>
      <c r="X39" s="185"/>
      <c r="Y39" s="202"/>
      <c r="Z39" s="203"/>
      <c r="AA39" s="190"/>
      <c r="AB39" s="190"/>
      <c r="AC39" s="190"/>
      <c r="AD39" s="190"/>
      <c r="AE39" s="185"/>
      <c r="AF39" s="201"/>
      <c r="AG39" s="164"/>
      <c r="AH39" s="164"/>
      <c r="AI39" s="164"/>
      <c r="AJ39" s="122"/>
      <c r="AK39" s="123"/>
      <c r="AL39" s="276"/>
      <c r="AM39" s="122"/>
      <c r="AN39" s="122"/>
      <c r="AO39" s="122"/>
      <c r="AP39" s="122"/>
      <c r="AQ39" s="123"/>
      <c r="AR39" s="271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  <c r="BD39" s="122"/>
      <c r="BE39" s="274"/>
      <c r="BF39" s="275"/>
      <c r="BG39" s="494">
        <f t="shared" si="4"/>
        <v>3.5</v>
      </c>
      <c r="BI39" s="31"/>
      <c r="BJ39" s="32"/>
      <c r="BK39" s="32"/>
      <c r="BL39" s="32">
        <v>1</v>
      </c>
      <c r="BM39" s="32">
        <v>2.5</v>
      </c>
      <c r="BN39" s="32"/>
      <c r="BO39" s="32"/>
      <c r="BP39" s="32"/>
      <c r="BQ39" s="32"/>
      <c r="BR39" s="32"/>
      <c r="BS39" s="32"/>
      <c r="BT39" s="32"/>
      <c r="BU39" s="33"/>
    </row>
    <row r="40" spans="2:73" x14ac:dyDescent="0.3">
      <c r="B40" s="498"/>
      <c r="D40" s="65">
        <v>26</v>
      </c>
      <c r="E40" s="62" t="s">
        <v>46</v>
      </c>
      <c r="F40" s="269"/>
      <c r="G40" s="122"/>
      <c r="H40" s="122"/>
      <c r="I40" s="122"/>
      <c r="J40" s="122"/>
      <c r="K40" s="248" t="s">
        <v>7</v>
      </c>
      <c r="L40" s="186"/>
      <c r="M40" s="187"/>
      <c r="N40" s="187"/>
      <c r="O40" s="187"/>
      <c r="P40" s="187"/>
      <c r="Q40" s="187"/>
      <c r="R40" s="187"/>
      <c r="S40" s="187"/>
      <c r="T40" s="187"/>
      <c r="U40" s="187"/>
      <c r="V40" s="187"/>
      <c r="W40" s="187"/>
      <c r="X40" s="188"/>
      <c r="Y40" s="270"/>
      <c r="Z40" s="271"/>
      <c r="AA40" s="122"/>
      <c r="AB40" s="122"/>
      <c r="AC40" s="190"/>
      <c r="AD40" s="190"/>
      <c r="AE40" s="188" t="s">
        <v>6</v>
      </c>
      <c r="AF40" s="186"/>
      <c r="AG40" s="187"/>
      <c r="AH40" s="187"/>
      <c r="AI40" s="187"/>
      <c r="AJ40" s="187"/>
      <c r="AK40" s="188"/>
      <c r="AL40" s="272"/>
      <c r="AM40" s="22"/>
      <c r="AN40" s="22"/>
      <c r="AO40" s="22"/>
      <c r="AP40" s="22"/>
      <c r="AQ40" s="273"/>
      <c r="AR40" s="271"/>
      <c r="AS40" s="122"/>
      <c r="AT40" s="122"/>
      <c r="AU40" s="122"/>
      <c r="AV40" s="122"/>
      <c r="AW40" s="122"/>
      <c r="AX40" s="122"/>
      <c r="AY40" s="122"/>
      <c r="AZ40" s="122"/>
      <c r="BA40" s="122"/>
      <c r="BB40" s="122"/>
      <c r="BC40" s="122"/>
      <c r="BD40" s="122"/>
      <c r="BE40" s="274"/>
      <c r="BF40" s="275"/>
      <c r="BG40" s="494">
        <f t="shared" si="4"/>
        <v>7.16</v>
      </c>
      <c r="BI40" s="31"/>
      <c r="BJ40" s="32"/>
      <c r="BK40" s="32"/>
      <c r="BL40" s="32"/>
      <c r="BM40" s="32">
        <v>0.57999999999999996</v>
      </c>
      <c r="BN40" s="32"/>
      <c r="BO40" s="32">
        <v>1.5</v>
      </c>
      <c r="BP40" s="32"/>
      <c r="BQ40" s="32">
        <f>4.5+0.33</f>
        <v>4.83</v>
      </c>
      <c r="BR40" s="32">
        <v>0.25</v>
      </c>
      <c r="BS40" s="32"/>
      <c r="BT40" s="32"/>
      <c r="BU40" s="33"/>
    </row>
    <row r="41" spans="2:73" x14ac:dyDescent="0.3">
      <c r="B41" s="498"/>
      <c r="D41" s="65">
        <v>27</v>
      </c>
      <c r="E41" s="62" t="s">
        <v>47</v>
      </c>
      <c r="F41" s="269"/>
      <c r="G41" s="122"/>
      <c r="H41" s="122"/>
      <c r="I41" s="122"/>
      <c r="J41" s="122"/>
      <c r="K41" s="123"/>
      <c r="L41" s="276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3"/>
      <c r="Y41" s="202"/>
      <c r="Z41" s="203"/>
      <c r="AA41" s="190"/>
      <c r="AB41" s="190"/>
      <c r="AC41" s="190"/>
      <c r="AD41" s="190"/>
      <c r="AE41" s="185"/>
      <c r="AF41" s="277"/>
      <c r="AG41" s="278"/>
      <c r="AH41" s="278"/>
      <c r="AI41" s="278"/>
      <c r="AJ41" s="278"/>
      <c r="AK41" s="279"/>
      <c r="AL41" s="272"/>
      <c r="AM41" s="22"/>
      <c r="AN41" s="22"/>
      <c r="AO41" s="22"/>
      <c r="AP41" s="22"/>
      <c r="AQ41" s="273"/>
      <c r="AR41" s="232"/>
      <c r="AS41" s="122"/>
      <c r="AT41" s="122"/>
      <c r="AU41" s="122"/>
      <c r="AV41" s="122"/>
      <c r="AW41" s="122"/>
      <c r="AX41" s="122"/>
      <c r="AY41" s="122"/>
      <c r="AZ41" s="122"/>
      <c r="BA41" s="122"/>
      <c r="BB41" s="122"/>
      <c r="BC41" s="122"/>
      <c r="BD41" s="122"/>
      <c r="BE41" s="274"/>
      <c r="BF41" s="275"/>
      <c r="BG41" s="494">
        <f t="shared" si="4"/>
        <v>5</v>
      </c>
      <c r="BI41" s="31"/>
      <c r="BJ41" s="32"/>
      <c r="BK41" s="32"/>
      <c r="BL41" s="32"/>
      <c r="BM41" s="32">
        <v>1.75</v>
      </c>
      <c r="BN41" s="32">
        <v>1.5</v>
      </c>
      <c r="BO41" s="32">
        <v>1.5</v>
      </c>
      <c r="BP41" s="32">
        <v>0.25</v>
      </c>
      <c r="BQ41" s="32"/>
      <c r="BR41" s="32"/>
      <c r="BS41" s="32"/>
      <c r="BT41" s="32"/>
      <c r="BU41" s="33"/>
    </row>
    <row r="42" spans="2:73" ht="15" thickBot="1" x14ac:dyDescent="0.35">
      <c r="B42" s="498"/>
      <c r="D42" s="66">
        <v>28</v>
      </c>
      <c r="E42" s="63" t="s">
        <v>48</v>
      </c>
      <c r="F42" s="281"/>
      <c r="G42" s="282"/>
      <c r="H42" s="282"/>
      <c r="I42" s="282"/>
      <c r="J42" s="282"/>
      <c r="K42" s="283"/>
      <c r="L42" s="284"/>
      <c r="M42" s="282"/>
      <c r="N42" s="282"/>
      <c r="O42" s="282"/>
      <c r="P42" s="282"/>
      <c r="Q42" s="282"/>
      <c r="R42" s="282"/>
      <c r="S42" s="282"/>
      <c r="T42" s="282"/>
      <c r="U42" s="282"/>
      <c r="V42" s="282"/>
      <c r="W42" s="282"/>
      <c r="X42" s="283"/>
      <c r="Y42" s="285"/>
      <c r="Z42" s="286"/>
      <c r="AA42" s="282"/>
      <c r="AB42" s="282"/>
      <c r="AC42" s="282"/>
      <c r="AD42" s="282"/>
      <c r="AE42" s="283"/>
      <c r="AF42" s="287"/>
      <c r="AG42" s="288"/>
      <c r="AH42" s="288"/>
      <c r="AI42" s="288"/>
      <c r="AJ42" s="288"/>
      <c r="AK42" s="289"/>
      <c r="AL42" s="290"/>
      <c r="AM42" s="256"/>
      <c r="AN42" s="256"/>
      <c r="AO42" s="256"/>
      <c r="AP42" s="256"/>
      <c r="AQ42" s="291"/>
      <c r="AR42" s="259"/>
      <c r="AS42" s="251"/>
      <c r="AT42" s="282"/>
      <c r="AU42" s="282"/>
      <c r="AV42" s="282"/>
      <c r="AW42" s="282"/>
      <c r="AX42" s="282"/>
      <c r="AY42" s="282"/>
      <c r="AZ42" s="282"/>
      <c r="BA42" s="282"/>
      <c r="BB42" s="282"/>
      <c r="BC42" s="282"/>
      <c r="BD42" s="282"/>
      <c r="BE42" s="292"/>
      <c r="BF42" s="275"/>
      <c r="BG42" s="495">
        <f t="shared" si="4"/>
        <v>3.5</v>
      </c>
      <c r="BI42" s="34"/>
      <c r="BJ42" s="35"/>
      <c r="BK42" s="35"/>
      <c r="BL42" s="35"/>
      <c r="BM42" s="35"/>
      <c r="BN42" s="35">
        <v>1.5</v>
      </c>
      <c r="BO42" s="35">
        <v>1.5</v>
      </c>
      <c r="BP42" s="35">
        <v>0.5</v>
      </c>
      <c r="BQ42" s="35"/>
      <c r="BR42" s="35"/>
      <c r="BS42" s="35"/>
      <c r="BT42" s="35"/>
      <c r="BU42" s="36"/>
    </row>
    <row r="43" spans="2:73" ht="6.6" customHeight="1" x14ac:dyDescent="0.3">
      <c r="B43" s="498"/>
      <c r="L43" s="52"/>
      <c r="Y43" s="52"/>
      <c r="Z43" s="86"/>
      <c r="AF43" s="52"/>
      <c r="AL43" s="52"/>
      <c r="AR43" s="86"/>
    </row>
    <row r="44" spans="2:73" x14ac:dyDescent="0.3">
      <c r="B44" s="498"/>
      <c r="L44" s="67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85"/>
      <c r="Z44" s="86"/>
      <c r="AF44" s="67"/>
      <c r="AG44" s="56"/>
      <c r="AH44" s="56"/>
      <c r="AI44" s="56"/>
      <c r="AJ44" s="56"/>
      <c r="AK44" s="74"/>
      <c r="AR44" s="86"/>
      <c r="BI44" s="83">
        <f>SUM(BI27:BI42)</f>
        <v>0</v>
      </c>
      <c r="BJ44" s="83">
        <f t="shared" ref="BJ44:BU44" si="5">SUM(BJ27:BJ42)</f>
        <v>2.5</v>
      </c>
      <c r="BK44" s="83">
        <f t="shared" si="5"/>
        <v>1</v>
      </c>
      <c r="BL44" s="83">
        <f t="shared" si="5"/>
        <v>5.75</v>
      </c>
      <c r="BM44" s="83">
        <f t="shared" si="5"/>
        <v>26.409999999999997</v>
      </c>
      <c r="BN44" s="83">
        <f t="shared" si="5"/>
        <v>12</v>
      </c>
      <c r="BO44" s="83">
        <f t="shared" si="5"/>
        <v>15</v>
      </c>
      <c r="BP44" s="83">
        <f t="shared" si="5"/>
        <v>18.73</v>
      </c>
      <c r="BQ44" s="83">
        <f t="shared" si="5"/>
        <v>14.49</v>
      </c>
      <c r="BR44" s="83">
        <f t="shared" si="5"/>
        <v>0.75</v>
      </c>
      <c r="BS44" s="83">
        <f t="shared" si="5"/>
        <v>0</v>
      </c>
      <c r="BT44" s="83">
        <f t="shared" si="5"/>
        <v>0.84</v>
      </c>
      <c r="BU44" s="83">
        <f t="shared" si="5"/>
        <v>0</v>
      </c>
    </row>
    <row r="45" spans="2:73" ht="15" thickBot="1" x14ac:dyDescent="0.35">
      <c r="B45" s="499"/>
      <c r="L45" s="76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86"/>
      <c r="AF45" s="76"/>
      <c r="AG45" s="77"/>
      <c r="AH45" s="77"/>
      <c r="AI45" s="77"/>
      <c r="AJ45" s="77"/>
      <c r="AK45" s="77"/>
      <c r="AL45" s="77"/>
      <c r="AM45" s="77"/>
      <c r="AN45" s="77"/>
      <c r="AO45" s="77"/>
      <c r="AP45" s="77"/>
      <c r="AQ45" s="77"/>
      <c r="AR45" s="86"/>
    </row>
    <row r="46" spans="2:73" ht="15" thickBot="1" x14ac:dyDescent="0.35">
      <c r="BB46" s="27" t="s">
        <v>15</v>
      </c>
      <c r="BI46" s="37"/>
      <c r="BJ46" s="38"/>
      <c r="BK46" s="39"/>
      <c r="BL46" s="40"/>
      <c r="BM46" s="41"/>
      <c r="BN46" s="42"/>
      <c r="BO46" s="43"/>
      <c r="BP46" s="44"/>
      <c r="BQ46" s="45"/>
      <c r="BR46" s="46"/>
      <c r="BS46" s="47"/>
      <c r="BT46" s="48"/>
      <c r="BU46" s="49"/>
    </row>
    <row r="47" spans="2:73" x14ac:dyDescent="0.3">
      <c r="BI47" s="83">
        <f>SUM(BI7+BI21+BI44)</f>
        <v>4.75</v>
      </c>
      <c r="BJ47" s="83">
        <f t="shared" ref="BJ47:BU47" si="6">SUM(BJ7+BJ21+BJ44)</f>
        <v>6.25</v>
      </c>
      <c r="BK47" s="83">
        <f t="shared" si="6"/>
        <v>5</v>
      </c>
      <c r="BL47" s="83">
        <f t="shared" si="6"/>
        <v>11.42</v>
      </c>
      <c r="BM47" s="83">
        <f t="shared" si="6"/>
        <v>38.08</v>
      </c>
      <c r="BN47" s="83">
        <f t="shared" si="6"/>
        <v>12.25</v>
      </c>
      <c r="BO47" s="83">
        <f t="shared" si="6"/>
        <v>22.490000000000002</v>
      </c>
      <c r="BP47" s="83">
        <f t="shared" si="6"/>
        <v>30.97</v>
      </c>
      <c r="BQ47" s="83">
        <f t="shared" si="6"/>
        <v>25.65</v>
      </c>
      <c r="BR47" s="83">
        <f t="shared" si="6"/>
        <v>1.25</v>
      </c>
      <c r="BS47" s="83">
        <f t="shared" si="6"/>
        <v>0</v>
      </c>
      <c r="BT47" s="83">
        <f t="shared" si="6"/>
        <v>20.669999999999998</v>
      </c>
      <c r="BU47" s="83">
        <f t="shared" si="6"/>
        <v>2.17</v>
      </c>
    </row>
  </sheetData>
  <mergeCells count="3">
    <mergeCell ref="B24:B45"/>
    <mergeCell ref="B8:B22"/>
    <mergeCell ref="B3:B6"/>
  </mergeCells>
  <phoneticPr fontId="1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B2:DH47"/>
  <sheetViews>
    <sheetView topLeftCell="A25" workbookViewId="0">
      <selection activeCell="E25" sqref="E1:E1048576"/>
    </sheetView>
  </sheetViews>
  <sheetFormatPr baseColWidth="10" defaultRowHeight="14.4" x14ac:dyDescent="0.3"/>
  <cols>
    <col min="1" max="1" width="0.88671875" style="27" customWidth="1"/>
    <col min="2" max="2" width="3.5546875" style="58" customWidth="1"/>
    <col min="3" max="3" width="0.88671875" style="27" customWidth="1"/>
    <col min="4" max="4" width="3" style="6" bestFit="1" customWidth="1"/>
    <col min="5" max="5" width="20.109375" style="6" customWidth="1"/>
    <col min="6" max="57" width="2.33203125" style="27" customWidth="1"/>
    <col min="58" max="58" width="0.5546875" style="27" customWidth="1"/>
    <col min="59" max="59" width="3.77734375" style="482" customWidth="1"/>
    <col min="60" max="60" width="0.5546875" style="27" customWidth="1"/>
    <col min="61" max="73" width="4.6640625" style="27" customWidth="1"/>
    <col min="74" max="16384" width="11.5546875" style="27"/>
  </cols>
  <sheetData>
    <row r="2" spans="2:73" ht="15" thickBot="1" x14ac:dyDescent="0.35"/>
    <row r="3" spans="2:73" ht="15" thickBot="1" x14ac:dyDescent="0.35">
      <c r="B3" s="497"/>
      <c r="E3" s="26"/>
      <c r="F3" s="1">
        <v>7</v>
      </c>
      <c r="G3" s="2"/>
      <c r="H3" s="2"/>
      <c r="I3" s="3"/>
      <c r="J3" s="1">
        <v>8</v>
      </c>
      <c r="K3" s="2"/>
      <c r="L3" s="2"/>
      <c r="M3" s="3"/>
      <c r="N3" s="1">
        <v>9</v>
      </c>
      <c r="O3" s="2"/>
      <c r="P3" s="2"/>
      <c r="Q3" s="3"/>
      <c r="R3" s="1">
        <v>10</v>
      </c>
      <c r="S3" s="2"/>
      <c r="T3" s="2"/>
      <c r="U3" s="3"/>
      <c r="V3" s="1">
        <v>11</v>
      </c>
      <c r="W3" s="2"/>
      <c r="X3" s="2"/>
      <c r="Y3" s="3"/>
      <c r="Z3" s="1">
        <v>12</v>
      </c>
      <c r="AA3" s="2"/>
      <c r="AB3" s="2"/>
      <c r="AC3" s="3"/>
      <c r="AD3" s="1">
        <v>13</v>
      </c>
      <c r="AE3" s="2"/>
      <c r="AF3" s="2"/>
      <c r="AG3" s="3"/>
      <c r="AH3" s="1">
        <v>14</v>
      </c>
      <c r="AI3" s="2"/>
      <c r="AJ3" s="2"/>
      <c r="AK3" s="3"/>
      <c r="AL3" s="1">
        <v>15</v>
      </c>
      <c r="AM3" s="2"/>
      <c r="AN3" s="2"/>
      <c r="AO3" s="3"/>
      <c r="AP3" s="1">
        <v>16</v>
      </c>
      <c r="AQ3" s="2"/>
      <c r="AR3" s="2"/>
      <c r="AS3" s="3"/>
      <c r="AT3" s="1">
        <v>17</v>
      </c>
      <c r="AU3" s="2"/>
      <c r="AV3" s="2"/>
      <c r="AW3" s="3"/>
      <c r="AX3" s="1">
        <v>18</v>
      </c>
      <c r="AY3" s="2"/>
      <c r="AZ3" s="2"/>
      <c r="BA3" s="3"/>
      <c r="BB3" s="2">
        <v>19</v>
      </c>
      <c r="BC3" s="2"/>
      <c r="BD3" s="2"/>
      <c r="BE3" s="3"/>
      <c r="BF3" s="143"/>
      <c r="BG3" s="483"/>
      <c r="BI3" s="37"/>
      <c r="BJ3" s="38"/>
      <c r="BK3" s="39"/>
      <c r="BL3" s="40"/>
      <c r="BM3" s="41"/>
      <c r="BN3" s="42"/>
      <c r="BO3" s="43"/>
      <c r="BP3" s="44"/>
      <c r="BQ3" s="45"/>
      <c r="BR3" s="46"/>
      <c r="BS3" s="47"/>
      <c r="BT3" s="48"/>
      <c r="BU3" s="49"/>
    </row>
    <row r="4" spans="2:73" ht="14.4" customHeight="1" x14ac:dyDescent="0.3">
      <c r="B4" s="498"/>
      <c r="D4" s="64">
        <v>1</v>
      </c>
      <c r="E4" s="59" t="s">
        <v>21</v>
      </c>
      <c r="F4" s="24"/>
      <c r="G4" s="20"/>
      <c r="H4" s="20"/>
      <c r="I4" s="20"/>
      <c r="J4" s="20"/>
      <c r="K4" s="20"/>
      <c r="L4" s="20"/>
      <c r="M4" s="20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  <c r="AA4" s="79"/>
      <c r="AB4" s="20"/>
      <c r="AC4" s="20"/>
      <c r="AD4" s="20"/>
      <c r="AE4" s="20"/>
      <c r="AF4" s="79"/>
      <c r="AG4" s="79"/>
      <c r="AH4" s="79"/>
      <c r="AI4" s="79"/>
      <c r="AJ4" s="79"/>
      <c r="AK4" s="79"/>
      <c r="AL4" s="79"/>
      <c r="AM4" s="79"/>
      <c r="AN4" s="79"/>
      <c r="AO4" s="79"/>
      <c r="AP4" s="79"/>
      <c r="AQ4" s="79"/>
      <c r="AR4" s="79"/>
      <c r="AS4" s="79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1"/>
      <c r="BF4" s="144"/>
      <c r="BG4" s="484">
        <f>SUM(BI4:BU4)</f>
        <v>7</v>
      </c>
      <c r="BI4" s="28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>
        <v>7</v>
      </c>
      <c r="BU4" s="30"/>
    </row>
    <row r="5" spans="2:73" x14ac:dyDescent="0.3">
      <c r="B5" s="498"/>
      <c r="D5" s="65">
        <v>2</v>
      </c>
      <c r="E5" s="60" t="s">
        <v>22</v>
      </c>
      <c r="F5" s="25"/>
      <c r="G5" s="10"/>
      <c r="H5" s="10"/>
      <c r="I5" s="10"/>
      <c r="J5" s="10"/>
      <c r="K5" s="10"/>
      <c r="L5" s="10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2"/>
      <c r="AC5" s="12"/>
      <c r="AD5" s="12"/>
      <c r="AE5" s="12"/>
      <c r="AF5" s="8"/>
      <c r="AG5" s="8"/>
      <c r="AH5" s="8"/>
      <c r="AI5" s="13" t="s">
        <v>0</v>
      </c>
      <c r="AJ5" s="14"/>
      <c r="AK5" s="14"/>
      <c r="AL5" s="14"/>
      <c r="AM5" s="14"/>
      <c r="AN5" s="14"/>
      <c r="AO5" s="14"/>
      <c r="AP5" s="14"/>
      <c r="AQ5" s="14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9"/>
      <c r="BF5" s="144"/>
      <c r="BG5" s="485">
        <f t="shared" ref="BG5:BG6" si="0">SUM(BI5:BU5)</f>
        <v>6.75</v>
      </c>
      <c r="BI5" s="31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>
        <v>4.58</v>
      </c>
      <c r="BU5" s="33">
        <v>2.17</v>
      </c>
    </row>
    <row r="6" spans="2:73" ht="15" thickBot="1" x14ac:dyDescent="0.35">
      <c r="B6" s="499"/>
      <c r="D6" s="66">
        <v>3</v>
      </c>
      <c r="E6" s="55" t="s">
        <v>23</v>
      </c>
      <c r="F6" s="80"/>
      <c r="G6" s="81"/>
      <c r="H6" s="81"/>
      <c r="I6" s="81"/>
      <c r="J6" s="81"/>
      <c r="K6" s="81"/>
      <c r="L6" s="81"/>
      <c r="M6" s="81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1"/>
      <c r="AC6" s="81"/>
      <c r="AD6" s="81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1"/>
      <c r="AW6" s="81"/>
      <c r="AX6" s="81"/>
      <c r="AY6" s="81"/>
      <c r="AZ6" s="81"/>
      <c r="BA6" s="81"/>
      <c r="BB6" s="81"/>
      <c r="BC6" s="81"/>
      <c r="BD6" s="81"/>
      <c r="BE6" s="51"/>
      <c r="BF6" s="144"/>
      <c r="BG6" s="486">
        <f t="shared" si="0"/>
        <v>7.75</v>
      </c>
      <c r="BI6" s="34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>
        <v>7.75</v>
      </c>
      <c r="BU6" s="36"/>
    </row>
    <row r="7" spans="2:73" ht="15" thickBot="1" x14ac:dyDescent="0.35">
      <c r="E7" s="500"/>
      <c r="BI7" s="83">
        <f>SUM(BI4:BI6)</f>
        <v>0</v>
      </c>
      <c r="BJ7" s="83">
        <f t="shared" ref="BJ7:BU7" si="1">SUM(BJ4:BJ6)</f>
        <v>0</v>
      </c>
      <c r="BK7" s="83">
        <f t="shared" si="1"/>
        <v>0</v>
      </c>
      <c r="BL7" s="83">
        <f t="shared" si="1"/>
        <v>0</v>
      </c>
      <c r="BM7" s="83">
        <f t="shared" si="1"/>
        <v>0</v>
      </c>
      <c r="BN7" s="83">
        <f t="shared" si="1"/>
        <v>0</v>
      </c>
      <c r="BO7" s="83">
        <f t="shared" si="1"/>
        <v>0</v>
      </c>
      <c r="BP7" s="83">
        <f t="shared" si="1"/>
        <v>0</v>
      </c>
      <c r="BQ7" s="83">
        <f t="shared" si="1"/>
        <v>0</v>
      </c>
      <c r="BR7" s="83">
        <f t="shared" si="1"/>
        <v>0</v>
      </c>
      <c r="BS7" s="83">
        <f t="shared" si="1"/>
        <v>0</v>
      </c>
      <c r="BT7" s="83">
        <f t="shared" si="1"/>
        <v>19.329999999999998</v>
      </c>
      <c r="BU7" s="83">
        <f t="shared" si="1"/>
        <v>2.17</v>
      </c>
    </row>
    <row r="8" spans="2:73" ht="6.6" customHeight="1" x14ac:dyDescent="0.3">
      <c r="B8" s="497"/>
      <c r="L8" s="95">
        <v>35</v>
      </c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99"/>
      <c r="AA8" s="103"/>
      <c r="AB8" s="103"/>
      <c r="AC8" s="103"/>
      <c r="AD8" s="103"/>
      <c r="AE8" s="103"/>
      <c r="AF8" s="103"/>
      <c r="AG8" s="103"/>
      <c r="AH8" s="103"/>
      <c r="AI8" s="95">
        <v>5</v>
      </c>
      <c r="AJ8" s="97"/>
      <c r="AK8" s="97"/>
      <c r="AL8" s="97"/>
      <c r="AM8" s="97"/>
      <c r="AN8" s="97"/>
      <c r="AO8" s="97"/>
      <c r="AP8" s="97"/>
      <c r="AQ8" s="99"/>
    </row>
    <row r="9" spans="2:73" ht="7.2" customHeight="1" thickBot="1" x14ac:dyDescent="0.35">
      <c r="B9" s="498"/>
      <c r="L9" s="96">
        <v>35</v>
      </c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9"/>
      <c r="AA9" s="103"/>
      <c r="AB9" s="103"/>
      <c r="AC9" s="103"/>
      <c r="AD9" s="103"/>
      <c r="AE9" s="103"/>
      <c r="AF9" s="103"/>
      <c r="AG9" s="103"/>
      <c r="AH9" s="103"/>
      <c r="AI9" s="96">
        <v>5</v>
      </c>
      <c r="AJ9" s="98"/>
      <c r="AK9" s="98"/>
      <c r="AL9" s="98"/>
      <c r="AM9" s="98"/>
      <c r="AN9" s="98"/>
      <c r="AO9" s="98"/>
      <c r="AP9" s="98"/>
      <c r="AQ9" s="126"/>
      <c r="AR9" s="86"/>
    </row>
    <row r="10" spans="2:73" ht="15" thickBot="1" x14ac:dyDescent="0.35">
      <c r="B10" s="498"/>
      <c r="F10" s="18">
        <v>7</v>
      </c>
      <c r="G10" s="4"/>
      <c r="H10" s="4"/>
      <c r="I10" s="5"/>
      <c r="J10" s="18">
        <v>8</v>
      </c>
      <c r="K10" s="4"/>
      <c r="L10" s="53"/>
      <c r="M10" s="5"/>
      <c r="N10" s="18">
        <v>9</v>
      </c>
      <c r="O10" s="4"/>
      <c r="P10" s="4"/>
      <c r="Q10" s="5"/>
      <c r="R10" s="18">
        <v>10</v>
      </c>
      <c r="S10" s="4"/>
      <c r="T10" s="4"/>
      <c r="U10" s="5"/>
      <c r="V10" s="18">
        <v>11</v>
      </c>
      <c r="W10" s="4"/>
      <c r="X10" s="4"/>
      <c r="Y10" s="4"/>
      <c r="Z10" s="53">
        <v>12</v>
      </c>
      <c r="AA10" s="4"/>
      <c r="AB10" s="4"/>
      <c r="AC10" s="5"/>
      <c r="AD10" s="18">
        <v>13</v>
      </c>
      <c r="AE10" s="4"/>
      <c r="AF10" s="4"/>
      <c r="AG10" s="5"/>
      <c r="AH10" s="18">
        <v>14</v>
      </c>
      <c r="AI10" s="53"/>
      <c r="AJ10" s="4"/>
      <c r="AK10" s="5"/>
      <c r="AL10" s="18">
        <v>15</v>
      </c>
      <c r="AM10" s="4"/>
      <c r="AN10" s="4"/>
      <c r="AO10" s="5"/>
      <c r="AP10" s="18">
        <v>16</v>
      </c>
      <c r="AQ10" s="53"/>
      <c r="AR10" s="87"/>
      <c r="AS10" s="5"/>
      <c r="AT10" s="18">
        <v>17</v>
      </c>
      <c r="AU10" s="4"/>
      <c r="AV10" s="4"/>
      <c r="AW10" s="5"/>
      <c r="AX10" s="18">
        <v>18</v>
      </c>
      <c r="AY10" s="4"/>
      <c r="AZ10" s="4"/>
      <c r="BA10" s="5"/>
      <c r="BB10" s="4">
        <v>19</v>
      </c>
      <c r="BC10" s="4"/>
      <c r="BD10" s="4"/>
      <c r="BE10" s="5"/>
      <c r="BF10" s="143"/>
      <c r="BG10" s="483"/>
      <c r="BI10" s="37"/>
      <c r="BJ10" s="38"/>
      <c r="BK10" s="39"/>
      <c r="BL10" s="40"/>
      <c r="BM10" s="41"/>
      <c r="BN10" s="42"/>
      <c r="BO10" s="43"/>
      <c r="BP10" s="44"/>
      <c r="BQ10" s="45"/>
      <c r="BR10" s="46"/>
      <c r="BS10" s="47"/>
      <c r="BT10" s="48"/>
      <c r="BU10" s="49"/>
    </row>
    <row r="11" spans="2:73" ht="14.4" customHeight="1" x14ac:dyDescent="0.3">
      <c r="B11" s="498"/>
      <c r="D11" s="64">
        <v>4</v>
      </c>
      <c r="E11" s="501" t="s">
        <v>24</v>
      </c>
      <c r="F11" s="195"/>
      <c r="G11" s="204"/>
      <c r="H11" s="204"/>
      <c r="I11" s="204"/>
      <c r="J11" s="204"/>
      <c r="K11" s="205"/>
      <c r="L11" s="206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  <c r="X11" s="204"/>
      <c r="Y11" s="205"/>
      <c r="Z11" s="206"/>
      <c r="AA11" s="204"/>
      <c r="AB11" s="204"/>
      <c r="AC11" s="204"/>
      <c r="AD11" s="184" t="s">
        <v>2</v>
      </c>
      <c r="AE11" s="19"/>
      <c r="AF11" s="19"/>
      <c r="AG11" s="19" t="s">
        <v>3</v>
      </c>
      <c r="AH11" s="294"/>
      <c r="AI11" s="295"/>
      <c r="AJ11" s="296"/>
      <c r="AK11" s="296"/>
      <c r="AL11" s="296"/>
      <c r="AM11" s="296"/>
      <c r="AN11" s="296"/>
      <c r="AO11" s="296"/>
      <c r="AP11" s="294"/>
      <c r="AQ11" s="297"/>
      <c r="AR11" s="298"/>
      <c r="AS11" s="296"/>
      <c r="AT11" s="296"/>
      <c r="AU11" s="296"/>
      <c r="AV11" s="296"/>
      <c r="AW11" s="296"/>
      <c r="AX11" s="296"/>
      <c r="AY11" s="296"/>
      <c r="AZ11" s="296"/>
      <c r="BA11" s="296"/>
      <c r="BB11" s="296"/>
      <c r="BC11" s="296"/>
      <c r="BD11" s="296"/>
      <c r="BE11" s="209"/>
      <c r="BF11" s="144"/>
      <c r="BG11" s="484">
        <f>SUM(BI11:BU11)</f>
        <v>1</v>
      </c>
      <c r="BI11" s="28"/>
      <c r="BJ11" s="29"/>
      <c r="BK11" s="29"/>
      <c r="BL11" s="29"/>
      <c r="BM11" s="29"/>
      <c r="BN11" s="29">
        <v>0.25</v>
      </c>
      <c r="BO11" s="29">
        <v>0.75</v>
      </c>
      <c r="BP11" s="29"/>
      <c r="BQ11" s="29"/>
      <c r="BR11" s="29"/>
      <c r="BS11" s="29"/>
      <c r="BT11" s="29"/>
      <c r="BU11" s="30"/>
    </row>
    <row r="12" spans="2:73" x14ac:dyDescent="0.3">
      <c r="B12" s="498"/>
      <c r="D12" s="65">
        <v>5</v>
      </c>
      <c r="E12" s="502" t="s">
        <v>25</v>
      </c>
      <c r="F12" s="299"/>
      <c r="G12" s="300"/>
      <c r="H12" s="300"/>
      <c r="I12" s="300"/>
      <c r="J12" s="300"/>
      <c r="K12" s="301"/>
      <c r="L12" s="302"/>
      <c r="M12" s="300"/>
      <c r="N12" s="300"/>
      <c r="O12" s="300"/>
      <c r="P12" s="300"/>
      <c r="Q12" s="300"/>
      <c r="R12" s="300"/>
      <c r="S12" s="300"/>
      <c r="T12" s="303"/>
      <c r="U12" s="303"/>
      <c r="V12" s="303"/>
      <c r="W12" s="303"/>
      <c r="X12" s="303"/>
      <c r="Y12" s="304"/>
      <c r="Z12" s="305"/>
      <c r="AA12" s="303"/>
      <c r="AB12" s="303"/>
      <c r="AC12" s="303"/>
      <c r="AD12" s="303"/>
      <c r="AE12" s="303"/>
      <c r="AF12" s="303"/>
      <c r="AG12" s="303"/>
      <c r="AH12" s="301"/>
      <c r="AI12" s="302"/>
      <c r="AJ12" s="300"/>
      <c r="AK12" s="306"/>
      <c r="AL12" s="306"/>
      <c r="AM12" s="306"/>
      <c r="AN12" s="306"/>
      <c r="AO12" s="306"/>
      <c r="AP12" s="307"/>
      <c r="AQ12" s="308"/>
      <c r="AR12" s="309"/>
      <c r="AS12" s="310"/>
      <c r="AT12" s="310"/>
      <c r="AU12" s="310"/>
      <c r="AV12" s="310"/>
      <c r="AW12" s="310"/>
      <c r="AX12" s="310"/>
      <c r="AY12" s="310"/>
      <c r="AZ12" s="310"/>
      <c r="BA12" s="310"/>
      <c r="BB12" s="310"/>
      <c r="BC12" s="311"/>
      <c r="BD12" s="311"/>
      <c r="BE12" s="312"/>
      <c r="BF12" s="55"/>
      <c r="BG12" s="485">
        <f t="shared" ref="BG12:BG19" si="2">SUM(BI12:BU12)</f>
        <v>8.75</v>
      </c>
      <c r="BI12" s="31"/>
      <c r="BJ12" s="32">
        <v>3.5</v>
      </c>
      <c r="BK12" s="32"/>
      <c r="BL12" s="32">
        <v>1.75</v>
      </c>
      <c r="BM12" s="32">
        <v>3.5</v>
      </c>
      <c r="BN12" s="32"/>
      <c r="BO12" s="32"/>
      <c r="BP12" s="32"/>
      <c r="BQ12" s="32"/>
      <c r="BR12" s="32"/>
      <c r="BS12" s="32"/>
      <c r="BT12" s="32"/>
      <c r="BU12" s="33"/>
    </row>
    <row r="13" spans="2:73" x14ac:dyDescent="0.3">
      <c r="B13" s="498"/>
      <c r="D13" s="65">
        <v>6</v>
      </c>
      <c r="E13" s="502" t="s">
        <v>26</v>
      </c>
      <c r="F13" s="313"/>
      <c r="G13" s="314"/>
      <c r="H13" s="314"/>
      <c r="I13" s="314"/>
      <c r="J13" s="314"/>
      <c r="K13" s="315"/>
      <c r="L13" s="316"/>
      <c r="M13" s="314"/>
      <c r="N13" s="314"/>
      <c r="O13" s="314"/>
      <c r="P13" s="314"/>
      <c r="Q13" s="314"/>
      <c r="R13" s="314"/>
      <c r="S13" s="314"/>
      <c r="T13" s="314"/>
      <c r="U13" s="317" t="s">
        <v>9</v>
      </c>
      <c r="V13" s="317"/>
      <c r="W13" s="317"/>
      <c r="X13" s="317"/>
      <c r="Y13" s="318" t="s">
        <v>5</v>
      </c>
      <c r="Z13" s="319"/>
      <c r="AA13" s="320"/>
      <c r="AB13" s="320"/>
      <c r="AC13" s="320"/>
      <c r="AD13" s="320"/>
      <c r="AE13" s="93" t="s">
        <v>6</v>
      </c>
      <c r="AF13" s="93"/>
      <c r="AG13" s="94" t="s">
        <v>3</v>
      </c>
      <c r="AH13" s="315"/>
      <c r="AI13" s="316"/>
      <c r="AJ13" s="314"/>
      <c r="AK13" s="314"/>
      <c r="AL13" s="314"/>
      <c r="AM13" s="314"/>
      <c r="AN13" s="314"/>
      <c r="AO13" s="314"/>
      <c r="AP13" s="315"/>
      <c r="AQ13" s="321"/>
      <c r="AR13" s="322"/>
      <c r="AS13" s="323"/>
      <c r="AT13" s="323"/>
      <c r="AU13" s="323"/>
      <c r="AV13" s="323"/>
      <c r="AW13" s="323"/>
      <c r="AX13" s="314"/>
      <c r="AY13" s="314"/>
      <c r="AZ13" s="314"/>
      <c r="BA13" s="314"/>
      <c r="BB13" s="314"/>
      <c r="BC13" s="324"/>
      <c r="BD13" s="324"/>
      <c r="BE13" s="325"/>
      <c r="BF13" s="144"/>
      <c r="BG13" s="485">
        <f t="shared" si="2"/>
        <v>4.92</v>
      </c>
      <c r="BI13" s="31"/>
      <c r="BJ13" s="32"/>
      <c r="BK13" s="32"/>
      <c r="BL13" s="32"/>
      <c r="BM13" s="32">
        <v>1.5</v>
      </c>
      <c r="BN13" s="32">
        <v>1.17</v>
      </c>
      <c r="BO13" s="32">
        <v>0.75</v>
      </c>
      <c r="BP13" s="32">
        <v>1.5</v>
      </c>
      <c r="BQ13" s="32"/>
      <c r="BR13" s="32"/>
      <c r="BS13" s="32"/>
      <c r="BT13" s="32"/>
      <c r="BU13" s="33"/>
    </row>
    <row r="14" spans="2:73" x14ac:dyDescent="0.3">
      <c r="B14" s="498"/>
      <c r="D14" s="65">
        <v>7</v>
      </c>
      <c r="E14" s="502" t="s">
        <v>27</v>
      </c>
      <c r="F14" s="313"/>
      <c r="G14" s="314"/>
      <c r="H14" s="323"/>
      <c r="I14" s="323"/>
      <c r="J14" s="323"/>
      <c r="K14" s="163" t="s">
        <v>4</v>
      </c>
      <c r="L14" s="316"/>
      <c r="M14" s="314"/>
      <c r="N14" s="314"/>
      <c r="O14" s="314"/>
      <c r="P14" s="314"/>
      <c r="Q14" s="314"/>
      <c r="R14" s="314"/>
      <c r="S14" s="314"/>
      <c r="T14" s="314"/>
      <c r="U14" s="317" t="s">
        <v>9</v>
      </c>
      <c r="V14" s="317"/>
      <c r="W14" s="317"/>
      <c r="X14" s="317"/>
      <c r="Y14" s="318" t="s">
        <v>5</v>
      </c>
      <c r="Z14" s="319"/>
      <c r="AA14" s="94"/>
      <c r="AB14" s="94"/>
      <c r="AC14" s="94"/>
      <c r="AD14" s="94"/>
      <c r="AE14" s="94"/>
      <c r="AF14" s="94"/>
      <c r="AG14" s="94" t="s">
        <v>3</v>
      </c>
      <c r="AH14" s="315"/>
      <c r="AI14" s="316"/>
      <c r="AJ14" s="314"/>
      <c r="AK14" s="314"/>
      <c r="AL14" s="314"/>
      <c r="AM14" s="314"/>
      <c r="AN14" s="314"/>
      <c r="AO14" s="314"/>
      <c r="AP14" s="315"/>
      <c r="AQ14" s="326"/>
      <c r="AR14" s="322"/>
      <c r="AS14" s="323"/>
      <c r="AT14" s="323"/>
      <c r="AU14" s="323"/>
      <c r="AV14" s="323"/>
      <c r="AW14" s="323"/>
      <c r="AX14" s="323"/>
      <c r="AY14" s="323"/>
      <c r="AZ14" s="323"/>
      <c r="BA14" s="323"/>
      <c r="BB14" s="327"/>
      <c r="BC14" s="327"/>
      <c r="BD14" s="324"/>
      <c r="BE14" s="325"/>
      <c r="BF14" s="144"/>
      <c r="BG14" s="485">
        <f t="shared" si="2"/>
        <v>7.75</v>
      </c>
      <c r="BI14" s="31"/>
      <c r="BJ14" s="32"/>
      <c r="BK14" s="32">
        <v>0.5</v>
      </c>
      <c r="BL14" s="32"/>
      <c r="BM14" s="32">
        <v>0.42</v>
      </c>
      <c r="BN14" s="32">
        <v>1.17</v>
      </c>
      <c r="BO14" s="32">
        <v>1.83</v>
      </c>
      <c r="BP14" s="32">
        <v>3.83</v>
      </c>
      <c r="BQ14" s="32"/>
      <c r="BR14" s="32"/>
      <c r="BS14" s="32"/>
      <c r="BT14" s="32"/>
      <c r="BU14" s="33"/>
    </row>
    <row r="15" spans="2:73" x14ac:dyDescent="0.3">
      <c r="B15" s="498"/>
      <c r="D15" s="65">
        <v>8</v>
      </c>
      <c r="E15" s="502" t="s">
        <v>28</v>
      </c>
      <c r="F15" s="238"/>
      <c r="G15" s="219"/>
      <c r="H15" s="219"/>
      <c r="I15" s="219"/>
      <c r="J15" s="219"/>
      <c r="K15" s="217"/>
      <c r="L15" s="218"/>
      <c r="M15" s="219"/>
      <c r="N15" s="219"/>
      <c r="O15" s="219"/>
      <c r="P15" s="239"/>
      <c r="Q15" s="239"/>
      <c r="R15" s="239"/>
      <c r="S15" s="239"/>
      <c r="T15" s="214"/>
      <c r="U15" s="214"/>
      <c r="V15" s="214"/>
      <c r="W15" s="214"/>
      <c r="X15" s="214"/>
      <c r="Y15" s="215"/>
      <c r="Z15" s="216"/>
      <c r="AA15" s="214"/>
      <c r="AB15" s="214"/>
      <c r="AC15" s="214"/>
      <c r="AD15" s="214"/>
      <c r="AE15" s="214"/>
      <c r="AF15" s="214"/>
      <c r="AG15" s="214"/>
      <c r="AH15" s="217"/>
      <c r="AI15" s="218"/>
      <c r="AJ15" s="219"/>
      <c r="AK15" s="220"/>
      <c r="AL15" s="220"/>
      <c r="AM15" s="220"/>
      <c r="AN15" s="220"/>
      <c r="AO15" s="220"/>
      <c r="AP15" s="221"/>
      <c r="AQ15" s="222"/>
      <c r="AR15" s="240"/>
      <c r="AS15" s="241"/>
      <c r="AT15" s="241"/>
      <c r="AU15" s="241"/>
      <c r="AV15" s="219"/>
      <c r="AW15" s="219"/>
      <c r="AX15" s="219"/>
      <c r="AY15" s="219"/>
      <c r="AZ15" s="219"/>
      <c r="BA15" s="219"/>
      <c r="BB15" s="219"/>
      <c r="BC15" s="225"/>
      <c r="BD15" s="225"/>
      <c r="BE15" s="226"/>
      <c r="BF15" s="55"/>
      <c r="BG15" s="485">
        <f t="shared" si="2"/>
        <v>7.25</v>
      </c>
      <c r="BI15" s="31"/>
      <c r="BJ15" s="32"/>
      <c r="BK15" s="32"/>
      <c r="BL15" s="32">
        <v>1.75</v>
      </c>
      <c r="BM15" s="32">
        <v>3.5</v>
      </c>
      <c r="BN15" s="32"/>
      <c r="BO15" s="32"/>
      <c r="BP15" s="32">
        <v>1</v>
      </c>
      <c r="BQ15" s="32"/>
      <c r="BR15" s="32"/>
      <c r="BS15" s="32"/>
      <c r="BT15" s="32">
        <v>1</v>
      </c>
      <c r="BU15" s="33"/>
    </row>
    <row r="16" spans="2:73" x14ac:dyDescent="0.3">
      <c r="B16" s="498"/>
      <c r="D16" s="65">
        <v>9</v>
      </c>
      <c r="E16" s="502" t="s">
        <v>29</v>
      </c>
      <c r="F16" s="328"/>
      <c r="G16" s="324"/>
      <c r="H16" s="324"/>
      <c r="I16" s="324"/>
      <c r="J16" s="329"/>
      <c r="K16" s="330"/>
      <c r="L16" s="331"/>
      <c r="M16" s="329"/>
      <c r="N16" s="329"/>
      <c r="O16" s="324"/>
      <c r="P16" s="324"/>
      <c r="Q16" s="324"/>
      <c r="R16" s="324"/>
      <c r="S16" s="324"/>
      <c r="T16" s="324"/>
      <c r="U16" s="324"/>
      <c r="V16" s="324"/>
      <c r="W16" s="324"/>
      <c r="X16" s="320"/>
      <c r="Y16" s="318"/>
      <c r="Z16" s="319"/>
      <c r="AA16" s="320"/>
      <c r="AB16" s="320"/>
      <c r="AC16" s="320"/>
      <c r="AD16" s="320"/>
      <c r="AE16" s="93" t="s">
        <v>6</v>
      </c>
      <c r="AF16" s="93"/>
      <c r="AG16" s="93" t="s">
        <v>3</v>
      </c>
      <c r="AH16" s="332"/>
      <c r="AI16" s="333"/>
      <c r="AJ16" s="334"/>
      <c r="AK16" s="334"/>
      <c r="AL16" s="334"/>
      <c r="AM16" s="334"/>
      <c r="AN16" s="334"/>
      <c r="AO16" s="334"/>
      <c r="AP16" s="332"/>
      <c r="AQ16" s="270"/>
      <c r="AR16" s="335"/>
      <c r="AS16" s="324"/>
      <c r="AT16" s="336"/>
      <c r="AU16" s="336"/>
      <c r="AV16" s="336"/>
      <c r="AW16" s="336"/>
      <c r="AX16" s="336"/>
      <c r="AY16" s="336"/>
      <c r="AZ16" s="336"/>
      <c r="BA16" s="336"/>
      <c r="BB16" s="336"/>
      <c r="BC16" s="336"/>
      <c r="BD16" s="336"/>
      <c r="BE16" s="337"/>
      <c r="BF16" s="144"/>
      <c r="BG16" s="485">
        <f t="shared" si="2"/>
        <v>9</v>
      </c>
      <c r="BI16" s="31">
        <v>1.25</v>
      </c>
      <c r="BJ16" s="32">
        <v>3</v>
      </c>
      <c r="BK16" s="32"/>
      <c r="BL16" s="32">
        <v>2.17</v>
      </c>
      <c r="BM16" s="32">
        <v>1.83</v>
      </c>
      <c r="BN16" s="32"/>
      <c r="BO16" s="32">
        <v>0.75</v>
      </c>
      <c r="BP16" s="32"/>
      <c r="BQ16" s="32"/>
      <c r="BR16" s="32"/>
      <c r="BS16" s="32"/>
      <c r="BT16" s="32"/>
      <c r="BU16" s="33"/>
    </row>
    <row r="17" spans="2:73" x14ac:dyDescent="0.3">
      <c r="B17" s="498"/>
      <c r="D17" s="65">
        <v>10</v>
      </c>
      <c r="E17" s="502" t="s">
        <v>30</v>
      </c>
      <c r="F17" s="338"/>
      <c r="G17" s="323"/>
      <c r="H17" s="323"/>
      <c r="I17" s="323"/>
      <c r="J17" s="323"/>
      <c r="K17" s="163" t="s">
        <v>4</v>
      </c>
      <c r="L17" s="316"/>
      <c r="M17" s="314"/>
      <c r="N17" s="314"/>
      <c r="O17" s="314"/>
      <c r="P17" s="314"/>
      <c r="Q17" s="314"/>
      <c r="R17" s="314"/>
      <c r="S17" s="314"/>
      <c r="T17" s="314"/>
      <c r="U17" s="317" t="s">
        <v>9</v>
      </c>
      <c r="V17" s="317"/>
      <c r="W17" s="317"/>
      <c r="X17" s="317"/>
      <c r="Y17" s="318" t="s">
        <v>5</v>
      </c>
      <c r="Z17" s="339"/>
      <c r="AA17" s="94"/>
      <c r="AB17" s="94"/>
      <c r="AC17" s="94"/>
      <c r="AD17" s="94"/>
      <c r="AE17" s="94"/>
      <c r="AF17" s="94"/>
      <c r="AG17" s="94" t="s">
        <v>3</v>
      </c>
      <c r="AH17" s="315"/>
      <c r="AI17" s="316"/>
      <c r="AJ17" s="314"/>
      <c r="AK17" s="314"/>
      <c r="AL17" s="314"/>
      <c r="AM17" s="314"/>
      <c r="AN17" s="314"/>
      <c r="AO17" s="314"/>
      <c r="AP17" s="315"/>
      <c r="AQ17" s="321"/>
      <c r="AR17" s="322"/>
      <c r="AS17" s="323"/>
      <c r="AT17" s="323"/>
      <c r="AU17" s="323"/>
      <c r="AV17" s="323"/>
      <c r="AW17" s="323"/>
      <c r="AX17" s="323"/>
      <c r="AY17" s="323"/>
      <c r="AZ17" s="327"/>
      <c r="BA17" s="327"/>
      <c r="BB17" s="314"/>
      <c r="BC17" s="324"/>
      <c r="BD17" s="324"/>
      <c r="BE17" s="325"/>
      <c r="BF17" s="144"/>
      <c r="BG17" s="485">
        <f t="shared" si="2"/>
        <v>7.5</v>
      </c>
      <c r="BI17" s="31"/>
      <c r="BJ17" s="32"/>
      <c r="BK17" s="32">
        <v>0.5</v>
      </c>
      <c r="BL17" s="32"/>
      <c r="BM17" s="32">
        <v>0.42</v>
      </c>
      <c r="BN17" s="32">
        <v>1.17</v>
      </c>
      <c r="BO17" s="32">
        <v>1.83</v>
      </c>
      <c r="BP17" s="32">
        <v>3.58</v>
      </c>
      <c r="BQ17" s="32"/>
      <c r="BR17" s="32"/>
      <c r="BS17" s="32"/>
      <c r="BT17" s="32"/>
      <c r="BU17" s="33"/>
    </row>
    <row r="18" spans="2:73" x14ac:dyDescent="0.3">
      <c r="B18" s="498"/>
      <c r="D18" s="65">
        <v>11</v>
      </c>
      <c r="E18" s="502" t="s">
        <v>31</v>
      </c>
      <c r="F18" s="340"/>
      <c r="G18" s="341"/>
      <c r="H18" s="191"/>
      <c r="I18" s="191"/>
      <c r="J18" s="191"/>
      <c r="K18" s="248" t="s">
        <v>7</v>
      </c>
      <c r="L18" s="186"/>
      <c r="M18" s="187"/>
      <c r="N18" s="187"/>
      <c r="O18" s="187"/>
      <c r="P18" s="187"/>
      <c r="Q18" s="187"/>
      <c r="R18" s="187"/>
      <c r="S18" s="187"/>
      <c r="T18" s="187"/>
      <c r="U18" s="187"/>
      <c r="V18" s="187"/>
      <c r="W18" s="187"/>
      <c r="X18" s="187"/>
      <c r="Y18" s="188"/>
      <c r="Z18" s="189"/>
      <c r="AA18" s="190"/>
      <c r="AB18" s="191"/>
      <c r="AC18" s="191"/>
      <c r="AD18" s="191"/>
      <c r="AE18" s="22" t="s">
        <v>6</v>
      </c>
      <c r="AF18" s="22"/>
      <c r="AG18" s="22"/>
      <c r="AH18" s="188" t="s">
        <v>3</v>
      </c>
      <c r="AI18" s="186"/>
      <c r="AJ18" s="187"/>
      <c r="AK18" s="187"/>
      <c r="AL18" s="187"/>
      <c r="AM18" s="187"/>
      <c r="AN18" s="187"/>
      <c r="AO18" s="187"/>
      <c r="AP18" s="188"/>
      <c r="AQ18" s="231"/>
      <c r="AR18" s="342"/>
      <c r="AS18" s="341"/>
      <c r="AT18" s="341"/>
      <c r="AU18" s="341"/>
      <c r="AV18" s="341"/>
      <c r="AW18" s="191"/>
      <c r="AX18" s="191"/>
      <c r="AY18" s="191"/>
      <c r="AZ18" s="191"/>
      <c r="BA18" s="191"/>
      <c r="BB18" s="341"/>
      <c r="BC18" s="191"/>
      <c r="BD18" s="191"/>
      <c r="BE18" s="234"/>
      <c r="BF18" s="144"/>
      <c r="BG18" s="485">
        <f t="shared" si="2"/>
        <v>7.08</v>
      </c>
      <c r="BI18" s="31"/>
      <c r="BJ18" s="32"/>
      <c r="BK18" s="32"/>
      <c r="BL18" s="32"/>
      <c r="BM18" s="32">
        <v>0.5</v>
      </c>
      <c r="BN18" s="32"/>
      <c r="BO18" s="32">
        <v>0.75</v>
      </c>
      <c r="BP18" s="32"/>
      <c r="BQ18" s="32">
        <f>5.25+0.33</f>
        <v>5.58</v>
      </c>
      <c r="BR18" s="32">
        <v>0.25</v>
      </c>
      <c r="BS18" s="32"/>
      <c r="BT18" s="32"/>
      <c r="BU18" s="33"/>
    </row>
    <row r="19" spans="2:73" ht="15" thickBot="1" x14ac:dyDescent="0.35">
      <c r="B19" s="498"/>
      <c r="D19" s="66">
        <v>12</v>
      </c>
      <c r="E19" s="503" t="s">
        <v>32</v>
      </c>
      <c r="F19" s="343"/>
      <c r="G19" s="344"/>
      <c r="H19" s="250"/>
      <c r="I19" s="250"/>
      <c r="J19" s="251"/>
      <c r="K19" s="293"/>
      <c r="L19" s="252" t="s">
        <v>4</v>
      </c>
      <c r="M19" s="253"/>
      <c r="N19" s="253"/>
      <c r="O19" s="253"/>
      <c r="P19" s="253"/>
      <c r="Q19" s="253"/>
      <c r="R19" s="253"/>
      <c r="S19" s="253"/>
      <c r="T19" s="253"/>
      <c r="U19" s="253"/>
      <c r="V19" s="253"/>
      <c r="W19" s="253"/>
      <c r="X19" s="253"/>
      <c r="Y19" s="254"/>
      <c r="Z19" s="255"/>
      <c r="AA19" s="250"/>
      <c r="AB19" s="250"/>
      <c r="AC19" s="250"/>
      <c r="AD19" s="194"/>
      <c r="AE19" s="256"/>
      <c r="AF19" s="256"/>
      <c r="AG19" s="257"/>
      <c r="AH19" s="254" t="s">
        <v>3</v>
      </c>
      <c r="AI19" s="252"/>
      <c r="AJ19" s="253"/>
      <c r="AK19" s="253"/>
      <c r="AL19" s="253"/>
      <c r="AM19" s="253"/>
      <c r="AN19" s="253"/>
      <c r="AO19" s="253"/>
      <c r="AP19" s="254"/>
      <c r="AQ19" s="258"/>
      <c r="AR19" s="345"/>
      <c r="AS19" s="346"/>
      <c r="AT19" s="344"/>
      <c r="AU19" s="344"/>
      <c r="AV19" s="344"/>
      <c r="AW19" s="250"/>
      <c r="AX19" s="250"/>
      <c r="AY19" s="250"/>
      <c r="AZ19" s="250"/>
      <c r="BA19" s="250"/>
      <c r="BB19" s="344"/>
      <c r="BC19" s="250"/>
      <c r="BD19" s="250"/>
      <c r="BE19" s="260"/>
      <c r="BF19" s="144"/>
      <c r="BG19" s="486">
        <f t="shared" si="2"/>
        <v>7.99</v>
      </c>
      <c r="BI19" s="34"/>
      <c r="BJ19" s="35"/>
      <c r="BK19" s="35"/>
      <c r="BL19" s="35"/>
      <c r="BM19" s="35"/>
      <c r="BN19" s="35"/>
      <c r="BO19" s="35">
        <v>0.83</v>
      </c>
      <c r="BP19" s="35">
        <f>0.58+0.75</f>
        <v>1.33</v>
      </c>
      <c r="BQ19" s="35">
        <f>5.25+0.33</f>
        <v>5.58</v>
      </c>
      <c r="BR19" s="35">
        <v>0.25</v>
      </c>
      <c r="BS19" s="35"/>
      <c r="BT19" s="35"/>
      <c r="BU19" s="36"/>
    </row>
    <row r="20" spans="2:73" ht="6" customHeight="1" x14ac:dyDescent="0.3">
      <c r="B20" s="498"/>
      <c r="L20" s="52"/>
      <c r="Z20" s="52"/>
      <c r="AI20" s="52"/>
      <c r="AQ20" s="52"/>
      <c r="AR20" s="86"/>
    </row>
    <row r="21" spans="2:73" x14ac:dyDescent="0.3">
      <c r="B21" s="498"/>
      <c r="L21" s="67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2"/>
      <c r="AI21" s="67"/>
      <c r="AJ21" s="56"/>
      <c r="AK21" s="56"/>
      <c r="AL21" s="56"/>
      <c r="AM21" s="56"/>
      <c r="AN21" s="56"/>
      <c r="AO21" s="56"/>
      <c r="AP21" s="56"/>
      <c r="AQ21" s="68"/>
      <c r="AR21" s="89"/>
      <c r="BI21" s="83">
        <f>SUM(BI11:BI20)</f>
        <v>1.25</v>
      </c>
      <c r="BJ21" s="83">
        <f t="shared" ref="BJ21:BU21" si="3">SUM(BJ11:BJ20)</f>
        <v>6.5</v>
      </c>
      <c r="BK21" s="83">
        <f t="shared" si="3"/>
        <v>1</v>
      </c>
      <c r="BL21" s="83">
        <f t="shared" si="3"/>
        <v>5.67</v>
      </c>
      <c r="BM21" s="83">
        <f t="shared" si="3"/>
        <v>11.67</v>
      </c>
      <c r="BN21" s="83">
        <f t="shared" si="3"/>
        <v>3.76</v>
      </c>
      <c r="BO21" s="83">
        <f t="shared" si="3"/>
        <v>7.49</v>
      </c>
      <c r="BP21" s="83">
        <f t="shared" si="3"/>
        <v>11.24</v>
      </c>
      <c r="BQ21" s="83">
        <f t="shared" si="3"/>
        <v>11.16</v>
      </c>
      <c r="BR21" s="83">
        <f t="shared" si="3"/>
        <v>0.5</v>
      </c>
      <c r="BS21" s="83">
        <f t="shared" si="3"/>
        <v>0</v>
      </c>
      <c r="BT21" s="83">
        <f t="shared" si="3"/>
        <v>1</v>
      </c>
      <c r="BU21" s="83">
        <f t="shared" si="3"/>
        <v>0</v>
      </c>
    </row>
    <row r="22" spans="2:73" ht="15" thickBot="1" x14ac:dyDescent="0.35">
      <c r="B22" s="499"/>
      <c r="L22" s="76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52"/>
      <c r="AI22" s="76"/>
      <c r="AJ22" s="77"/>
      <c r="AK22" s="77"/>
      <c r="AL22" s="77"/>
      <c r="AM22" s="77"/>
      <c r="AN22" s="77"/>
      <c r="AO22" s="77"/>
      <c r="AP22" s="77"/>
      <c r="AQ22" s="77"/>
      <c r="AR22" s="86"/>
    </row>
    <row r="23" spans="2:73" s="69" customFormat="1" ht="15" thickBot="1" x14ac:dyDescent="0.35">
      <c r="B23" s="70"/>
      <c r="D23" s="71"/>
      <c r="E23" s="71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I23" s="57"/>
      <c r="AJ23" s="57"/>
      <c r="AK23" s="57"/>
      <c r="AL23" s="57"/>
      <c r="AM23" s="57"/>
      <c r="AN23" s="57"/>
      <c r="AO23" s="57"/>
      <c r="AP23" s="57"/>
      <c r="AQ23" s="57"/>
      <c r="AR23" s="57"/>
      <c r="BG23" s="487"/>
    </row>
    <row r="24" spans="2:73" ht="7.2" customHeight="1" x14ac:dyDescent="0.3">
      <c r="B24" s="497"/>
      <c r="L24" s="95">
        <v>35</v>
      </c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102"/>
      <c r="AA24" s="103"/>
      <c r="AB24" s="103"/>
      <c r="AC24" s="103"/>
      <c r="AD24" s="103"/>
      <c r="AE24" s="103"/>
      <c r="AF24" s="95">
        <v>20</v>
      </c>
      <c r="AG24" s="97"/>
      <c r="AH24" s="97"/>
      <c r="AI24" s="97"/>
      <c r="AJ24" s="97"/>
      <c r="AK24" s="97"/>
      <c r="AL24" s="104"/>
      <c r="AM24" s="104"/>
      <c r="AN24" s="104"/>
      <c r="AO24" s="104"/>
      <c r="AP24" s="104"/>
      <c r="AQ24" s="105"/>
      <c r="AR24" s="52"/>
    </row>
    <row r="25" spans="2:73" ht="7.2" customHeight="1" thickBot="1" x14ac:dyDescent="0.35">
      <c r="B25" s="498"/>
      <c r="L25" s="96">
        <v>35</v>
      </c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126"/>
      <c r="Z25" s="100"/>
      <c r="AA25" s="103"/>
      <c r="AB25" s="103"/>
      <c r="AC25" s="103"/>
      <c r="AD25" s="103"/>
      <c r="AE25" s="103"/>
      <c r="AF25" s="96">
        <v>20</v>
      </c>
      <c r="AG25" s="98"/>
      <c r="AH25" s="98"/>
      <c r="AI25" s="98"/>
      <c r="AJ25" s="98"/>
      <c r="AK25" s="98"/>
      <c r="AL25" s="106"/>
      <c r="AM25" s="107"/>
      <c r="AN25" s="107"/>
      <c r="AO25" s="107"/>
      <c r="AP25" s="107"/>
      <c r="AQ25" s="108"/>
      <c r="AR25" s="75"/>
    </row>
    <row r="26" spans="2:73" ht="15" thickBot="1" x14ac:dyDescent="0.35">
      <c r="B26" s="498"/>
      <c r="F26" s="18">
        <v>7</v>
      </c>
      <c r="G26" s="4"/>
      <c r="H26" s="4"/>
      <c r="I26" s="5"/>
      <c r="J26" s="18">
        <v>8</v>
      </c>
      <c r="K26" s="4"/>
      <c r="L26" s="53"/>
      <c r="M26" s="5"/>
      <c r="N26" s="18">
        <v>9</v>
      </c>
      <c r="O26" s="4"/>
      <c r="P26" s="4"/>
      <c r="Q26" s="5"/>
      <c r="R26" s="18">
        <v>10</v>
      </c>
      <c r="S26" s="4"/>
      <c r="T26" s="4"/>
      <c r="U26" s="5"/>
      <c r="V26" s="18">
        <v>11</v>
      </c>
      <c r="W26" s="4"/>
      <c r="X26" s="4"/>
      <c r="Y26" s="53"/>
      <c r="Z26" s="87">
        <v>12</v>
      </c>
      <c r="AA26" s="4"/>
      <c r="AB26" s="4"/>
      <c r="AC26" s="5"/>
      <c r="AD26" s="18">
        <v>13</v>
      </c>
      <c r="AE26" s="4"/>
      <c r="AF26" s="53"/>
      <c r="AG26" s="5"/>
      <c r="AH26" s="18">
        <v>14</v>
      </c>
      <c r="AI26" s="4"/>
      <c r="AJ26" s="4"/>
      <c r="AK26" s="4"/>
      <c r="AL26" s="87">
        <v>15</v>
      </c>
      <c r="AM26" s="4"/>
      <c r="AN26" s="4"/>
      <c r="AO26" s="5"/>
      <c r="AP26" s="18">
        <v>16</v>
      </c>
      <c r="AQ26" s="4"/>
      <c r="AR26" s="53"/>
      <c r="AS26" s="5"/>
      <c r="AT26" s="18">
        <v>17</v>
      </c>
      <c r="AU26" s="4"/>
      <c r="AV26" s="4"/>
      <c r="AW26" s="5"/>
      <c r="AX26" s="18">
        <v>18</v>
      </c>
      <c r="AY26" s="4"/>
      <c r="AZ26" s="4"/>
      <c r="BA26" s="5"/>
      <c r="BB26" s="4">
        <v>19</v>
      </c>
      <c r="BC26" s="4"/>
      <c r="BD26" s="4"/>
      <c r="BE26" s="5"/>
      <c r="BF26" s="143"/>
      <c r="BG26" s="483"/>
      <c r="BI26" s="37"/>
      <c r="BJ26" s="38"/>
      <c r="BK26" s="39"/>
      <c r="BL26" s="40"/>
      <c r="BM26" s="41"/>
      <c r="BN26" s="42"/>
      <c r="BO26" s="43"/>
      <c r="BP26" s="44"/>
      <c r="BQ26" s="45"/>
      <c r="BR26" s="46"/>
      <c r="BS26" s="47"/>
      <c r="BT26" s="48"/>
      <c r="BU26" s="49"/>
    </row>
    <row r="27" spans="2:73" ht="14.4" customHeight="1" x14ac:dyDescent="0.3">
      <c r="B27" s="498"/>
      <c r="D27" s="64">
        <v>13</v>
      </c>
      <c r="E27" s="61" t="s">
        <v>33</v>
      </c>
      <c r="F27" s="195"/>
      <c r="G27" s="204"/>
      <c r="H27" s="204"/>
      <c r="I27" s="204"/>
      <c r="J27" s="204"/>
      <c r="K27" s="205"/>
      <c r="L27" s="206"/>
      <c r="M27" s="204"/>
      <c r="N27" s="204"/>
      <c r="O27" s="204"/>
      <c r="P27" s="204"/>
      <c r="Q27" s="204"/>
      <c r="R27" s="204"/>
      <c r="S27" s="204"/>
      <c r="T27" s="204"/>
      <c r="U27" s="204"/>
      <c r="V27" s="261"/>
      <c r="W27" s="261"/>
      <c r="X27" s="262"/>
      <c r="Y27" s="263"/>
      <c r="Z27" s="264"/>
      <c r="AA27" s="261"/>
      <c r="AB27" s="261"/>
      <c r="AC27" s="261"/>
      <c r="AD27" s="261"/>
      <c r="AE27" s="265"/>
      <c r="AF27" s="266"/>
      <c r="AG27" s="267"/>
      <c r="AH27" s="267"/>
      <c r="AI27" s="267"/>
      <c r="AJ27" s="204"/>
      <c r="AK27" s="205"/>
      <c r="AL27" s="208"/>
      <c r="AM27" s="204"/>
      <c r="AN27" s="204"/>
      <c r="AO27" s="204"/>
      <c r="AP27" s="204"/>
      <c r="AQ27" s="205"/>
      <c r="AR27" s="206"/>
      <c r="AS27" s="204"/>
      <c r="AT27" s="204"/>
      <c r="AU27" s="204"/>
      <c r="AV27" s="204"/>
      <c r="AW27" s="204"/>
      <c r="AX27" s="204"/>
      <c r="AY27" s="204"/>
      <c r="AZ27" s="204"/>
      <c r="BA27" s="204"/>
      <c r="BB27" s="204"/>
      <c r="BC27" s="204"/>
      <c r="BD27" s="204"/>
      <c r="BE27" s="209"/>
      <c r="BF27" s="144"/>
      <c r="BG27" s="484">
        <f>SUM(BI27:BU27)</f>
        <v>3.5</v>
      </c>
      <c r="BI27" s="28"/>
      <c r="BJ27" s="29"/>
      <c r="BK27" s="29"/>
      <c r="BL27" s="29">
        <v>1.25</v>
      </c>
      <c r="BM27" s="29">
        <v>2.25</v>
      </c>
      <c r="BN27" s="29"/>
      <c r="BO27" s="29"/>
      <c r="BP27" s="29"/>
      <c r="BQ27" s="29"/>
      <c r="BR27" s="29"/>
      <c r="BS27" s="29"/>
      <c r="BT27" s="29"/>
      <c r="BU27" s="30"/>
    </row>
    <row r="28" spans="2:73" x14ac:dyDescent="0.3">
      <c r="B28" s="498"/>
      <c r="D28" s="65">
        <v>14</v>
      </c>
      <c r="E28" s="62" t="s">
        <v>34</v>
      </c>
      <c r="F28" s="269"/>
      <c r="G28" s="122"/>
      <c r="H28" s="122"/>
      <c r="I28" s="122"/>
      <c r="J28" s="122"/>
      <c r="K28" s="248" t="s">
        <v>7</v>
      </c>
      <c r="L28" s="186"/>
      <c r="M28" s="187"/>
      <c r="N28" s="187"/>
      <c r="O28" s="187"/>
      <c r="P28" s="187"/>
      <c r="Q28" s="187"/>
      <c r="R28" s="187"/>
      <c r="S28" s="187"/>
      <c r="T28" s="187"/>
      <c r="U28" s="187"/>
      <c r="V28" s="187"/>
      <c r="W28" s="187"/>
      <c r="X28" s="188"/>
      <c r="Y28" s="270"/>
      <c r="Z28" s="271"/>
      <c r="AA28" s="122"/>
      <c r="AB28" s="190" t="s">
        <v>8</v>
      </c>
      <c r="AC28" s="190"/>
      <c r="AD28" s="190"/>
      <c r="AE28" s="188" t="s">
        <v>6</v>
      </c>
      <c r="AF28" s="186"/>
      <c r="AG28" s="187"/>
      <c r="AH28" s="187"/>
      <c r="AI28" s="187"/>
      <c r="AJ28" s="187"/>
      <c r="AK28" s="188"/>
      <c r="AL28" s="349"/>
      <c r="AM28" s="187"/>
      <c r="AN28" s="187"/>
      <c r="AO28" s="187"/>
      <c r="AP28" s="187"/>
      <c r="AQ28" s="188"/>
      <c r="AR28" s="348"/>
      <c r="AS28" s="122"/>
      <c r="AT28" s="122"/>
      <c r="AU28" s="122"/>
      <c r="AV28" s="122"/>
      <c r="AW28" s="122"/>
      <c r="AX28" s="122"/>
      <c r="AY28" s="122"/>
      <c r="AZ28" s="122"/>
      <c r="BA28" s="122"/>
      <c r="BB28" s="122"/>
      <c r="BC28" s="122"/>
      <c r="BD28" s="122"/>
      <c r="BE28" s="274"/>
      <c r="BF28" s="145"/>
      <c r="BG28" s="485">
        <f t="shared" ref="BG28:BG42" si="4">SUM(BI28:BU28)</f>
        <v>7.83</v>
      </c>
      <c r="BI28" s="31"/>
      <c r="BJ28" s="32"/>
      <c r="BK28" s="32"/>
      <c r="BL28" s="32"/>
      <c r="BM28" s="32">
        <v>1</v>
      </c>
      <c r="BN28" s="32"/>
      <c r="BO28" s="32"/>
      <c r="BP28" s="32">
        <v>0.25</v>
      </c>
      <c r="BQ28" s="32">
        <f>6+0.33</f>
        <v>6.33</v>
      </c>
      <c r="BR28" s="32">
        <v>0.25</v>
      </c>
      <c r="BS28" s="32"/>
      <c r="BT28" s="32"/>
      <c r="BU28" s="33"/>
    </row>
    <row r="29" spans="2:73" x14ac:dyDescent="0.3">
      <c r="B29" s="498"/>
      <c r="D29" s="65">
        <v>15</v>
      </c>
      <c r="E29" s="62" t="s">
        <v>35</v>
      </c>
      <c r="F29" s="269"/>
      <c r="G29" s="122"/>
      <c r="H29" s="122"/>
      <c r="I29" s="122"/>
      <c r="J29" s="122"/>
      <c r="K29" s="248" t="s">
        <v>7</v>
      </c>
      <c r="L29" s="186"/>
      <c r="M29" s="187"/>
      <c r="N29" s="187"/>
      <c r="O29" s="187"/>
      <c r="P29" s="187"/>
      <c r="Q29" s="187"/>
      <c r="R29" s="187"/>
      <c r="S29" s="187"/>
      <c r="T29" s="187"/>
      <c r="U29" s="187"/>
      <c r="V29" s="187"/>
      <c r="W29" s="187"/>
      <c r="X29" s="188"/>
      <c r="Y29" s="270"/>
      <c r="Z29" s="271"/>
      <c r="AA29" s="122"/>
      <c r="AB29" s="122"/>
      <c r="AC29" s="190"/>
      <c r="AD29" s="190"/>
      <c r="AE29" s="188" t="s">
        <v>6</v>
      </c>
      <c r="AF29" s="186"/>
      <c r="AG29" s="187"/>
      <c r="AH29" s="187"/>
      <c r="AI29" s="187"/>
      <c r="AJ29" s="187"/>
      <c r="AK29" s="188"/>
      <c r="AL29" s="349"/>
      <c r="AM29" s="187"/>
      <c r="AN29" s="187"/>
      <c r="AO29" s="187"/>
      <c r="AP29" s="187"/>
      <c r="AQ29" s="188"/>
      <c r="AR29" s="276"/>
      <c r="AS29" s="122"/>
      <c r="AT29" s="122"/>
      <c r="AU29" s="122"/>
      <c r="AV29" s="122"/>
      <c r="AW29" s="122"/>
      <c r="AX29" s="122"/>
      <c r="AY29" s="122"/>
      <c r="AZ29" s="122"/>
      <c r="BA29" s="122"/>
      <c r="BB29" s="122"/>
      <c r="BC29" s="122"/>
      <c r="BD29" s="122"/>
      <c r="BE29" s="274"/>
      <c r="BF29" s="145"/>
      <c r="BG29" s="485">
        <f t="shared" si="4"/>
        <v>7.16</v>
      </c>
      <c r="BI29" s="31"/>
      <c r="BJ29" s="32"/>
      <c r="BK29" s="32"/>
      <c r="BL29" s="32"/>
      <c r="BM29" s="32">
        <v>0.57999999999999996</v>
      </c>
      <c r="BN29" s="32"/>
      <c r="BO29" s="32"/>
      <c r="BP29" s="32"/>
      <c r="BQ29" s="32">
        <f>6+0.33</f>
        <v>6.33</v>
      </c>
      <c r="BR29" s="32">
        <v>0.25</v>
      </c>
      <c r="BS29" s="32"/>
      <c r="BT29" s="32"/>
      <c r="BU29" s="33"/>
    </row>
    <row r="30" spans="2:73" x14ac:dyDescent="0.3">
      <c r="B30" s="498"/>
      <c r="D30" s="65">
        <v>16</v>
      </c>
      <c r="E30" s="62" t="s">
        <v>36</v>
      </c>
      <c r="F30" s="269"/>
      <c r="G30" s="122"/>
      <c r="H30" s="122"/>
      <c r="I30" s="122"/>
      <c r="J30" s="50"/>
      <c r="K30" s="72" t="s">
        <v>4</v>
      </c>
      <c r="L30" s="276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3"/>
      <c r="Y30" s="202"/>
      <c r="Z30" s="203"/>
      <c r="AA30" s="190"/>
      <c r="AB30" s="190"/>
      <c r="AC30" s="190"/>
      <c r="AD30" s="190"/>
      <c r="AE30" s="185"/>
      <c r="AF30" s="277"/>
      <c r="AG30" s="278"/>
      <c r="AH30" s="278"/>
      <c r="AI30" s="278"/>
      <c r="AJ30" s="278"/>
      <c r="AK30" s="273"/>
      <c r="AL30" s="347"/>
      <c r="AM30" s="22"/>
      <c r="AN30" s="22"/>
      <c r="AO30" s="22"/>
      <c r="AP30" s="22"/>
      <c r="AQ30" s="72"/>
      <c r="AR30" s="348"/>
      <c r="AS30" s="50"/>
      <c r="AT30" s="50"/>
      <c r="AU30" s="50"/>
      <c r="AV30" s="50"/>
      <c r="AW30" s="50"/>
      <c r="AX30" s="50"/>
      <c r="AY30" s="233"/>
      <c r="AZ30" s="233"/>
      <c r="BA30" s="122"/>
      <c r="BB30" s="122"/>
      <c r="BC30" s="122"/>
      <c r="BD30" s="122"/>
      <c r="BE30" s="274"/>
      <c r="BF30" s="145"/>
      <c r="BG30" s="485">
        <f t="shared" si="4"/>
        <v>7.58</v>
      </c>
      <c r="BI30" s="31"/>
      <c r="BJ30" s="32"/>
      <c r="BK30" s="32">
        <v>0.5</v>
      </c>
      <c r="BL30" s="32"/>
      <c r="BM30" s="32">
        <v>1.75</v>
      </c>
      <c r="BN30" s="32">
        <v>1.25</v>
      </c>
      <c r="BO30" s="32">
        <v>1.5</v>
      </c>
      <c r="BP30" s="32">
        <v>2.58</v>
      </c>
      <c r="BQ30" s="32"/>
      <c r="BR30" s="32"/>
      <c r="BS30" s="32"/>
      <c r="BT30" s="32"/>
      <c r="BU30" s="33"/>
    </row>
    <row r="31" spans="2:73" x14ac:dyDescent="0.3">
      <c r="B31" s="498"/>
      <c r="D31" s="65">
        <v>17</v>
      </c>
      <c r="E31" s="62" t="s">
        <v>37</v>
      </c>
      <c r="F31" s="269"/>
      <c r="G31" s="122"/>
      <c r="H31" s="122"/>
      <c r="I31" s="122"/>
      <c r="J31" s="50"/>
      <c r="K31" s="72" t="s">
        <v>4</v>
      </c>
      <c r="L31" s="276"/>
      <c r="M31" s="122"/>
      <c r="N31" s="122"/>
      <c r="O31" s="122"/>
      <c r="P31" s="122"/>
      <c r="Q31" s="122"/>
      <c r="R31" s="122"/>
      <c r="S31" s="122"/>
      <c r="T31" s="122"/>
      <c r="U31" s="122"/>
      <c r="V31" s="122"/>
      <c r="W31" s="122"/>
      <c r="X31" s="123"/>
      <c r="Y31" s="202"/>
      <c r="Z31" s="203"/>
      <c r="AA31" s="190"/>
      <c r="AB31" s="190"/>
      <c r="AC31" s="190"/>
      <c r="AD31" s="190"/>
      <c r="AE31" s="185"/>
      <c r="AF31" s="277"/>
      <c r="AG31" s="278"/>
      <c r="AH31" s="278"/>
      <c r="AI31" s="278"/>
      <c r="AJ31" s="278"/>
      <c r="AK31" s="273"/>
      <c r="AL31" s="347"/>
      <c r="AM31" s="22"/>
      <c r="AN31" s="22"/>
      <c r="AO31" s="22"/>
      <c r="AP31" s="22"/>
      <c r="AQ31" s="72"/>
      <c r="AR31" s="348"/>
      <c r="AS31" s="50"/>
      <c r="AT31" s="50"/>
      <c r="AU31" s="50"/>
      <c r="AV31" s="50"/>
      <c r="AW31" s="50"/>
      <c r="AX31" s="50"/>
      <c r="AY31" s="50"/>
      <c r="AZ31" s="50"/>
      <c r="BA31" s="50"/>
      <c r="BB31" s="233"/>
      <c r="BC31" s="233"/>
      <c r="BD31" s="122"/>
      <c r="BE31" s="274"/>
      <c r="BF31" s="145"/>
      <c r="BG31" s="485">
        <f t="shared" si="4"/>
        <v>8.33</v>
      </c>
      <c r="BI31" s="31"/>
      <c r="BJ31" s="32"/>
      <c r="BK31" s="32">
        <v>0.5</v>
      </c>
      <c r="BL31" s="32"/>
      <c r="BM31" s="32">
        <v>1.75</v>
      </c>
      <c r="BN31" s="32">
        <v>1.25</v>
      </c>
      <c r="BO31" s="32">
        <v>1.5</v>
      </c>
      <c r="BP31" s="32">
        <v>3.33</v>
      </c>
      <c r="BQ31" s="32"/>
      <c r="BR31" s="32"/>
      <c r="BS31" s="32"/>
      <c r="BT31" s="32"/>
      <c r="BU31" s="33"/>
    </row>
    <row r="32" spans="2:73" x14ac:dyDescent="0.3">
      <c r="B32" s="498"/>
      <c r="D32" s="65">
        <v>18</v>
      </c>
      <c r="E32" s="62" t="s">
        <v>38</v>
      </c>
      <c r="F32" s="269"/>
      <c r="G32" s="122"/>
      <c r="H32" s="122"/>
      <c r="I32" s="122"/>
      <c r="J32" s="122"/>
      <c r="K32" s="123"/>
      <c r="L32" s="276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90"/>
      <c r="X32" s="185"/>
      <c r="Y32" s="202"/>
      <c r="Z32" s="203"/>
      <c r="AA32" s="190"/>
      <c r="AB32" s="190"/>
      <c r="AC32" s="190"/>
      <c r="AD32" s="190"/>
      <c r="AE32" s="185"/>
      <c r="AF32" s="276"/>
      <c r="AG32" s="122"/>
      <c r="AH32" s="122"/>
      <c r="AI32" s="122"/>
      <c r="AJ32" s="122"/>
      <c r="AK32" s="273"/>
      <c r="AL32" s="347"/>
      <c r="AM32" s="22"/>
      <c r="AN32" s="22"/>
      <c r="AO32" s="22"/>
      <c r="AP32" s="22"/>
      <c r="AQ32" s="123"/>
      <c r="AR32" s="276"/>
      <c r="AS32" s="122"/>
      <c r="AT32" s="122"/>
      <c r="AU32" s="122"/>
      <c r="AV32" s="122"/>
      <c r="AW32" s="122"/>
      <c r="AX32" s="122"/>
      <c r="AY32" s="122"/>
      <c r="AZ32" s="122"/>
      <c r="BA32" s="122"/>
      <c r="BB32" s="122"/>
      <c r="BC32" s="122"/>
      <c r="BD32" s="122"/>
      <c r="BE32" s="274"/>
      <c r="BF32" s="145"/>
      <c r="BG32" s="485">
        <f t="shared" si="4"/>
        <v>3.75</v>
      </c>
      <c r="BI32" s="31"/>
      <c r="BJ32" s="32"/>
      <c r="BK32" s="32"/>
      <c r="BL32" s="32"/>
      <c r="BM32" s="32">
        <v>2.25</v>
      </c>
      <c r="BN32" s="32"/>
      <c r="BO32" s="32">
        <v>1.5</v>
      </c>
      <c r="BP32" s="32"/>
      <c r="BQ32" s="32"/>
      <c r="BR32" s="32"/>
      <c r="BS32" s="32"/>
      <c r="BT32" s="32"/>
      <c r="BU32" s="33"/>
    </row>
    <row r="33" spans="2:112" x14ac:dyDescent="0.3">
      <c r="B33" s="498"/>
      <c r="D33" s="65">
        <v>19</v>
      </c>
      <c r="E33" s="62" t="s">
        <v>39</v>
      </c>
      <c r="F33" s="269"/>
      <c r="G33" s="122"/>
      <c r="H33" s="50"/>
      <c r="I33" s="50"/>
      <c r="J33" s="50"/>
      <c r="K33" s="72" t="s">
        <v>4</v>
      </c>
      <c r="L33" s="201"/>
      <c r="M33" s="164"/>
      <c r="N33" s="164"/>
      <c r="O33" s="164" t="s">
        <v>14</v>
      </c>
      <c r="P33" s="122"/>
      <c r="Q33" s="122"/>
      <c r="R33" s="122"/>
      <c r="S33" s="122"/>
      <c r="T33" s="122"/>
      <c r="U33" s="122"/>
      <c r="V33" s="122"/>
      <c r="W33" s="122"/>
      <c r="X33" s="123"/>
      <c r="Y33" s="202"/>
      <c r="Z33" s="203"/>
      <c r="AA33" s="190"/>
      <c r="AB33" s="190"/>
      <c r="AC33" s="190"/>
      <c r="AD33" s="190"/>
      <c r="AE33" s="185"/>
      <c r="AF33" s="277"/>
      <c r="AG33" s="278"/>
      <c r="AH33" s="278"/>
      <c r="AI33" s="278"/>
      <c r="AJ33" s="278"/>
      <c r="AK33" s="273"/>
      <c r="AL33" s="347"/>
      <c r="AM33" s="22"/>
      <c r="AN33" s="22"/>
      <c r="AO33" s="22"/>
      <c r="AP33" s="22"/>
      <c r="AQ33" s="72"/>
      <c r="AR33" s="348"/>
      <c r="AS33" s="50"/>
      <c r="AT33" s="50"/>
      <c r="AU33" s="50"/>
      <c r="AV33" s="50"/>
      <c r="AW33" s="122"/>
      <c r="AX33" s="122"/>
      <c r="AY33" s="122"/>
      <c r="AZ33" s="122"/>
      <c r="BA33" s="122"/>
      <c r="BB33" s="122"/>
      <c r="BC33" s="122"/>
      <c r="BD33" s="122"/>
      <c r="BE33" s="274"/>
      <c r="BF33" s="145"/>
      <c r="BG33" s="485">
        <f t="shared" si="4"/>
        <v>8.08</v>
      </c>
      <c r="BI33" s="31"/>
      <c r="BJ33" s="32"/>
      <c r="BK33" s="32"/>
      <c r="BL33" s="32">
        <v>1</v>
      </c>
      <c r="BM33" s="32">
        <f>0.75+1</f>
        <v>1.75</v>
      </c>
      <c r="BN33" s="32">
        <v>1.25</v>
      </c>
      <c r="BO33" s="32">
        <v>1.5</v>
      </c>
      <c r="BP33" s="32">
        <v>2.58</v>
      </c>
      <c r="BQ33" s="32"/>
      <c r="BR33" s="32"/>
      <c r="BS33" s="32"/>
      <c r="BT33" s="32"/>
      <c r="BU33" s="33"/>
    </row>
    <row r="34" spans="2:112" x14ac:dyDescent="0.3">
      <c r="B34" s="498"/>
      <c r="D34" s="65">
        <v>20</v>
      </c>
      <c r="E34" s="62" t="s">
        <v>40</v>
      </c>
      <c r="F34" s="269"/>
      <c r="G34" s="122"/>
      <c r="H34" s="122"/>
      <c r="I34" s="122"/>
      <c r="J34" s="122"/>
      <c r="K34" s="123"/>
      <c r="L34" s="276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3"/>
      <c r="Y34" s="202"/>
      <c r="Z34" s="203"/>
      <c r="AA34" s="190"/>
      <c r="AB34" s="190"/>
      <c r="AC34" s="190"/>
      <c r="AD34" s="190"/>
      <c r="AE34" s="185"/>
      <c r="AF34" s="201"/>
      <c r="AG34" s="164"/>
      <c r="AH34" s="164"/>
      <c r="AI34" s="164"/>
      <c r="AJ34" s="164"/>
      <c r="AK34" s="245"/>
      <c r="AL34" s="271"/>
      <c r="AM34" s="122"/>
      <c r="AN34" s="122"/>
      <c r="AO34" s="122"/>
      <c r="AP34" s="122"/>
      <c r="AQ34" s="123"/>
      <c r="AR34" s="276"/>
      <c r="AS34" s="122"/>
      <c r="AT34" s="247"/>
      <c r="AU34" s="247"/>
      <c r="AV34" s="247"/>
      <c r="AW34" s="247"/>
      <c r="AX34" s="247"/>
      <c r="AY34" s="247"/>
      <c r="AZ34" s="247"/>
      <c r="BA34" s="247"/>
      <c r="BB34" s="247"/>
      <c r="BC34" s="247"/>
      <c r="BD34" s="122"/>
      <c r="BE34" s="274"/>
      <c r="BF34" s="145"/>
      <c r="BG34" s="485">
        <f t="shared" si="4"/>
        <v>5.75</v>
      </c>
      <c r="BI34" s="31"/>
      <c r="BJ34" s="32">
        <v>2.5</v>
      </c>
      <c r="BK34" s="32"/>
      <c r="BL34" s="32">
        <v>1.5</v>
      </c>
      <c r="BM34" s="32">
        <v>1.75</v>
      </c>
      <c r="BN34" s="32"/>
      <c r="BO34" s="32"/>
      <c r="BP34" s="32"/>
      <c r="BQ34" s="32"/>
      <c r="BR34" s="32"/>
      <c r="BS34" s="32"/>
      <c r="BT34" s="32"/>
      <c r="BU34" s="33"/>
    </row>
    <row r="35" spans="2:112" x14ac:dyDescent="0.3">
      <c r="B35" s="498"/>
      <c r="D35" s="65">
        <v>21</v>
      </c>
      <c r="E35" s="62" t="s">
        <v>41</v>
      </c>
      <c r="F35" s="269"/>
      <c r="G35" s="122"/>
      <c r="H35" s="122"/>
      <c r="I35" s="122"/>
      <c r="J35" s="122"/>
      <c r="K35" s="123"/>
      <c r="L35" s="276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85"/>
      <c r="Y35" s="202"/>
      <c r="Z35" s="203"/>
      <c r="AA35" s="190"/>
      <c r="AB35" s="190"/>
      <c r="AC35" s="190"/>
      <c r="AD35" s="190"/>
      <c r="AE35" s="185"/>
      <c r="AF35" s="201"/>
      <c r="AG35" s="164"/>
      <c r="AH35" s="164"/>
      <c r="AI35" s="164"/>
      <c r="AJ35" s="122"/>
      <c r="AK35" s="123"/>
      <c r="AL35" s="271"/>
      <c r="AM35" s="122"/>
      <c r="AN35" s="122"/>
      <c r="AO35" s="122"/>
      <c r="AP35" s="122"/>
      <c r="AQ35" s="123"/>
      <c r="AR35" s="276"/>
      <c r="AS35" s="122"/>
      <c r="AT35" s="122"/>
      <c r="AU35" s="122"/>
      <c r="AV35" s="122"/>
      <c r="AW35" s="122"/>
      <c r="AX35" s="122"/>
      <c r="AY35" s="122"/>
      <c r="AZ35" s="122"/>
      <c r="BA35" s="122"/>
      <c r="BB35" s="122"/>
      <c r="BC35" s="122"/>
      <c r="BD35" s="122"/>
      <c r="BE35" s="274"/>
      <c r="BF35" s="145"/>
      <c r="BG35" s="485">
        <f t="shared" si="4"/>
        <v>3</v>
      </c>
      <c r="BI35" s="31"/>
      <c r="BJ35" s="32"/>
      <c r="BK35" s="32"/>
      <c r="BL35" s="32">
        <v>1</v>
      </c>
      <c r="BM35" s="32">
        <v>2</v>
      </c>
      <c r="BN35" s="32"/>
      <c r="BO35" s="32"/>
      <c r="BP35" s="32"/>
      <c r="BQ35" s="32"/>
      <c r="BR35" s="32"/>
      <c r="BS35" s="32"/>
      <c r="BT35" s="32"/>
      <c r="BU35" s="33"/>
    </row>
    <row r="36" spans="2:112" x14ac:dyDescent="0.3">
      <c r="B36" s="498"/>
      <c r="D36" s="65">
        <v>22</v>
      </c>
      <c r="E36" s="62" t="s">
        <v>42</v>
      </c>
      <c r="F36" s="227"/>
      <c r="G36" s="50"/>
      <c r="H36" s="50"/>
      <c r="I36" s="50"/>
      <c r="J36" s="50"/>
      <c r="K36" s="72" t="s">
        <v>4</v>
      </c>
      <c r="L36" s="280"/>
      <c r="M36" s="196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3"/>
      <c r="Y36" s="202"/>
      <c r="Z36" s="203"/>
      <c r="AA36" s="190"/>
      <c r="AB36" s="190"/>
      <c r="AC36" s="190"/>
      <c r="AD36" s="190"/>
      <c r="AE36" s="185"/>
      <c r="AF36" s="277"/>
      <c r="AG36" s="278"/>
      <c r="AH36" s="278"/>
      <c r="AI36" s="278"/>
      <c r="AJ36" s="278"/>
      <c r="AK36" s="273"/>
      <c r="AL36" s="347"/>
      <c r="AM36" s="22"/>
      <c r="AN36" s="22"/>
      <c r="AO36" s="22"/>
      <c r="AP36" s="22"/>
      <c r="AQ36" s="72"/>
      <c r="AR36" s="348"/>
      <c r="AS36" s="50"/>
      <c r="AT36" s="50"/>
      <c r="AU36" s="50"/>
      <c r="AV36" s="50"/>
      <c r="AW36" s="50"/>
      <c r="AX36" s="122"/>
      <c r="AY36" s="122"/>
      <c r="AZ36" s="122"/>
      <c r="BA36" s="122"/>
      <c r="BB36" s="122"/>
      <c r="BC36" s="122"/>
      <c r="BD36" s="122"/>
      <c r="BE36" s="274"/>
      <c r="BF36" s="145"/>
      <c r="BG36" s="485">
        <f t="shared" si="4"/>
        <v>8.25</v>
      </c>
      <c r="BI36" s="31"/>
      <c r="BJ36" s="32"/>
      <c r="BK36" s="32"/>
      <c r="BL36" s="32"/>
      <c r="BM36" s="32">
        <v>1.75</v>
      </c>
      <c r="BN36" s="32">
        <v>1.25</v>
      </c>
      <c r="BO36" s="32">
        <v>1.5</v>
      </c>
      <c r="BP36" s="32">
        <v>3.33</v>
      </c>
      <c r="BQ36" s="32"/>
      <c r="BR36" s="32"/>
      <c r="BS36" s="32"/>
      <c r="BT36" s="32">
        <v>0.42</v>
      </c>
      <c r="BU36" s="33"/>
    </row>
    <row r="37" spans="2:112" x14ac:dyDescent="0.3">
      <c r="B37" s="498"/>
      <c r="D37" s="65">
        <v>23</v>
      </c>
      <c r="E37" s="62" t="s">
        <v>43</v>
      </c>
      <c r="F37" s="227"/>
      <c r="G37" s="50"/>
      <c r="H37" s="50"/>
      <c r="I37" s="50"/>
      <c r="J37" s="50"/>
      <c r="K37" s="72" t="s">
        <v>4</v>
      </c>
      <c r="L37" s="276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3"/>
      <c r="Y37" s="202"/>
      <c r="Z37" s="203"/>
      <c r="AA37" s="190"/>
      <c r="AB37" s="190"/>
      <c r="AC37" s="190"/>
      <c r="AD37" s="190"/>
      <c r="AE37" s="185"/>
      <c r="AF37" s="277"/>
      <c r="AG37" s="278"/>
      <c r="AH37" s="278"/>
      <c r="AI37" s="278"/>
      <c r="AJ37" s="278"/>
      <c r="AK37" s="279"/>
      <c r="AL37" s="347"/>
      <c r="AM37" s="22"/>
      <c r="AN37" s="22"/>
      <c r="AO37" s="22"/>
      <c r="AP37" s="22"/>
      <c r="AQ37" s="273"/>
      <c r="AR37" s="348"/>
      <c r="AS37" s="50"/>
      <c r="AT37" s="50"/>
      <c r="AU37" s="50"/>
      <c r="AV37" s="50"/>
      <c r="AW37" s="50"/>
      <c r="AX37" s="50"/>
      <c r="AY37" s="50"/>
      <c r="AZ37" s="50"/>
      <c r="BA37" s="50"/>
      <c r="BB37" s="122"/>
      <c r="BC37" s="122"/>
      <c r="BD37" s="122"/>
      <c r="BE37" s="274"/>
      <c r="BF37" s="145"/>
      <c r="BG37" s="485">
        <f t="shared" si="4"/>
        <v>8.83</v>
      </c>
      <c r="BI37" s="31"/>
      <c r="BJ37" s="32"/>
      <c r="BK37" s="32"/>
      <c r="BL37" s="32"/>
      <c r="BM37" s="32">
        <v>1.75</v>
      </c>
      <c r="BN37" s="32">
        <v>1.5</v>
      </c>
      <c r="BO37" s="32">
        <v>1.5</v>
      </c>
      <c r="BP37" s="32">
        <v>4.08</v>
      </c>
      <c r="BQ37" s="32"/>
      <c r="BR37" s="32"/>
      <c r="BS37" s="32"/>
      <c r="BT37" s="32"/>
      <c r="BU37" s="33"/>
    </row>
    <row r="38" spans="2:112" x14ac:dyDescent="0.3">
      <c r="B38" s="498"/>
      <c r="D38" s="65">
        <v>24</v>
      </c>
      <c r="E38" s="62" t="s">
        <v>44</v>
      </c>
      <c r="F38" s="269"/>
      <c r="G38" s="122"/>
      <c r="H38" s="50"/>
      <c r="I38" s="50"/>
      <c r="J38" s="50"/>
      <c r="K38" s="72" t="s">
        <v>4</v>
      </c>
      <c r="L38" s="276"/>
      <c r="M38" s="122"/>
      <c r="N38" s="122"/>
      <c r="O38" s="122"/>
      <c r="P38" s="122"/>
      <c r="Q38" s="122"/>
      <c r="R38" s="196">
        <v>5</v>
      </c>
      <c r="S38" s="196"/>
      <c r="T38" s="190"/>
      <c r="U38" s="190"/>
      <c r="V38" s="190"/>
      <c r="W38" s="190"/>
      <c r="X38" s="185"/>
      <c r="Y38" s="202"/>
      <c r="Z38" s="203"/>
      <c r="AA38" s="190"/>
      <c r="AB38" s="190"/>
      <c r="AC38" s="190"/>
      <c r="AD38" s="190"/>
      <c r="AE38" s="185"/>
      <c r="AF38" s="277"/>
      <c r="AG38" s="278"/>
      <c r="AH38" s="278"/>
      <c r="AI38" s="278"/>
      <c r="AJ38" s="278"/>
      <c r="AK38" s="273"/>
      <c r="AL38" s="347"/>
      <c r="AM38" s="22"/>
      <c r="AN38" s="22"/>
      <c r="AO38" s="22"/>
      <c r="AP38" s="22"/>
      <c r="AQ38" s="72"/>
      <c r="AR38" s="348"/>
      <c r="AS38" s="50"/>
      <c r="AT38" s="50"/>
      <c r="AU38" s="50"/>
      <c r="AV38" s="50"/>
      <c r="AW38" s="50"/>
      <c r="AX38" s="50"/>
      <c r="AY38" s="122"/>
      <c r="AZ38" s="122"/>
      <c r="BA38" s="122"/>
      <c r="BB38" s="122"/>
      <c r="BC38" s="122"/>
      <c r="BD38" s="122"/>
      <c r="BE38" s="274"/>
      <c r="BF38" s="145"/>
      <c r="BG38" s="485">
        <f t="shared" si="4"/>
        <v>9.25</v>
      </c>
      <c r="BI38" s="31"/>
      <c r="BJ38" s="32"/>
      <c r="BK38" s="32"/>
      <c r="BL38" s="32"/>
      <c r="BM38" s="32">
        <f>1.75+1.25</f>
        <v>3</v>
      </c>
      <c r="BN38" s="32">
        <v>1.25</v>
      </c>
      <c r="BO38" s="32">
        <v>1.5</v>
      </c>
      <c r="BP38" s="32">
        <v>3.08</v>
      </c>
      <c r="BQ38" s="32"/>
      <c r="BR38" s="32"/>
      <c r="BS38" s="32"/>
      <c r="BT38" s="32">
        <v>0.42</v>
      </c>
      <c r="BU38" s="33"/>
      <c r="BV38" s="83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</row>
    <row r="39" spans="2:112" x14ac:dyDescent="0.3">
      <c r="B39" s="498"/>
      <c r="D39" s="65">
        <v>25</v>
      </c>
      <c r="E39" s="62" t="s">
        <v>45</v>
      </c>
      <c r="F39" s="269"/>
      <c r="G39" s="122"/>
      <c r="H39" s="122"/>
      <c r="I39" s="122"/>
      <c r="J39" s="122"/>
      <c r="K39" s="123"/>
      <c r="L39" s="276"/>
      <c r="M39" s="122"/>
      <c r="N39" s="122"/>
      <c r="O39" s="122"/>
      <c r="P39" s="122"/>
      <c r="Q39" s="122"/>
      <c r="R39" s="122"/>
      <c r="S39" s="122"/>
      <c r="T39" s="122"/>
      <c r="U39" s="122"/>
      <c r="V39" s="190"/>
      <c r="W39" s="190"/>
      <c r="X39" s="185"/>
      <c r="Y39" s="202"/>
      <c r="Z39" s="203"/>
      <c r="AA39" s="190"/>
      <c r="AB39" s="190"/>
      <c r="AC39" s="190"/>
      <c r="AD39" s="190"/>
      <c r="AE39" s="185"/>
      <c r="AF39" s="201"/>
      <c r="AG39" s="164"/>
      <c r="AH39" s="164"/>
      <c r="AI39" s="164"/>
      <c r="AJ39" s="122"/>
      <c r="AK39" s="123"/>
      <c r="AL39" s="271"/>
      <c r="AM39" s="122"/>
      <c r="AN39" s="122"/>
      <c r="AO39" s="122"/>
      <c r="AP39" s="122"/>
      <c r="AQ39" s="123"/>
      <c r="AR39" s="350"/>
      <c r="AS39" s="247"/>
      <c r="AT39" s="247"/>
      <c r="AU39" s="247"/>
      <c r="AV39" s="247"/>
      <c r="AW39" s="247"/>
      <c r="AX39" s="247"/>
      <c r="AY39" s="247"/>
      <c r="AZ39" s="247"/>
      <c r="BA39" s="247"/>
      <c r="BB39" s="122"/>
      <c r="BC39" s="122"/>
      <c r="BD39" s="122"/>
      <c r="BE39" s="274"/>
      <c r="BF39" s="145"/>
      <c r="BG39" s="485">
        <f t="shared" si="4"/>
        <v>6</v>
      </c>
      <c r="BI39" s="31"/>
      <c r="BJ39" s="32">
        <v>2.5</v>
      </c>
      <c r="BK39" s="32"/>
      <c r="BL39" s="32">
        <v>1</v>
      </c>
      <c r="BM39" s="32">
        <v>2.5</v>
      </c>
      <c r="BN39" s="32"/>
      <c r="BO39" s="32"/>
      <c r="BP39" s="32"/>
      <c r="BQ39" s="32"/>
      <c r="BR39" s="32"/>
      <c r="BS39" s="32"/>
      <c r="BT39" s="32"/>
      <c r="BU39" s="33"/>
    </row>
    <row r="40" spans="2:112" x14ac:dyDescent="0.3">
      <c r="B40" s="498"/>
      <c r="D40" s="65">
        <v>26</v>
      </c>
      <c r="E40" s="62" t="s">
        <v>46</v>
      </c>
      <c r="F40" s="269"/>
      <c r="G40" s="122"/>
      <c r="H40" s="122"/>
      <c r="I40" s="122"/>
      <c r="J40" s="122"/>
      <c r="K40" s="248" t="s">
        <v>7</v>
      </c>
      <c r="L40" s="186"/>
      <c r="M40" s="187"/>
      <c r="N40" s="187"/>
      <c r="O40" s="187"/>
      <c r="P40" s="187"/>
      <c r="Q40" s="187"/>
      <c r="R40" s="187"/>
      <c r="S40" s="187"/>
      <c r="T40" s="187"/>
      <c r="U40" s="187"/>
      <c r="V40" s="187"/>
      <c r="W40" s="187"/>
      <c r="X40" s="188"/>
      <c r="Y40" s="270"/>
      <c r="Z40" s="271"/>
      <c r="AA40" s="122"/>
      <c r="AB40" s="122"/>
      <c r="AC40" s="190"/>
      <c r="AD40" s="190"/>
      <c r="AE40" s="188" t="s">
        <v>6</v>
      </c>
      <c r="AF40" s="186"/>
      <c r="AG40" s="187"/>
      <c r="AH40" s="187"/>
      <c r="AI40" s="187"/>
      <c r="AJ40" s="187"/>
      <c r="AK40" s="188"/>
      <c r="AL40" s="349"/>
      <c r="AM40" s="187"/>
      <c r="AN40" s="187"/>
      <c r="AO40" s="187"/>
      <c r="AP40" s="187"/>
      <c r="AQ40" s="188"/>
      <c r="AR40" s="348"/>
      <c r="AS40" s="50"/>
      <c r="AT40" s="50"/>
      <c r="AU40" s="50"/>
      <c r="AV40" s="50"/>
      <c r="AW40" s="122"/>
      <c r="AX40" s="122"/>
      <c r="AY40" s="122"/>
      <c r="AZ40" s="122"/>
      <c r="BA40" s="122"/>
      <c r="BB40" s="122"/>
      <c r="BC40" s="122"/>
      <c r="BD40" s="122"/>
      <c r="BE40" s="274"/>
      <c r="BF40" s="145"/>
      <c r="BG40" s="485">
        <f t="shared" si="4"/>
        <v>8.41</v>
      </c>
      <c r="BI40" s="31"/>
      <c r="BJ40" s="32"/>
      <c r="BK40" s="32"/>
      <c r="BL40" s="32"/>
      <c r="BM40" s="32">
        <v>0.57999999999999996</v>
      </c>
      <c r="BN40" s="32"/>
      <c r="BO40" s="32"/>
      <c r="BP40" s="32">
        <v>1.25</v>
      </c>
      <c r="BQ40" s="32">
        <f>6+0.33</f>
        <v>6.33</v>
      </c>
      <c r="BR40" s="32">
        <v>0.25</v>
      </c>
      <c r="BS40" s="32"/>
      <c r="BT40" s="32"/>
      <c r="BU40" s="33"/>
    </row>
    <row r="41" spans="2:112" x14ac:dyDescent="0.3">
      <c r="B41" s="498"/>
      <c r="D41" s="65">
        <v>27</v>
      </c>
      <c r="E41" s="62" t="s">
        <v>47</v>
      </c>
      <c r="F41" s="269"/>
      <c r="G41" s="122"/>
      <c r="H41" s="122"/>
      <c r="I41" s="122"/>
      <c r="J41" s="122"/>
      <c r="K41" s="123"/>
      <c r="L41" s="276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3"/>
      <c r="Y41" s="202"/>
      <c r="Z41" s="203"/>
      <c r="AA41" s="190"/>
      <c r="AB41" s="190"/>
      <c r="AC41" s="190"/>
      <c r="AD41" s="190"/>
      <c r="AE41" s="185"/>
      <c r="AF41" s="277"/>
      <c r="AG41" s="278"/>
      <c r="AH41" s="278"/>
      <c r="AI41" s="278"/>
      <c r="AJ41" s="278"/>
      <c r="AK41" s="279"/>
      <c r="AL41" s="347"/>
      <c r="AM41" s="22"/>
      <c r="AN41" s="22"/>
      <c r="AO41" s="22"/>
      <c r="AP41" s="22"/>
      <c r="AQ41" s="273"/>
      <c r="AR41" s="348"/>
      <c r="AS41" s="122"/>
      <c r="AT41" s="122"/>
      <c r="AU41" s="122"/>
      <c r="AV41" s="122"/>
      <c r="AW41" s="122"/>
      <c r="AX41" s="122"/>
      <c r="AY41" s="122"/>
      <c r="AZ41" s="122"/>
      <c r="BA41" s="122"/>
      <c r="BB41" s="122"/>
      <c r="BC41" s="122"/>
      <c r="BD41" s="122"/>
      <c r="BE41" s="274"/>
      <c r="BF41" s="145"/>
      <c r="BG41" s="485">
        <f t="shared" si="4"/>
        <v>5</v>
      </c>
      <c r="BI41" s="31"/>
      <c r="BJ41" s="32"/>
      <c r="BK41" s="32"/>
      <c r="BL41" s="32"/>
      <c r="BM41" s="32">
        <v>1.75</v>
      </c>
      <c r="BN41" s="32">
        <v>1.5</v>
      </c>
      <c r="BO41" s="32">
        <v>1.5</v>
      </c>
      <c r="BP41" s="32">
        <v>0.25</v>
      </c>
      <c r="BQ41" s="32"/>
      <c r="BR41" s="32"/>
      <c r="BS41" s="32"/>
      <c r="BT41" s="32"/>
      <c r="BU41" s="33"/>
    </row>
    <row r="42" spans="2:112" ht="15" thickBot="1" x14ac:dyDescent="0.35">
      <c r="B42" s="498"/>
      <c r="D42" s="66">
        <v>28</v>
      </c>
      <c r="E42" s="63" t="s">
        <v>48</v>
      </c>
      <c r="F42" s="281"/>
      <c r="G42" s="282"/>
      <c r="H42" s="282"/>
      <c r="I42" s="282"/>
      <c r="J42" s="282"/>
      <c r="K42" s="283"/>
      <c r="L42" s="284"/>
      <c r="M42" s="282"/>
      <c r="N42" s="282"/>
      <c r="O42" s="282"/>
      <c r="P42" s="282"/>
      <c r="Q42" s="282"/>
      <c r="R42" s="282"/>
      <c r="S42" s="282"/>
      <c r="T42" s="282"/>
      <c r="U42" s="282"/>
      <c r="V42" s="282"/>
      <c r="W42" s="282"/>
      <c r="X42" s="283"/>
      <c r="Y42" s="285"/>
      <c r="Z42" s="286"/>
      <c r="AA42" s="282"/>
      <c r="AB42" s="282"/>
      <c r="AC42" s="282"/>
      <c r="AD42" s="282"/>
      <c r="AE42" s="283"/>
      <c r="AF42" s="287"/>
      <c r="AG42" s="288"/>
      <c r="AH42" s="288"/>
      <c r="AI42" s="288"/>
      <c r="AJ42" s="288"/>
      <c r="AK42" s="291"/>
      <c r="AL42" s="351"/>
      <c r="AM42" s="256"/>
      <c r="AN42" s="256"/>
      <c r="AO42" s="256"/>
      <c r="AP42" s="256"/>
      <c r="AQ42" s="193"/>
      <c r="AR42" s="352"/>
      <c r="AS42" s="251"/>
      <c r="AT42" s="282"/>
      <c r="AU42" s="282"/>
      <c r="AV42" s="282"/>
      <c r="AW42" s="282"/>
      <c r="AX42" s="282"/>
      <c r="AY42" s="282"/>
      <c r="AZ42" s="282"/>
      <c r="BA42" s="282"/>
      <c r="BB42" s="282"/>
      <c r="BC42" s="282"/>
      <c r="BD42" s="282"/>
      <c r="BE42" s="292"/>
      <c r="BF42" s="145"/>
      <c r="BG42" s="486">
        <f t="shared" si="4"/>
        <v>3.5</v>
      </c>
      <c r="BI42" s="34"/>
      <c r="BJ42" s="35"/>
      <c r="BK42" s="35"/>
      <c r="BL42" s="35"/>
      <c r="BM42" s="35"/>
      <c r="BN42" s="35">
        <v>1.25</v>
      </c>
      <c r="BO42" s="35">
        <v>1.5</v>
      </c>
      <c r="BP42" s="35">
        <v>0.75</v>
      </c>
      <c r="BQ42" s="35"/>
      <c r="BR42" s="35"/>
      <c r="BS42" s="35"/>
      <c r="BT42" s="35"/>
      <c r="BU42" s="36"/>
    </row>
    <row r="43" spans="2:112" ht="6.6" customHeight="1" x14ac:dyDescent="0.3">
      <c r="B43" s="498"/>
      <c r="L43" s="52"/>
      <c r="Y43" s="52"/>
      <c r="Z43" s="86"/>
      <c r="AF43" s="52"/>
      <c r="AL43" s="86"/>
      <c r="AR43" s="52"/>
    </row>
    <row r="44" spans="2:112" x14ac:dyDescent="0.3">
      <c r="B44" s="498"/>
      <c r="L44" s="67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85"/>
      <c r="Z44" s="86"/>
      <c r="AF44" s="67"/>
      <c r="AG44" s="56"/>
      <c r="AH44" s="56"/>
      <c r="AI44" s="56"/>
      <c r="AJ44" s="56"/>
      <c r="AK44" s="56"/>
      <c r="AL44" s="88"/>
      <c r="AM44" s="78"/>
      <c r="AN44" s="78"/>
      <c r="AO44" s="78"/>
      <c r="AP44" s="78"/>
      <c r="AQ44" s="84"/>
      <c r="AR44" s="52"/>
      <c r="BI44" s="83">
        <f>SUM(BI27:BI42)</f>
        <v>0</v>
      </c>
      <c r="BJ44" s="83">
        <f t="shared" ref="BJ44:BU44" si="5">SUM(BJ27:BJ42)</f>
        <v>5</v>
      </c>
      <c r="BK44" s="83">
        <f t="shared" si="5"/>
        <v>1</v>
      </c>
      <c r="BL44" s="83">
        <f t="shared" si="5"/>
        <v>5.75</v>
      </c>
      <c r="BM44" s="83">
        <f t="shared" si="5"/>
        <v>26.409999999999997</v>
      </c>
      <c r="BN44" s="83">
        <f t="shared" si="5"/>
        <v>10.5</v>
      </c>
      <c r="BO44" s="83">
        <f t="shared" si="5"/>
        <v>13.5</v>
      </c>
      <c r="BP44" s="83">
        <f t="shared" si="5"/>
        <v>21.479999999999997</v>
      </c>
      <c r="BQ44" s="83">
        <f t="shared" si="5"/>
        <v>18.990000000000002</v>
      </c>
      <c r="BR44" s="83">
        <f t="shared" si="5"/>
        <v>0.75</v>
      </c>
      <c r="BS44" s="83">
        <f t="shared" si="5"/>
        <v>0</v>
      </c>
      <c r="BT44" s="83">
        <f t="shared" si="5"/>
        <v>0.84</v>
      </c>
      <c r="BU44" s="83">
        <f t="shared" si="5"/>
        <v>0</v>
      </c>
    </row>
    <row r="45" spans="2:112" ht="15" thickBot="1" x14ac:dyDescent="0.35">
      <c r="B45" s="499"/>
      <c r="L45" s="76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86"/>
      <c r="AF45" s="76"/>
      <c r="AG45" s="77"/>
      <c r="AH45" s="77"/>
      <c r="AI45" s="77"/>
      <c r="AJ45" s="77"/>
      <c r="AK45" s="77"/>
      <c r="AL45" s="86"/>
    </row>
    <row r="46" spans="2:112" ht="15" thickBot="1" x14ac:dyDescent="0.35">
      <c r="BB46" s="27" t="s">
        <v>16</v>
      </c>
      <c r="BI46" s="37"/>
      <c r="BJ46" s="38"/>
      <c r="BK46" s="39"/>
      <c r="BL46" s="40"/>
      <c r="BM46" s="41"/>
      <c r="BN46" s="42"/>
      <c r="BO46" s="43"/>
      <c r="BP46" s="44"/>
      <c r="BQ46" s="45"/>
      <c r="BR46" s="46"/>
      <c r="BS46" s="47"/>
      <c r="BT46" s="48"/>
      <c r="BU46" s="49"/>
    </row>
    <row r="47" spans="2:112" x14ac:dyDescent="0.3">
      <c r="BI47" s="83">
        <f>SUM(BI7+BI21+BI44)</f>
        <v>1.25</v>
      </c>
      <c r="BJ47" s="83">
        <f t="shared" ref="BJ47:BU47" si="6">SUM(BJ7+BJ21+BJ44)</f>
        <v>11.5</v>
      </c>
      <c r="BK47" s="83">
        <f t="shared" si="6"/>
        <v>2</v>
      </c>
      <c r="BL47" s="83">
        <f t="shared" si="6"/>
        <v>11.42</v>
      </c>
      <c r="BM47" s="83">
        <f t="shared" si="6"/>
        <v>38.08</v>
      </c>
      <c r="BN47" s="83">
        <f t="shared" si="6"/>
        <v>14.26</v>
      </c>
      <c r="BO47" s="83">
        <f t="shared" si="6"/>
        <v>20.990000000000002</v>
      </c>
      <c r="BP47" s="83">
        <f t="shared" si="6"/>
        <v>32.72</v>
      </c>
      <c r="BQ47" s="83">
        <f t="shared" si="6"/>
        <v>30.150000000000002</v>
      </c>
      <c r="BR47" s="83">
        <f t="shared" si="6"/>
        <v>1.25</v>
      </c>
      <c r="BS47" s="83">
        <f t="shared" si="6"/>
        <v>0</v>
      </c>
      <c r="BT47" s="83">
        <f t="shared" si="6"/>
        <v>21.169999999999998</v>
      </c>
      <c r="BU47" s="83">
        <f t="shared" si="6"/>
        <v>2.17</v>
      </c>
    </row>
  </sheetData>
  <mergeCells count="3">
    <mergeCell ref="B3:B6"/>
    <mergeCell ref="B8:B22"/>
    <mergeCell ref="B24:B4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B2:DH47"/>
  <sheetViews>
    <sheetView topLeftCell="A28" workbookViewId="0">
      <selection activeCell="E28" sqref="E1:E1048576"/>
    </sheetView>
  </sheetViews>
  <sheetFormatPr baseColWidth="10" defaultRowHeight="14.4" x14ac:dyDescent="0.3"/>
  <cols>
    <col min="1" max="1" width="0.88671875" style="27" customWidth="1"/>
    <col min="2" max="2" width="3.5546875" style="58" customWidth="1"/>
    <col min="3" max="3" width="0.88671875" style="27" customWidth="1"/>
    <col min="4" max="4" width="3" style="6" bestFit="1" customWidth="1"/>
    <col min="5" max="5" width="20.109375" style="6" customWidth="1"/>
    <col min="6" max="57" width="2.33203125" style="27" customWidth="1"/>
    <col min="58" max="58" width="0.5546875" style="27" customWidth="1"/>
    <col min="59" max="59" width="3.77734375" style="482" customWidth="1"/>
    <col min="60" max="60" width="0.5546875" style="27" customWidth="1"/>
    <col min="61" max="73" width="4.6640625" style="27" customWidth="1"/>
    <col min="74" max="16384" width="11.5546875" style="27"/>
  </cols>
  <sheetData>
    <row r="2" spans="2:73" ht="15" thickBot="1" x14ac:dyDescent="0.35"/>
    <row r="3" spans="2:73" ht="15" thickBot="1" x14ac:dyDescent="0.35">
      <c r="B3" s="497"/>
      <c r="E3" s="26"/>
      <c r="F3" s="1">
        <v>7</v>
      </c>
      <c r="G3" s="2"/>
      <c r="H3" s="2"/>
      <c r="I3" s="3"/>
      <c r="J3" s="1">
        <v>8</v>
      </c>
      <c r="K3" s="2"/>
      <c r="L3" s="2"/>
      <c r="M3" s="3"/>
      <c r="N3" s="1">
        <v>9</v>
      </c>
      <c r="O3" s="2"/>
      <c r="P3" s="2"/>
      <c r="Q3" s="3"/>
      <c r="R3" s="1">
        <v>10</v>
      </c>
      <c r="S3" s="2"/>
      <c r="T3" s="2"/>
      <c r="U3" s="3"/>
      <c r="V3" s="1">
        <v>11</v>
      </c>
      <c r="W3" s="2"/>
      <c r="X3" s="2"/>
      <c r="Y3" s="3"/>
      <c r="Z3" s="1">
        <v>12</v>
      </c>
      <c r="AA3" s="2"/>
      <c r="AB3" s="2"/>
      <c r="AC3" s="3"/>
      <c r="AD3" s="1">
        <v>13</v>
      </c>
      <c r="AE3" s="2"/>
      <c r="AF3" s="2"/>
      <c r="AG3" s="3"/>
      <c r="AH3" s="1">
        <v>14</v>
      </c>
      <c r="AI3" s="2"/>
      <c r="AJ3" s="2"/>
      <c r="AK3" s="3"/>
      <c r="AL3" s="1">
        <v>15</v>
      </c>
      <c r="AM3" s="2"/>
      <c r="AN3" s="2"/>
      <c r="AO3" s="3"/>
      <c r="AP3" s="1">
        <v>16</v>
      </c>
      <c r="AQ3" s="2"/>
      <c r="AR3" s="2"/>
      <c r="AS3" s="3"/>
      <c r="AT3" s="1">
        <v>17</v>
      </c>
      <c r="AU3" s="2"/>
      <c r="AV3" s="2"/>
      <c r="AW3" s="3"/>
      <c r="AX3" s="1">
        <v>18</v>
      </c>
      <c r="AY3" s="2"/>
      <c r="AZ3" s="2"/>
      <c r="BA3" s="3"/>
      <c r="BB3" s="2">
        <v>19</v>
      </c>
      <c r="BC3" s="2"/>
      <c r="BD3" s="2"/>
      <c r="BE3" s="3"/>
      <c r="BF3" s="143"/>
      <c r="BG3" s="483"/>
      <c r="BI3" s="37"/>
      <c r="BJ3" s="38"/>
      <c r="BK3" s="39"/>
      <c r="BL3" s="40"/>
      <c r="BM3" s="41"/>
      <c r="BN3" s="42"/>
      <c r="BO3" s="43"/>
      <c r="BP3" s="44"/>
      <c r="BQ3" s="45"/>
      <c r="BR3" s="46"/>
      <c r="BS3" s="47"/>
      <c r="BT3" s="48"/>
      <c r="BU3" s="49"/>
    </row>
    <row r="4" spans="2:73" ht="14.4" customHeight="1" x14ac:dyDescent="0.3">
      <c r="B4" s="498"/>
      <c r="D4" s="64">
        <v>1</v>
      </c>
      <c r="E4" s="59" t="s">
        <v>21</v>
      </c>
      <c r="F4" s="195"/>
      <c r="G4" s="204"/>
      <c r="H4" s="204"/>
      <c r="I4" s="204"/>
      <c r="J4" s="204"/>
      <c r="K4" s="204"/>
      <c r="L4" s="204"/>
      <c r="M4" s="204"/>
      <c r="N4" s="380"/>
      <c r="O4" s="380"/>
      <c r="P4" s="380"/>
      <c r="Q4" s="380"/>
      <c r="R4" s="380"/>
      <c r="S4" s="380"/>
      <c r="T4" s="380"/>
      <c r="U4" s="380"/>
      <c r="V4" s="380"/>
      <c r="W4" s="380"/>
      <c r="X4" s="380"/>
      <c r="Y4" s="380"/>
      <c r="Z4" s="380"/>
      <c r="AA4" s="380"/>
      <c r="AB4" s="204"/>
      <c r="AC4" s="204"/>
      <c r="AD4" s="204"/>
      <c r="AE4" s="204"/>
      <c r="AF4" s="380"/>
      <c r="AG4" s="380"/>
      <c r="AH4" s="380"/>
      <c r="AI4" s="380"/>
      <c r="AJ4" s="380"/>
      <c r="AK4" s="380"/>
      <c r="AL4" s="380"/>
      <c r="AM4" s="380"/>
      <c r="AN4" s="380"/>
      <c r="AO4" s="380"/>
      <c r="AP4" s="380"/>
      <c r="AQ4" s="380"/>
      <c r="AR4" s="380"/>
      <c r="AS4" s="380"/>
      <c r="AT4" s="204"/>
      <c r="AU4" s="204"/>
      <c r="AV4" s="204"/>
      <c r="AW4" s="204"/>
      <c r="AX4" s="204"/>
      <c r="AY4" s="204"/>
      <c r="AZ4" s="204"/>
      <c r="BA4" s="204"/>
      <c r="BB4" s="204"/>
      <c r="BC4" s="204"/>
      <c r="BD4" s="204"/>
      <c r="BE4" s="209"/>
      <c r="BF4" s="144"/>
      <c r="BG4" s="484">
        <f>SUM(BI4:BU4)</f>
        <v>7</v>
      </c>
      <c r="BI4" s="28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>
        <v>7</v>
      </c>
      <c r="BU4" s="30"/>
    </row>
    <row r="5" spans="2:73" x14ac:dyDescent="0.3">
      <c r="B5" s="498"/>
      <c r="D5" s="65">
        <v>2</v>
      </c>
      <c r="E5" s="60" t="s">
        <v>22</v>
      </c>
      <c r="F5" s="269"/>
      <c r="G5" s="122"/>
      <c r="H5" s="122"/>
      <c r="I5" s="122"/>
      <c r="J5" s="122"/>
      <c r="K5" s="122"/>
      <c r="L5" s="122"/>
      <c r="M5" s="122"/>
      <c r="N5" s="196"/>
      <c r="O5" s="196"/>
      <c r="P5" s="196"/>
      <c r="Q5" s="198" t="s">
        <v>10</v>
      </c>
      <c r="R5" s="198"/>
      <c r="S5" s="198"/>
      <c r="T5" s="198"/>
      <c r="U5" s="198"/>
      <c r="V5" s="198"/>
      <c r="W5" s="198"/>
      <c r="X5" s="198"/>
      <c r="Y5" s="196"/>
      <c r="Z5" s="196"/>
      <c r="AA5" s="196"/>
      <c r="AB5" s="122"/>
      <c r="AC5" s="122"/>
      <c r="AD5" s="122"/>
      <c r="AE5" s="122"/>
      <c r="AF5" s="122"/>
      <c r="AG5" s="122"/>
      <c r="AH5" s="122"/>
      <c r="AI5" s="13" t="s">
        <v>0</v>
      </c>
      <c r="AJ5" s="198"/>
      <c r="AK5" s="198"/>
      <c r="AL5" s="198"/>
      <c r="AM5" s="198"/>
      <c r="AN5" s="198"/>
      <c r="AO5" s="198"/>
      <c r="AP5" s="198"/>
      <c r="AQ5" s="198"/>
      <c r="AR5" s="122"/>
      <c r="AS5" s="122"/>
      <c r="AT5" s="122"/>
      <c r="AU5" s="122"/>
      <c r="AV5" s="122"/>
      <c r="AW5" s="122"/>
      <c r="AX5" s="122"/>
      <c r="AY5" s="122"/>
      <c r="AZ5" s="122"/>
      <c r="BA5" s="122"/>
      <c r="BB5" s="122"/>
      <c r="BC5" s="122"/>
      <c r="BD5" s="122"/>
      <c r="BE5" s="274"/>
      <c r="BF5" s="145"/>
      <c r="BG5" s="485">
        <f t="shared" ref="BG5:BG6" si="0">SUM(BI5:BU5)</f>
        <v>5.57</v>
      </c>
      <c r="BH5" s="69"/>
      <c r="BI5" s="115"/>
      <c r="BJ5" s="111"/>
      <c r="BK5" s="111"/>
      <c r="BL5" s="111"/>
      <c r="BM5" s="111"/>
      <c r="BN5" s="111"/>
      <c r="BO5" s="111"/>
      <c r="BP5" s="111"/>
      <c r="BQ5" s="111"/>
      <c r="BR5" s="111"/>
      <c r="BS5" s="111"/>
      <c r="BT5" s="111">
        <v>1.5</v>
      </c>
      <c r="BU5" s="116">
        <v>4.07</v>
      </c>
    </row>
    <row r="6" spans="2:73" ht="15" thickBot="1" x14ac:dyDescent="0.35">
      <c r="B6" s="499"/>
      <c r="D6" s="66">
        <v>3</v>
      </c>
      <c r="E6" s="55" t="s">
        <v>23</v>
      </c>
      <c r="F6" s="281"/>
      <c r="G6" s="282"/>
      <c r="H6" s="282"/>
      <c r="I6" s="282"/>
      <c r="J6" s="282"/>
      <c r="K6" s="251"/>
      <c r="L6" s="251" t="s">
        <v>4</v>
      </c>
      <c r="M6" s="381"/>
      <c r="N6" s="381"/>
      <c r="O6" s="381"/>
      <c r="P6" s="381"/>
      <c r="Q6" s="381"/>
      <c r="R6" s="381"/>
      <c r="S6" s="381"/>
      <c r="T6" s="381"/>
      <c r="U6" s="381"/>
      <c r="V6" s="381"/>
      <c r="W6" s="381"/>
      <c r="X6" s="381"/>
      <c r="Y6" s="381"/>
      <c r="Z6" s="282"/>
      <c r="AA6" s="282"/>
      <c r="AB6" s="282"/>
      <c r="AC6" s="282"/>
      <c r="AD6" s="282"/>
      <c r="AE6" s="282"/>
      <c r="AF6" s="282"/>
      <c r="AG6" s="282"/>
      <c r="AH6" s="282"/>
      <c r="AI6" s="282"/>
      <c r="AJ6" s="282"/>
      <c r="AK6" s="282"/>
      <c r="AL6" s="282"/>
      <c r="AM6" s="282"/>
      <c r="AN6" s="282"/>
      <c r="AO6" s="282"/>
      <c r="AP6" s="282"/>
      <c r="AQ6" s="282"/>
      <c r="AR6" s="282"/>
      <c r="AS6" s="282"/>
      <c r="AT6" s="282"/>
      <c r="AU6" s="282"/>
      <c r="AV6" s="282"/>
      <c r="AW6" s="282"/>
      <c r="AX6" s="282"/>
      <c r="AY6" s="282"/>
      <c r="AZ6" s="282"/>
      <c r="BA6" s="282"/>
      <c r="BB6" s="282"/>
      <c r="BC6" s="282"/>
      <c r="BD6" s="282"/>
      <c r="BE6" s="292"/>
      <c r="BF6" s="144"/>
      <c r="BG6" s="486">
        <f t="shared" si="0"/>
        <v>3.75</v>
      </c>
      <c r="BI6" s="34"/>
      <c r="BJ6" s="35"/>
      <c r="BK6" s="35"/>
      <c r="BL6" s="35"/>
      <c r="BM6" s="35"/>
      <c r="BN6" s="35"/>
      <c r="BO6" s="35"/>
      <c r="BP6" s="35">
        <v>0.28999999999999998</v>
      </c>
      <c r="BQ6" s="35"/>
      <c r="BR6" s="35"/>
      <c r="BS6" s="35"/>
      <c r="BT6" s="35">
        <v>3.46</v>
      </c>
      <c r="BU6" s="36"/>
    </row>
    <row r="7" spans="2:73" ht="15" thickBot="1" x14ac:dyDescent="0.35">
      <c r="E7" s="500"/>
      <c r="BI7" s="83">
        <f>SUM(BI4:BI6)</f>
        <v>0</v>
      </c>
      <c r="BJ7" s="83">
        <f t="shared" ref="BJ7:BU7" si="1">SUM(BJ4:BJ6)</f>
        <v>0</v>
      </c>
      <c r="BK7" s="83">
        <f t="shared" si="1"/>
        <v>0</v>
      </c>
      <c r="BL7" s="83">
        <f t="shared" si="1"/>
        <v>0</v>
      </c>
      <c r="BM7" s="83">
        <f t="shared" si="1"/>
        <v>0</v>
      </c>
      <c r="BN7" s="83">
        <f t="shared" si="1"/>
        <v>0</v>
      </c>
      <c r="BO7" s="83">
        <f t="shared" si="1"/>
        <v>0</v>
      </c>
      <c r="BP7" s="83">
        <f t="shared" si="1"/>
        <v>0.28999999999999998</v>
      </c>
      <c r="BQ7" s="83">
        <f t="shared" si="1"/>
        <v>0</v>
      </c>
      <c r="BR7" s="83">
        <f t="shared" si="1"/>
        <v>0</v>
      </c>
      <c r="BS7" s="83">
        <f t="shared" si="1"/>
        <v>0</v>
      </c>
      <c r="BT7" s="83">
        <f t="shared" si="1"/>
        <v>11.96</v>
      </c>
      <c r="BU7" s="83">
        <f t="shared" si="1"/>
        <v>4.07</v>
      </c>
    </row>
    <row r="8" spans="2:73" ht="6.6" customHeight="1" x14ac:dyDescent="0.3">
      <c r="B8" s="497"/>
      <c r="L8" s="95">
        <v>35</v>
      </c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52"/>
    </row>
    <row r="9" spans="2:73" ht="7.2" customHeight="1" thickBot="1" x14ac:dyDescent="0.35">
      <c r="B9" s="498"/>
      <c r="L9" s="109"/>
      <c r="M9" s="110">
        <v>50</v>
      </c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52"/>
    </row>
    <row r="10" spans="2:73" ht="15" thickBot="1" x14ac:dyDescent="0.35">
      <c r="B10" s="498"/>
      <c r="F10" s="18">
        <v>7</v>
      </c>
      <c r="G10" s="4"/>
      <c r="H10" s="4"/>
      <c r="I10" s="5"/>
      <c r="J10" s="18">
        <v>8</v>
      </c>
      <c r="K10" s="4"/>
      <c r="L10" s="53"/>
      <c r="M10" s="90"/>
      <c r="N10" s="18">
        <v>9</v>
      </c>
      <c r="O10" s="4"/>
      <c r="P10" s="4"/>
      <c r="Q10" s="5"/>
      <c r="R10" s="18">
        <v>10</v>
      </c>
      <c r="S10" s="4"/>
      <c r="T10" s="4"/>
      <c r="U10" s="5"/>
      <c r="V10" s="18">
        <v>11</v>
      </c>
      <c r="W10" s="4"/>
      <c r="X10" s="4"/>
      <c r="Y10" s="4"/>
      <c r="Z10" s="53">
        <v>12</v>
      </c>
      <c r="AA10" s="4"/>
      <c r="AB10" s="4"/>
      <c r="AC10" s="5"/>
      <c r="AD10" s="18">
        <v>13</v>
      </c>
      <c r="AE10" s="4"/>
      <c r="AF10" s="4"/>
      <c r="AG10" s="5"/>
      <c r="AH10" s="18">
        <v>14</v>
      </c>
      <c r="AI10" s="4"/>
      <c r="AJ10" s="4"/>
      <c r="AK10" s="5"/>
      <c r="AL10" s="18">
        <v>15</v>
      </c>
      <c r="AM10" s="4"/>
      <c r="AN10" s="4"/>
      <c r="AO10" s="5"/>
      <c r="AP10" s="18">
        <v>16</v>
      </c>
      <c r="AQ10" s="4"/>
      <c r="AR10" s="4"/>
      <c r="AS10" s="5"/>
      <c r="AT10" s="18">
        <v>17</v>
      </c>
      <c r="AU10" s="4"/>
      <c r="AV10" s="4"/>
      <c r="AW10" s="5"/>
      <c r="AX10" s="18">
        <v>18</v>
      </c>
      <c r="AY10" s="4"/>
      <c r="AZ10" s="4"/>
      <c r="BA10" s="5"/>
      <c r="BB10" s="4">
        <v>19</v>
      </c>
      <c r="BC10" s="4"/>
      <c r="BD10" s="4"/>
      <c r="BE10" s="5"/>
      <c r="BF10" s="143"/>
      <c r="BG10" s="483"/>
      <c r="BI10" s="37"/>
      <c r="BJ10" s="38"/>
      <c r="BK10" s="39"/>
      <c r="BL10" s="40"/>
      <c r="BM10" s="41"/>
      <c r="BN10" s="42"/>
      <c r="BO10" s="43"/>
      <c r="BP10" s="44"/>
      <c r="BQ10" s="45"/>
      <c r="BR10" s="46"/>
      <c r="BS10" s="47"/>
      <c r="BT10" s="48"/>
      <c r="BU10" s="49"/>
    </row>
    <row r="11" spans="2:73" ht="14.4" customHeight="1" x14ac:dyDescent="0.3">
      <c r="B11" s="498"/>
      <c r="D11" s="64">
        <v>4</v>
      </c>
      <c r="E11" s="501" t="s">
        <v>24</v>
      </c>
      <c r="F11" s="354"/>
      <c r="G11" s="355"/>
      <c r="H11" s="355"/>
      <c r="I11" s="355"/>
      <c r="J11" s="355"/>
      <c r="K11" s="356"/>
      <c r="L11" s="357"/>
      <c r="M11" s="358"/>
      <c r="N11" s="355"/>
      <c r="O11" s="355"/>
      <c r="P11" s="355"/>
      <c r="Q11" s="355"/>
      <c r="R11" s="355"/>
      <c r="S11" s="355"/>
      <c r="T11" s="355"/>
      <c r="U11" s="355"/>
      <c r="V11" s="355"/>
      <c r="W11" s="355"/>
      <c r="X11" s="355"/>
      <c r="Y11" s="359"/>
      <c r="Z11" s="360"/>
      <c r="AA11" s="355"/>
      <c r="AB11" s="355"/>
      <c r="AC11" s="355"/>
      <c r="AD11" s="355"/>
      <c r="AE11" s="355"/>
      <c r="AF11" s="355"/>
      <c r="AG11" s="355"/>
      <c r="AH11" s="355"/>
      <c r="AI11" s="355"/>
      <c r="AJ11" s="355"/>
      <c r="AK11" s="355"/>
      <c r="AL11" s="355"/>
      <c r="AM11" s="355"/>
      <c r="AN11" s="355"/>
      <c r="AO11" s="355"/>
      <c r="AP11" s="355"/>
      <c r="AQ11" s="355"/>
      <c r="AR11" s="355"/>
      <c r="AS11" s="355"/>
      <c r="AT11" s="355"/>
      <c r="AU11" s="355"/>
      <c r="AV11" s="355"/>
      <c r="AW11" s="355"/>
      <c r="AX11" s="355"/>
      <c r="AY11" s="355"/>
      <c r="AZ11" s="355"/>
      <c r="BA11" s="355"/>
      <c r="BB11" s="355"/>
      <c r="BC11" s="355"/>
      <c r="BD11" s="355"/>
      <c r="BE11" s="361"/>
      <c r="BF11" s="144"/>
      <c r="BG11" s="488">
        <f>SUM(BI11:BU11)</f>
        <v>0</v>
      </c>
      <c r="BI11" s="117"/>
      <c r="BJ11" s="118"/>
      <c r="BK11" s="118"/>
      <c r="BL11" s="118"/>
      <c r="BM11" s="118"/>
      <c r="BN11" s="118"/>
      <c r="BO11" s="118"/>
      <c r="BP11" s="118"/>
      <c r="BQ11" s="118"/>
      <c r="BR11" s="118"/>
      <c r="BS11" s="118"/>
      <c r="BT11" s="118"/>
      <c r="BU11" s="119"/>
    </row>
    <row r="12" spans="2:73" x14ac:dyDescent="0.3">
      <c r="B12" s="498"/>
      <c r="D12" s="65">
        <v>5</v>
      </c>
      <c r="E12" s="502" t="s">
        <v>25</v>
      </c>
      <c r="F12" s="382"/>
      <c r="G12" s="383"/>
      <c r="H12" s="383"/>
      <c r="I12" s="383"/>
      <c r="J12" s="384"/>
      <c r="K12" s="385"/>
      <c r="L12" s="386"/>
      <c r="M12" s="387"/>
      <c r="N12" s="384"/>
      <c r="O12" s="384"/>
      <c r="P12" s="384"/>
      <c r="Q12" s="384"/>
      <c r="R12" s="384"/>
      <c r="S12" s="384"/>
      <c r="T12" s="384"/>
      <c r="U12" s="384"/>
      <c r="V12" s="384"/>
      <c r="W12" s="384"/>
      <c r="X12" s="384"/>
      <c r="Y12" s="388"/>
      <c r="Z12" s="389"/>
      <c r="AA12" s="390"/>
      <c r="AB12" s="390"/>
      <c r="AC12" s="390"/>
      <c r="AD12" s="390"/>
      <c r="AE12" s="390"/>
      <c r="AF12" s="390"/>
      <c r="AG12" s="390"/>
      <c r="AH12" s="390"/>
      <c r="AI12" s="390"/>
      <c r="AJ12" s="390"/>
      <c r="AK12" s="390"/>
      <c r="AL12" s="390"/>
      <c r="AM12" s="390"/>
      <c r="AN12" s="390"/>
      <c r="AO12" s="390"/>
      <c r="AP12" s="390"/>
      <c r="AQ12" s="390"/>
      <c r="AR12" s="390"/>
      <c r="AS12" s="390"/>
      <c r="AT12" s="390"/>
      <c r="AU12" s="390"/>
      <c r="AV12" s="390"/>
      <c r="AW12" s="390"/>
      <c r="AX12" s="390"/>
      <c r="AY12" s="390"/>
      <c r="AZ12" s="390"/>
      <c r="BA12" s="390"/>
      <c r="BB12" s="390"/>
      <c r="BC12" s="362"/>
      <c r="BD12" s="363"/>
      <c r="BE12" s="364"/>
      <c r="BF12" s="55"/>
      <c r="BG12" s="485">
        <f t="shared" ref="BG12:BG19" si="2">SUM(BI12:BU12)</f>
        <v>4</v>
      </c>
      <c r="BI12" s="112">
        <v>4</v>
      </c>
      <c r="BJ12" s="113"/>
      <c r="BK12" s="113"/>
      <c r="BL12" s="113"/>
      <c r="BM12" s="113"/>
      <c r="BN12" s="113"/>
      <c r="BO12" s="113"/>
      <c r="BP12" s="113"/>
      <c r="BQ12" s="113"/>
      <c r="BR12" s="113"/>
      <c r="BS12" s="113"/>
      <c r="BT12" s="113"/>
      <c r="BU12" s="114"/>
    </row>
    <row r="13" spans="2:73" x14ac:dyDescent="0.3">
      <c r="B13" s="498"/>
      <c r="D13" s="65">
        <v>6</v>
      </c>
      <c r="E13" s="502" t="s">
        <v>26</v>
      </c>
      <c r="F13" s="269"/>
      <c r="G13" s="122"/>
      <c r="H13" s="50"/>
      <c r="I13" s="50"/>
      <c r="J13" s="50"/>
      <c r="K13" s="72"/>
      <c r="L13" s="237" t="s">
        <v>11</v>
      </c>
      <c r="M13" s="365"/>
      <c r="N13" s="122"/>
      <c r="O13" s="122"/>
      <c r="P13" s="122"/>
      <c r="Q13" s="122"/>
      <c r="R13" s="122"/>
      <c r="S13" s="122"/>
      <c r="T13" s="122"/>
      <c r="U13" s="122"/>
      <c r="V13" s="122"/>
      <c r="W13" s="122"/>
      <c r="X13" s="122"/>
      <c r="Y13" s="123"/>
      <c r="Z13" s="276"/>
      <c r="AA13" s="122"/>
      <c r="AB13" s="122"/>
      <c r="AC13" s="122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233"/>
      <c r="AY13" s="233"/>
      <c r="AZ13" s="122"/>
      <c r="BA13" s="122"/>
      <c r="BB13" s="122"/>
      <c r="BC13" s="122"/>
      <c r="BD13" s="122"/>
      <c r="BE13" s="274"/>
      <c r="BF13" s="144"/>
      <c r="BG13" s="485">
        <f t="shared" si="2"/>
        <v>6.83</v>
      </c>
      <c r="BI13" s="31"/>
      <c r="BJ13" s="32"/>
      <c r="BK13" s="32">
        <v>0.5</v>
      </c>
      <c r="BL13" s="32"/>
      <c r="BM13" s="32"/>
      <c r="BN13" s="32"/>
      <c r="BO13" s="32"/>
      <c r="BP13" s="32">
        <v>6.33</v>
      </c>
      <c r="BQ13" s="32"/>
      <c r="BR13" s="32"/>
      <c r="BS13" s="32"/>
      <c r="BT13" s="32"/>
      <c r="BU13" s="33"/>
    </row>
    <row r="14" spans="2:73" x14ac:dyDescent="0.3">
      <c r="B14" s="498"/>
      <c r="D14" s="65">
        <v>7</v>
      </c>
      <c r="E14" s="502" t="s">
        <v>27</v>
      </c>
      <c r="F14" s="269"/>
      <c r="G14" s="122"/>
      <c r="H14" s="122"/>
      <c r="I14" s="122"/>
      <c r="J14" s="122"/>
      <c r="K14" s="123"/>
      <c r="L14" s="270"/>
      <c r="M14" s="271"/>
      <c r="N14" s="122"/>
      <c r="O14" s="122"/>
      <c r="P14" s="122"/>
      <c r="Q14" s="122"/>
      <c r="R14" s="122"/>
      <c r="S14" s="122"/>
      <c r="T14" s="122"/>
      <c r="U14" s="122"/>
      <c r="V14" s="122"/>
      <c r="W14" s="122"/>
      <c r="X14" s="50"/>
      <c r="Y14" s="72"/>
      <c r="Z14" s="189"/>
      <c r="AA14" s="190"/>
      <c r="AB14" s="190"/>
      <c r="AC14" s="190"/>
      <c r="AD14" s="190"/>
      <c r="AE14" s="19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233"/>
      <c r="BC14" s="233"/>
      <c r="BD14" s="122"/>
      <c r="BE14" s="274"/>
      <c r="BF14" s="144"/>
      <c r="BG14" s="485">
        <f t="shared" si="2"/>
        <v>8</v>
      </c>
      <c r="BI14" s="31"/>
      <c r="BJ14" s="32"/>
      <c r="BK14" s="32">
        <v>0.5</v>
      </c>
      <c r="BL14" s="32"/>
      <c r="BM14" s="32">
        <v>1.5</v>
      </c>
      <c r="BN14" s="32"/>
      <c r="BO14" s="32"/>
      <c r="BP14" s="32">
        <v>6</v>
      </c>
      <c r="BQ14" s="32"/>
      <c r="BR14" s="32"/>
      <c r="BS14" s="32"/>
      <c r="BT14" s="32"/>
      <c r="BU14" s="33"/>
    </row>
    <row r="15" spans="2:73" x14ac:dyDescent="0.3">
      <c r="B15" s="498"/>
      <c r="D15" s="65">
        <v>8</v>
      </c>
      <c r="E15" s="502" t="s">
        <v>28</v>
      </c>
      <c r="F15" s="382"/>
      <c r="G15" s="383"/>
      <c r="H15" s="383"/>
      <c r="I15" s="383"/>
      <c r="J15" s="383"/>
      <c r="K15" s="391"/>
      <c r="L15" s="392"/>
      <c r="M15" s="393"/>
      <c r="N15" s="383"/>
      <c r="O15" s="383"/>
      <c r="P15" s="383"/>
      <c r="Q15" s="383"/>
      <c r="R15" s="394"/>
      <c r="S15" s="394"/>
      <c r="T15" s="394"/>
      <c r="U15" s="394"/>
      <c r="V15" s="395"/>
      <c r="W15" s="395"/>
      <c r="X15" s="395"/>
      <c r="Y15" s="396"/>
      <c r="Z15" s="397"/>
      <c r="AA15" s="395"/>
      <c r="AB15" s="395"/>
      <c r="AC15" s="395"/>
      <c r="AD15" s="395"/>
      <c r="AE15" s="395"/>
      <c r="AF15" s="395"/>
      <c r="AG15" s="395"/>
      <c r="AH15" s="398"/>
      <c r="AI15" s="398"/>
      <c r="AJ15" s="398"/>
      <c r="AK15" s="398"/>
      <c r="AL15" s="398"/>
      <c r="AM15" s="398"/>
      <c r="AN15" s="383"/>
      <c r="AO15" s="383"/>
      <c r="AP15" s="383"/>
      <c r="AQ15" s="383"/>
      <c r="AR15" s="383"/>
      <c r="AS15" s="383"/>
      <c r="AT15" s="383"/>
      <c r="AU15" s="383"/>
      <c r="AV15" s="383"/>
      <c r="AW15" s="383"/>
      <c r="AX15" s="383"/>
      <c r="AY15" s="383"/>
      <c r="AZ15" s="383"/>
      <c r="BA15" s="383"/>
      <c r="BB15" s="383"/>
      <c r="BC15" s="366"/>
      <c r="BD15" s="367"/>
      <c r="BE15" s="368"/>
      <c r="BF15" s="55"/>
      <c r="BG15" s="485">
        <f t="shared" si="2"/>
        <v>5.5</v>
      </c>
      <c r="BI15" s="31"/>
      <c r="BJ15" s="32"/>
      <c r="BK15" s="32"/>
      <c r="BL15" s="32">
        <v>1.5</v>
      </c>
      <c r="BM15" s="32">
        <v>3</v>
      </c>
      <c r="BN15" s="32"/>
      <c r="BO15" s="32"/>
      <c r="BP15" s="32"/>
      <c r="BQ15" s="32"/>
      <c r="BR15" s="32"/>
      <c r="BS15" s="32"/>
      <c r="BT15" s="32">
        <v>1</v>
      </c>
      <c r="BU15" s="33"/>
    </row>
    <row r="16" spans="2:73" x14ac:dyDescent="0.3">
      <c r="B16" s="498"/>
      <c r="D16" s="65">
        <v>9</v>
      </c>
      <c r="E16" s="502" t="s">
        <v>29</v>
      </c>
      <c r="F16" s="269"/>
      <c r="G16" s="122"/>
      <c r="H16" s="122"/>
      <c r="I16" s="122"/>
      <c r="J16" s="242"/>
      <c r="K16" s="243"/>
      <c r="L16" s="369"/>
      <c r="M16" s="370"/>
      <c r="N16" s="242"/>
      <c r="O16" s="122"/>
      <c r="P16" s="122"/>
      <c r="Q16" s="122"/>
      <c r="R16" s="122"/>
      <c r="S16" s="122"/>
      <c r="T16" s="122"/>
      <c r="U16" s="122"/>
      <c r="V16" s="122"/>
      <c r="W16" s="122"/>
      <c r="X16" s="122"/>
      <c r="Y16" s="123"/>
      <c r="Z16" s="276"/>
      <c r="AA16" s="122"/>
      <c r="AB16" s="122"/>
      <c r="AC16" s="122"/>
      <c r="AD16" s="122"/>
      <c r="AE16" s="122"/>
      <c r="AF16" s="247"/>
      <c r="AG16" s="247"/>
      <c r="AH16" s="247"/>
      <c r="AI16" s="247"/>
      <c r="AJ16" s="247"/>
      <c r="AK16" s="247"/>
      <c r="AL16" s="247"/>
      <c r="AM16" s="247"/>
      <c r="AN16" s="247"/>
      <c r="AO16" s="247"/>
      <c r="AP16" s="247"/>
      <c r="AQ16" s="247"/>
      <c r="AR16" s="247"/>
      <c r="AS16" s="247"/>
      <c r="AT16" s="122"/>
      <c r="AU16" s="122"/>
      <c r="AV16" s="122"/>
      <c r="AW16" s="122"/>
      <c r="AX16" s="122"/>
      <c r="AY16" s="122"/>
      <c r="AZ16" s="122"/>
      <c r="BA16" s="122"/>
      <c r="BB16" s="122"/>
      <c r="BC16" s="122"/>
      <c r="BD16" s="122"/>
      <c r="BE16" s="274"/>
      <c r="BF16" s="144"/>
      <c r="BG16" s="485">
        <f t="shared" si="2"/>
        <v>4.75</v>
      </c>
      <c r="BI16" s="31">
        <v>1.25</v>
      </c>
      <c r="BJ16" s="32">
        <v>3.5</v>
      </c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3"/>
    </row>
    <row r="17" spans="2:73" x14ac:dyDescent="0.3">
      <c r="B17" s="498"/>
      <c r="D17" s="65">
        <v>10</v>
      </c>
      <c r="E17" s="502" t="s">
        <v>30</v>
      </c>
      <c r="F17" s="227"/>
      <c r="G17" s="50"/>
      <c r="H17" s="50"/>
      <c r="I17" s="50"/>
      <c r="J17" s="50"/>
      <c r="K17" s="72" t="s">
        <v>4</v>
      </c>
      <c r="L17" s="270"/>
      <c r="M17" s="271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3"/>
      <c r="Z17" s="276"/>
      <c r="AA17" s="122"/>
      <c r="AB17" s="122"/>
      <c r="AC17" s="122"/>
      <c r="AD17" s="122"/>
      <c r="AE17" s="122"/>
      <c r="AF17" s="122"/>
      <c r="AG17" s="122"/>
      <c r="AH17" s="122"/>
      <c r="AI17" s="122"/>
      <c r="AJ17" s="122"/>
      <c r="AK17" s="122"/>
      <c r="AL17" s="122"/>
      <c r="AM17" s="122"/>
      <c r="AN17" s="122"/>
      <c r="AO17" s="122"/>
      <c r="AP17" s="122"/>
      <c r="AQ17" s="122"/>
      <c r="AR17" s="122"/>
      <c r="AS17" s="122"/>
      <c r="AT17" s="122"/>
      <c r="AU17" s="122"/>
      <c r="AV17" s="122"/>
      <c r="AW17" s="122"/>
      <c r="AX17" s="122"/>
      <c r="AY17" s="122"/>
      <c r="AZ17" s="122"/>
      <c r="BA17" s="122"/>
      <c r="BB17" s="122"/>
      <c r="BC17" s="122"/>
      <c r="BD17" s="122"/>
      <c r="BE17" s="274"/>
      <c r="BF17" s="144"/>
      <c r="BG17" s="485">
        <f t="shared" si="2"/>
        <v>1.58</v>
      </c>
      <c r="BI17" s="31"/>
      <c r="BJ17" s="32"/>
      <c r="BK17" s="32"/>
      <c r="BL17" s="32"/>
      <c r="BM17" s="32"/>
      <c r="BN17" s="32"/>
      <c r="BO17" s="32"/>
      <c r="BP17" s="32">
        <v>1.58</v>
      </c>
      <c r="BQ17" s="32"/>
      <c r="BR17" s="32"/>
      <c r="BS17" s="32"/>
      <c r="BT17" s="32"/>
      <c r="BU17" s="33"/>
    </row>
    <row r="18" spans="2:73" x14ac:dyDescent="0.3">
      <c r="B18" s="498"/>
      <c r="D18" s="65">
        <v>11</v>
      </c>
      <c r="E18" s="502" t="s">
        <v>31</v>
      </c>
      <c r="F18" s="269"/>
      <c r="G18" s="122"/>
      <c r="H18" s="122"/>
      <c r="I18" s="122"/>
      <c r="J18" s="122"/>
      <c r="K18" s="248" t="s">
        <v>7</v>
      </c>
      <c r="L18" s="353"/>
      <c r="M18" s="349"/>
      <c r="N18" s="187"/>
      <c r="O18" s="187"/>
      <c r="P18" s="187"/>
      <c r="Q18" s="187"/>
      <c r="R18" s="187"/>
      <c r="S18" s="187"/>
      <c r="T18" s="187"/>
      <c r="U18" s="187"/>
      <c r="V18" s="187"/>
      <c r="W18" s="187"/>
      <c r="X18" s="187"/>
      <c r="Y18" s="188"/>
      <c r="Z18" s="276"/>
      <c r="AA18" s="122"/>
      <c r="AB18" s="122"/>
      <c r="AC18" s="247"/>
      <c r="AD18" s="247"/>
      <c r="AE18" s="247"/>
      <c r="AF18" s="247"/>
      <c r="AG18" s="247"/>
      <c r="AH18" s="247"/>
      <c r="AI18" s="247"/>
      <c r="AJ18" s="247"/>
      <c r="AK18" s="247"/>
      <c r="AL18" s="247"/>
      <c r="AM18" s="247"/>
      <c r="AN18" s="247"/>
      <c r="AO18" s="247"/>
      <c r="AP18" s="247"/>
      <c r="AQ18" s="247"/>
      <c r="AR18" s="122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  <c r="BD18" s="122"/>
      <c r="BE18" s="274"/>
      <c r="BF18" s="144"/>
      <c r="BG18" s="485">
        <f t="shared" si="2"/>
        <v>7.42</v>
      </c>
      <c r="BI18" s="31"/>
      <c r="BJ18" s="32">
        <v>3.75</v>
      </c>
      <c r="BK18" s="32"/>
      <c r="BL18" s="32"/>
      <c r="BM18" s="32"/>
      <c r="BN18" s="32"/>
      <c r="BO18" s="32"/>
      <c r="BP18" s="32"/>
      <c r="BQ18" s="32">
        <f>3.25+0.17</f>
        <v>3.42</v>
      </c>
      <c r="BR18" s="32">
        <v>0.25</v>
      </c>
      <c r="BS18" s="32"/>
      <c r="BT18" s="32"/>
      <c r="BU18" s="33"/>
    </row>
    <row r="19" spans="2:73" ht="15" thickBot="1" x14ac:dyDescent="0.35">
      <c r="B19" s="498"/>
      <c r="D19" s="66">
        <v>12</v>
      </c>
      <c r="E19" s="503" t="s">
        <v>32</v>
      </c>
      <c r="F19" s="281"/>
      <c r="G19" s="282"/>
      <c r="H19" s="282"/>
      <c r="I19" s="282"/>
      <c r="J19" s="251"/>
      <c r="K19" s="193"/>
      <c r="L19" s="371" t="s">
        <v>4</v>
      </c>
      <c r="M19" s="399"/>
      <c r="N19" s="253"/>
      <c r="O19" s="253"/>
      <c r="P19" s="253"/>
      <c r="Q19" s="253"/>
      <c r="R19" s="253"/>
      <c r="S19" s="253"/>
      <c r="T19" s="253"/>
      <c r="U19" s="253"/>
      <c r="V19" s="253"/>
      <c r="W19" s="253"/>
      <c r="X19" s="253"/>
      <c r="Y19" s="254"/>
      <c r="Z19" s="352"/>
      <c r="AA19" s="282"/>
      <c r="AB19" s="282"/>
      <c r="AC19" s="282"/>
      <c r="AD19" s="282"/>
      <c r="AE19" s="282"/>
      <c r="AF19" s="282"/>
      <c r="AG19" s="282"/>
      <c r="AH19" s="282"/>
      <c r="AI19" s="282"/>
      <c r="AJ19" s="282"/>
      <c r="AK19" s="282"/>
      <c r="AL19" s="282"/>
      <c r="AM19" s="282"/>
      <c r="AN19" s="282"/>
      <c r="AO19" s="282"/>
      <c r="AP19" s="282"/>
      <c r="AQ19" s="282"/>
      <c r="AR19" s="282"/>
      <c r="AS19" s="282"/>
      <c r="AT19" s="282"/>
      <c r="AU19" s="282"/>
      <c r="AV19" s="282"/>
      <c r="AW19" s="282"/>
      <c r="AX19" s="282"/>
      <c r="AY19" s="282"/>
      <c r="AZ19" s="282"/>
      <c r="BA19" s="282"/>
      <c r="BB19" s="282"/>
      <c r="BC19" s="282"/>
      <c r="BD19" s="282"/>
      <c r="BE19" s="292"/>
      <c r="BF19" s="144"/>
      <c r="BG19" s="486">
        <f t="shared" si="2"/>
        <v>4.25</v>
      </c>
      <c r="BI19" s="34"/>
      <c r="BJ19" s="35"/>
      <c r="BK19" s="35"/>
      <c r="BL19" s="35"/>
      <c r="BM19" s="35"/>
      <c r="BN19" s="35"/>
      <c r="BO19" s="35"/>
      <c r="BP19" s="35">
        <v>0.83</v>
      </c>
      <c r="BQ19" s="35">
        <f>3.25+0.17</f>
        <v>3.42</v>
      </c>
      <c r="BR19" s="35"/>
      <c r="BS19" s="35"/>
      <c r="BT19" s="35"/>
      <c r="BU19" s="36"/>
    </row>
    <row r="20" spans="2:73" ht="6" customHeight="1" x14ac:dyDescent="0.3">
      <c r="B20" s="498"/>
      <c r="L20" s="52"/>
      <c r="M20" s="86"/>
      <c r="Z20" s="52"/>
    </row>
    <row r="21" spans="2:73" x14ac:dyDescent="0.3">
      <c r="B21" s="498"/>
      <c r="L21" s="67"/>
      <c r="M21" s="91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2"/>
      <c r="BI21" s="83">
        <f>SUM(BI11:BI20)</f>
        <v>5.25</v>
      </c>
      <c r="BJ21" s="83">
        <f t="shared" ref="BJ21:BU21" si="3">SUM(BJ11:BJ20)</f>
        <v>7.25</v>
      </c>
      <c r="BK21" s="83">
        <f t="shared" si="3"/>
        <v>1</v>
      </c>
      <c r="BL21" s="83">
        <f t="shared" si="3"/>
        <v>1.5</v>
      </c>
      <c r="BM21" s="83">
        <f t="shared" si="3"/>
        <v>4.5</v>
      </c>
      <c r="BN21" s="83">
        <f t="shared" si="3"/>
        <v>0</v>
      </c>
      <c r="BO21" s="83">
        <f t="shared" si="3"/>
        <v>0</v>
      </c>
      <c r="BP21" s="83">
        <f t="shared" si="3"/>
        <v>14.74</v>
      </c>
      <c r="BQ21" s="83">
        <f t="shared" si="3"/>
        <v>6.84</v>
      </c>
      <c r="BR21" s="83">
        <f t="shared" si="3"/>
        <v>0.25</v>
      </c>
      <c r="BS21" s="83">
        <f t="shared" si="3"/>
        <v>0</v>
      </c>
      <c r="BT21" s="83">
        <f t="shared" si="3"/>
        <v>1</v>
      </c>
      <c r="BU21" s="83">
        <f t="shared" si="3"/>
        <v>0</v>
      </c>
    </row>
    <row r="22" spans="2:73" ht="15" thickBot="1" x14ac:dyDescent="0.35">
      <c r="B22" s="499"/>
      <c r="M22" s="92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52"/>
    </row>
    <row r="23" spans="2:73" s="69" customFormat="1" ht="15" thickBot="1" x14ac:dyDescent="0.35">
      <c r="B23" s="70"/>
      <c r="D23" s="71"/>
      <c r="E23" s="71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I23" s="57"/>
      <c r="AJ23" s="57"/>
      <c r="AK23" s="57"/>
      <c r="AL23" s="57"/>
      <c r="AM23" s="57"/>
      <c r="AN23" s="57"/>
      <c r="AO23" s="57"/>
      <c r="AP23" s="57"/>
      <c r="AQ23" s="57"/>
      <c r="AR23" s="57"/>
      <c r="BG23" s="487"/>
    </row>
    <row r="24" spans="2:73" ht="7.2" customHeight="1" x14ac:dyDescent="0.3">
      <c r="B24" s="497"/>
      <c r="L24" s="95">
        <v>35</v>
      </c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54"/>
    </row>
    <row r="25" spans="2:73" ht="7.2" customHeight="1" thickBot="1" x14ac:dyDescent="0.35">
      <c r="B25" s="498"/>
      <c r="L25" s="121"/>
      <c r="M25" s="120"/>
      <c r="N25" s="110">
        <v>5</v>
      </c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6"/>
      <c r="Z25" s="86"/>
    </row>
    <row r="26" spans="2:73" ht="15" thickBot="1" x14ac:dyDescent="0.35">
      <c r="B26" s="498"/>
      <c r="F26" s="18">
        <v>7</v>
      </c>
      <c r="G26" s="4"/>
      <c r="H26" s="4"/>
      <c r="I26" s="5"/>
      <c r="J26" s="18">
        <v>8</v>
      </c>
      <c r="K26" s="4"/>
      <c r="L26" s="53"/>
      <c r="M26" s="4"/>
      <c r="N26" s="87">
        <v>9</v>
      </c>
      <c r="O26" s="4"/>
      <c r="P26" s="4"/>
      <c r="Q26" s="5"/>
      <c r="R26" s="18">
        <v>10</v>
      </c>
      <c r="S26" s="4"/>
      <c r="T26" s="4"/>
      <c r="U26" s="5"/>
      <c r="V26" s="18">
        <v>11</v>
      </c>
      <c r="W26" s="4"/>
      <c r="X26" s="4"/>
      <c r="Y26" s="53"/>
      <c r="Z26" s="87">
        <v>12</v>
      </c>
      <c r="AA26" s="4"/>
      <c r="AB26" s="4"/>
      <c r="AC26" s="5"/>
      <c r="AD26" s="18">
        <v>13</v>
      </c>
      <c r="AE26" s="4"/>
      <c r="AF26" s="4"/>
      <c r="AG26" s="5"/>
      <c r="AH26" s="18">
        <v>14</v>
      </c>
      <c r="AI26" s="4"/>
      <c r="AJ26" s="4"/>
      <c r="AK26" s="5"/>
      <c r="AL26" s="18">
        <v>15</v>
      </c>
      <c r="AM26" s="4"/>
      <c r="AN26" s="4"/>
      <c r="AO26" s="5"/>
      <c r="AP26" s="18">
        <v>16</v>
      </c>
      <c r="AQ26" s="4"/>
      <c r="AR26" s="4"/>
      <c r="AS26" s="5"/>
      <c r="AT26" s="18">
        <v>17</v>
      </c>
      <c r="AU26" s="4"/>
      <c r="AV26" s="4"/>
      <c r="AW26" s="5"/>
      <c r="AX26" s="18">
        <v>18</v>
      </c>
      <c r="AY26" s="4"/>
      <c r="AZ26" s="4"/>
      <c r="BA26" s="5"/>
      <c r="BB26" s="4">
        <v>19</v>
      </c>
      <c r="BC26" s="4"/>
      <c r="BD26" s="4"/>
      <c r="BE26" s="5"/>
      <c r="BF26" s="143"/>
      <c r="BG26" s="483"/>
      <c r="BI26" s="37"/>
      <c r="BJ26" s="38"/>
      <c r="BK26" s="39"/>
      <c r="BL26" s="40"/>
      <c r="BM26" s="41"/>
      <c r="BN26" s="42"/>
      <c r="BO26" s="43"/>
      <c r="BP26" s="44"/>
      <c r="BQ26" s="45"/>
      <c r="BR26" s="46"/>
      <c r="BS26" s="47"/>
      <c r="BT26" s="48"/>
      <c r="BU26" s="49"/>
    </row>
    <row r="27" spans="2:73" ht="14.4" customHeight="1" x14ac:dyDescent="0.3">
      <c r="B27" s="498"/>
      <c r="D27" s="64">
        <v>13</v>
      </c>
      <c r="E27" s="61" t="s">
        <v>33</v>
      </c>
      <c r="F27" s="354"/>
      <c r="G27" s="355"/>
      <c r="H27" s="355"/>
      <c r="I27" s="355"/>
      <c r="J27" s="355"/>
      <c r="K27" s="356"/>
      <c r="L27" s="360"/>
      <c r="M27" s="356"/>
      <c r="N27" s="358"/>
      <c r="O27" s="355"/>
      <c r="P27" s="355"/>
      <c r="Q27" s="355"/>
      <c r="R27" s="355"/>
      <c r="S27" s="355"/>
      <c r="T27" s="355"/>
      <c r="U27" s="355"/>
      <c r="V27" s="355"/>
      <c r="W27" s="355"/>
      <c r="X27" s="356"/>
      <c r="Y27" s="357"/>
      <c r="Z27" s="358"/>
      <c r="AA27" s="355"/>
      <c r="AB27" s="355"/>
      <c r="AC27" s="355"/>
      <c r="AD27" s="355"/>
      <c r="AE27" s="355"/>
      <c r="AF27" s="355"/>
      <c r="AG27" s="355"/>
      <c r="AH27" s="355"/>
      <c r="AI27" s="355"/>
      <c r="AJ27" s="355"/>
      <c r="AK27" s="355"/>
      <c r="AL27" s="355"/>
      <c r="AM27" s="355"/>
      <c r="AN27" s="355"/>
      <c r="AO27" s="355"/>
      <c r="AP27" s="355"/>
      <c r="AQ27" s="355"/>
      <c r="AR27" s="355"/>
      <c r="AS27" s="355"/>
      <c r="AT27" s="355"/>
      <c r="AU27" s="355"/>
      <c r="AV27" s="355"/>
      <c r="AW27" s="355"/>
      <c r="AX27" s="355"/>
      <c r="AY27" s="355"/>
      <c r="AZ27" s="355"/>
      <c r="BA27" s="355"/>
      <c r="BB27" s="355"/>
      <c r="BC27" s="355"/>
      <c r="BD27" s="355"/>
      <c r="BE27" s="361"/>
      <c r="BF27" s="144"/>
      <c r="BG27" s="488">
        <f>SUM(BI27:BU27)</f>
        <v>0</v>
      </c>
      <c r="BI27" s="117"/>
      <c r="BJ27" s="118"/>
      <c r="BK27" s="118"/>
      <c r="BL27" s="118"/>
      <c r="BM27" s="118"/>
      <c r="BN27" s="118"/>
      <c r="BO27" s="118"/>
      <c r="BP27" s="118"/>
      <c r="BQ27" s="118"/>
      <c r="BR27" s="118"/>
      <c r="BS27" s="118"/>
      <c r="BT27" s="118"/>
      <c r="BU27" s="119"/>
    </row>
    <row r="28" spans="2:73" x14ac:dyDescent="0.3">
      <c r="B28" s="498"/>
      <c r="D28" s="65">
        <v>14</v>
      </c>
      <c r="E28" s="62" t="s">
        <v>34</v>
      </c>
      <c r="F28" s="269"/>
      <c r="G28" s="122"/>
      <c r="H28" s="122"/>
      <c r="I28" s="122"/>
      <c r="J28" s="122"/>
      <c r="K28" s="248" t="s">
        <v>7</v>
      </c>
      <c r="L28" s="186"/>
      <c r="M28" s="188"/>
      <c r="N28" s="349"/>
      <c r="O28" s="187"/>
      <c r="P28" s="187"/>
      <c r="Q28" s="187"/>
      <c r="R28" s="187"/>
      <c r="S28" s="187"/>
      <c r="T28" s="187"/>
      <c r="U28" s="187"/>
      <c r="V28" s="187"/>
      <c r="W28" s="187"/>
      <c r="X28" s="188"/>
      <c r="Y28" s="270"/>
      <c r="Z28" s="271"/>
      <c r="AA28" s="122"/>
      <c r="AB28" s="122"/>
      <c r="AC28" s="122"/>
      <c r="AD28" s="122"/>
      <c r="AE28" s="122"/>
      <c r="AF28" s="122"/>
      <c r="AG28" s="122"/>
      <c r="AH28" s="122"/>
      <c r="AI28" s="122"/>
      <c r="AJ28" s="122"/>
      <c r="AK28" s="122"/>
      <c r="AL28" s="122"/>
      <c r="AM28" s="122"/>
      <c r="AN28" s="122"/>
      <c r="AO28" s="122"/>
      <c r="AP28" s="122"/>
      <c r="AQ28" s="122"/>
      <c r="AR28" s="122"/>
      <c r="AS28" s="122"/>
      <c r="AT28" s="122"/>
      <c r="AU28" s="122"/>
      <c r="AV28" s="122"/>
      <c r="AW28" s="122"/>
      <c r="AX28" s="122"/>
      <c r="AY28" s="122"/>
      <c r="AZ28" s="122"/>
      <c r="BA28" s="122"/>
      <c r="BB28" s="122"/>
      <c r="BC28" s="122"/>
      <c r="BD28" s="122"/>
      <c r="BE28" s="274"/>
      <c r="BF28" s="145"/>
      <c r="BG28" s="485">
        <f t="shared" ref="BG28:BG42" si="4">SUM(BI28:BU28)</f>
        <v>3.42</v>
      </c>
      <c r="BI28" s="31"/>
      <c r="BJ28" s="32"/>
      <c r="BK28" s="32"/>
      <c r="BL28" s="32"/>
      <c r="BM28" s="32"/>
      <c r="BN28" s="32"/>
      <c r="BO28" s="32"/>
      <c r="BP28" s="32"/>
      <c r="BQ28" s="32">
        <f>3+0.17</f>
        <v>3.17</v>
      </c>
      <c r="BR28" s="32">
        <v>0.25</v>
      </c>
      <c r="BS28" s="32"/>
      <c r="BT28" s="32"/>
      <c r="BU28" s="33"/>
    </row>
    <row r="29" spans="2:73" x14ac:dyDescent="0.3">
      <c r="B29" s="498"/>
      <c r="D29" s="65">
        <v>15</v>
      </c>
      <c r="E29" s="62" t="s">
        <v>35</v>
      </c>
      <c r="F29" s="269"/>
      <c r="G29" s="122"/>
      <c r="H29" s="122"/>
      <c r="I29" s="122"/>
      <c r="J29" s="122"/>
      <c r="K29" s="248" t="s">
        <v>7</v>
      </c>
      <c r="L29" s="186"/>
      <c r="M29" s="188"/>
      <c r="N29" s="349"/>
      <c r="O29" s="187"/>
      <c r="P29" s="187"/>
      <c r="Q29" s="187"/>
      <c r="R29" s="187"/>
      <c r="S29" s="187"/>
      <c r="T29" s="187"/>
      <c r="U29" s="187"/>
      <c r="V29" s="187"/>
      <c r="W29" s="187"/>
      <c r="X29" s="188"/>
      <c r="Y29" s="270"/>
      <c r="Z29" s="271"/>
      <c r="AA29" s="122"/>
      <c r="AB29" s="122"/>
      <c r="AC29" s="122"/>
      <c r="AD29" s="122"/>
      <c r="AE29" s="122"/>
      <c r="AF29" s="122"/>
      <c r="AG29" s="122"/>
      <c r="AH29" s="122"/>
      <c r="AI29" s="122"/>
      <c r="AJ29" s="122"/>
      <c r="AK29" s="122"/>
      <c r="AL29" s="122"/>
      <c r="AM29" s="122"/>
      <c r="AN29" s="122"/>
      <c r="AO29" s="122"/>
      <c r="AP29" s="122"/>
      <c r="AQ29" s="122"/>
      <c r="AR29" s="122"/>
      <c r="AS29" s="122"/>
      <c r="AT29" s="122"/>
      <c r="AU29" s="122"/>
      <c r="AV29" s="122"/>
      <c r="AW29" s="122"/>
      <c r="AX29" s="122"/>
      <c r="AY29" s="122"/>
      <c r="AZ29" s="122"/>
      <c r="BA29" s="122"/>
      <c r="BB29" s="122"/>
      <c r="BC29" s="122"/>
      <c r="BD29" s="122"/>
      <c r="BE29" s="274"/>
      <c r="BF29" s="145"/>
      <c r="BG29" s="485">
        <f t="shared" si="4"/>
        <v>3.42</v>
      </c>
      <c r="BI29" s="31"/>
      <c r="BJ29" s="32"/>
      <c r="BK29" s="32"/>
      <c r="BL29" s="32"/>
      <c r="BM29" s="32"/>
      <c r="BN29" s="32"/>
      <c r="BO29" s="32"/>
      <c r="BP29" s="32"/>
      <c r="BQ29" s="32">
        <f>3+0.17</f>
        <v>3.17</v>
      </c>
      <c r="BR29" s="32">
        <v>0.25</v>
      </c>
      <c r="BS29" s="32"/>
      <c r="BT29" s="32"/>
      <c r="BU29" s="33"/>
    </row>
    <row r="30" spans="2:73" x14ac:dyDescent="0.3">
      <c r="B30" s="498"/>
      <c r="D30" s="65">
        <v>16</v>
      </c>
      <c r="E30" s="62" t="s">
        <v>36</v>
      </c>
      <c r="F30" s="227"/>
      <c r="G30" s="50"/>
      <c r="H30" s="50"/>
      <c r="I30" s="50"/>
      <c r="J30" s="50"/>
      <c r="K30" s="72" t="s">
        <v>4</v>
      </c>
      <c r="L30" s="276"/>
      <c r="M30" s="123"/>
      <c r="N30" s="271"/>
      <c r="O30" s="122"/>
      <c r="P30" s="122"/>
      <c r="Q30" s="122"/>
      <c r="R30" s="122"/>
      <c r="S30" s="122"/>
      <c r="T30" s="122"/>
      <c r="U30" s="122"/>
      <c r="V30" s="122"/>
      <c r="W30" s="122"/>
      <c r="X30" s="72"/>
      <c r="Y30" s="237"/>
      <c r="Z30" s="232"/>
      <c r="AA30" s="50"/>
      <c r="AB30" s="190"/>
      <c r="AC30" s="190"/>
      <c r="AD30" s="190"/>
      <c r="AE30" s="19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122"/>
      <c r="AW30" s="122"/>
      <c r="AX30" s="122"/>
      <c r="AY30" s="122"/>
      <c r="AZ30" s="122"/>
      <c r="BA30" s="122"/>
      <c r="BB30" s="122"/>
      <c r="BC30" s="122"/>
      <c r="BD30" s="122"/>
      <c r="BE30" s="274"/>
      <c r="BF30" s="145"/>
      <c r="BG30" s="485">
        <f t="shared" si="4"/>
        <v>7.58</v>
      </c>
      <c r="BI30" s="31"/>
      <c r="BJ30" s="32"/>
      <c r="BK30" s="32"/>
      <c r="BL30" s="32"/>
      <c r="BM30" s="32">
        <v>1</v>
      </c>
      <c r="BN30" s="32"/>
      <c r="BO30" s="32"/>
      <c r="BP30" s="32">
        <v>6.58</v>
      </c>
      <c r="BQ30" s="32"/>
      <c r="BR30" s="32"/>
      <c r="BS30" s="32"/>
      <c r="BT30" s="32"/>
      <c r="BU30" s="33"/>
    </row>
    <row r="31" spans="2:73" x14ac:dyDescent="0.3">
      <c r="B31" s="498"/>
      <c r="D31" s="65">
        <v>17</v>
      </c>
      <c r="E31" s="62" t="s">
        <v>37</v>
      </c>
      <c r="F31" s="269"/>
      <c r="G31" s="122"/>
      <c r="H31" s="122"/>
      <c r="I31" s="50"/>
      <c r="J31" s="50"/>
      <c r="K31" s="72" t="s">
        <v>4</v>
      </c>
      <c r="L31" s="276"/>
      <c r="M31" s="123"/>
      <c r="N31" s="271"/>
      <c r="O31" s="122"/>
      <c r="P31" s="122"/>
      <c r="Q31" s="122"/>
      <c r="R31" s="122"/>
      <c r="S31" s="122"/>
      <c r="T31" s="122"/>
      <c r="U31" s="122"/>
      <c r="V31" s="122"/>
      <c r="W31" s="122"/>
      <c r="X31" s="123"/>
      <c r="Y31" s="270"/>
      <c r="Z31" s="232"/>
      <c r="AA31" s="50"/>
      <c r="AB31" s="190"/>
      <c r="AC31" s="190"/>
      <c r="AD31" s="190"/>
      <c r="AE31" s="190"/>
      <c r="AF31" s="247"/>
      <c r="AG31" s="247"/>
      <c r="AH31" s="247"/>
      <c r="AI31" s="247"/>
      <c r="AJ31" s="247"/>
      <c r="AK31" s="247"/>
      <c r="AL31" s="247"/>
      <c r="AM31" s="247"/>
      <c r="AN31" s="247"/>
      <c r="AO31" s="247"/>
      <c r="AP31" s="247"/>
      <c r="AQ31" s="247"/>
      <c r="AR31" s="247"/>
      <c r="AS31" s="247"/>
      <c r="AT31" s="122"/>
      <c r="AU31" s="122"/>
      <c r="AV31" s="122"/>
      <c r="AW31" s="122"/>
      <c r="AX31" s="122"/>
      <c r="AY31" s="122"/>
      <c r="AZ31" s="122"/>
      <c r="BA31" s="122"/>
      <c r="BB31" s="122"/>
      <c r="BC31" s="122"/>
      <c r="BD31" s="122"/>
      <c r="BE31" s="274"/>
      <c r="BF31" s="145"/>
      <c r="BG31" s="485">
        <f t="shared" si="4"/>
        <v>5.83</v>
      </c>
      <c r="BI31" s="31"/>
      <c r="BJ31" s="32">
        <v>3.5</v>
      </c>
      <c r="BK31" s="32"/>
      <c r="BL31" s="32"/>
      <c r="BM31" s="32">
        <v>1</v>
      </c>
      <c r="BN31" s="32"/>
      <c r="BO31" s="32"/>
      <c r="BP31" s="32">
        <v>1.33</v>
      </c>
      <c r="BQ31" s="32"/>
      <c r="BR31" s="32"/>
      <c r="BS31" s="32"/>
      <c r="BT31" s="32"/>
      <c r="BU31" s="33"/>
    </row>
    <row r="32" spans="2:73" x14ac:dyDescent="0.3">
      <c r="B32" s="498"/>
      <c r="D32" s="65">
        <v>18</v>
      </c>
      <c r="E32" s="62" t="s">
        <v>38</v>
      </c>
      <c r="F32" s="373"/>
      <c r="G32" s="374"/>
      <c r="H32" s="374"/>
      <c r="I32" s="374"/>
      <c r="J32" s="374"/>
      <c r="K32" s="375"/>
      <c r="L32" s="376"/>
      <c r="M32" s="375"/>
      <c r="N32" s="377"/>
      <c r="O32" s="374"/>
      <c r="P32" s="374"/>
      <c r="Q32" s="374"/>
      <c r="R32" s="374"/>
      <c r="S32" s="374"/>
      <c r="T32" s="374"/>
      <c r="U32" s="374"/>
      <c r="V32" s="374"/>
      <c r="W32" s="374"/>
      <c r="X32" s="375"/>
      <c r="Y32" s="378"/>
      <c r="Z32" s="377"/>
      <c r="AA32" s="374"/>
      <c r="AB32" s="374"/>
      <c r="AC32" s="374"/>
      <c r="AD32" s="374"/>
      <c r="AE32" s="374"/>
      <c r="AF32" s="374"/>
      <c r="AG32" s="374"/>
      <c r="AH32" s="374"/>
      <c r="AI32" s="374"/>
      <c r="AJ32" s="374"/>
      <c r="AK32" s="374"/>
      <c r="AL32" s="374"/>
      <c r="AM32" s="374"/>
      <c r="AN32" s="374"/>
      <c r="AO32" s="374"/>
      <c r="AP32" s="374"/>
      <c r="AQ32" s="374"/>
      <c r="AR32" s="374"/>
      <c r="AS32" s="374"/>
      <c r="AT32" s="374"/>
      <c r="AU32" s="374"/>
      <c r="AV32" s="374"/>
      <c r="AW32" s="374"/>
      <c r="AX32" s="374"/>
      <c r="AY32" s="374"/>
      <c r="AZ32" s="374"/>
      <c r="BA32" s="374"/>
      <c r="BB32" s="374"/>
      <c r="BC32" s="374"/>
      <c r="BD32" s="374"/>
      <c r="BE32" s="372"/>
      <c r="BF32" s="145"/>
      <c r="BG32" s="489">
        <f t="shared" si="4"/>
        <v>0</v>
      </c>
      <c r="BI32" s="470"/>
      <c r="BJ32" s="471"/>
      <c r="BK32" s="471"/>
      <c r="BL32" s="471"/>
      <c r="BM32" s="471"/>
      <c r="BN32" s="471"/>
      <c r="BO32" s="471"/>
      <c r="BP32" s="471"/>
      <c r="BQ32" s="471"/>
      <c r="BR32" s="471"/>
      <c r="BS32" s="471"/>
      <c r="BT32" s="471"/>
      <c r="BU32" s="472"/>
    </row>
    <row r="33" spans="2:112" x14ac:dyDescent="0.3">
      <c r="B33" s="498"/>
      <c r="D33" s="65">
        <v>19</v>
      </c>
      <c r="E33" s="62" t="s">
        <v>39</v>
      </c>
      <c r="F33" s="269"/>
      <c r="G33" s="122"/>
      <c r="H33" s="122"/>
      <c r="I33" s="122"/>
      <c r="J33" s="122"/>
      <c r="K33" s="123"/>
      <c r="L33" s="276"/>
      <c r="M33" s="123"/>
      <c r="N33" s="271"/>
      <c r="O33" s="122"/>
      <c r="P33" s="122"/>
      <c r="Q33" s="122"/>
      <c r="R33" s="122"/>
      <c r="S33" s="122"/>
      <c r="T33" s="122"/>
      <c r="U33" s="122"/>
      <c r="V33" s="122"/>
      <c r="W33" s="122"/>
      <c r="X33" s="72"/>
      <c r="Y33" s="237"/>
      <c r="Z33" s="232"/>
      <c r="AA33" s="50"/>
      <c r="AB33" s="190"/>
      <c r="AC33" s="190"/>
      <c r="AD33" s="190"/>
      <c r="AE33" s="19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233"/>
      <c r="BC33" s="233"/>
      <c r="BD33" s="122"/>
      <c r="BE33" s="274"/>
      <c r="BF33" s="145"/>
      <c r="BG33" s="485">
        <f t="shared" si="4"/>
        <v>8</v>
      </c>
      <c r="BI33" s="31"/>
      <c r="BJ33" s="32"/>
      <c r="BK33" s="32">
        <v>0.5</v>
      </c>
      <c r="BL33" s="32"/>
      <c r="BM33" s="32">
        <v>1</v>
      </c>
      <c r="BN33" s="32"/>
      <c r="BO33" s="32"/>
      <c r="BP33" s="32">
        <v>6.5</v>
      </c>
      <c r="BQ33" s="32"/>
      <c r="BR33" s="32"/>
      <c r="BS33" s="32"/>
      <c r="BT33" s="32"/>
      <c r="BU33" s="33"/>
    </row>
    <row r="34" spans="2:112" x14ac:dyDescent="0.3">
      <c r="B34" s="498"/>
      <c r="D34" s="65">
        <v>20</v>
      </c>
      <c r="E34" s="62" t="s">
        <v>40</v>
      </c>
      <c r="F34" s="373"/>
      <c r="G34" s="374"/>
      <c r="H34" s="374"/>
      <c r="I34" s="374"/>
      <c r="J34" s="374"/>
      <c r="K34" s="375"/>
      <c r="L34" s="376"/>
      <c r="M34" s="375"/>
      <c r="N34" s="377"/>
      <c r="O34" s="374"/>
      <c r="P34" s="374"/>
      <c r="Q34" s="374"/>
      <c r="R34" s="374"/>
      <c r="S34" s="374"/>
      <c r="T34" s="374"/>
      <c r="U34" s="374"/>
      <c r="V34" s="374"/>
      <c r="W34" s="374"/>
      <c r="X34" s="375"/>
      <c r="Y34" s="378"/>
      <c r="Z34" s="377"/>
      <c r="AA34" s="374"/>
      <c r="AB34" s="374"/>
      <c r="AC34" s="374"/>
      <c r="AD34" s="374"/>
      <c r="AE34" s="374"/>
      <c r="AF34" s="374"/>
      <c r="AG34" s="374"/>
      <c r="AH34" s="374"/>
      <c r="AI34" s="374"/>
      <c r="AJ34" s="374"/>
      <c r="AK34" s="374"/>
      <c r="AL34" s="374"/>
      <c r="AM34" s="374"/>
      <c r="AN34" s="374"/>
      <c r="AO34" s="374"/>
      <c r="AP34" s="374"/>
      <c r="AQ34" s="374"/>
      <c r="AR34" s="374"/>
      <c r="AS34" s="374"/>
      <c r="AT34" s="374"/>
      <c r="AU34" s="374"/>
      <c r="AV34" s="374"/>
      <c r="AW34" s="374"/>
      <c r="AX34" s="374"/>
      <c r="AY34" s="374"/>
      <c r="AZ34" s="374"/>
      <c r="BA34" s="374"/>
      <c r="BB34" s="374"/>
      <c r="BC34" s="374"/>
      <c r="BD34" s="374"/>
      <c r="BE34" s="372"/>
      <c r="BF34" s="145"/>
      <c r="BG34" s="489">
        <f t="shared" si="4"/>
        <v>0</v>
      </c>
      <c r="BI34" s="470"/>
      <c r="BJ34" s="471"/>
      <c r="BK34" s="471"/>
      <c r="BL34" s="471"/>
      <c r="BM34" s="471"/>
      <c r="BN34" s="471"/>
      <c r="BO34" s="471"/>
      <c r="BP34" s="471"/>
      <c r="BQ34" s="471"/>
      <c r="BR34" s="471"/>
      <c r="BS34" s="471"/>
      <c r="BT34" s="471"/>
      <c r="BU34" s="472"/>
    </row>
    <row r="35" spans="2:112" x14ac:dyDescent="0.3">
      <c r="B35" s="498"/>
      <c r="D35" s="65">
        <v>21</v>
      </c>
      <c r="E35" s="62" t="s">
        <v>41</v>
      </c>
      <c r="F35" s="373"/>
      <c r="G35" s="374"/>
      <c r="H35" s="374"/>
      <c r="I35" s="374"/>
      <c r="J35" s="374"/>
      <c r="K35" s="375"/>
      <c r="L35" s="376"/>
      <c r="M35" s="375"/>
      <c r="N35" s="377"/>
      <c r="O35" s="374"/>
      <c r="P35" s="374"/>
      <c r="Q35" s="374"/>
      <c r="R35" s="374"/>
      <c r="S35" s="374"/>
      <c r="T35" s="374"/>
      <c r="U35" s="374"/>
      <c r="V35" s="374"/>
      <c r="W35" s="374"/>
      <c r="X35" s="375"/>
      <c r="Y35" s="378"/>
      <c r="Z35" s="377"/>
      <c r="AA35" s="374"/>
      <c r="AB35" s="374"/>
      <c r="AC35" s="374"/>
      <c r="AD35" s="374"/>
      <c r="AE35" s="374"/>
      <c r="AF35" s="374"/>
      <c r="AG35" s="374"/>
      <c r="AH35" s="374"/>
      <c r="AI35" s="374"/>
      <c r="AJ35" s="374"/>
      <c r="AK35" s="374"/>
      <c r="AL35" s="374"/>
      <c r="AM35" s="374"/>
      <c r="AN35" s="374"/>
      <c r="AO35" s="374"/>
      <c r="AP35" s="374"/>
      <c r="AQ35" s="374"/>
      <c r="AR35" s="374"/>
      <c r="AS35" s="374"/>
      <c r="AT35" s="374"/>
      <c r="AU35" s="374"/>
      <c r="AV35" s="374"/>
      <c r="AW35" s="374"/>
      <c r="AX35" s="374"/>
      <c r="AY35" s="374"/>
      <c r="AZ35" s="374"/>
      <c r="BA35" s="374"/>
      <c r="BB35" s="374"/>
      <c r="BC35" s="374"/>
      <c r="BD35" s="374"/>
      <c r="BE35" s="372"/>
      <c r="BF35" s="145"/>
      <c r="BG35" s="489">
        <f t="shared" si="4"/>
        <v>0</v>
      </c>
      <c r="BI35" s="470"/>
      <c r="BJ35" s="471"/>
      <c r="BK35" s="471"/>
      <c r="BL35" s="471"/>
      <c r="BM35" s="471"/>
      <c r="BN35" s="471"/>
      <c r="BO35" s="471"/>
      <c r="BP35" s="471"/>
      <c r="BQ35" s="471"/>
      <c r="BR35" s="471"/>
      <c r="BS35" s="471"/>
      <c r="BT35" s="471"/>
      <c r="BU35" s="472"/>
    </row>
    <row r="36" spans="2:112" x14ac:dyDescent="0.3">
      <c r="B36" s="498"/>
      <c r="D36" s="65">
        <v>22</v>
      </c>
      <c r="E36" s="62" t="s">
        <v>42</v>
      </c>
      <c r="F36" s="269"/>
      <c r="G36" s="122"/>
      <c r="H36" s="122"/>
      <c r="I36" s="50"/>
      <c r="J36" s="50"/>
      <c r="K36" s="72"/>
      <c r="L36" s="348"/>
      <c r="M36" s="72"/>
      <c r="N36" s="232" t="s">
        <v>12</v>
      </c>
      <c r="O36" s="196"/>
      <c r="P36" s="122"/>
      <c r="Q36" s="122"/>
      <c r="R36" s="122"/>
      <c r="S36" s="122"/>
      <c r="T36" s="122"/>
      <c r="U36" s="122"/>
      <c r="V36" s="50"/>
      <c r="W36" s="50"/>
      <c r="X36" s="72"/>
      <c r="Y36" s="237"/>
      <c r="Z36" s="203"/>
      <c r="AA36" s="190"/>
      <c r="AB36" s="190"/>
      <c r="AC36" s="190"/>
      <c r="AD36" s="190"/>
      <c r="AE36" s="19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233"/>
      <c r="AY36" s="233"/>
      <c r="AZ36" s="122"/>
      <c r="BA36" s="122"/>
      <c r="BB36" s="122"/>
      <c r="BC36" s="122"/>
      <c r="BD36" s="122"/>
      <c r="BE36" s="274"/>
      <c r="BF36" s="145"/>
      <c r="BG36" s="485">
        <f t="shared" si="4"/>
        <v>9.25</v>
      </c>
      <c r="BI36" s="31"/>
      <c r="BJ36" s="32"/>
      <c r="BK36" s="32">
        <v>0.5</v>
      </c>
      <c r="BL36" s="32"/>
      <c r="BM36" s="32">
        <v>1.5</v>
      </c>
      <c r="BN36" s="32"/>
      <c r="BO36" s="32"/>
      <c r="BP36" s="32">
        <v>6.83</v>
      </c>
      <c r="BQ36" s="32"/>
      <c r="BR36" s="32"/>
      <c r="BS36" s="32"/>
      <c r="BT36" s="32">
        <v>0.42</v>
      </c>
      <c r="BU36" s="33"/>
    </row>
    <row r="37" spans="2:112" x14ac:dyDescent="0.3">
      <c r="B37" s="498"/>
      <c r="D37" s="65">
        <v>23</v>
      </c>
      <c r="E37" s="62" t="s">
        <v>43</v>
      </c>
      <c r="F37" s="227"/>
      <c r="G37" s="50"/>
      <c r="H37" s="50"/>
      <c r="I37" s="50"/>
      <c r="J37" s="50"/>
      <c r="K37" s="72"/>
      <c r="L37" s="348"/>
      <c r="M37" s="72" t="s">
        <v>12</v>
      </c>
      <c r="N37" s="271"/>
      <c r="O37" s="122"/>
      <c r="P37" s="122"/>
      <c r="Q37" s="122"/>
      <c r="R37" s="122"/>
      <c r="S37" s="122"/>
      <c r="T37" s="122"/>
      <c r="U37" s="122"/>
      <c r="V37" s="122"/>
      <c r="W37" s="122"/>
      <c r="X37" s="123"/>
      <c r="Y37" s="270"/>
      <c r="Z37" s="271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/>
      <c r="AK37" s="122"/>
      <c r="AL37" s="122"/>
      <c r="AM37" s="122"/>
      <c r="AN37" s="122"/>
      <c r="AO37" s="122"/>
      <c r="AP37" s="122"/>
      <c r="AQ37" s="122"/>
      <c r="AR37" s="122"/>
      <c r="AS37" s="122"/>
      <c r="AT37" s="122"/>
      <c r="AU37" s="122"/>
      <c r="AV37" s="122"/>
      <c r="AW37" s="122"/>
      <c r="AX37" s="122"/>
      <c r="AY37" s="122"/>
      <c r="AZ37" s="122"/>
      <c r="BA37" s="122"/>
      <c r="BB37" s="122"/>
      <c r="BC37" s="122"/>
      <c r="BD37" s="122"/>
      <c r="BE37" s="274"/>
      <c r="BF37" s="145"/>
      <c r="BG37" s="485">
        <f t="shared" si="4"/>
        <v>2.08</v>
      </c>
      <c r="BI37" s="31"/>
      <c r="BJ37" s="32"/>
      <c r="BK37" s="32"/>
      <c r="BL37" s="32"/>
      <c r="BM37" s="32"/>
      <c r="BN37" s="32"/>
      <c r="BO37" s="32"/>
      <c r="BP37" s="32">
        <v>2.08</v>
      </c>
      <c r="BQ37" s="32"/>
      <c r="BR37" s="32"/>
      <c r="BS37" s="32"/>
      <c r="BT37" s="32"/>
      <c r="BU37" s="33"/>
    </row>
    <row r="38" spans="2:112" x14ac:dyDescent="0.3">
      <c r="B38" s="498"/>
      <c r="D38" s="65">
        <v>24</v>
      </c>
      <c r="E38" s="62" t="s">
        <v>44</v>
      </c>
      <c r="F38" s="269"/>
      <c r="G38" s="122"/>
      <c r="H38" s="122"/>
      <c r="I38" s="122"/>
      <c r="J38" s="122"/>
      <c r="K38" s="123"/>
      <c r="L38" s="276"/>
      <c r="M38" s="123"/>
      <c r="N38" s="271"/>
      <c r="O38" s="122"/>
      <c r="P38" s="122"/>
      <c r="Q38" s="122"/>
      <c r="R38" s="122"/>
      <c r="S38" s="50"/>
      <c r="T38" s="50"/>
      <c r="U38" s="50"/>
      <c r="V38" s="50"/>
      <c r="W38" s="50"/>
      <c r="X38" s="72"/>
      <c r="Y38" s="237"/>
      <c r="Z38" s="203"/>
      <c r="AA38" s="190"/>
      <c r="AB38" s="190"/>
      <c r="AC38" s="190"/>
      <c r="AD38" s="190"/>
      <c r="AE38" s="19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  <c r="AR38" s="50"/>
      <c r="AS38" s="50"/>
      <c r="AT38" s="50"/>
      <c r="AU38" s="122"/>
      <c r="AV38" s="122"/>
      <c r="AW38" s="122"/>
      <c r="AX38" s="122"/>
      <c r="AY38" s="122"/>
      <c r="AZ38" s="122"/>
      <c r="BA38" s="122"/>
      <c r="BB38" s="122"/>
      <c r="BC38" s="122"/>
      <c r="BD38" s="122"/>
      <c r="BE38" s="274"/>
      <c r="BF38" s="145"/>
      <c r="BG38" s="485">
        <f t="shared" si="4"/>
        <v>7</v>
      </c>
      <c r="BI38" s="31"/>
      <c r="BJ38" s="32"/>
      <c r="BK38" s="32"/>
      <c r="BL38" s="32"/>
      <c r="BM38" s="32">
        <v>1.5</v>
      </c>
      <c r="BN38" s="32"/>
      <c r="BO38" s="32"/>
      <c r="BP38" s="32">
        <v>5.5</v>
      </c>
      <c r="BQ38" s="32"/>
      <c r="BR38" s="32"/>
      <c r="BS38" s="32"/>
      <c r="BT38" s="32"/>
      <c r="BU38" s="33"/>
      <c r="BV38" s="83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</row>
    <row r="39" spans="2:112" x14ac:dyDescent="0.3">
      <c r="B39" s="498"/>
      <c r="D39" s="65">
        <v>25</v>
      </c>
      <c r="E39" s="62" t="s">
        <v>45</v>
      </c>
      <c r="F39" s="269"/>
      <c r="G39" s="122"/>
      <c r="H39" s="122"/>
      <c r="I39" s="122"/>
      <c r="J39" s="122"/>
      <c r="K39" s="248" t="s">
        <v>7</v>
      </c>
      <c r="L39" s="186"/>
      <c r="M39" s="188"/>
      <c r="N39" s="349"/>
      <c r="O39" s="187"/>
      <c r="P39" s="187"/>
      <c r="Q39" s="187"/>
      <c r="R39" s="187"/>
      <c r="S39" s="187"/>
      <c r="T39" s="187"/>
      <c r="U39" s="187"/>
      <c r="V39" s="187"/>
      <c r="W39" s="187"/>
      <c r="X39" s="188"/>
      <c r="Y39" s="270"/>
      <c r="Z39" s="271"/>
      <c r="AA39" s="122"/>
      <c r="AB39" s="122"/>
      <c r="AC39" s="122"/>
      <c r="AD39" s="122"/>
      <c r="AE39" s="122"/>
      <c r="AF39" s="122"/>
      <c r="AG39" s="122"/>
      <c r="AH39" s="122"/>
      <c r="AI39" s="122"/>
      <c r="AJ39" s="122"/>
      <c r="AK39" s="122"/>
      <c r="AL39" s="122"/>
      <c r="AM39" s="122"/>
      <c r="AN39" s="122"/>
      <c r="AO39" s="122"/>
      <c r="AP39" s="122"/>
      <c r="AQ39" s="122"/>
      <c r="AR39" s="122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  <c r="BD39" s="122"/>
      <c r="BE39" s="274"/>
      <c r="BF39" s="145"/>
      <c r="BG39" s="485">
        <f t="shared" si="4"/>
        <v>3.42</v>
      </c>
      <c r="BI39" s="31"/>
      <c r="BJ39" s="32"/>
      <c r="BK39" s="32"/>
      <c r="BL39" s="32"/>
      <c r="BM39" s="32"/>
      <c r="BN39" s="32"/>
      <c r="BO39" s="32"/>
      <c r="BP39" s="32"/>
      <c r="BQ39" s="32">
        <f>3+0.17</f>
        <v>3.17</v>
      </c>
      <c r="BR39" s="32">
        <v>0.25</v>
      </c>
      <c r="BS39" s="32"/>
      <c r="BT39" s="32"/>
      <c r="BU39" s="33"/>
    </row>
    <row r="40" spans="2:112" x14ac:dyDescent="0.3">
      <c r="B40" s="498"/>
      <c r="D40" s="65">
        <v>26</v>
      </c>
      <c r="E40" s="62" t="s">
        <v>46</v>
      </c>
      <c r="F40" s="269"/>
      <c r="G40" s="122"/>
      <c r="H40" s="122"/>
      <c r="I40" s="122"/>
      <c r="J40" s="122"/>
      <c r="K40" s="248" t="s">
        <v>7</v>
      </c>
      <c r="L40" s="186"/>
      <c r="M40" s="188"/>
      <c r="N40" s="349"/>
      <c r="O40" s="187"/>
      <c r="P40" s="187"/>
      <c r="Q40" s="187"/>
      <c r="R40" s="187"/>
      <c r="S40" s="187"/>
      <c r="T40" s="187"/>
      <c r="U40" s="187"/>
      <c r="V40" s="187"/>
      <c r="W40" s="187"/>
      <c r="X40" s="188"/>
      <c r="Y40" s="270"/>
      <c r="Z40" s="271"/>
      <c r="AA40" s="122"/>
      <c r="AB40" s="122"/>
      <c r="AC40" s="122"/>
      <c r="AD40" s="122"/>
      <c r="AE40" s="122"/>
      <c r="AF40" s="122"/>
      <c r="AG40" s="122"/>
      <c r="AH40" s="122"/>
      <c r="AI40" s="122"/>
      <c r="AJ40" s="122"/>
      <c r="AK40" s="122"/>
      <c r="AL40" s="122"/>
      <c r="AM40" s="122"/>
      <c r="AN40" s="122"/>
      <c r="AO40" s="122"/>
      <c r="AP40" s="122"/>
      <c r="AQ40" s="122"/>
      <c r="AR40" s="122"/>
      <c r="AS40" s="122"/>
      <c r="AT40" s="122"/>
      <c r="AU40" s="122"/>
      <c r="AV40" s="122"/>
      <c r="AW40" s="122"/>
      <c r="AX40" s="122"/>
      <c r="AY40" s="122"/>
      <c r="AZ40" s="122"/>
      <c r="BA40" s="122"/>
      <c r="BB40" s="122"/>
      <c r="BC40" s="122"/>
      <c r="BD40" s="122"/>
      <c r="BE40" s="274"/>
      <c r="BF40" s="145"/>
      <c r="BG40" s="485">
        <f t="shared" si="4"/>
        <v>3.42</v>
      </c>
      <c r="BH40" s="69"/>
      <c r="BI40" s="115"/>
      <c r="BJ40" s="111"/>
      <c r="BK40" s="111"/>
      <c r="BL40" s="111"/>
      <c r="BM40" s="111"/>
      <c r="BN40" s="111"/>
      <c r="BO40" s="111"/>
      <c r="BP40" s="111"/>
      <c r="BQ40" s="32">
        <v>3.17</v>
      </c>
      <c r="BR40" s="32">
        <v>0.25</v>
      </c>
      <c r="BS40" s="32"/>
      <c r="BT40" s="32"/>
      <c r="BU40" s="33"/>
    </row>
    <row r="41" spans="2:112" x14ac:dyDescent="0.3">
      <c r="B41" s="498"/>
      <c r="D41" s="65">
        <v>27</v>
      </c>
      <c r="E41" s="62" t="s">
        <v>47</v>
      </c>
      <c r="F41" s="373"/>
      <c r="G41" s="374"/>
      <c r="H41" s="374"/>
      <c r="I41" s="374"/>
      <c r="J41" s="374"/>
      <c r="K41" s="375"/>
      <c r="L41" s="376"/>
      <c r="M41" s="375"/>
      <c r="N41" s="377"/>
      <c r="O41" s="374"/>
      <c r="P41" s="374"/>
      <c r="Q41" s="374"/>
      <c r="R41" s="374"/>
      <c r="S41" s="374"/>
      <c r="T41" s="374"/>
      <c r="U41" s="374"/>
      <c r="V41" s="374"/>
      <c r="W41" s="374"/>
      <c r="X41" s="375"/>
      <c r="Y41" s="378"/>
      <c r="Z41" s="377"/>
      <c r="AA41" s="374"/>
      <c r="AB41" s="374"/>
      <c r="AC41" s="374"/>
      <c r="AD41" s="374"/>
      <c r="AE41" s="374"/>
      <c r="AF41" s="374"/>
      <c r="AG41" s="374"/>
      <c r="AH41" s="374"/>
      <c r="AI41" s="374"/>
      <c r="AJ41" s="374"/>
      <c r="AK41" s="374"/>
      <c r="AL41" s="374"/>
      <c r="AM41" s="374"/>
      <c r="AN41" s="374"/>
      <c r="AO41" s="374"/>
      <c r="AP41" s="374"/>
      <c r="AQ41" s="374"/>
      <c r="AR41" s="374"/>
      <c r="AS41" s="374"/>
      <c r="AT41" s="374"/>
      <c r="AU41" s="374"/>
      <c r="AV41" s="374"/>
      <c r="AW41" s="374"/>
      <c r="AX41" s="374"/>
      <c r="AY41" s="374"/>
      <c r="AZ41" s="374"/>
      <c r="BA41" s="374"/>
      <c r="BB41" s="374"/>
      <c r="BC41" s="374"/>
      <c r="BD41" s="374"/>
      <c r="BE41" s="372"/>
      <c r="BF41" s="145"/>
      <c r="BG41" s="489">
        <f t="shared" si="4"/>
        <v>0</v>
      </c>
      <c r="BI41" s="470"/>
      <c r="BJ41" s="471"/>
      <c r="BK41" s="471"/>
      <c r="BL41" s="471"/>
      <c r="BM41" s="471"/>
      <c r="BN41" s="471"/>
      <c r="BO41" s="471"/>
      <c r="BP41" s="471"/>
      <c r="BQ41" s="471"/>
      <c r="BR41" s="471"/>
      <c r="BS41" s="471"/>
      <c r="BT41" s="471"/>
      <c r="BU41" s="472"/>
    </row>
    <row r="42" spans="2:112" ht="15" thickBot="1" x14ac:dyDescent="0.35">
      <c r="B42" s="498"/>
      <c r="D42" s="66">
        <v>28</v>
      </c>
      <c r="E42" s="63" t="s">
        <v>48</v>
      </c>
      <c r="F42" s="400"/>
      <c r="G42" s="401"/>
      <c r="H42" s="401"/>
      <c r="I42" s="401"/>
      <c r="J42" s="401"/>
      <c r="K42" s="402"/>
      <c r="L42" s="403"/>
      <c r="M42" s="402"/>
      <c r="N42" s="404"/>
      <c r="O42" s="401"/>
      <c r="P42" s="401"/>
      <c r="Q42" s="401"/>
      <c r="R42" s="401"/>
      <c r="S42" s="401"/>
      <c r="T42" s="401"/>
      <c r="U42" s="401"/>
      <c r="V42" s="401"/>
      <c r="W42" s="401"/>
      <c r="X42" s="402"/>
      <c r="Y42" s="405"/>
      <c r="Z42" s="404"/>
      <c r="AA42" s="401"/>
      <c r="AB42" s="401"/>
      <c r="AC42" s="401"/>
      <c r="AD42" s="401"/>
      <c r="AE42" s="401"/>
      <c r="AF42" s="401"/>
      <c r="AG42" s="401"/>
      <c r="AH42" s="401"/>
      <c r="AI42" s="401"/>
      <c r="AJ42" s="401"/>
      <c r="AK42" s="401"/>
      <c r="AL42" s="401"/>
      <c r="AM42" s="401"/>
      <c r="AN42" s="401"/>
      <c r="AO42" s="401"/>
      <c r="AP42" s="401"/>
      <c r="AQ42" s="401"/>
      <c r="AR42" s="401"/>
      <c r="AS42" s="401"/>
      <c r="AT42" s="401"/>
      <c r="AU42" s="401"/>
      <c r="AV42" s="401"/>
      <c r="AW42" s="401"/>
      <c r="AX42" s="401"/>
      <c r="AY42" s="401"/>
      <c r="AZ42" s="401"/>
      <c r="BA42" s="401"/>
      <c r="BB42" s="401"/>
      <c r="BC42" s="401"/>
      <c r="BD42" s="401"/>
      <c r="BE42" s="379"/>
      <c r="BF42" s="145"/>
      <c r="BG42" s="490">
        <f t="shared" si="4"/>
        <v>0</v>
      </c>
      <c r="BI42" s="473"/>
      <c r="BJ42" s="474"/>
      <c r="BK42" s="474"/>
      <c r="BL42" s="474"/>
      <c r="BM42" s="474"/>
      <c r="BN42" s="474"/>
      <c r="BO42" s="474"/>
      <c r="BP42" s="474"/>
      <c r="BQ42" s="474"/>
      <c r="BR42" s="474"/>
      <c r="BS42" s="474"/>
      <c r="BT42" s="474"/>
      <c r="BU42" s="475"/>
    </row>
    <row r="43" spans="2:112" ht="6.6" customHeight="1" x14ac:dyDescent="0.3">
      <c r="B43" s="498"/>
      <c r="L43" s="124"/>
      <c r="M43" s="125"/>
      <c r="N43" s="86"/>
      <c r="O43" s="54"/>
      <c r="Y43" s="52"/>
      <c r="Z43" s="86"/>
    </row>
    <row r="44" spans="2:112" x14ac:dyDescent="0.3">
      <c r="B44" s="498"/>
      <c r="L44" s="67"/>
      <c r="M44" s="56"/>
      <c r="N44" s="91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85"/>
      <c r="Z44" s="86"/>
      <c r="BI44" s="83">
        <f>SUM(BI27:BI42)</f>
        <v>0</v>
      </c>
      <c r="BJ44" s="83">
        <f t="shared" ref="BJ44:BU44" si="5">SUM(BJ27:BJ42)</f>
        <v>3.5</v>
      </c>
      <c r="BK44" s="83">
        <f t="shared" si="5"/>
        <v>1</v>
      </c>
      <c r="BL44" s="83">
        <f t="shared" si="5"/>
        <v>0</v>
      </c>
      <c r="BM44" s="83">
        <f t="shared" si="5"/>
        <v>6</v>
      </c>
      <c r="BN44" s="83">
        <f t="shared" si="5"/>
        <v>0</v>
      </c>
      <c r="BO44" s="83">
        <f t="shared" si="5"/>
        <v>0</v>
      </c>
      <c r="BP44" s="83">
        <f t="shared" si="5"/>
        <v>28.82</v>
      </c>
      <c r="BQ44" s="83">
        <f t="shared" si="5"/>
        <v>12.68</v>
      </c>
      <c r="BR44" s="83">
        <f t="shared" si="5"/>
        <v>1</v>
      </c>
      <c r="BS44" s="83">
        <f t="shared" si="5"/>
        <v>0</v>
      </c>
      <c r="BT44" s="83">
        <f t="shared" si="5"/>
        <v>0.42</v>
      </c>
      <c r="BU44" s="83">
        <f t="shared" si="5"/>
        <v>0</v>
      </c>
    </row>
    <row r="45" spans="2:112" ht="15" thickBot="1" x14ac:dyDescent="0.35">
      <c r="B45" s="499"/>
      <c r="N45" s="92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86"/>
    </row>
    <row r="46" spans="2:112" ht="15" thickBot="1" x14ac:dyDescent="0.35">
      <c r="BB46" s="27" t="s">
        <v>17</v>
      </c>
      <c r="BI46" s="37"/>
      <c r="BJ46" s="38"/>
      <c r="BK46" s="39"/>
      <c r="BL46" s="40"/>
      <c r="BM46" s="41"/>
      <c r="BN46" s="42"/>
      <c r="BO46" s="43"/>
      <c r="BP46" s="44"/>
      <c r="BQ46" s="45"/>
      <c r="BR46" s="46"/>
      <c r="BS46" s="47"/>
      <c r="BT46" s="48"/>
      <c r="BU46" s="49"/>
    </row>
    <row r="47" spans="2:112" x14ac:dyDescent="0.3">
      <c r="BI47" s="83">
        <f>SUM(BI7+BI21+BI44)</f>
        <v>5.25</v>
      </c>
      <c r="BJ47" s="83">
        <f t="shared" ref="BJ47:BU47" si="6">SUM(BJ7+BJ21+BJ44)</f>
        <v>10.75</v>
      </c>
      <c r="BK47" s="83">
        <f t="shared" si="6"/>
        <v>2</v>
      </c>
      <c r="BL47" s="83">
        <f t="shared" si="6"/>
        <v>1.5</v>
      </c>
      <c r="BM47" s="83">
        <f t="shared" si="6"/>
        <v>10.5</v>
      </c>
      <c r="BN47" s="83">
        <f t="shared" si="6"/>
        <v>0</v>
      </c>
      <c r="BO47" s="83">
        <f t="shared" si="6"/>
        <v>0</v>
      </c>
      <c r="BP47" s="83">
        <f t="shared" si="6"/>
        <v>43.85</v>
      </c>
      <c r="BQ47" s="83">
        <f t="shared" si="6"/>
        <v>19.52</v>
      </c>
      <c r="BR47" s="83">
        <f t="shared" si="6"/>
        <v>1.25</v>
      </c>
      <c r="BS47" s="83">
        <f t="shared" si="6"/>
        <v>0</v>
      </c>
      <c r="BT47" s="83">
        <f t="shared" si="6"/>
        <v>13.38</v>
      </c>
      <c r="BU47" s="83">
        <f t="shared" si="6"/>
        <v>4.07</v>
      </c>
    </row>
  </sheetData>
  <mergeCells count="3">
    <mergeCell ref="B3:B6"/>
    <mergeCell ref="B8:B22"/>
    <mergeCell ref="B24:B4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B2:DH47"/>
  <sheetViews>
    <sheetView topLeftCell="A25" workbookViewId="0">
      <selection activeCell="E25" sqref="E1:E1048576"/>
    </sheetView>
  </sheetViews>
  <sheetFormatPr baseColWidth="10" defaultRowHeight="14.4" x14ac:dyDescent="0.3"/>
  <cols>
    <col min="1" max="1" width="0.88671875" style="27" customWidth="1"/>
    <col min="2" max="2" width="3.5546875" style="58" customWidth="1"/>
    <col min="3" max="3" width="0.88671875" style="27" customWidth="1"/>
    <col min="4" max="4" width="3" style="6" bestFit="1" customWidth="1"/>
    <col min="5" max="5" width="20.109375" style="6" customWidth="1"/>
    <col min="6" max="57" width="2.33203125" style="27" customWidth="1"/>
    <col min="58" max="58" width="0.5546875" style="27" customWidth="1"/>
    <col min="59" max="59" width="3.77734375" style="482" customWidth="1"/>
    <col min="60" max="60" width="0.5546875" style="27" customWidth="1"/>
    <col min="61" max="73" width="4.6640625" style="27" customWidth="1"/>
    <col min="74" max="16384" width="11.5546875" style="27"/>
  </cols>
  <sheetData>
    <row r="2" spans="2:73" ht="15" thickBot="1" x14ac:dyDescent="0.35"/>
    <row r="3" spans="2:73" ht="15" thickBot="1" x14ac:dyDescent="0.35">
      <c r="B3" s="497"/>
      <c r="E3" s="26"/>
      <c r="F3" s="1">
        <v>7</v>
      </c>
      <c r="G3" s="2"/>
      <c r="H3" s="2"/>
      <c r="I3" s="3"/>
      <c r="J3" s="1">
        <v>8</v>
      </c>
      <c r="K3" s="2"/>
      <c r="L3" s="2"/>
      <c r="M3" s="3"/>
      <c r="N3" s="1">
        <v>9</v>
      </c>
      <c r="O3" s="2"/>
      <c r="P3" s="2"/>
      <c r="Q3" s="3"/>
      <c r="R3" s="1">
        <v>10</v>
      </c>
      <c r="S3" s="2"/>
      <c r="T3" s="2"/>
      <c r="U3" s="3"/>
      <c r="V3" s="1">
        <v>11</v>
      </c>
      <c r="W3" s="2"/>
      <c r="X3" s="2"/>
      <c r="Y3" s="3"/>
      <c r="Z3" s="1">
        <v>12</v>
      </c>
      <c r="AA3" s="2"/>
      <c r="AB3" s="2"/>
      <c r="AC3" s="3"/>
      <c r="AD3" s="1">
        <v>13</v>
      </c>
      <c r="AE3" s="2"/>
      <c r="AF3" s="2"/>
      <c r="AG3" s="3"/>
      <c r="AH3" s="1">
        <v>14</v>
      </c>
      <c r="AI3" s="2"/>
      <c r="AJ3" s="2"/>
      <c r="AK3" s="3"/>
      <c r="AL3" s="1">
        <v>15</v>
      </c>
      <c r="AM3" s="2"/>
      <c r="AN3" s="2"/>
      <c r="AO3" s="3"/>
      <c r="AP3" s="1">
        <v>16</v>
      </c>
      <c r="AQ3" s="2"/>
      <c r="AR3" s="2"/>
      <c r="AS3" s="3"/>
      <c r="AT3" s="1">
        <v>17</v>
      </c>
      <c r="AU3" s="2"/>
      <c r="AV3" s="2"/>
      <c r="AW3" s="3"/>
      <c r="AX3" s="1">
        <v>18</v>
      </c>
      <c r="AY3" s="2"/>
      <c r="AZ3" s="2"/>
      <c r="BA3" s="3"/>
      <c r="BB3" s="2">
        <v>19</v>
      </c>
      <c r="BC3" s="2"/>
      <c r="BD3" s="2"/>
      <c r="BE3" s="3"/>
      <c r="BF3" s="143"/>
      <c r="BG3" s="483"/>
      <c r="BI3" s="37"/>
      <c r="BJ3" s="38"/>
      <c r="BK3" s="39"/>
      <c r="BL3" s="40"/>
      <c r="BM3" s="41"/>
      <c r="BN3" s="42"/>
      <c r="BO3" s="43"/>
      <c r="BP3" s="44"/>
      <c r="BQ3" s="45"/>
      <c r="BR3" s="46"/>
      <c r="BS3" s="47"/>
      <c r="BT3" s="48"/>
      <c r="BU3" s="49"/>
    </row>
    <row r="4" spans="2:73" ht="14.4" customHeight="1" x14ac:dyDescent="0.3">
      <c r="B4" s="498"/>
      <c r="D4" s="64">
        <v>1</v>
      </c>
      <c r="E4" s="59" t="s">
        <v>21</v>
      </c>
      <c r="F4" s="195"/>
      <c r="G4" s="204"/>
      <c r="H4" s="204"/>
      <c r="I4" s="204"/>
      <c r="J4" s="204"/>
      <c r="K4" s="204"/>
      <c r="L4" s="204"/>
      <c r="M4" s="204"/>
      <c r="N4" s="380"/>
      <c r="O4" s="380"/>
      <c r="P4" s="380"/>
      <c r="Q4" s="380"/>
      <c r="R4" s="380"/>
      <c r="S4" s="380"/>
      <c r="T4" s="380"/>
      <c r="U4" s="380"/>
      <c r="V4" s="380"/>
      <c r="W4" s="380"/>
      <c r="X4" s="380"/>
      <c r="Y4" s="380"/>
      <c r="Z4" s="380"/>
      <c r="AA4" s="380"/>
      <c r="AB4" s="204"/>
      <c r="AC4" s="204"/>
      <c r="AD4" s="204"/>
      <c r="AE4" s="204"/>
      <c r="AF4" s="380"/>
      <c r="AG4" s="380"/>
      <c r="AH4" s="380"/>
      <c r="AI4" s="380"/>
      <c r="AJ4" s="380"/>
      <c r="AK4" s="380"/>
      <c r="AL4" s="380"/>
      <c r="AM4" s="380"/>
      <c r="AN4" s="380"/>
      <c r="AO4" s="380"/>
      <c r="AP4" s="380"/>
      <c r="AQ4" s="380"/>
      <c r="AR4" s="380"/>
      <c r="AS4" s="380"/>
      <c r="AT4" s="204"/>
      <c r="AU4" s="204"/>
      <c r="AV4" s="204"/>
      <c r="AW4" s="204"/>
      <c r="AX4" s="204"/>
      <c r="AY4" s="204"/>
      <c r="AZ4" s="204"/>
      <c r="BA4" s="204"/>
      <c r="BB4" s="204"/>
      <c r="BC4" s="204"/>
      <c r="BD4" s="204"/>
      <c r="BE4" s="209"/>
      <c r="BF4" s="144"/>
      <c r="BG4" s="484">
        <f>SUM(BI4:BU4)</f>
        <v>7</v>
      </c>
      <c r="BI4" s="28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>
        <v>7</v>
      </c>
      <c r="BU4" s="30"/>
    </row>
    <row r="5" spans="2:73" x14ac:dyDescent="0.3">
      <c r="B5" s="498"/>
      <c r="D5" s="65">
        <v>2</v>
      </c>
      <c r="E5" s="60" t="s">
        <v>22</v>
      </c>
      <c r="F5" s="197"/>
      <c r="G5" s="191"/>
      <c r="H5" s="191"/>
      <c r="I5" s="191"/>
      <c r="J5" s="191"/>
      <c r="K5" s="191"/>
      <c r="L5" s="191"/>
      <c r="M5" s="196"/>
      <c r="N5" s="196"/>
      <c r="O5" s="196"/>
      <c r="P5" s="196"/>
      <c r="Q5" s="196"/>
      <c r="R5" s="196"/>
      <c r="S5" s="196"/>
      <c r="T5" s="196"/>
      <c r="U5" s="196"/>
      <c r="V5" s="196"/>
      <c r="W5" s="196"/>
      <c r="X5" s="196"/>
      <c r="Y5" s="196"/>
      <c r="Z5" s="196"/>
      <c r="AA5" s="196"/>
      <c r="AB5" s="191"/>
      <c r="AC5" s="191"/>
      <c r="AD5" s="191"/>
      <c r="AE5" s="191"/>
      <c r="AF5" s="196"/>
      <c r="AG5" s="196"/>
      <c r="AH5" s="196"/>
      <c r="AI5" s="198" t="s">
        <v>0</v>
      </c>
      <c r="AJ5" s="198"/>
      <c r="AK5" s="198"/>
      <c r="AL5" s="198"/>
      <c r="AM5" s="198"/>
      <c r="AN5" s="198"/>
      <c r="AO5" s="198"/>
      <c r="AP5" s="198"/>
      <c r="AQ5" s="198"/>
      <c r="AR5" s="191"/>
      <c r="AS5" s="191"/>
      <c r="AT5" s="191"/>
      <c r="AU5" s="191"/>
      <c r="AV5" s="191"/>
      <c r="AW5" s="191"/>
      <c r="AX5" s="191"/>
      <c r="AY5" s="191"/>
      <c r="AZ5" s="191"/>
      <c r="BA5" s="191"/>
      <c r="BB5" s="191"/>
      <c r="BC5" s="191"/>
      <c r="BD5" s="191"/>
      <c r="BE5" s="234"/>
      <c r="BF5" s="144"/>
      <c r="BG5" s="485">
        <f t="shared" ref="BG5:BG6" si="0">SUM(BI5:BU5)</f>
        <v>6.75</v>
      </c>
      <c r="BI5" s="31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>
        <v>4.58</v>
      </c>
      <c r="BU5" s="33">
        <v>2.17</v>
      </c>
    </row>
    <row r="6" spans="2:73" ht="15" thickBot="1" x14ac:dyDescent="0.35">
      <c r="B6" s="499"/>
      <c r="D6" s="66">
        <v>3</v>
      </c>
      <c r="E6" s="55" t="s">
        <v>23</v>
      </c>
      <c r="F6" s="281"/>
      <c r="G6" s="282"/>
      <c r="H6" s="282"/>
      <c r="I6" s="282"/>
      <c r="J6" s="282"/>
      <c r="K6" s="282"/>
      <c r="L6" s="282"/>
      <c r="M6" s="282"/>
      <c r="N6" s="381"/>
      <c r="O6" s="381"/>
      <c r="P6" s="381"/>
      <c r="Q6" s="381"/>
      <c r="R6" s="381"/>
      <c r="S6" s="381"/>
      <c r="T6" s="381"/>
      <c r="U6" s="381"/>
      <c r="V6" s="381"/>
      <c r="W6" s="381"/>
      <c r="X6" s="381"/>
      <c r="Y6" s="381"/>
      <c r="Z6" s="381"/>
      <c r="AA6" s="381"/>
      <c r="AB6" s="282"/>
      <c r="AC6" s="282"/>
      <c r="AD6" s="282"/>
      <c r="AE6" s="409"/>
      <c r="AF6" s="381"/>
      <c r="AG6" s="381"/>
      <c r="AH6" s="381"/>
      <c r="AI6" s="381"/>
      <c r="AJ6" s="381"/>
      <c r="AK6" s="381"/>
      <c r="AL6" s="381"/>
      <c r="AM6" s="381"/>
      <c r="AN6" s="381"/>
      <c r="AO6" s="381"/>
      <c r="AP6" s="381"/>
      <c r="AQ6" s="146" t="s">
        <v>1</v>
      </c>
      <c r="AR6" s="146" t="s">
        <v>1</v>
      </c>
      <c r="AS6" s="146" t="s">
        <v>1</v>
      </c>
      <c r="AT6" s="146" t="s">
        <v>1</v>
      </c>
      <c r="AU6" s="146" t="s">
        <v>1</v>
      </c>
      <c r="AV6" s="146" t="s">
        <v>1</v>
      </c>
      <c r="AW6" s="282"/>
      <c r="AX6" s="282"/>
      <c r="AY6" s="282"/>
      <c r="AZ6" s="282"/>
      <c r="BA6" s="282"/>
      <c r="BB6" s="282"/>
      <c r="BC6" s="282"/>
      <c r="BD6" s="282"/>
      <c r="BE6" s="292"/>
      <c r="BF6" s="144"/>
      <c r="BG6" s="486">
        <f t="shared" si="0"/>
        <v>8</v>
      </c>
      <c r="BI6" s="34"/>
      <c r="BJ6" s="35"/>
      <c r="BK6" s="35"/>
      <c r="BL6" s="35"/>
      <c r="BM6" s="35">
        <v>0.25</v>
      </c>
      <c r="BN6" s="35"/>
      <c r="BO6" s="35"/>
      <c r="BP6" s="35">
        <v>1.5</v>
      </c>
      <c r="BQ6" s="35"/>
      <c r="BR6" s="35"/>
      <c r="BS6" s="35"/>
      <c r="BT6" s="35">
        <v>6.25</v>
      </c>
      <c r="BU6" s="36"/>
    </row>
    <row r="7" spans="2:73" ht="15" thickBot="1" x14ac:dyDescent="0.35">
      <c r="E7" s="500"/>
      <c r="BI7" s="83">
        <f>SUM(BI4:BI6)</f>
        <v>0</v>
      </c>
      <c r="BJ7" s="83">
        <f t="shared" ref="BJ7:BU7" si="1">SUM(BJ4:BJ6)</f>
        <v>0</v>
      </c>
      <c r="BK7" s="83">
        <f t="shared" si="1"/>
        <v>0</v>
      </c>
      <c r="BL7" s="83">
        <f t="shared" si="1"/>
        <v>0</v>
      </c>
      <c r="BM7" s="83">
        <f t="shared" si="1"/>
        <v>0.25</v>
      </c>
      <c r="BN7" s="83">
        <f t="shared" si="1"/>
        <v>0</v>
      </c>
      <c r="BO7" s="83">
        <f t="shared" si="1"/>
        <v>0</v>
      </c>
      <c r="BP7" s="83">
        <f t="shared" si="1"/>
        <v>1.5</v>
      </c>
      <c r="BQ7" s="83">
        <f t="shared" si="1"/>
        <v>0</v>
      </c>
      <c r="BR7" s="83">
        <f t="shared" si="1"/>
        <v>0</v>
      </c>
      <c r="BS7" s="83">
        <f t="shared" si="1"/>
        <v>0</v>
      </c>
      <c r="BT7" s="83">
        <f t="shared" si="1"/>
        <v>17.829999999999998</v>
      </c>
      <c r="BU7" s="83">
        <f t="shared" si="1"/>
        <v>2.17</v>
      </c>
    </row>
    <row r="8" spans="2:73" s="69" customFormat="1" ht="6.6" customHeight="1" x14ac:dyDescent="0.3">
      <c r="B8" s="497"/>
      <c r="D8" s="71"/>
      <c r="E8" s="6"/>
      <c r="L8" s="95">
        <v>35</v>
      </c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101"/>
      <c r="AA8" s="127"/>
      <c r="AB8" s="127"/>
      <c r="AC8" s="127"/>
      <c r="AD8" s="127"/>
      <c r="AE8" s="127"/>
      <c r="AF8" s="127"/>
      <c r="AG8" s="127"/>
      <c r="AH8" s="127"/>
      <c r="AI8" s="131">
        <v>5</v>
      </c>
      <c r="AJ8" s="132"/>
      <c r="AK8" s="132"/>
      <c r="AL8" s="132"/>
      <c r="AM8" s="132"/>
      <c r="AN8" s="132"/>
      <c r="AO8" s="132"/>
      <c r="AP8" s="133"/>
      <c r="AQ8" s="101"/>
      <c r="BF8" s="27"/>
      <c r="BG8" s="482"/>
      <c r="BH8" s="27"/>
    </row>
    <row r="9" spans="2:73" ht="7.2" customHeight="1" thickBot="1" x14ac:dyDescent="0.35">
      <c r="B9" s="498"/>
      <c r="L9" s="96">
        <v>35</v>
      </c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9"/>
      <c r="AA9" s="103"/>
      <c r="AB9" s="103"/>
      <c r="AC9" s="103"/>
      <c r="AD9" s="103"/>
      <c r="AE9" s="103"/>
      <c r="AF9" s="103"/>
      <c r="AG9" s="103"/>
      <c r="AH9" s="103"/>
      <c r="AI9" s="128">
        <v>5</v>
      </c>
      <c r="AJ9" s="129"/>
      <c r="AK9" s="129"/>
      <c r="AL9" s="129"/>
      <c r="AM9" s="129"/>
      <c r="AN9" s="129"/>
      <c r="AO9" s="129"/>
      <c r="AP9" s="130"/>
      <c r="AQ9" s="126"/>
      <c r="AR9" s="86"/>
    </row>
    <row r="10" spans="2:73" ht="15" thickBot="1" x14ac:dyDescent="0.35">
      <c r="B10" s="498"/>
      <c r="F10" s="18">
        <v>7</v>
      </c>
      <c r="G10" s="4"/>
      <c r="H10" s="4"/>
      <c r="I10" s="5"/>
      <c r="J10" s="18">
        <v>8</v>
      </c>
      <c r="K10" s="4"/>
      <c r="L10" s="53"/>
      <c r="M10" s="5"/>
      <c r="N10" s="18">
        <v>9</v>
      </c>
      <c r="O10" s="4"/>
      <c r="P10" s="4"/>
      <c r="Q10" s="5"/>
      <c r="R10" s="18">
        <v>10</v>
      </c>
      <c r="S10" s="4"/>
      <c r="T10" s="4"/>
      <c r="U10" s="5"/>
      <c r="V10" s="18">
        <v>11</v>
      </c>
      <c r="W10" s="4"/>
      <c r="X10" s="4"/>
      <c r="Y10" s="4"/>
      <c r="Z10" s="53">
        <v>12</v>
      </c>
      <c r="AA10" s="4"/>
      <c r="AB10" s="4"/>
      <c r="AC10" s="5"/>
      <c r="AD10" s="18">
        <v>13</v>
      </c>
      <c r="AE10" s="4"/>
      <c r="AF10" s="4"/>
      <c r="AG10" s="5"/>
      <c r="AH10" s="18">
        <v>14</v>
      </c>
      <c r="AI10" s="53"/>
      <c r="AJ10" s="4"/>
      <c r="AK10" s="5"/>
      <c r="AL10" s="18">
        <v>15</v>
      </c>
      <c r="AM10" s="4"/>
      <c r="AN10" s="4"/>
      <c r="AO10" s="5"/>
      <c r="AP10" s="18">
        <v>16</v>
      </c>
      <c r="AQ10" s="53"/>
      <c r="AR10" s="87"/>
      <c r="AS10" s="5"/>
      <c r="AT10" s="18">
        <v>17</v>
      </c>
      <c r="AU10" s="4"/>
      <c r="AV10" s="4"/>
      <c r="AW10" s="5"/>
      <c r="AX10" s="18">
        <v>18</v>
      </c>
      <c r="AY10" s="4"/>
      <c r="AZ10" s="4"/>
      <c r="BA10" s="5"/>
      <c r="BB10" s="4">
        <v>19</v>
      </c>
      <c r="BC10" s="4"/>
      <c r="BD10" s="4"/>
      <c r="BE10" s="5"/>
      <c r="BF10" s="143"/>
      <c r="BG10" s="483"/>
      <c r="BI10" s="37"/>
      <c r="BJ10" s="38"/>
      <c r="BK10" s="39"/>
      <c r="BL10" s="40"/>
      <c r="BM10" s="41"/>
      <c r="BN10" s="42"/>
      <c r="BO10" s="43"/>
      <c r="BP10" s="44"/>
      <c r="BQ10" s="45"/>
      <c r="BR10" s="46"/>
      <c r="BS10" s="47"/>
      <c r="BT10" s="48"/>
      <c r="BU10" s="49"/>
    </row>
    <row r="11" spans="2:73" ht="14.4" customHeight="1" x14ac:dyDescent="0.3">
      <c r="B11" s="498"/>
      <c r="D11" s="64">
        <v>4</v>
      </c>
      <c r="E11" s="501" t="s">
        <v>24</v>
      </c>
      <c r="F11" s="195"/>
      <c r="G11" s="204"/>
      <c r="H11" s="204"/>
      <c r="I11" s="204"/>
      <c r="J11" s="204"/>
      <c r="K11" s="205"/>
      <c r="L11" s="206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  <c r="X11" s="204"/>
      <c r="Y11" s="205"/>
      <c r="Z11" s="206"/>
      <c r="AA11" s="204"/>
      <c r="AB11" s="204"/>
      <c r="AC11" s="204"/>
      <c r="AD11" s="184" t="s">
        <v>2</v>
      </c>
      <c r="AE11" s="19"/>
      <c r="AF11" s="19"/>
      <c r="AG11" s="19" t="s">
        <v>3</v>
      </c>
      <c r="AH11" s="205"/>
      <c r="AI11" s="206"/>
      <c r="AJ11" s="204"/>
      <c r="AK11" s="204"/>
      <c r="AL11" s="204"/>
      <c r="AM11" s="204"/>
      <c r="AN11" s="204"/>
      <c r="AO11" s="204"/>
      <c r="AP11" s="205"/>
      <c r="AQ11" s="207"/>
      <c r="AR11" s="208"/>
      <c r="AS11" s="204"/>
      <c r="AT11" s="204"/>
      <c r="AU11" s="204"/>
      <c r="AV11" s="204"/>
      <c r="AW11" s="204"/>
      <c r="AX11" s="204"/>
      <c r="AY11" s="204"/>
      <c r="AZ11" s="204"/>
      <c r="BA11" s="204"/>
      <c r="BB11" s="204"/>
      <c r="BC11" s="204"/>
      <c r="BD11" s="204"/>
      <c r="BE11" s="209"/>
      <c r="BF11" s="144"/>
      <c r="BG11" s="484">
        <f>SUM(BI11:BU11)</f>
        <v>1</v>
      </c>
      <c r="BI11" s="28"/>
      <c r="BJ11" s="29"/>
      <c r="BK11" s="29"/>
      <c r="BL11" s="29"/>
      <c r="BM11" s="29"/>
      <c r="BN11" s="29">
        <v>0.25</v>
      </c>
      <c r="BO11" s="29">
        <v>0.75</v>
      </c>
      <c r="BP11" s="29"/>
      <c r="BQ11" s="29"/>
      <c r="BR11" s="29"/>
      <c r="BS11" s="29"/>
      <c r="BT11" s="29"/>
      <c r="BU11" s="30"/>
    </row>
    <row r="12" spans="2:73" x14ac:dyDescent="0.3">
      <c r="B12" s="498"/>
      <c r="D12" s="65">
        <v>5</v>
      </c>
      <c r="E12" s="502" t="s">
        <v>25</v>
      </c>
      <c r="F12" s="382"/>
      <c r="G12" s="383"/>
      <c r="H12" s="383"/>
      <c r="I12" s="383"/>
      <c r="J12" s="383"/>
      <c r="K12" s="391"/>
      <c r="L12" s="410"/>
      <c r="M12" s="383"/>
      <c r="N12" s="383"/>
      <c r="O12" s="383"/>
      <c r="P12" s="383"/>
      <c r="Q12" s="383"/>
      <c r="R12" s="383"/>
      <c r="S12" s="383"/>
      <c r="T12" s="395"/>
      <c r="U12" s="395"/>
      <c r="V12" s="395"/>
      <c r="W12" s="395"/>
      <c r="X12" s="395"/>
      <c r="Y12" s="396"/>
      <c r="Z12" s="397"/>
      <c r="AA12" s="395"/>
      <c r="AB12" s="395"/>
      <c r="AC12" s="395"/>
      <c r="AD12" s="395"/>
      <c r="AE12" s="395"/>
      <c r="AF12" s="395"/>
      <c r="AG12" s="395"/>
      <c r="AH12" s="391"/>
      <c r="AI12" s="410"/>
      <c r="AJ12" s="383"/>
      <c r="AK12" s="398"/>
      <c r="AL12" s="398"/>
      <c r="AM12" s="398"/>
      <c r="AN12" s="398"/>
      <c r="AO12" s="398"/>
      <c r="AP12" s="411"/>
      <c r="AQ12" s="412"/>
      <c r="AR12" s="413"/>
      <c r="AS12" s="414"/>
      <c r="AT12" s="414"/>
      <c r="AU12" s="414"/>
      <c r="AV12" s="414"/>
      <c r="AW12" s="414"/>
      <c r="AX12" s="383"/>
      <c r="AY12" s="383"/>
      <c r="AZ12" s="383"/>
      <c r="BA12" s="383"/>
      <c r="BB12" s="383"/>
      <c r="BC12" s="367"/>
      <c r="BD12" s="367"/>
      <c r="BE12" s="368"/>
      <c r="BF12" s="55"/>
      <c r="BG12" s="485">
        <f t="shared" ref="BG12:BG19" si="2">SUM(BI12:BU12)</f>
        <v>6.75</v>
      </c>
      <c r="BI12" s="31"/>
      <c r="BJ12" s="32"/>
      <c r="BK12" s="32"/>
      <c r="BL12" s="32">
        <v>1.75</v>
      </c>
      <c r="BM12" s="32">
        <v>3.5</v>
      </c>
      <c r="BN12" s="32"/>
      <c r="BO12" s="32"/>
      <c r="BP12" s="32">
        <v>1.5</v>
      </c>
      <c r="BQ12" s="32"/>
      <c r="BR12" s="32"/>
      <c r="BS12" s="32"/>
      <c r="BT12" s="32"/>
      <c r="BU12" s="33"/>
    </row>
    <row r="13" spans="2:73" x14ac:dyDescent="0.3">
      <c r="B13" s="498"/>
      <c r="D13" s="65">
        <v>6</v>
      </c>
      <c r="E13" s="502" t="s">
        <v>26</v>
      </c>
      <c r="F13" s="227"/>
      <c r="G13" s="50"/>
      <c r="H13" s="50"/>
      <c r="I13" s="50"/>
      <c r="J13" s="50"/>
      <c r="K13" s="72" t="s">
        <v>4</v>
      </c>
      <c r="L13" s="406"/>
      <c r="M13" s="122"/>
      <c r="N13" s="122"/>
      <c r="O13" s="122"/>
      <c r="P13" s="122"/>
      <c r="Q13" s="122"/>
      <c r="R13" s="122"/>
      <c r="S13" s="122"/>
      <c r="T13" s="122"/>
      <c r="U13" s="278" t="s">
        <v>9</v>
      </c>
      <c r="V13" s="278"/>
      <c r="W13" s="278"/>
      <c r="X13" s="278"/>
      <c r="Y13" s="185" t="s">
        <v>5</v>
      </c>
      <c r="Z13" s="189"/>
      <c r="AA13" s="190"/>
      <c r="AB13" s="190"/>
      <c r="AC13" s="190"/>
      <c r="AD13" s="190"/>
      <c r="AE13" s="22" t="s">
        <v>6</v>
      </c>
      <c r="AF13" s="22"/>
      <c r="AG13" s="22" t="s">
        <v>3</v>
      </c>
      <c r="AH13" s="123"/>
      <c r="AI13" s="276"/>
      <c r="AJ13" s="122"/>
      <c r="AK13" s="122"/>
      <c r="AL13" s="122"/>
      <c r="AM13" s="122"/>
      <c r="AN13" s="122"/>
      <c r="AO13" s="122"/>
      <c r="AP13" s="123"/>
      <c r="AQ13" s="270"/>
      <c r="AR13" s="232"/>
      <c r="AS13" s="50"/>
      <c r="AT13" s="50"/>
      <c r="AU13" s="50"/>
      <c r="AV13" s="50"/>
      <c r="AW13" s="50"/>
      <c r="AX13" s="50"/>
      <c r="AY13" s="50"/>
      <c r="AZ13" s="233"/>
      <c r="BA13" s="233"/>
      <c r="BB13" s="122"/>
      <c r="BC13" s="122"/>
      <c r="BD13" s="122"/>
      <c r="BE13" s="274"/>
      <c r="BF13" s="144"/>
      <c r="BG13" s="485">
        <f t="shared" si="2"/>
        <v>7.5</v>
      </c>
      <c r="BI13" s="31"/>
      <c r="BJ13" s="32"/>
      <c r="BK13" s="32">
        <v>0.5</v>
      </c>
      <c r="BL13" s="32"/>
      <c r="BM13" s="32">
        <v>1.5</v>
      </c>
      <c r="BN13" s="32">
        <v>1.17</v>
      </c>
      <c r="BO13" s="32">
        <v>0.75</v>
      </c>
      <c r="BP13" s="32">
        <v>3.58</v>
      </c>
      <c r="BQ13" s="32"/>
      <c r="BR13" s="32"/>
      <c r="BS13" s="32"/>
      <c r="BT13" s="32"/>
      <c r="BU13" s="33"/>
    </row>
    <row r="14" spans="2:73" x14ac:dyDescent="0.3">
      <c r="B14" s="498"/>
      <c r="D14" s="65">
        <v>7</v>
      </c>
      <c r="E14" s="502" t="s">
        <v>27</v>
      </c>
      <c r="F14" s="269"/>
      <c r="G14" s="122"/>
      <c r="H14" s="122"/>
      <c r="I14" s="122"/>
      <c r="J14" s="122"/>
      <c r="K14" s="123"/>
      <c r="L14" s="276"/>
      <c r="M14" s="122"/>
      <c r="N14" s="122"/>
      <c r="O14" s="122"/>
      <c r="P14" s="122"/>
      <c r="Q14" s="122"/>
      <c r="R14" s="122"/>
      <c r="S14" s="122"/>
      <c r="T14" s="122"/>
      <c r="U14" s="278" t="s">
        <v>9</v>
      </c>
      <c r="V14" s="278"/>
      <c r="W14" s="278"/>
      <c r="X14" s="278"/>
      <c r="Y14" s="185" t="s">
        <v>5</v>
      </c>
      <c r="Z14" s="189"/>
      <c r="AA14" s="22"/>
      <c r="AB14" s="22"/>
      <c r="AC14" s="22"/>
      <c r="AD14" s="22"/>
      <c r="AE14" s="22"/>
      <c r="AF14" s="22"/>
      <c r="AG14" s="22" t="s">
        <v>3</v>
      </c>
      <c r="AH14" s="123"/>
      <c r="AI14" s="276"/>
      <c r="AJ14" s="122"/>
      <c r="AK14" s="122"/>
      <c r="AL14" s="122"/>
      <c r="AM14" s="122"/>
      <c r="AN14" s="122"/>
      <c r="AO14" s="122"/>
      <c r="AP14" s="123"/>
      <c r="AQ14" s="270"/>
      <c r="AR14" s="232"/>
      <c r="AS14" s="50"/>
      <c r="AT14" s="50"/>
      <c r="AU14" s="122"/>
      <c r="AV14" s="247"/>
      <c r="AW14" s="247"/>
      <c r="AX14" s="247"/>
      <c r="AY14" s="247"/>
      <c r="AZ14" s="247"/>
      <c r="BA14" s="247"/>
      <c r="BB14" s="247"/>
      <c r="BC14" s="247"/>
      <c r="BD14" s="122"/>
      <c r="BE14" s="274"/>
      <c r="BF14" s="144"/>
      <c r="BG14" s="485">
        <f t="shared" si="2"/>
        <v>6.17</v>
      </c>
      <c r="BI14" s="31"/>
      <c r="BJ14" s="32">
        <v>2</v>
      </c>
      <c r="BK14" s="32"/>
      <c r="BL14" s="32"/>
      <c r="BM14" s="32">
        <v>0.42</v>
      </c>
      <c r="BN14" s="32">
        <v>1.17</v>
      </c>
      <c r="BO14" s="32">
        <v>1.83</v>
      </c>
      <c r="BP14" s="32">
        <v>0.75</v>
      </c>
      <c r="BQ14" s="32"/>
      <c r="BR14" s="32"/>
      <c r="BS14" s="32"/>
      <c r="BT14" s="32"/>
      <c r="BU14" s="33"/>
    </row>
    <row r="15" spans="2:73" x14ac:dyDescent="0.3">
      <c r="B15" s="498"/>
      <c r="D15" s="65">
        <v>8</v>
      </c>
      <c r="E15" s="502" t="s">
        <v>28</v>
      </c>
      <c r="F15" s="238"/>
      <c r="G15" s="219"/>
      <c r="H15" s="219"/>
      <c r="I15" s="219"/>
      <c r="J15" s="219"/>
      <c r="K15" s="217"/>
      <c r="L15" s="218"/>
      <c r="M15" s="219"/>
      <c r="N15" s="219"/>
      <c r="O15" s="219"/>
      <c r="P15" s="239"/>
      <c r="Q15" s="239"/>
      <c r="R15" s="239"/>
      <c r="S15" s="239"/>
      <c r="T15" s="214"/>
      <c r="U15" s="214"/>
      <c r="V15" s="214"/>
      <c r="W15" s="214"/>
      <c r="X15" s="214"/>
      <c r="Y15" s="215"/>
      <c r="Z15" s="216"/>
      <c r="AA15" s="214"/>
      <c r="AB15" s="214"/>
      <c r="AC15" s="214"/>
      <c r="AD15" s="214"/>
      <c r="AE15" s="214"/>
      <c r="AF15" s="214"/>
      <c r="AG15" s="214"/>
      <c r="AH15" s="217"/>
      <c r="AI15" s="218"/>
      <c r="AJ15" s="219"/>
      <c r="AK15" s="220"/>
      <c r="AL15" s="220"/>
      <c r="AM15" s="220"/>
      <c r="AN15" s="220"/>
      <c r="AO15" s="220"/>
      <c r="AP15" s="221"/>
      <c r="AQ15" s="222"/>
      <c r="AR15" s="240"/>
      <c r="AS15" s="241"/>
      <c r="AT15" s="241"/>
      <c r="AU15" s="241"/>
      <c r="AV15" s="219"/>
      <c r="AW15" s="219"/>
      <c r="AX15" s="219"/>
      <c r="AY15" s="219"/>
      <c r="AZ15" s="219"/>
      <c r="BA15" s="219"/>
      <c r="BB15" s="219"/>
      <c r="BC15" s="225"/>
      <c r="BD15" s="225"/>
      <c r="BE15" s="226"/>
      <c r="BF15" s="55"/>
      <c r="BG15" s="485">
        <f t="shared" si="2"/>
        <v>7.25</v>
      </c>
      <c r="BI15" s="31"/>
      <c r="BJ15" s="32"/>
      <c r="BK15" s="32"/>
      <c r="BL15" s="32">
        <v>1.75</v>
      </c>
      <c r="BM15" s="32">
        <v>3.5</v>
      </c>
      <c r="BN15" s="32"/>
      <c r="BO15" s="32"/>
      <c r="BP15" s="32">
        <v>1</v>
      </c>
      <c r="BQ15" s="32"/>
      <c r="BR15" s="32"/>
      <c r="BS15" s="32"/>
      <c r="BT15" s="32">
        <v>1</v>
      </c>
      <c r="BU15" s="33"/>
    </row>
    <row r="16" spans="2:73" x14ac:dyDescent="0.3">
      <c r="B16" s="498"/>
      <c r="D16" s="65">
        <v>9</v>
      </c>
      <c r="E16" s="502" t="s">
        <v>29</v>
      </c>
      <c r="F16" s="269"/>
      <c r="G16" s="122"/>
      <c r="H16" s="122"/>
      <c r="I16" s="122"/>
      <c r="J16" s="242"/>
      <c r="K16" s="243"/>
      <c r="L16" s="244"/>
      <c r="M16" s="242"/>
      <c r="N16" s="242"/>
      <c r="O16" s="122"/>
      <c r="P16" s="122"/>
      <c r="Q16" s="122"/>
      <c r="R16" s="122"/>
      <c r="S16" s="122"/>
      <c r="T16" s="122"/>
      <c r="U16" s="122"/>
      <c r="V16" s="122"/>
      <c r="W16" s="122"/>
      <c r="X16" s="190"/>
      <c r="Y16" s="185"/>
      <c r="Z16" s="189"/>
      <c r="AA16" s="190"/>
      <c r="AB16" s="190"/>
      <c r="AC16" s="190"/>
      <c r="AD16" s="190"/>
      <c r="AE16" s="22" t="s">
        <v>6</v>
      </c>
      <c r="AF16" s="22"/>
      <c r="AG16" s="22" t="s">
        <v>3</v>
      </c>
      <c r="AH16" s="245"/>
      <c r="AI16" s="201"/>
      <c r="AJ16" s="164"/>
      <c r="AK16" s="164"/>
      <c r="AL16" s="164"/>
      <c r="AM16" s="164"/>
      <c r="AN16" s="164"/>
      <c r="AO16" s="164"/>
      <c r="AP16" s="245"/>
      <c r="AQ16" s="270"/>
      <c r="AR16" s="271"/>
      <c r="AS16" s="122"/>
      <c r="AT16" s="247"/>
      <c r="AU16" s="247"/>
      <c r="AV16" s="247"/>
      <c r="AW16" s="247"/>
      <c r="AX16" s="247"/>
      <c r="AY16" s="247"/>
      <c r="AZ16" s="247"/>
      <c r="BA16" s="247"/>
      <c r="BB16" s="247"/>
      <c r="BC16" s="247"/>
      <c r="BD16" s="122"/>
      <c r="BE16" s="274"/>
      <c r="BF16" s="144"/>
      <c r="BG16" s="485">
        <f t="shared" si="2"/>
        <v>8.5</v>
      </c>
      <c r="BI16" s="31">
        <v>1.25</v>
      </c>
      <c r="BJ16" s="32">
        <v>2.5</v>
      </c>
      <c r="BK16" s="32"/>
      <c r="BL16" s="32">
        <v>2.17</v>
      </c>
      <c r="BM16" s="32">
        <v>1.83</v>
      </c>
      <c r="BN16" s="32"/>
      <c r="BO16" s="32">
        <v>0.75</v>
      </c>
      <c r="BP16" s="32"/>
      <c r="BQ16" s="32"/>
      <c r="BR16" s="32"/>
      <c r="BS16" s="32"/>
      <c r="BT16" s="32"/>
      <c r="BU16" s="33"/>
    </row>
    <row r="17" spans="2:73" x14ac:dyDescent="0.3">
      <c r="B17" s="498"/>
      <c r="D17" s="65">
        <v>10</v>
      </c>
      <c r="E17" s="502" t="s">
        <v>30</v>
      </c>
      <c r="F17" s="269"/>
      <c r="G17" s="122"/>
      <c r="H17" s="50"/>
      <c r="I17" s="50"/>
      <c r="J17" s="50"/>
      <c r="K17" s="72" t="s">
        <v>4</v>
      </c>
      <c r="L17" s="276"/>
      <c r="M17" s="122"/>
      <c r="N17" s="122"/>
      <c r="O17" s="122"/>
      <c r="P17" s="122"/>
      <c r="Q17" s="122"/>
      <c r="R17" s="122"/>
      <c r="S17" s="122"/>
      <c r="T17" s="122"/>
      <c r="U17" s="278" t="s">
        <v>9</v>
      </c>
      <c r="V17" s="278"/>
      <c r="W17" s="278"/>
      <c r="X17" s="278"/>
      <c r="Y17" s="185" t="s">
        <v>5</v>
      </c>
      <c r="Z17" s="189"/>
      <c r="AA17" s="22"/>
      <c r="AB17" s="22"/>
      <c r="AC17" s="22"/>
      <c r="AD17" s="22"/>
      <c r="AE17" s="22"/>
      <c r="AF17" s="22"/>
      <c r="AG17" s="22" t="s">
        <v>3</v>
      </c>
      <c r="AH17" s="123"/>
      <c r="AI17" s="276"/>
      <c r="AJ17" s="122"/>
      <c r="AK17" s="122"/>
      <c r="AL17" s="122"/>
      <c r="AM17" s="122"/>
      <c r="AN17" s="122"/>
      <c r="AO17" s="122"/>
      <c r="AP17" s="123"/>
      <c r="AQ17" s="237"/>
      <c r="AR17" s="232"/>
      <c r="AS17" s="50"/>
      <c r="AT17" s="50"/>
      <c r="AU17" s="50"/>
      <c r="AV17" s="50"/>
      <c r="AW17" s="50"/>
      <c r="AX17" s="50"/>
      <c r="AY17" s="50"/>
      <c r="AZ17" s="50"/>
      <c r="BA17" s="50"/>
      <c r="BB17" s="233"/>
      <c r="BC17" s="233"/>
      <c r="BD17" s="122"/>
      <c r="BE17" s="274"/>
      <c r="BF17" s="144"/>
      <c r="BG17" s="485">
        <f t="shared" si="2"/>
        <v>7.75</v>
      </c>
      <c r="BI17" s="31"/>
      <c r="BJ17" s="32"/>
      <c r="BK17" s="32">
        <v>0.5</v>
      </c>
      <c r="BL17" s="32"/>
      <c r="BM17" s="32">
        <v>0.42</v>
      </c>
      <c r="BN17" s="32">
        <v>1.17</v>
      </c>
      <c r="BO17" s="32">
        <v>1.83</v>
      </c>
      <c r="BP17" s="32">
        <v>3.83</v>
      </c>
      <c r="BQ17" s="32"/>
      <c r="BR17" s="32"/>
      <c r="BS17" s="32"/>
      <c r="BT17" s="32"/>
      <c r="BU17" s="33"/>
    </row>
    <row r="18" spans="2:73" x14ac:dyDescent="0.3">
      <c r="B18" s="498"/>
      <c r="D18" s="65">
        <v>11</v>
      </c>
      <c r="E18" s="502" t="s">
        <v>31</v>
      </c>
      <c r="F18" s="269"/>
      <c r="G18" s="122"/>
      <c r="H18" s="122"/>
      <c r="I18" s="122"/>
      <c r="J18" s="122"/>
      <c r="K18" s="248" t="s">
        <v>7</v>
      </c>
      <c r="L18" s="186"/>
      <c r="M18" s="187"/>
      <c r="N18" s="187"/>
      <c r="O18" s="187"/>
      <c r="P18" s="187"/>
      <c r="Q18" s="187"/>
      <c r="R18" s="187"/>
      <c r="S18" s="187"/>
      <c r="T18" s="187"/>
      <c r="U18" s="187"/>
      <c r="V18" s="187"/>
      <c r="W18" s="187"/>
      <c r="X18" s="187"/>
      <c r="Y18" s="188"/>
      <c r="Z18" s="189"/>
      <c r="AA18" s="190"/>
      <c r="AB18" s="122"/>
      <c r="AC18" s="122"/>
      <c r="AD18" s="122"/>
      <c r="AE18" s="22" t="s">
        <v>6</v>
      </c>
      <c r="AF18" s="22"/>
      <c r="AG18" s="22"/>
      <c r="AH18" s="188" t="s">
        <v>3</v>
      </c>
      <c r="AI18" s="186"/>
      <c r="AJ18" s="187"/>
      <c r="AK18" s="187"/>
      <c r="AL18" s="187"/>
      <c r="AM18" s="187"/>
      <c r="AN18" s="187"/>
      <c r="AO18" s="187"/>
      <c r="AP18" s="188"/>
      <c r="AQ18" s="415"/>
      <c r="AR18" s="416"/>
      <c r="AS18" s="247"/>
      <c r="AT18" s="247"/>
      <c r="AU18" s="247"/>
      <c r="AV18" s="247"/>
      <c r="AW18" s="122"/>
      <c r="AX18" s="122"/>
      <c r="AY18" s="122"/>
      <c r="AZ18" s="122"/>
      <c r="BA18" s="122"/>
      <c r="BB18" s="122"/>
      <c r="BC18" s="122"/>
      <c r="BD18" s="122"/>
      <c r="BE18" s="274"/>
      <c r="BF18" s="144"/>
      <c r="BG18" s="485">
        <f t="shared" si="2"/>
        <v>8.58</v>
      </c>
      <c r="BI18" s="31"/>
      <c r="BJ18" s="32">
        <v>1.5</v>
      </c>
      <c r="BK18" s="32"/>
      <c r="BL18" s="32"/>
      <c r="BM18" s="32">
        <v>0.5</v>
      </c>
      <c r="BN18" s="32"/>
      <c r="BO18" s="32">
        <v>0.75</v>
      </c>
      <c r="BP18" s="32"/>
      <c r="BQ18" s="32">
        <f>5.25+0.33</f>
        <v>5.58</v>
      </c>
      <c r="BR18" s="32">
        <v>0.25</v>
      </c>
      <c r="BS18" s="32"/>
      <c r="BT18" s="32"/>
      <c r="BU18" s="33"/>
    </row>
    <row r="19" spans="2:73" ht="15" thickBot="1" x14ac:dyDescent="0.35">
      <c r="B19" s="498"/>
      <c r="D19" s="66">
        <v>12</v>
      </c>
      <c r="E19" s="503" t="s">
        <v>32</v>
      </c>
      <c r="F19" s="281"/>
      <c r="G19" s="282"/>
      <c r="H19" s="282"/>
      <c r="I19" s="282"/>
      <c r="J19" s="251"/>
      <c r="K19" s="193"/>
      <c r="L19" s="252" t="s">
        <v>4</v>
      </c>
      <c r="M19" s="253"/>
      <c r="N19" s="253"/>
      <c r="O19" s="253"/>
      <c r="P19" s="253"/>
      <c r="Q19" s="253"/>
      <c r="R19" s="253"/>
      <c r="S19" s="253"/>
      <c r="T19" s="253"/>
      <c r="U19" s="253"/>
      <c r="V19" s="253"/>
      <c r="W19" s="253"/>
      <c r="X19" s="253"/>
      <c r="Y19" s="254"/>
      <c r="Z19" s="284"/>
      <c r="AA19" s="282"/>
      <c r="AB19" s="282"/>
      <c r="AC19" s="194"/>
      <c r="AD19" s="194"/>
      <c r="AE19" s="256"/>
      <c r="AF19" s="256"/>
      <c r="AG19" s="256"/>
      <c r="AH19" s="254" t="s">
        <v>3</v>
      </c>
      <c r="AI19" s="252"/>
      <c r="AJ19" s="253"/>
      <c r="AK19" s="253"/>
      <c r="AL19" s="253"/>
      <c r="AM19" s="253"/>
      <c r="AN19" s="253"/>
      <c r="AO19" s="253"/>
      <c r="AP19" s="254"/>
      <c r="AQ19" s="258"/>
      <c r="AR19" s="259"/>
      <c r="AS19" s="251"/>
      <c r="AT19" s="282"/>
      <c r="AU19" s="282"/>
      <c r="AV19" s="282"/>
      <c r="AW19" s="282"/>
      <c r="AX19" s="282"/>
      <c r="AY19" s="282"/>
      <c r="AZ19" s="282"/>
      <c r="BA19" s="282"/>
      <c r="BB19" s="282"/>
      <c r="BC19" s="282"/>
      <c r="BD19" s="282"/>
      <c r="BE19" s="292"/>
      <c r="BF19" s="144"/>
      <c r="BG19" s="486">
        <f t="shared" si="2"/>
        <v>8.24</v>
      </c>
      <c r="BI19" s="34"/>
      <c r="BJ19" s="35"/>
      <c r="BK19" s="35"/>
      <c r="BL19" s="35"/>
      <c r="BM19" s="35"/>
      <c r="BN19" s="35"/>
      <c r="BO19" s="35">
        <v>0.83</v>
      </c>
      <c r="BP19" s="35">
        <v>1.33</v>
      </c>
      <c r="BQ19" s="35">
        <f>5.25+0.33</f>
        <v>5.58</v>
      </c>
      <c r="BR19" s="35">
        <v>0.5</v>
      </c>
      <c r="BS19" s="35"/>
      <c r="BT19" s="35"/>
      <c r="BU19" s="36"/>
    </row>
    <row r="20" spans="2:73" ht="6" customHeight="1" x14ac:dyDescent="0.3">
      <c r="B20" s="498"/>
      <c r="L20" s="52"/>
      <c r="Z20" s="52"/>
      <c r="AI20" s="52"/>
      <c r="AQ20" s="52"/>
      <c r="AR20" s="86"/>
    </row>
    <row r="21" spans="2:73" x14ac:dyDescent="0.3">
      <c r="B21" s="498"/>
      <c r="L21" s="67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2"/>
      <c r="AI21" s="67"/>
      <c r="AJ21" s="56"/>
      <c r="AK21" s="56"/>
      <c r="AL21" s="56"/>
      <c r="AM21" s="56"/>
      <c r="AN21" s="56"/>
      <c r="AO21" s="56"/>
      <c r="AP21" s="56"/>
      <c r="AQ21" s="68"/>
      <c r="AR21" s="89"/>
      <c r="BI21" s="83">
        <f>SUM(BI11:BI20)</f>
        <v>1.25</v>
      </c>
      <c r="BJ21" s="83">
        <f t="shared" ref="BJ21:BU21" si="3">SUM(BJ11:BJ20)</f>
        <v>6</v>
      </c>
      <c r="BK21" s="83">
        <f t="shared" si="3"/>
        <v>1</v>
      </c>
      <c r="BL21" s="83">
        <f t="shared" si="3"/>
        <v>5.67</v>
      </c>
      <c r="BM21" s="83">
        <f t="shared" si="3"/>
        <v>11.67</v>
      </c>
      <c r="BN21" s="83">
        <f t="shared" si="3"/>
        <v>3.76</v>
      </c>
      <c r="BO21" s="83">
        <f t="shared" si="3"/>
        <v>7.49</v>
      </c>
      <c r="BP21" s="83">
        <f t="shared" si="3"/>
        <v>11.99</v>
      </c>
      <c r="BQ21" s="83">
        <f t="shared" si="3"/>
        <v>11.16</v>
      </c>
      <c r="BR21" s="83">
        <f t="shared" si="3"/>
        <v>0.75</v>
      </c>
      <c r="BS21" s="83">
        <f t="shared" si="3"/>
        <v>0</v>
      </c>
      <c r="BT21" s="83">
        <f t="shared" si="3"/>
        <v>1</v>
      </c>
      <c r="BU21" s="83">
        <f t="shared" si="3"/>
        <v>0</v>
      </c>
    </row>
    <row r="22" spans="2:73" ht="15" thickBot="1" x14ac:dyDescent="0.35">
      <c r="B22" s="499"/>
      <c r="L22" s="76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52"/>
      <c r="AI22" s="76"/>
      <c r="AJ22" s="77"/>
      <c r="AK22" s="77"/>
      <c r="AL22" s="77"/>
      <c r="AM22" s="77"/>
      <c r="AN22" s="77"/>
      <c r="AO22" s="77"/>
      <c r="AP22" s="77"/>
      <c r="AQ22" s="77"/>
      <c r="AR22" s="86"/>
    </row>
    <row r="23" spans="2:73" s="69" customFormat="1" ht="15" thickBot="1" x14ac:dyDescent="0.35">
      <c r="B23" s="70"/>
      <c r="D23" s="71"/>
      <c r="E23" s="71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K23" s="57"/>
      <c r="AL23" s="57"/>
      <c r="AM23" s="57"/>
      <c r="AN23" s="57"/>
      <c r="AO23" s="57"/>
      <c r="AP23" s="57"/>
      <c r="AQ23" s="57"/>
      <c r="AR23" s="57"/>
      <c r="BG23" s="487"/>
    </row>
    <row r="24" spans="2:73" ht="7.2" customHeight="1" x14ac:dyDescent="0.3">
      <c r="B24" s="497"/>
      <c r="L24" s="95">
        <v>35</v>
      </c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102"/>
      <c r="AA24" s="103"/>
      <c r="AB24" s="103"/>
      <c r="AC24" s="103"/>
      <c r="AD24" s="103"/>
      <c r="AE24" s="103"/>
      <c r="AG24" s="137"/>
      <c r="AH24" s="137"/>
      <c r="AI24" s="137"/>
      <c r="AJ24" s="138"/>
      <c r="AK24" s="95"/>
      <c r="AL24" s="104"/>
      <c r="AM24" s="104"/>
      <c r="AN24" s="104"/>
      <c r="AO24" s="104"/>
      <c r="AP24" s="104"/>
      <c r="AQ24" s="105"/>
      <c r="AR24" s="54"/>
    </row>
    <row r="25" spans="2:73" ht="7.2" customHeight="1" thickBot="1" x14ac:dyDescent="0.35">
      <c r="B25" s="498"/>
      <c r="L25" s="96">
        <v>35</v>
      </c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126"/>
      <c r="Z25" s="100"/>
      <c r="AA25" s="103"/>
      <c r="AB25" s="103"/>
      <c r="AC25" s="103"/>
      <c r="AD25" s="103"/>
      <c r="AE25" s="103"/>
      <c r="AF25" s="110">
        <v>20</v>
      </c>
      <c r="AG25" s="98"/>
      <c r="AH25" s="98"/>
      <c r="AI25" s="98"/>
      <c r="AJ25" s="98"/>
      <c r="AK25" s="96"/>
      <c r="AL25" s="141"/>
      <c r="AM25" s="107"/>
      <c r="AN25" s="107"/>
      <c r="AO25" s="107"/>
      <c r="AP25" s="107"/>
      <c r="AQ25" s="108"/>
      <c r="AR25" s="73"/>
    </row>
    <row r="26" spans="2:73" ht="15" thickBot="1" x14ac:dyDescent="0.35">
      <c r="B26" s="498"/>
      <c r="F26" s="18">
        <v>7</v>
      </c>
      <c r="G26" s="4"/>
      <c r="H26" s="4"/>
      <c r="I26" s="5"/>
      <c r="J26" s="18">
        <v>8</v>
      </c>
      <c r="K26" s="4"/>
      <c r="L26" s="53"/>
      <c r="M26" s="5"/>
      <c r="N26" s="18">
        <v>9</v>
      </c>
      <c r="O26" s="4"/>
      <c r="P26" s="4"/>
      <c r="Q26" s="5"/>
      <c r="R26" s="18">
        <v>10</v>
      </c>
      <c r="S26" s="4"/>
      <c r="T26" s="4"/>
      <c r="U26" s="5"/>
      <c r="V26" s="18">
        <v>11</v>
      </c>
      <c r="W26" s="4"/>
      <c r="X26" s="4"/>
      <c r="Y26" s="53"/>
      <c r="Z26" s="87">
        <v>12</v>
      </c>
      <c r="AA26" s="4"/>
      <c r="AB26" s="4"/>
      <c r="AC26" s="5"/>
      <c r="AD26" s="18">
        <v>13</v>
      </c>
      <c r="AE26" s="4"/>
      <c r="AF26" s="87"/>
      <c r="AG26" s="5"/>
      <c r="AH26" s="18">
        <v>14</v>
      </c>
      <c r="AI26" s="4"/>
      <c r="AJ26" s="4"/>
      <c r="AK26" s="53"/>
      <c r="AL26" s="480">
        <v>15</v>
      </c>
      <c r="AM26" s="4"/>
      <c r="AN26" s="4"/>
      <c r="AO26" s="5"/>
      <c r="AP26" s="18">
        <v>16</v>
      </c>
      <c r="AQ26" s="135"/>
      <c r="AR26" s="4"/>
      <c r="AS26" s="5"/>
      <c r="AT26" s="18">
        <v>17</v>
      </c>
      <c r="AU26" s="4"/>
      <c r="AV26" s="4"/>
      <c r="AW26" s="5"/>
      <c r="AX26" s="18">
        <v>18</v>
      </c>
      <c r="AY26" s="4"/>
      <c r="AZ26" s="4"/>
      <c r="BA26" s="5"/>
      <c r="BB26" s="4">
        <v>19</v>
      </c>
      <c r="BC26" s="4"/>
      <c r="BD26" s="4"/>
      <c r="BE26" s="5"/>
      <c r="BF26" s="143"/>
      <c r="BG26" s="483"/>
      <c r="BI26" s="37"/>
      <c r="BJ26" s="38"/>
      <c r="BK26" s="39"/>
      <c r="BL26" s="40"/>
      <c r="BM26" s="41"/>
      <c r="BN26" s="42"/>
      <c r="BO26" s="43"/>
      <c r="BP26" s="44"/>
      <c r="BQ26" s="45"/>
      <c r="BR26" s="46"/>
      <c r="BS26" s="47"/>
      <c r="BT26" s="48"/>
      <c r="BU26" s="49"/>
    </row>
    <row r="27" spans="2:73" ht="14.4" customHeight="1" x14ac:dyDescent="0.3">
      <c r="B27" s="498"/>
      <c r="D27" s="64">
        <v>13</v>
      </c>
      <c r="E27" s="61" t="s">
        <v>33</v>
      </c>
      <c r="F27" s="195"/>
      <c r="G27" s="204"/>
      <c r="H27" s="204"/>
      <c r="I27" s="204"/>
      <c r="J27" s="204"/>
      <c r="K27" s="205"/>
      <c r="L27" s="206"/>
      <c r="M27" s="204"/>
      <c r="N27" s="204"/>
      <c r="O27" s="204"/>
      <c r="P27" s="204"/>
      <c r="Q27" s="204"/>
      <c r="R27" s="204"/>
      <c r="S27" s="204"/>
      <c r="T27" s="204"/>
      <c r="U27" s="204"/>
      <c r="V27" s="261"/>
      <c r="W27" s="261"/>
      <c r="X27" s="262"/>
      <c r="Y27" s="263"/>
      <c r="Z27" s="264"/>
      <c r="AA27" s="261"/>
      <c r="AB27" s="261"/>
      <c r="AC27" s="261"/>
      <c r="AD27" s="261"/>
      <c r="AE27" s="265"/>
      <c r="AF27" s="407"/>
      <c r="AG27" s="267"/>
      <c r="AH27" s="267"/>
      <c r="AI27" s="267"/>
      <c r="AJ27" s="205"/>
      <c r="AK27" s="206"/>
      <c r="AL27" s="417"/>
      <c r="AM27" s="418"/>
      <c r="AN27" s="204"/>
      <c r="AO27" s="204"/>
      <c r="AP27" s="204"/>
      <c r="AQ27" s="419"/>
      <c r="AR27" s="418"/>
      <c r="AS27" s="204"/>
      <c r="AT27" s="204"/>
      <c r="AU27" s="204"/>
      <c r="AV27" s="204"/>
      <c r="AW27" s="204"/>
      <c r="AX27" s="204"/>
      <c r="AY27" s="204"/>
      <c r="AZ27" s="204"/>
      <c r="BA27" s="204"/>
      <c r="BB27" s="204"/>
      <c r="BC27" s="204"/>
      <c r="BD27" s="204"/>
      <c r="BE27" s="209"/>
      <c r="BF27" s="144"/>
      <c r="BG27" s="484">
        <f>SUM(BI27:BU27)</f>
        <v>3.5</v>
      </c>
      <c r="BI27" s="28"/>
      <c r="BJ27" s="29"/>
      <c r="BK27" s="29"/>
      <c r="BL27" s="29">
        <v>1.25</v>
      </c>
      <c r="BM27" s="29">
        <v>2.25</v>
      </c>
      <c r="BN27" s="29"/>
      <c r="BO27" s="29"/>
      <c r="BP27" s="29"/>
      <c r="BQ27" s="29"/>
      <c r="BR27" s="29"/>
      <c r="BS27" s="29"/>
      <c r="BT27" s="29"/>
      <c r="BU27" s="30"/>
    </row>
    <row r="28" spans="2:73" x14ac:dyDescent="0.3">
      <c r="B28" s="498"/>
      <c r="D28" s="65">
        <v>14</v>
      </c>
      <c r="E28" s="62" t="s">
        <v>34</v>
      </c>
      <c r="F28" s="269"/>
      <c r="G28" s="122"/>
      <c r="H28" s="122"/>
      <c r="I28" s="122"/>
      <c r="J28" s="122"/>
      <c r="K28" s="248" t="s">
        <v>7</v>
      </c>
      <c r="L28" s="186"/>
      <c r="M28" s="187"/>
      <c r="N28" s="187"/>
      <c r="O28" s="187"/>
      <c r="P28" s="187"/>
      <c r="Q28" s="187"/>
      <c r="R28" s="187"/>
      <c r="S28" s="187"/>
      <c r="T28" s="187"/>
      <c r="U28" s="187"/>
      <c r="V28" s="187"/>
      <c r="W28" s="187"/>
      <c r="X28" s="188"/>
      <c r="Y28" s="270"/>
      <c r="Z28" s="271"/>
      <c r="AA28" s="122"/>
      <c r="AB28" s="190"/>
      <c r="AC28" s="190"/>
      <c r="AD28" s="190"/>
      <c r="AE28" s="123"/>
      <c r="AF28" s="271"/>
      <c r="AG28" s="122"/>
      <c r="AH28" s="122"/>
      <c r="AI28" s="122"/>
      <c r="AJ28" s="123"/>
      <c r="AK28" s="186"/>
      <c r="AL28" s="420"/>
      <c r="AM28" s="421"/>
      <c r="AN28" s="187"/>
      <c r="AO28" s="187"/>
      <c r="AP28" s="187"/>
      <c r="AQ28" s="422"/>
      <c r="AR28" s="423"/>
      <c r="AS28" s="50"/>
      <c r="AT28" s="122"/>
      <c r="AU28" s="122"/>
      <c r="AV28" s="122"/>
      <c r="AW28" s="122"/>
      <c r="AX28" s="122"/>
      <c r="AY28" s="122"/>
      <c r="AZ28" s="122"/>
      <c r="BA28" s="122"/>
      <c r="BB28" s="122"/>
      <c r="BC28" s="122"/>
      <c r="BD28" s="122"/>
      <c r="BE28" s="274"/>
      <c r="BF28" s="145"/>
      <c r="BG28" s="485">
        <f t="shared" ref="BG28:BG42" si="4">SUM(BI28:BU28)</f>
        <v>6.42</v>
      </c>
      <c r="BI28" s="31"/>
      <c r="BJ28" s="32"/>
      <c r="BK28" s="32"/>
      <c r="BL28" s="32"/>
      <c r="BM28" s="32">
        <v>0.75</v>
      </c>
      <c r="BN28" s="32"/>
      <c r="BO28" s="32"/>
      <c r="BP28" s="32">
        <v>0.5</v>
      </c>
      <c r="BQ28" s="32">
        <f>4.75+0.17</f>
        <v>4.92</v>
      </c>
      <c r="BR28" s="32">
        <v>0.25</v>
      </c>
      <c r="BS28" s="32"/>
      <c r="BT28" s="32"/>
      <c r="BU28" s="33"/>
    </row>
    <row r="29" spans="2:73" x14ac:dyDescent="0.3">
      <c r="B29" s="498"/>
      <c r="D29" s="65">
        <v>15</v>
      </c>
      <c r="E29" s="62" t="s">
        <v>35</v>
      </c>
      <c r="F29" s="269"/>
      <c r="G29" s="122"/>
      <c r="H29" s="122"/>
      <c r="I29" s="122"/>
      <c r="J29" s="122"/>
      <c r="K29" s="248" t="s">
        <v>7</v>
      </c>
      <c r="L29" s="186"/>
      <c r="M29" s="187"/>
      <c r="N29" s="187"/>
      <c r="O29" s="187"/>
      <c r="P29" s="187"/>
      <c r="Q29" s="187"/>
      <c r="R29" s="187"/>
      <c r="S29" s="187"/>
      <c r="T29" s="187"/>
      <c r="U29" s="187"/>
      <c r="V29" s="187"/>
      <c r="W29" s="187"/>
      <c r="X29" s="188"/>
      <c r="Y29" s="270"/>
      <c r="Z29" s="271"/>
      <c r="AA29" s="122"/>
      <c r="AB29" s="122"/>
      <c r="AC29" s="190"/>
      <c r="AD29" s="190"/>
      <c r="AE29" s="273"/>
      <c r="AF29" s="347"/>
      <c r="AG29" s="22"/>
      <c r="AH29" s="22"/>
      <c r="AI29" s="22"/>
      <c r="AJ29" s="273"/>
      <c r="AK29" s="186"/>
      <c r="AL29" s="420"/>
      <c r="AM29" s="421"/>
      <c r="AN29" s="187"/>
      <c r="AO29" s="187"/>
      <c r="AP29" s="187"/>
      <c r="AQ29" s="422"/>
      <c r="AR29" s="424"/>
      <c r="AS29" s="122"/>
      <c r="AT29" s="122"/>
      <c r="AU29" s="122"/>
      <c r="AV29" s="122"/>
      <c r="AW29" s="122"/>
      <c r="AX29" s="122"/>
      <c r="AY29" s="122"/>
      <c r="AZ29" s="122"/>
      <c r="BA29" s="122"/>
      <c r="BB29" s="122"/>
      <c r="BC29" s="122"/>
      <c r="BD29" s="122"/>
      <c r="BE29" s="274"/>
      <c r="BF29" s="145"/>
      <c r="BG29" s="485">
        <f t="shared" si="4"/>
        <v>7.17</v>
      </c>
      <c r="BI29" s="31"/>
      <c r="BJ29" s="32"/>
      <c r="BK29" s="32"/>
      <c r="BL29" s="32"/>
      <c r="BM29" s="32">
        <v>0.5</v>
      </c>
      <c r="BN29" s="32"/>
      <c r="BO29" s="32">
        <v>1.5</v>
      </c>
      <c r="BP29" s="32"/>
      <c r="BQ29" s="32">
        <f>4.75+0.17</f>
        <v>4.92</v>
      </c>
      <c r="BR29" s="32">
        <v>0.25</v>
      </c>
      <c r="BS29" s="32"/>
      <c r="BT29" s="32"/>
      <c r="BU29" s="33"/>
    </row>
    <row r="30" spans="2:73" x14ac:dyDescent="0.3">
      <c r="B30" s="498"/>
      <c r="D30" s="65">
        <v>16</v>
      </c>
      <c r="E30" s="62" t="s">
        <v>36</v>
      </c>
      <c r="F30" s="269"/>
      <c r="G30" s="122"/>
      <c r="H30" s="122"/>
      <c r="I30" s="122"/>
      <c r="J30" s="50"/>
      <c r="K30" s="72" t="s">
        <v>4</v>
      </c>
      <c r="L30" s="276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3"/>
      <c r="Y30" s="202"/>
      <c r="Z30" s="203"/>
      <c r="AA30" s="190"/>
      <c r="AB30" s="190"/>
      <c r="AC30" s="190"/>
      <c r="AD30" s="190"/>
      <c r="AE30" s="273"/>
      <c r="AF30" s="347"/>
      <c r="AG30" s="22"/>
      <c r="AH30" s="22"/>
      <c r="AI30" s="22"/>
      <c r="AJ30" s="273"/>
      <c r="AK30" s="277"/>
      <c r="AL30" s="425"/>
      <c r="AM30" s="426"/>
      <c r="AN30" s="22"/>
      <c r="AO30" s="22"/>
      <c r="AP30" s="22"/>
      <c r="AQ30" s="427"/>
      <c r="AR30" s="426"/>
      <c r="AS30" s="50"/>
      <c r="AT30" s="50"/>
      <c r="AU30" s="50"/>
      <c r="AV30" s="50"/>
      <c r="AW30" s="50"/>
      <c r="AX30" s="122"/>
      <c r="AY30" s="122"/>
      <c r="AZ30" s="122"/>
      <c r="BA30" s="122"/>
      <c r="BB30" s="122"/>
      <c r="BC30" s="122"/>
      <c r="BD30" s="122"/>
      <c r="BE30" s="274"/>
      <c r="BF30" s="145"/>
      <c r="BG30" s="485">
        <f t="shared" si="4"/>
        <v>6.83</v>
      </c>
      <c r="BI30" s="31"/>
      <c r="BJ30" s="32"/>
      <c r="BK30" s="32"/>
      <c r="BL30" s="32"/>
      <c r="BM30" s="32">
        <v>1.5</v>
      </c>
      <c r="BN30" s="32">
        <v>0.5</v>
      </c>
      <c r="BO30" s="32">
        <v>3</v>
      </c>
      <c r="BP30" s="32">
        <v>1.83</v>
      </c>
      <c r="BQ30" s="32"/>
      <c r="BR30" s="32"/>
      <c r="BS30" s="32"/>
      <c r="BT30" s="32"/>
      <c r="BU30" s="33"/>
    </row>
    <row r="31" spans="2:73" x14ac:dyDescent="0.3">
      <c r="B31" s="498"/>
      <c r="D31" s="65">
        <v>17</v>
      </c>
      <c r="E31" s="62" t="s">
        <v>37</v>
      </c>
      <c r="F31" s="269"/>
      <c r="G31" s="122"/>
      <c r="H31" s="122"/>
      <c r="I31" s="122"/>
      <c r="J31" s="50"/>
      <c r="K31" s="72" t="s">
        <v>4</v>
      </c>
      <c r="L31" s="276"/>
      <c r="M31" s="122"/>
      <c r="N31" s="122"/>
      <c r="O31" s="122"/>
      <c r="P31" s="122"/>
      <c r="Q31" s="122"/>
      <c r="R31" s="122"/>
      <c r="S31" s="122"/>
      <c r="T31" s="122"/>
      <c r="U31" s="122"/>
      <c r="V31" s="122"/>
      <c r="W31" s="122"/>
      <c r="X31" s="123"/>
      <c r="Y31" s="202"/>
      <c r="Z31" s="203"/>
      <c r="AA31" s="190"/>
      <c r="AB31" s="190"/>
      <c r="AC31" s="190"/>
      <c r="AD31" s="190"/>
      <c r="AE31" s="273"/>
      <c r="AF31" s="347"/>
      <c r="AG31" s="22"/>
      <c r="AH31" s="22"/>
      <c r="AI31" s="22"/>
      <c r="AJ31" s="273"/>
      <c r="AK31" s="277"/>
      <c r="AL31" s="425"/>
      <c r="AM31" s="426"/>
      <c r="AN31" s="22"/>
      <c r="AO31" s="22"/>
      <c r="AP31" s="22"/>
      <c r="AQ31" s="427"/>
      <c r="AR31" s="426"/>
      <c r="AS31" s="50"/>
      <c r="AT31" s="50"/>
      <c r="AU31" s="50"/>
      <c r="AV31" s="50"/>
      <c r="AW31" s="50"/>
      <c r="AX31" s="50"/>
      <c r="AY31" s="50"/>
      <c r="AZ31" s="50"/>
      <c r="BA31" s="50"/>
      <c r="BB31" s="233"/>
      <c r="BC31" s="233"/>
      <c r="BD31" s="122"/>
      <c r="BE31" s="274"/>
      <c r="BF31" s="145"/>
      <c r="BG31" s="485">
        <f t="shared" si="4"/>
        <v>8.33</v>
      </c>
      <c r="BI31" s="31"/>
      <c r="BJ31" s="32"/>
      <c r="BK31" s="32">
        <v>0.5</v>
      </c>
      <c r="BL31" s="32"/>
      <c r="BM31" s="32">
        <v>1.5</v>
      </c>
      <c r="BN31" s="32">
        <v>0.5</v>
      </c>
      <c r="BO31" s="32">
        <v>3</v>
      </c>
      <c r="BP31" s="32">
        <v>2.83</v>
      </c>
      <c r="BQ31" s="32"/>
      <c r="BR31" s="32"/>
      <c r="BS31" s="32"/>
      <c r="BT31" s="32"/>
      <c r="BU31" s="33"/>
    </row>
    <row r="32" spans="2:73" x14ac:dyDescent="0.3">
      <c r="B32" s="498"/>
      <c r="D32" s="65">
        <v>18</v>
      </c>
      <c r="E32" s="62" t="s">
        <v>38</v>
      </c>
      <c r="F32" s="269"/>
      <c r="G32" s="122"/>
      <c r="H32" s="122"/>
      <c r="I32" s="122"/>
      <c r="J32" s="122"/>
      <c r="K32" s="123"/>
      <c r="L32" s="276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90"/>
      <c r="X32" s="185"/>
      <c r="Y32" s="202"/>
      <c r="Z32" s="203"/>
      <c r="AA32" s="190"/>
      <c r="AB32" s="190"/>
      <c r="AC32" s="190"/>
      <c r="AD32" s="190"/>
      <c r="AE32" s="185"/>
      <c r="AF32" s="271"/>
      <c r="AG32" s="122"/>
      <c r="AH32" s="122"/>
      <c r="AI32" s="122"/>
      <c r="AJ32" s="123"/>
      <c r="AK32" s="276"/>
      <c r="AL32" s="408"/>
      <c r="AM32" s="426"/>
      <c r="AN32" s="22"/>
      <c r="AO32" s="22"/>
      <c r="AP32" s="22"/>
      <c r="AQ32" s="427"/>
      <c r="AR32" s="426"/>
      <c r="AS32" s="122"/>
      <c r="AT32" s="122"/>
      <c r="AU32" s="122"/>
      <c r="AV32" s="122"/>
      <c r="AW32" s="122"/>
      <c r="AX32" s="122"/>
      <c r="AY32" s="122"/>
      <c r="AZ32" s="122"/>
      <c r="BA32" s="122"/>
      <c r="BB32" s="122"/>
      <c r="BC32" s="122"/>
      <c r="BD32" s="122"/>
      <c r="BE32" s="274"/>
      <c r="BF32" s="145"/>
      <c r="BG32" s="485">
        <f t="shared" si="4"/>
        <v>3.75</v>
      </c>
      <c r="BI32" s="31"/>
      <c r="BJ32" s="32"/>
      <c r="BK32" s="32"/>
      <c r="BL32" s="32"/>
      <c r="BM32" s="32">
        <v>2.25</v>
      </c>
      <c r="BN32" s="32"/>
      <c r="BO32" s="32">
        <v>1.5</v>
      </c>
      <c r="BP32" s="32"/>
      <c r="BQ32" s="32"/>
      <c r="BR32" s="32"/>
      <c r="BS32" s="32"/>
      <c r="BT32" s="32"/>
      <c r="BU32" s="33"/>
    </row>
    <row r="33" spans="2:112" x14ac:dyDescent="0.3">
      <c r="B33" s="498"/>
      <c r="D33" s="65">
        <v>19</v>
      </c>
      <c r="E33" s="62" t="s">
        <v>39</v>
      </c>
      <c r="F33" s="227"/>
      <c r="G33" s="50"/>
      <c r="H33" s="50"/>
      <c r="I33" s="50"/>
      <c r="J33" s="50"/>
      <c r="K33" s="72" t="s">
        <v>4</v>
      </c>
      <c r="L33" s="201"/>
      <c r="M33" s="164"/>
      <c r="N33" s="164"/>
      <c r="O33" s="164" t="s">
        <v>14</v>
      </c>
      <c r="P33" s="122"/>
      <c r="Q33" s="122"/>
      <c r="R33" s="122"/>
      <c r="S33" s="122"/>
      <c r="T33" s="122"/>
      <c r="U33" s="122"/>
      <c r="V33" s="122"/>
      <c r="W33" s="122"/>
      <c r="X33" s="123"/>
      <c r="Y33" s="202"/>
      <c r="Z33" s="203"/>
      <c r="AA33" s="190"/>
      <c r="AB33" s="190"/>
      <c r="AC33" s="190"/>
      <c r="AD33" s="190"/>
      <c r="AE33" s="273"/>
      <c r="AF33" s="347"/>
      <c r="AG33" s="22"/>
      <c r="AH33" s="22"/>
      <c r="AI33" s="22"/>
      <c r="AJ33" s="273"/>
      <c r="AK33" s="277"/>
      <c r="AL33" s="425"/>
      <c r="AM33" s="426"/>
      <c r="AN33" s="22"/>
      <c r="AO33" s="22"/>
      <c r="AP33" s="22"/>
      <c r="AQ33" s="427"/>
      <c r="AR33" s="426"/>
      <c r="AS33" s="50"/>
      <c r="AT33" s="50"/>
      <c r="AU33" s="50"/>
      <c r="AV33" s="50"/>
      <c r="AW33" s="50"/>
      <c r="AX33" s="50"/>
      <c r="AY33" s="233"/>
      <c r="AZ33" s="233"/>
      <c r="BA33" s="122"/>
      <c r="BB33" s="122"/>
      <c r="BC33" s="122"/>
      <c r="BD33" s="122"/>
      <c r="BE33" s="274"/>
      <c r="BF33" s="145"/>
      <c r="BG33" s="485">
        <f t="shared" si="4"/>
        <v>9.58</v>
      </c>
      <c r="BI33" s="31"/>
      <c r="BJ33" s="32"/>
      <c r="BK33" s="32">
        <v>0.5</v>
      </c>
      <c r="BL33" s="32">
        <v>1</v>
      </c>
      <c r="BM33" s="32">
        <f>0.75+0.75</f>
        <v>1.5</v>
      </c>
      <c r="BN33" s="32">
        <v>0.5</v>
      </c>
      <c r="BO33" s="32">
        <v>3</v>
      </c>
      <c r="BP33" s="32">
        <v>3.08</v>
      </c>
      <c r="BQ33" s="32"/>
      <c r="BR33" s="32"/>
      <c r="BS33" s="32"/>
      <c r="BT33" s="32"/>
      <c r="BU33" s="33"/>
    </row>
    <row r="34" spans="2:112" x14ac:dyDescent="0.3">
      <c r="B34" s="498"/>
      <c r="D34" s="65">
        <v>20</v>
      </c>
      <c r="E34" s="62" t="s">
        <v>40</v>
      </c>
      <c r="F34" s="269"/>
      <c r="G34" s="122"/>
      <c r="H34" s="122"/>
      <c r="I34" s="122"/>
      <c r="J34" s="122"/>
      <c r="K34" s="123"/>
      <c r="L34" s="276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3"/>
      <c r="Y34" s="202"/>
      <c r="Z34" s="203"/>
      <c r="AA34" s="190"/>
      <c r="AB34" s="190"/>
      <c r="AC34" s="190"/>
      <c r="AD34" s="190"/>
      <c r="AE34" s="185"/>
      <c r="AF34" s="428"/>
      <c r="AG34" s="164"/>
      <c r="AH34" s="164"/>
      <c r="AI34" s="164"/>
      <c r="AJ34" s="245"/>
      <c r="AK34" s="201"/>
      <c r="AL34" s="429"/>
      <c r="AM34" s="424"/>
      <c r="AN34" s="122"/>
      <c r="AO34" s="122"/>
      <c r="AP34" s="122"/>
      <c r="AQ34" s="430"/>
      <c r="AR34" s="424"/>
      <c r="AS34" s="122"/>
      <c r="AT34" s="247"/>
      <c r="AU34" s="247"/>
      <c r="AV34" s="247"/>
      <c r="AW34" s="247"/>
      <c r="AX34" s="247"/>
      <c r="AY34" s="247"/>
      <c r="AZ34" s="247"/>
      <c r="BA34" s="247"/>
      <c r="BB34" s="247"/>
      <c r="BC34" s="247"/>
      <c r="BD34" s="122"/>
      <c r="BE34" s="274"/>
      <c r="BF34" s="145"/>
      <c r="BG34" s="485">
        <f t="shared" si="4"/>
        <v>5.75</v>
      </c>
      <c r="BI34" s="31"/>
      <c r="BJ34" s="32">
        <v>2.5</v>
      </c>
      <c r="BK34" s="32"/>
      <c r="BL34" s="32">
        <v>1.5</v>
      </c>
      <c r="BM34" s="32">
        <v>1.75</v>
      </c>
      <c r="BN34" s="32"/>
      <c r="BO34" s="32"/>
      <c r="BP34" s="32"/>
      <c r="BQ34" s="32"/>
      <c r="BR34" s="32"/>
      <c r="BS34" s="32"/>
      <c r="BT34" s="32"/>
      <c r="BU34" s="33"/>
    </row>
    <row r="35" spans="2:112" x14ac:dyDescent="0.3">
      <c r="B35" s="498"/>
      <c r="D35" s="65">
        <v>21</v>
      </c>
      <c r="E35" s="62" t="s">
        <v>41</v>
      </c>
      <c r="F35" s="269"/>
      <c r="G35" s="122"/>
      <c r="H35" s="122"/>
      <c r="I35" s="122"/>
      <c r="J35" s="122"/>
      <c r="K35" s="123"/>
      <c r="L35" s="276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85"/>
      <c r="Y35" s="202"/>
      <c r="Z35" s="203"/>
      <c r="AA35" s="190"/>
      <c r="AB35" s="190"/>
      <c r="AC35" s="190"/>
      <c r="AD35" s="190"/>
      <c r="AE35" s="185"/>
      <c r="AF35" s="428"/>
      <c r="AG35" s="164"/>
      <c r="AH35" s="164"/>
      <c r="AI35" s="164"/>
      <c r="AJ35" s="123"/>
      <c r="AK35" s="276"/>
      <c r="AL35" s="429"/>
      <c r="AM35" s="424"/>
      <c r="AN35" s="122"/>
      <c r="AO35" s="122"/>
      <c r="AP35" s="122"/>
      <c r="AQ35" s="430"/>
      <c r="AR35" s="424"/>
      <c r="AS35" s="122"/>
      <c r="AT35" s="122"/>
      <c r="AU35" s="122"/>
      <c r="AV35" s="122"/>
      <c r="AW35" s="122"/>
      <c r="AX35" s="122"/>
      <c r="AY35" s="122"/>
      <c r="AZ35" s="122"/>
      <c r="BA35" s="122"/>
      <c r="BB35" s="122"/>
      <c r="BC35" s="122"/>
      <c r="BD35" s="122"/>
      <c r="BE35" s="274"/>
      <c r="BF35" s="145"/>
      <c r="BG35" s="485">
        <f t="shared" si="4"/>
        <v>3</v>
      </c>
      <c r="BI35" s="31"/>
      <c r="BJ35" s="32"/>
      <c r="BK35" s="32"/>
      <c r="BL35" s="32">
        <v>1</v>
      </c>
      <c r="BM35" s="32">
        <v>2</v>
      </c>
      <c r="BN35" s="32"/>
      <c r="BO35" s="32"/>
      <c r="BP35" s="32"/>
      <c r="BQ35" s="32"/>
      <c r="BR35" s="32"/>
      <c r="BS35" s="32"/>
      <c r="BT35" s="32"/>
      <c r="BU35" s="33"/>
    </row>
    <row r="36" spans="2:112" x14ac:dyDescent="0.3">
      <c r="B36" s="498"/>
      <c r="D36" s="65">
        <v>22</v>
      </c>
      <c r="E36" s="62" t="s">
        <v>42</v>
      </c>
      <c r="F36" s="227"/>
      <c r="G36" s="50"/>
      <c r="H36" s="50"/>
      <c r="I36" s="50"/>
      <c r="J36" s="50"/>
      <c r="K36" s="72" t="s">
        <v>4</v>
      </c>
      <c r="L36" s="280"/>
      <c r="M36" s="196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3"/>
      <c r="Y36" s="202"/>
      <c r="Z36" s="203"/>
      <c r="AA36" s="190"/>
      <c r="AB36" s="190"/>
      <c r="AC36" s="190"/>
      <c r="AD36" s="190"/>
      <c r="AE36" s="273"/>
      <c r="AF36" s="347"/>
      <c r="AG36" s="22"/>
      <c r="AH36" s="22"/>
      <c r="AI36" s="22"/>
      <c r="AJ36" s="273"/>
      <c r="AK36" s="277"/>
      <c r="AL36" s="425"/>
      <c r="AM36" s="426"/>
      <c r="AN36" s="22"/>
      <c r="AO36" s="22"/>
      <c r="AP36" s="22"/>
      <c r="AQ36" s="427"/>
      <c r="AR36" s="426"/>
      <c r="AS36" s="50"/>
      <c r="AT36" s="50"/>
      <c r="AU36" s="50"/>
      <c r="AV36" s="50"/>
      <c r="AW36" s="50"/>
      <c r="AX36" s="50"/>
      <c r="AY36" s="122"/>
      <c r="AZ36" s="122"/>
      <c r="BA36" s="122"/>
      <c r="BB36" s="122"/>
      <c r="BC36" s="122"/>
      <c r="BD36" s="122"/>
      <c r="BE36" s="274"/>
      <c r="BF36" s="145"/>
      <c r="BG36" s="485">
        <f t="shared" si="4"/>
        <v>8.5</v>
      </c>
      <c r="BI36" s="31"/>
      <c r="BJ36" s="32"/>
      <c r="BK36" s="32"/>
      <c r="BL36" s="32"/>
      <c r="BM36" s="32">
        <v>1.5</v>
      </c>
      <c r="BN36" s="32">
        <v>0.5</v>
      </c>
      <c r="BO36" s="32">
        <v>3</v>
      </c>
      <c r="BP36" s="32">
        <v>3.08</v>
      </c>
      <c r="BQ36" s="32"/>
      <c r="BR36" s="32"/>
      <c r="BS36" s="32"/>
      <c r="BT36" s="32">
        <v>0.42</v>
      </c>
      <c r="BU36" s="33"/>
    </row>
    <row r="37" spans="2:112" x14ac:dyDescent="0.3">
      <c r="B37" s="498"/>
      <c r="D37" s="65">
        <v>23</v>
      </c>
      <c r="E37" s="62" t="s">
        <v>43</v>
      </c>
      <c r="F37" s="269"/>
      <c r="G37" s="122"/>
      <c r="H37" s="50"/>
      <c r="I37" s="50"/>
      <c r="J37" s="50"/>
      <c r="K37" s="72" t="s">
        <v>4</v>
      </c>
      <c r="L37" s="276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3"/>
      <c r="Y37" s="202"/>
      <c r="Z37" s="203"/>
      <c r="AA37" s="190"/>
      <c r="AB37" s="190"/>
      <c r="AC37" s="190"/>
      <c r="AD37" s="190"/>
      <c r="AE37" s="273"/>
      <c r="AF37" s="347"/>
      <c r="AG37" s="22"/>
      <c r="AH37" s="22"/>
      <c r="AI37" s="22"/>
      <c r="AJ37" s="273"/>
      <c r="AK37" s="277"/>
      <c r="AL37" s="425"/>
      <c r="AM37" s="426"/>
      <c r="AN37" s="22"/>
      <c r="AO37" s="22"/>
      <c r="AP37" s="22"/>
      <c r="AQ37" s="427"/>
      <c r="AR37" s="426"/>
      <c r="AS37" s="50"/>
      <c r="AT37" s="50"/>
      <c r="AU37" s="50"/>
      <c r="AV37" s="50"/>
      <c r="AW37" s="50"/>
      <c r="AX37" s="50"/>
      <c r="AY37" s="50"/>
      <c r="AZ37" s="50"/>
      <c r="BA37" s="50"/>
      <c r="BB37" s="122"/>
      <c r="BC37" s="122"/>
      <c r="BD37" s="122"/>
      <c r="BE37" s="274"/>
      <c r="BF37" s="145"/>
      <c r="BG37" s="485">
        <f t="shared" si="4"/>
        <v>8.33</v>
      </c>
      <c r="BI37" s="31"/>
      <c r="BJ37" s="32"/>
      <c r="BK37" s="32"/>
      <c r="BL37" s="32"/>
      <c r="BM37" s="32">
        <v>1.5</v>
      </c>
      <c r="BN37" s="32">
        <v>0.5</v>
      </c>
      <c r="BO37" s="32">
        <v>3</v>
      </c>
      <c r="BP37" s="32">
        <v>3.33</v>
      </c>
      <c r="BQ37" s="32"/>
      <c r="BR37" s="32"/>
      <c r="BS37" s="32"/>
      <c r="BT37" s="32"/>
      <c r="BU37" s="33"/>
    </row>
    <row r="38" spans="2:112" x14ac:dyDescent="0.3">
      <c r="B38" s="498"/>
      <c r="D38" s="65">
        <v>24</v>
      </c>
      <c r="E38" s="62" t="s">
        <v>44</v>
      </c>
      <c r="F38" s="269"/>
      <c r="G38" s="122"/>
      <c r="H38" s="50"/>
      <c r="I38" s="50"/>
      <c r="J38" s="50"/>
      <c r="K38" s="72" t="s">
        <v>4</v>
      </c>
      <c r="L38" s="276"/>
      <c r="M38" s="122"/>
      <c r="N38" s="122"/>
      <c r="O38" s="122"/>
      <c r="P38" s="122"/>
      <c r="Q38" s="122"/>
      <c r="R38" s="196">
        <v>5</v>
      </c>
      <c r="S38" s="196"/>
      <c r="T38" s="190"/>
      <c r="U38" s="190"/>
      <c r="V38" s="190"/>
      <c r="W38" s="190"/>
      <c r="X38" s="185"/>
      <c r="Y38" s="202"/>
      <c r="Z38" s="203"/>
      <c r="AA38" s="190"/>
      <c r="AB38" s="190"/>
      <c r="AC38" s="190"/>
      <c r="AD38" s="190"/>
      <c r="AE38" s="273"/>
      <c r="AF38" s="347"/>
      <c r="AG38" s="22"/>
      <c r="AH38" s="22"/>
      <c r="AI38" s="22"/>
      <c r="AJ38" s="273"/>
      <c r="AK38" s="277"/>
      <c r="AL38" s="425"/>
      <c r="AM38" s="426"/>
      <c r="AN38" s="22"/>
      <c r="AO38" s="22"/>
      <c r="AP38" s="22"/>
      <c r="AQ38" s="427"/>
      <c r="AR38" s="426"/>
      <c r="AS38" s="50"/>
      <c r="AT38" s="50"/>
      <c r="AU38" s="50"/>
      <c r="AV38" s="50"/>
      <c r="AW38" s="50"/>
      <c r="AX38" s="122"/>
      <c r="AY38" s="122"/>
      <c r="AZ38" s="122"/>
      <c r="BA38" s="122"/>
      <c r="BB38" s="122"/>
      <c r="BC38" s="122"/>
      <c r="BD38" s="122"/>
      <c r="BE38" s="274"/>
      <c r="BF38" s="145"/>
      <c r="BG38" s="485">
        <f t="shared" si="4"/>
        <v>9</v>
      </c>
      <c r="BI38" s="31"/>
      <c r="BJ38" s="32"/>
      <c r="BK38" s="32"/>
      <c r="BL38" s="32"/>
      <c r="BM38" s="32">
        <f>1.5+1.25</f>
        <v>2.75</v>
      </c>
      <c r="BN38" s="32">
        <v>0.5</v>
      </c>
      <c r="BO38" s="32">
        <v>3</v>
      </c>
      <c r="BP38" s="32">
        <v>2.33</v>
      </c>
      <c r="BQ38" s="32"/>
      <c r="BR38" s="32"/>
      <c r="BS38" s="32"/>
      <c r="BT38" s="32">
        <v>0.42</v>
      </c>
      <c r="BU38" s="33"/>
      <c r="BV38" s="83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</row>
    <row r="39" spans="2:112" x14ac:dyDescent="0.3">
      <c r="B39" s="498"/>
      <c r="D39" s="65">
        <v>25</v>
      </c>
      <c r="E39" s="62" t="s">
        <v>45</v>
      </c>
      <c r="F39" s="269"/>
      <c r="G39" s="122"/>
      <c r="H39" s="122"/>
      <c r="I39" s="122"/>
      <c r="J39" s="122"/>
      <c r="K39" s="123"/>
      <c r="L39" s="276"/>
      <c r="M39" s="122"/>
      <c r="N39" s="122"/>
      <c r="O39" s="122"/>
      <c r="P39" s="122"/>
      <c r="Q39" s="122"/>
      <c r="R39" s="122"/>
      <c r="S39" s="122"/>
      <c r="T39" s="122"/>
      <c r="U39" s="122"/>
      <c r="V39" s="190"/>
      <c r="W39" s="190"/>
      <c r="X39" s="185"/>
      <c r="Y39" s="202"/>
      <c r="Z39" s="203"/>
      <c r="AA39" s="190"/>
      <c r="AB39" s="190"/>
      <c r="AC39" s="190"/>
      <c r="AD39" s="190"/>
      <c r="AE39" s="185"/>
      <c r="AF39" s="428"/>
      <c r="AG39" s="164"/>
      <c r="AH39" s="164"/>
      <c r="AI39" s="164"/>
      <c r="AJ39" s="123"/>
      <c r="AK39" s="276"/>
      <c r="AL39" s="429"/>
      <c r="AM39" s="424"/>
      <c r="AN39" s="122"/>
      <c r="AO39" s="122"/>
      <c r="AP39" s="122"/>
      <c r="AQ39" s="430"/>
      <c r="AR39" s="424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  <c r="BD39" s="122"/>
      <c r="BE39" s="274"/>
      <c r="BF39" s="145"/>
      <c r="BG39" s="485">
        <f t="shared" si="4"/>
        <v>3.5</v>
      </c>
      <c r="BI39" s="31"/>
      <c r="BJ39" s="32"/>
      <c r="BK39" s="32"/>
      <c r="BL39" s="32">
        <v>1</v>
      </c>
      <c r="BM39" s="32">
        <v>2.5</v>
      </c>
      <c r="BN39" s="32"/>
      <c r="BO39" s="32"/>
      <c r="BP39" s="32"/>
      <c r="BQ39" s="32"/>
      <c r="BR39" s="32"/>
      <c r="BS39" s="32"/>
      <c r="BT39" s="32"/>
      <c r="BU39" s="33"/>
    </row>
    <row r="40" spans="2:112" x14ac:dyDescent="0.3">
      <c r="B40" s="498"/>
      <c r="D40" s="65">
        <v>26</v>
      </c>
      <c r="E40" s="62" t="s">
        <v>46</v>
      </c>
      <c r="F40" s="269"/>
      <c r="G40" s="122"/>
      <c r="H40" s="122"/>
      <c r="I40" s="122"/>
      <c r="J40" s="122"/>
      <c r="K40" s="248" t="s">
        <v>7</v>
      </c>
      <c r="L40" s="186"/>
      <c r="M40" s="187"/>
      <c r="N40" s="187"/>
      <c r="O40" s="187"/>
      <c r="P40" s="187"/>
      <c r="Q40" s="187"/>
      <c r="R40" s="187"/>
      <c r="S40" s="187"/>
      <c r="T40" s="187"/>
      <c r="U40" s="187"/>
      <c r="V40" s="187"/>
      <c r="W40" s="187"/>
      <c r="X40" s="188"/>
      <c r="Y40" s="270"/>
      <c r="Z40" s="271"/>
      <c r="AA40" s="122"/>
      <c r="AB40" s="122"/>
      <c r="AC40" s="190"/>
      <c r="AD40" s="190"/>
      <c r="AE40" s="273"/>
      <c r="AF40" s="347"/>
      <c r="AG40" s="22"/>
      <c r="AH40" s="22"/>
      <c r="AI40" s="22"/>
      <c r="AJ40" s="273"/>
      <c r="AK40" s="186"/>
      <c r="AL40" s="420"/>
      <c r="AM40" s="421"/>
      <c r="AN40" s="187"/>
      <c r="AO40" s="187"/>
      <c r="AP40" s="187"/>
      <c r="AQ40" s="422"/>
      <c r="AR40" s="423"/>
      <c r="AS40" s="50"/>
      <c r="AT40" s="50"/>
      <c r="AU40" s="50"/>
      <c r="AV40" s="50"/>
      <c r="AW40" s="122"/>
      <c r="AX40" s="122"/>
      <c r="AY40" s="122"/>
      <c r="AZ40" s="122"/>
      <c r="BA40" s="122"/>
      <c r="BB40" s="122"/>
      <c r="BC40" s="122"/>
      <c r="BD40" s="122"/>
      <c r="BE40" s="274"/>
      <c r="BF40" s="145"/>
      <c r="BG40" s="485">
        <f t="shared" si="4"/>
        <v>8.42</v>
      </c>
      <c r="BI40" s="31"/>
      <c r="BJ40" s="32"/>
      <c r="BK40" s="32"/>
      <c r="BL40" s="32"/>
      <c r="BM40" s="32">
        <v>0.5</v>
      </c>
      <c r="BN40" s="32"/>
      <c r="BO40" s="32">
        <v>1.5</v>
      </c>
      <c r="BP40" s="32">
        <v>1.25</v>
      </c>
      <c r="BQ40" s="32">
        <f>4.75+0.17</f>
        <v>4.92</v>
      </c>
      <c r="BR40" s="32">
        <v>0.25</v>
      </c>
      <c r="BS40" s="32"/>
      <c r="BT40" s="32"/>
      <c r="BU40" s="33"/>
    </row>
    <row r="41" spans="2:112" x14ac:dyDescent="0.3">
      <c r="B41" s="498"/>
      <c r="D41" s="65">
        <v>27</v>
      </c>
      <c r="E41" s="62" t="s">
        <v>47</v>
      </c>
      <c r="F41" s="269"/>
      <c r="G41" s="122"/>
      <c r="H41" s="122"/>
      <c r="I41" s="122"/>
      <c r="J41" s="122"/>
      <c r="K41" s="123"/>
      <c r="L41" s="276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3"/>
      <c r="Y41" s="202"/>
      <c r="Z41" s="203"/>
      <c r="AA41" s="190"/>
      <c r="AB41" s="190"/>
      <c r="AC41" s="190"/>
      <c r="AD41" s="190"/>
      <c r="AE41" s="273"/>
      <c r="AF41" s="347"/>
      <c r="AG41" s="22"/>
      <c r="AH41" s="22"/>
      <c r="AI41" s="22"/>
      <c r="AJ41" s="273"/>
      <c r="AK41" s="277"/>
      <c r="AL41" s="425"/>
      <c r="AM41" s="426"/>
      <c r="AN41" s="22"/>
      <c r="AO41" s="22"/>
      <c r="AP41" s="22"/>
      <c r="AQ41" s="427"/>
      <c r="AR41" s="426"/>
      <c r="AS41" s="50"/>
      <c r="AT41" s="122"/>
      <c r="AU41" s="122"/>
      <c r="AV41" s="122"/>
      <c r="AW41" s="122"/>
      <c r="AX41" s="122"/>
      <c r="AY41" s="122"/>
      <c r="AZ41" s="122"/>
      <c r="BA41" s="122"/>
      <c r="BB41" s="122"/>
      <c r="BC41" s="122"/>
      <c r="BD41" s="122"/>
      <c r="BE41" s="274"/>
      <c r="BF41" s="145"/>
      <c r="BG41" s="485">
        <f t="shared" si="4"/>
        <v>5.25</v>
      </c>
      <c r="BI41" s="31"/>
      <c r="BJ41" s="32"/>
      <c r="BK41" s="32"/>
      <c r="BL41" s="32"/>
      <c r="BM41" s="32">
        <v>1.5</v>
      </c>
      <c r="BN41" s="32">
        <v>0.5</v>
      </c>
      <c r="BO41" s="32">
        <v>3</v>
      </c>
      <c r="BP41" s="32">
        <v>0.25</v>
      </c>
      <c r="BQ41" s="32"/>
      <c r="BR41" s="32"/>
      <c r="BS41" s="32"/>
      <c r="BT41" s="32"/>
      <c r="BU41" s="33"/>
    </row>
    <row r="42" spans="2:112" ht="15" thickBot="1" x14ac:dyDescent="0.35">
      <c r="B42" s="498"/>
      <c r="D42" s="66">
        <v>28</v>
      </c>
      <c r="E42" s="63" t="s">
        <v>48</v>
      </c>
      <c r="F42" s="281"/>
      <c r="G42" s="282"/>
      <c r="H42" s="282"/>
      <c r="I42" s="282"/>
      <c r="J42" s="282"/>
      <c r="K42" s="283"/>
      <c r="L42" s="284"/>
      <c r="M42" s="282"/>
      <c r="N42" s="282"/>
      <c r="O42" s="282"/>
      <c r="P42" s="282"/>
      <c r="Q42" s="282"/>
      <c r="R42" s="282"/>
      <c r="S42" s="282"/>
      <c r="T42" s="282"/>
      <c r="U42" s="282"/>
      <c r="V42" s="282"/>
      <c r="W42" s="282"/>
      <c r="X42" s="283"/>
      <c r="Y42" s="285"/>
      <c r="Z42" s="286"/>
      <c r="AA42" s="282"/>
      <c r="AB42" s="282"/>
      <c r="AC42" s="282"/>
      <c r="AD42" s="282"/>
      <c r="AE42" s="291"/>
      <c r="AF42" s="351"/>
      <c r="AG42" s="256"/>
      <c r="AH42" s="256"/>
      <c r="AI42" s="256"/>
      <c r="AJ42" s="291"/>
      <c r="AK42" s="287"/>
      <c r="AL42" s="431"/>
      <c r="AM42" s="432"/>
      <c r="AN42" s="256"/>
      <c r="AO42" s="256"/>
      <c r="AP42" s="256"/>
      <c r="AQ42" s="433"/>
      <c r="AR42" s="432"/>
      <c r="AS42" s="282"/>
      <c r="AT42" s="282"/>
      <c r="AU42" s="282"/>
      <c r="AV42" s="282"/>
      <c r="AW42" s="282"/>
      <c r="AX42" s="282"/>
      <c r="AY42" s="282"/>
      <c r="AZ42" s="282"/>
      <c r="BA42" s="282"/>
      <c r="BB42" s="282"/>
      <c r="BC42" s="282"/>
      <c r="BD42" s="282"/>
      <c r="BE42" s="292"/>
      <c r="BF42" s="145"/>
      <c r="BG42" s="486">
        <f t="shared" si="4"/>
        <v>3.5</v>
      </c>
      <c r="BI42" s="34"/>
      <c r="BJ42" s="35"/>
      <c r="BK42" s="35"/>
      <c r="BL42" s="35"/>
      <c r="BM42" s="35"/>
      <c r="BN42" s="35">
        <v>0.5</v>
      </c>
      <c r="BO42" s="35">
        <v>3</v>
      </c>
      <c r="BP42" s="35"/>
      <c r="BQ42" s="35"/>
      <c r="BR42" s="35"/>
      <c r="BS42" s="35"/>
      <c r="BT42" s="35"/>
      <c r="BU42" s="36"/>
    </row>
    <row r="43" spans="2:112" ht="6.6" customHeight="1" x14ac:dyDescent="0.3">
      <c r="B43" s="498"/>
      <c r="L43" s="52"/>
      <c r="Y43" s="52"/>
      <c r="Z43" s="86"/>
      <c r="AA43" s="54"/>
      <c r="AF43" s="86"/>
      <c r="AK43" s="52"/>
      <c r="AL43" s="139"/>
      <c r="AM43" s="54"/>
      <c r="AN43" s="54"/>
      <c r="AO43" s="54"/>
      <c r="AP43" s="54"/>
      <c r="AQ43" s="136"/>
      <c r="AR43" s="54"/>
    </row>
    <row r="44" spans="2:112" x14ac:dyDescent="0.3">
      <c r="B44" s="498"/>
      <c r="L44" s="134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85"/>
      <c r="Z44" s="86"/>
      <c r="AA44" s="54"/>
      <c r="AF44" s="86"/>
      <c r="AK44" s="67"/>
      <c r="AL44" s="140"/>
      <c r="AM44" s="78"/>
      <c r="AN44" s="78"/>
      <c r="AO44" s="78"/>
      <c r="AP44" s="78"/>
      <c r="AQ44" s="84"/>
      <c r="AR44" s="54"/>
      <c r="BI44" s="83">
        <f>SUM(BI27:BI42)</f>
        <v>0</v>
      </c>
      <c r="BJ44" s="83">
        <f t="shared" ref="BJ44:BU44" si="5">SUM(BJ27:BJ42)</f>
        <v>2.5</v>
      </c>
      <c r="BK44" s="83">
        <f t="shared" si="5"/>
        <v>1</v>
      </c>
      <c r="BL44" s="83">
        <f t="shared" si="5"/>
        <v>5.75</v>
      </c>
      <c r="BM44" s="83">
        <f t="shared" si="5"/>
        <v>24.25</v>
      </c>
      <c r="BN44" s="83">
        <f t="shared" si="5"/>
        <v>4</v>
      </c>
      <c r="BO44" s="83">
        <f t="shared" si="5"/>
        <v>28.5</v>
      </c>
      <c r="BP44" s="83">
        <f t="shared" si="5"/>
        <v>18.48</v>
      </c>
      <c r="BQ44" s="83">
        <f t="shared" si="5"/>
        <v>14.76</v>
      </c>
      <c r="BR44" s="83">
        <f t="shared" si="5"/>
        <v>0.75</v>
      </c>
      <c r="BS44" s="83">
        <f t="shared" si="5"/>
        <v>0</v>
      </c>
      <c r="BT44" s="83">
        <f t="shared" si="5"/>
        <v>0.84</v>
      </c>
      <c r="BU44" s="83">
        <f t="shared" si="5"/>
        <v>0</v>
      </c>
    </row>
    <row r="45" spans="2:112" ht="15" thickBot="1" x14ac:dyDescent="0.35">
      <c r="B45" s="499"/>
      <c r="L45" s="76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86"/>
      <c r="AA45" s="54"/>
      <c r="AF45" s="92"/>
      <c r="AG45" s="77"/>
      <c r="AH45" s="77"/>
      <c r="AI45" s="77"/>
      <c r="AJ45" s="77"/>
      <c r="AK45" s="77"/>
      <c r="AL45" s="142"/>
      <c r="AM45" s="54"/>
      <c r="AN45" s="54"/>
      <c r="AO45" s="54"/>
      <c r="AP45" s="54"/>
      <c r="AQ45" s="54"/>
      <c r="AR45" s="54"/>
      <c r="AS45" s="54"/>
      <c r="AT45" s="54"/>
      <c r="AU45" s="54"/>
      <c r="AV45" s="54"/>
      <c r="AW45" s="54"/>
      <c r="AX45" s="54"/>
      <c r="AY45" s="54"/>
      <c r="AZ45" s="54"/>
    </row>
    <row r="46" spans="2:112" ht="15" thickBot="1" x14ac:dyDescent="0.35">
      <c r="BB46" s="27" t="s">
        <v>18</v>
      </c>
      <c r="BI46" s="37"/>
      <c r="BJ46" s="38"/>
      <c r="BK46" s="39"/>
      <c r="BL46" s="40"/>
      <c r="BM46" s="41"/>
      <c r="BN46" s="42"/>
      <c r="BO46" s="43"/>
      <c r="BP46" s="44"/>
      <c r="BQ46" s="45"/>
      <c r="BR46" s="46"/>
      <c r="BS46" s="47"/>
      <c r="BT46" s="48"/>
      <c r="BU46" s="49"/>
    </row>
    <row r="47" spans="2:112" x14ac:dyDescent="0.3">
      <c r="BI47" s="83">
        <f>SUM(BI7+BI21+BI44)</f>
        <v>1.25</v>
      </c>
      <c r="BJ47" s="83">
        <f t="shared" ref="BJ47:BU47" si="6">SUM(BJ7+BJ21+BJ44)</f>
        <v>8.5</v>
      </c>
      <c r="BK47" s="83">
        <f t="shared" si="6"/>
        <v>2</v>
      </c>
      <c r="BL47" s="83">
        <f t="shared" si="6"/>
        <v>11.42</v>
      </c>
      <c r="BM47" s="83">
        <f t="shared" si="6"/>
        <v>36.17</v>
      </c>
      <c r="BN47" s="83">
        <f t="shared" si="6"/>
        <v>7.76</v>
      </c>
      <c r="BO47" s="83">
        <f t="shared" si="6"/>
        <v>35.99</v>
      </c>
      <c r="BP47" s="83">
        <f t="shared" si="6"/>
        <v>31.97</v>
      </c>
      <c r="BQ47" s="83">
        <f t="shared" si="6"/>
        <v>25.92</v>
      </c>
      <c r="BR47" s="83">
        <f t="shared" si="6"/>
        <v>1.5</v>
      </c>
      <c r="BS47" s="83">
        <f t="shared" si="6"/>
        <v>0</v>
      </c>
      <c r="BT47" s="83">
        <f t="shared" si="6"/>
        <v>19.669999999999998</v>
      </c>
      <c r="BU47" s="83">
        <f t="shared" si="6"/>
        <v>2.17</v>
      </c>
    </row>
  </sheetData>
  <mergeCells count="3">
    <mergeCell ref="B3:B6"/>
    <mergeCell ref="B8:B22"/>
    <mergeCell ref="B24:B4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B2:DH47"/>
  <sheetViews>
    <sheetView topLeftCell="A25" workbookViewId="0">
      <selection activeCell="E25" sqref="E1:E1048576"/>
    </sheetView>
  </sheetViews>
  <sheetFormatPr baseColWidth="10" defaultRowHeight="14.4" x14ac:dyDescent="0.3"/>
  <cols>
    <col min="1" max="1" width="0.88671875" style="27" customWidth="1"/>
    <col min="2" max="2" width="3.5546875" style="58" customWidth="1"/>
    <col min="3" max="3" width="0.88671875" style="27" customWidth="1"/>
    <col min="4" max="4" width="3" style="6" bestFit="1" customWidth="1"/>
    <col min="5" max="5" width="20.109375" style="6" customWidth="1"/>
    <col min="6" max="57" width="2.33203125" style="27" customWidth="1"/>
    <col min="58" max="58" width="0.5546875" style="27" customWidth="1"/>
    <col min="59" max="59" width="3.77734375" style="482" customWidth="1"/>
    <col min="60" max="60" width="0.5546875" style="27" customWidth="1"/>
    <col min="61" max="73" width="4.6640625" style="27" customWidth="1"/>
    <col min="74" max="16384" width="11.5546875" style="27"/>
  </cols>
  <sheetData>
    <row r="2" spans="2:73" ht="15" thickBot="1" x14ac:dyDescent="0.35"/>
    <row r="3" spans="2:73" ht="15" thickBot="1" x14ac:dyDescent="0.35">
      <c r="B3" s="497"/>
      <c r="E3" s="26"/>
      <c r="F3" s="1">
        <v>7</v>
      </c>
      <c r="G3" s="2"/>
      <c r="H3" s="2"/>
      <c r="I3" s="3"/>
      <c r="J3" s="1">
        <v>8</v>
      </c>
      <c r="K3" s="2"/>
      <c r="L3" s="2"/>
      <c r="M3" s="3"/>
      <c r="N3" s="1">
        <v>9</v>
      </c>
      <c r="O3" s="2"/>
      <c r="P3" s="2"/>
      <c r="Q3" s="3"/>
      <c r="R3" s="1">
        <v>10</v>
      </c>
      <c r="S3" s="2"/>
      <c r="T3" s="2"/>
      <c r="U3" s="3"/>
      <c r="V3" s="1">
        <v>11</v>
      </c>
      <c r="W3" s="2"/>
      <c r="X3" s="2"/>
      <c r="Y3" s="3"/>
      <c r="Z3" s="1">
        <v>12</v>
      </c>
      <c r="AA3" s="2"/>
      <c r="AB3" s="2"/>
      <c r="AC3" s="3"/>
      <c r="AD3" s="1">
        <v>13</v>
      </c>
      <c r="AE3" s="2"/>
      <c r="AF3" s="2"/>
      <c r="AG3" s="3"/>
      <c r="AH3" s="1">
        <v>14</v>
      </c>
      <c r="AI3" s="2"/>
      <c r="AJ3" s="2"/>
      <c r="AK3" s="3"/>
      <c r="AL3" s="1">
        <v>15</v>
      </c>
      <c r="AM3" s="2"/>
      <c r="AN3" s="2"/>
      <c r="AO3" s="3"/>
      <c r="AP3" s="1">
        <v>16</v>
      </c>
      <c r="AQ3" s="2"/>
      <c r="AR3" s="2"/>
      <c r="AS3" s="3"/>
      <c r="AT3" s="1">
        <v>17</v>
      </c>
      <c r="AU3" s="2"/>
      <c r="AV3" s="2"/>
      <c r="AW3" s="3"/>
      <c r="AX3" s="1">
        <v>18</v>
      </c>
      <c r="AY3" s="2"/>
      <c r="AZ3" s="2"/>
      <c r="BA3" s="3"/>
      <c r="BB3" s="2">
        <v>19</v>
      </c>
      <c r="BC3" s="2"/>
      <c r="BD3" s="2"/>
      <c r="BE3" s="3"/>
      <c r="BF3" s="143"/>
      <c r="BG3" s="483"/>
      <c r="BI3" s="37"/>
      <c r="BJ3" s="38"/>
      <c r="BK3" s="39"/>
      <c r="BL3" s="40"/>
      <c r="BM3" s="41"/>
      <c r="BN3" s="42"/>
      <c r="BO3" s="43"/>
      <c r="BP3" s="44"/>
      <c r="BQ3" s="45"/>
      <c r="BR3" s="46"/>
      <c r="BS3" s="47"/>
      <c r="BT3" s="48"/>
      <c r="BU3" s="49"/>
    </row>
    <row r="4" spans="2:73" ht="14.4" customHeight="1" x14ac:dyDescent="0.3">
      <c r="B4" s="498"/>
      <c r="D4" s="64">
        <v>1</v>
      </c>
      <c r="E4" s="59" t="s">
        <v>21</v>
      </c>
      <c r="F4" s="195"/>
      <c r="G4" s="204"/>
      <c r="H4" s="204"/>
      <c r="I4" s="204"/>
      <c r="J4" s="204"/>
      <c r="K4" s="204"/>
      <c r="L4" s="204"/>
      <c r="M4" s="204"/>
      <c r="N4" s="380"/>
      <c r="O4" s="380"/>
      <c r="P4" s="380"/>
      <c r="Q4" s="380"/>
      <c r="R4" s="380"/>
      <c r="S4" s="380"/>
      <c r="T4" s="380"/>
      <c r="U4" s="380"/>
      <c r="V4" s="380"/>
      <c r="W4" s="380"/>
      <c r="X4" s="380"/>
      <c r="Y4" s="380"/>
      <c r="Z4" s="380"/>
      <c r="AA4" s="380"/>
      <c r="AB4" s="204"/>
      <c r="AC4" s="204"/>
      <c r="AD4" s="204"/>
      <c r="AE4" s="204"/>
      <c r="AF4" s="380"/>
      <c r="AG4" s="380"/>
      <c r="AH4" s="380"/>
      <c r="AI4" s="380"/>
      <c r="AJ4" s="380"/>
      <c r="AK4" s="380"/>
      <c r="AL4" s="380"/>
      <c r="AM4" s="380"/>
      <c r="AN4" s="380"/>
      <c r="AO4" s="380"/>
      <c r="AP4" s="380"/>
      <c r="AQ4" s="380"/>
      <c r="AR4" s="380"/>
      <c r="AS4" s="380"/>
      <c r="AT4" s="204"/>
      <c r="AU4" s="204"/>
      <c r="AV4" s="204"/>
      <c r="AW4" s="204"/>
      <c r="AX4" s="204"/>
      <c r="AY4" s="204"/>
      <c r="AZ4" s="204"/>
      <c r="BA4" s="204"/>
      <c r="BB4" s="204"/>
      <c r="BC4" s="204"/>
      <c r="BD4" s="204"/>
      <c r="BE4" s="209"/>
      <c r="BF4" s="144"/>
      <c r="BG4" s="484">
        <f>SUM(BI4:BU4)</f>
        <v>7</v>
      </c>
      <c r="BI4" s="28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>
        <v>7</v>
      </c>
      <c r="BU4" s="30"/>
    </row>
    <row r="5" spans="2:73" x14ac:dyDescent="0.3">
      <c r="B5" s="498"/>
      <c r="D5" s="65">
        <v>2</v>
      </c>
      <c r="E5" s="60" t="s">
        <v>22</v>
      </c>
      <c r="F5" s="269"/>
      <c r="G5" s="122"/>
      <c r="H5" s="122"/>
      <c r="I5" s="122"/>
      <c r="J5" s="122"/>
      <c r="K5" s="122"/>
      <c r="L5" s="122"/>
      <c r="M5" s="196"/>
      <c r="N5" s="196"/>
      <c r="O5" s="196"/>
      <c r="P5" s="196"/>
      <c r="Q5" s="196"/>
      <c r="R5" s="196"/>
      <c r="S5" s="196"/>
      <c r="T5" s="196"/>
      <c r="U5" s="196"/>
      <c r="V5" s="196"/>
      <c r="W5" s="196"/>
      <c r="X5" s="196"/>
      <c r="Y5" s="196"/>
      <c r="Z5" s="196"/>
      <c r="AA5" s="196"/>
      <c r="AB5" s="122"/>
      <c r="AC5" s="122"/>
      <c r="AD5" s="122"/>
      <c r="AE5" s="122"/>
      <c r="AF5" s="196"/>
      <c r="AG5" s="196"/>
      <c r="AH5" s="196"/>
      <c r="AI5" s="198" t="s">
        <v>0</v>
      </c>
      <c r="AJ5" s="198"/>
      <c r="AK5" s="198"/>
      <c r="AL5" s="198"/>
      <c r="AM5" s="198"/>
      <c r="AN5" s="198"/>
      <c r="AO5" s="198"/>
      <c r="AP5" s="198"/>
      <c r="AQ5" s="198"/>
      <c r="AR5" s="198"/>
      <c r="AS5" s="198"/>
      <c r="AT5" s="198"/>
      <c r="AU5" s="198"/>
      <c r="AV5" s="198"/>
      <c r="AW5" s="122"/>
      <c r="AX5" s="122"/>
      <c r="AY5" s="122"/>
      <c r="AZ5" s="122"/>
      <c r="BA5" s="122"/>
      <c r="BB5" s="122"/>
      <c r="BC5" s="122"/>
      <c r="BD5" s="122"/>
      <c r="BE5" s="274"/>
      <c r="BF5" s="144"/>
      <c r="BG5" s="485">
        <f t="shared" ref="BG5:BG6" si="0">SUM(BI5:BU5)</f>
        <v>8</v>
      </c>
      <c r="BI5" s="31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>
        <v>4.58</v>
      </c>
      <c r="BU5" s="33">
        <v>3.42</v>
      </c>
    </row>
    <row r="6" spans="2:73" ht="15" thickBot="1" x14ac:dyDescent="0.35">
      <c r="B6" s="499"/>
      <c r="D6" s="66">
        <v>3</v>
      </c>
      <c r="E6" s="55" t="s">
        <v>23</v>
      </c>
      <c r="F6" s="281"/>
      <c r="G6" s="282"/>
      <c r="H6" s="282"/>
      <c r="I6" s="282"/>
      <c r="J6" s="282"/>
      <c r="K6" s="282"/>
      <c r="L6" s="282"/>
      <c r="M6" s="282"/>
      <c r="N6" s="381"/>
      <c r="O6" s="381"/>
      <c r="P6" s="381"/>
      <c r="Q6" s="381"/>
      <c r="R6" s="381"/>
      <c r="S6" s="381"/>
      <c r="T6" s="381"/>
      <c r="U6" s="381"/>
      <c r="V6" s="381"/>
      <c r="W6" s="381"/>
      <c r="X6" s="381"/>
      <c r="Y6" s="381"/>
      <c r="Z6" s="381"/>
      <c r="AA6" s="381"/>
      <c r="AB6" s="282"/>
      <c r="AC6" s="282"/>
      <c r="AD6" s="282"/>
      <c r="AE6" s="381"/>
      <c r="AF6" s="381"/>
      <c r="AG6" s="381"/>
      <c r="AH6" s="381"/>
      <c r="AI6" s="381"/>
      <c r="AJ6" s="381"/>
      <c r="AK6" s="381"/>
      <c r="AL6" s="381"/>
      <c r="AM6" s="381"/>
      <c r="AN6" s="381"/>
      <c r="AO6" s="381"/>
      <c r="AP6" s="381"/>
      <c r="AQ6" s="146" t="s">
        <v>1</v>
      </c>
      <c r="AR6" s="146" t="s">
        <v>1</v>
      </c>
      <c r="AS6" s="146" t="s">
        <v>1</v>
      </c>
      <c r="AT6" s="481"/>
      <c r="AU6" s="282"/>
      <c r="AV6" s="282"/>
      <c r="AW6" s="282"/>
      <c r="AX6" s="282"/>
      <c r="AY6" s="282"/>
      <c r="AZ6" s="282"/>
      <c r="BA6" s="282"/>
      <c r="BB6" s="282"/>
      <c r="BC6" s="282"/>
      <c r="BD6" s="282"/>
      <c r="BE6" s="292"/>
      <c r="BF6" s="144"/>
      <c r="BG6" s="486">
        <f t="shared" si="0"/>
        <v>7.25</v>
      </c>
      <c r="BI6" s="34"/>
      <c r="BJ6" s="35"/>
      <c r="BK6" s="35"/>
      <c r="BL6" s="35"/>
      <c r="BM6" s="35"/>
      <c r="BN6" s="35"/>
      <c r="BO6" s="35"/>
      <c r="BP6" s="35">
        <v>0.75</v>
      </c>
      <c r="BQ6" s="35"/>
      <c r="BR6" s="35"/>
      <c r="BS6" s="35"/>
      <c r="BT6" s="35">
        <v>6.5</v>
      </c>
      <c r="BU6" s="36"/>
    </row>
    <row r="7" spans="2:73" ht="15" thickBot="1" x14ac:dyDescent="0.35">
      <c r="E7" s="500"/>
      <c r="BI7" s="83">
        <f>SUM(BI4:BI6)</f>
        <v>0</v>
      </c>
      <c r="BJ7" s="83">
        <f t="shared" ref="BJ7:BU7" si="1">SUM(BJ4:BJ6)</f>
        <v>0</v>
      </c>
      <c r="BK7" s="83">
        <f t="shared" si="1"/>
        <v>0</v>
      </c>
      <c r="BL7" s="83">
        <f t="shared" si="1"/>
        <v>0</v>
      </c>
      <c r="BM7" s="83">
        <f t="shared" si="1"/>
        <v>0</v>
      </c>
      <c r="BN7" s="83">
        <f t="shared" si="1"/>
        <v>0</v>
      </c>
      <c r="BO7" s="83">
        <f t="shared" si="1"/>
        <v>0</v>
      </c>
      <c r="BP7" s="83">
        <f t="shared" si="1"/>
        <v>0.75</v>
      </c>
      <c r="BQ7" s="83">
        <f t="shared" si="1"/>
        <v>0</v>
      </c>
      <c r="BR7" s="83">
        <f t="shared" si="1"/>
        <v>0</v>
      </c>
      <c r="BS7" s="83">
        <f t="shared" si="1"/>
        <v>0</v>
      </c>
      <c r="BT7" s="83">
        <f t="shared" si="1"/>
        <v>18.079999999999998</v>
      </c>
      <c r="BU7" s="83">
        <f t="shared" si="1"/>
        <v>3.42</v>
      </c>
    </row>
    <row r="8" spans="2:73" s="69" customFormat="1" ht="6.6" customHeight="1" x14ac:dyDescent="0.3">
      <c r="B8" s="497"/>
      <c r="D8" s="71"/>
      <c r="E8" s="6"/>
      <c r="L8" s="95">
        <v>35</v>
      </c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101"/>
      <c r="AA8" s="127"/>
      <c r="AB8" s="127"/>
      <c r="AC8" s="127"/>
      <c r="AD8" s="127"/>
      <c r="AE8" s="127"/>
      <c r="AF8" s="127"/>
      <c r="AG8" s="127"/>
      <c r="AH8" s="127"/>
      <c r="AI8" s="131">
        <v>5</v>
      </c>
      <c r="AJ8" s="132"/>
      <c r="AK8" s="132"/>
      <c r="AL8" s="132"/>
      <c r="AM8" s="132"/>
      <c r="AN8" s="132"/>
      <c r="AO8" s="132"/>
      <c r="AP8" s="148"/>
      <c r="AQ8" s="147"/>
      <c r="BF8" s="27"/>
      <c r="BG8" s="482"/>
      <c r="BH8" s="27"/>
    </row>
    <row r="9" spans="2:73" ht="7.2" customHeight="1" thickBot="1" x14ac:dyDescent="0.35">
      <c r="B9" s="498"/>
      <c r="L9" s="96">
        <v>35</v>
      </c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9"/>
      <c r="AA9" s="103"/>
      <c r="AB9" s="103"/>
      <c r="AC9" s="103"/>
      <c r="AD9" s="103"/>
      <c r="AE9" s="103"/>
      <c r="AF9" s="103"/>
      <c r="AG9" s="103"/>
      <c r="AH9" s="103"/>
      <c r="AI9" s="128">
        <v>5</v>
      </c>
      <c r="AJ9" s="129"/>
      <c r="AK9" s="129"/>
      <c r="AL9" s="129"/>
      <c r="AM9" s="129"/>
      <c r="AN9" s="129"/>
      <c r="AO9" s="129"/>
      <c r="AP9" s="128"/>
      <c r="AQ9" s="141"/>
      <c r="AR9" s="86"/>
    </row>
    <row r="10" spans="2:73" ht="15" thickBot="1" x14ac:dyDescent="0.35">
      <c r="B10" s="498"/>
      <c r="F10" s="18">
        <v>7</v>
      </c>
      <c r="G10" s="4"/>
      <c r="H10" s="4"/>
      <c r="I10" s="5"/>
      <c r="J10" s="18">
        <v>8</v>
      </c>
      <c r="K10" s="4"/>
      <c r="L10" s="53"/>
      <c r="M10" s="5"/>
      <c r="N10" s="18">
        <v>9</v>
      </c>
      <c r="O10" s="4"/>
      <c r="P10" s="4"/>
      <c r="Q10" s="5"/>
      <c r="R10" s="18">
        <v>10</v>
      </c>
      <c r="S10" s="4"/>
      <c r="T10" s="4"/>
      <c r="U10" s="5"/>
      <c r="V10" s="18">
        <v>11</v>
      </c>
      <c r="W10" s="4"/>
      <c r="X10" s="4"/>
      <c r="Y10" s="4"/>
      <c r="Z10" s="53">
        <v>12</v>
      </c>
      <c r="AA10" s="4"/>
      <c r="AB10" s="4"/>
      <c r="AC10" s="5"/>
      <c r="AD10" s="18">
        <v>13</v>
      </c>
      <c r="AE10" s="4"/>
      <c r="AF10" s="4"/>
      <c r="AG10" s="5"/>
      <c r="AH10" s="18">
        <v>14</v>
      </c>
      <c r="AI10" s="53"/>
      <c r="AJ10" s="4"/>
      <c r="AK10" s="5"/>
      <c r="AL10" s="18">
        <v>15</v>
      </c>
      <c r="AM10" s="4"/>
      <c r="AN10" s="4"/>
      <c r="AO10" s="4"/>
      <c r="AP10" s="53">
        <v>16</v>
      </c>
      <c r="AQ10" s="4"/>
      <c r="AR10" s="87"/>
      <c r="AS10" s="5"/>
      <c r="AT10" s="18">
        <v>17</v>
      </c>
      <c r="AU10" s="4"/>
      <c r="AV10" s="4"/>
      <c r="AW10" s="5"/>
      <c r="AX10" s="18">
        <v>18</v>
      </c>
      <c r="AY10" s="4"/>
      <c r="AZ10" s="4"/>
      <c r="BA10" s="5"/>
      <c r="BB10" s="4">
        <v>19</v>
      </c>
      <c r="BC10" s="4"/>
      <c r="BD10" s="4"/>
      <c r="BE10" s="5"/>
      <c r="BF10" s="143"/>
      <c r="BG10" s="483"/>
      <c r="BI10" s="37"/>
      <c r="BJ10" s="38"/>
      <c r="BK10" s="39"/>
      <c r="BL10" s="40"/>
      <c r="BM10" s="41"/>
      <c r="BN10" s="42"/>
      <c r="BO10" s="43"/>
      <c r="BP10" s="44"/>
      <c r="BQ10" s="45"/>
      <c r="BR10" s="46"/>
      <c r="BS10" s="47"/>
      <c r="BT10" s="48"/>
      <c r="BU10" s="49"/>
    </row>
    <row r="11" spans="2:73" ht="14.4" customHeight="1" x14ac:dyDescent="0.3">
      <c r="B11" s="498"/>
      <c r="D11" s="64">
        <v>4</v>
      </c>
      <c r="E11" s="501" t="s">
        <v>24</v>
      </c>
      <c r="F11" s="195"/>
      <c r="G11" s="204"/>
      <c r="H11" s="204"/>
      <c r="I11" s="204"/>
      <c r="J11" s="204"/>
      <c r="K11" s="205"/>
      <c r="L11" s="206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  <c r="X11" s="204"/>
      <c r="Y11" s="205"/>
      <c r="Z11" s="206"/>
      <c r="AA11" s="204"/>
      <c r="AB11" s="204"/>
      <c r="AC11" s="204"/>
      <c r="AD11" s="184" t="s">
        <v>2</v>
      </c>
      <c r="AE11" s="19"/>
      <c r="AF11" s="19"/>
      <c r="AG11" s="19" t="s">
        <v>3</v>
      </c>
      <c r="AH11" s="205"/>
      <c r="AI11" s="206"/>
      <c r="AJ11" s="204"/>
      <c r="AK11" s="204"/>
      <c r="AL11" s="204"/>
      <c r="AM11" s="204"/>
      <c r="AN11" s="204"/>
      <c r="AO11" s="205"/>
      <c r="AP11" s="206"/>
      <c r="AQ11" s="205"/>
      <c r="AR11" s="208"/>
      <c r="AS11" s="204"/>
      <c r="AT11" s="204"/>
      <c r="AU11" s="204"/>
      <c r="AV11" s="204"/>
      <c r="AW11" s="204"/>
      <c r="AX11" s="204"/>
      <c r="AY11" s="204"/>
      <c r="AZ11" s="204"/>
      <c r="BA11" s="204"/>
      <c r="BB11" s="204"/>
      <c r="BC11" s="204"/>
      <c r="BD11" s="204"/>
      <c r="BE11" s="209"/>
      <c r="BF11" s="144"/>
      <c r="BG11" s="484">
        <f>SUM(BI11:BU11)</f>
        <v>1</v>
      </c>
      <c r="BI11" s="28"/>
      <c r="BJ11" s="29"/>
      <c r="BK11" s="29"/>
      <c r="BL11" s="29"/>
      <c r="BM11" s="29"/>
      <c r="BN11" s="29">
        <v>0.25</v>
      </c>
      <c r="BO11" s="29">
        <v>0.75</v>
      </c>
      <c r="BP11" s="29"/>
      <c r="BQ11" s="29"/>
      <c r="BR11" s="29"/>
      <c r="BS11" s="29"/>
      <c r="BT11" s="29"/>
      <c r="BU11" s="30"/>
    </row>
    <row r="12" spans="2:73" x14ac:dyDescent="0.3">
      <c r="B12" s="498"/>
      <c r="D12" s="65">
        <v>5</v>
      </c>
      <c r="E12" s="502" t="s">
        <v>25</v>
      </c>
      <c r="F12" s="382"/>
      <c r="G12" s="383"/>
      <c r="H12" s="384"/>
      <c r="I12" s="384"/>
      <c r="J12" s="384"/>
      <c r="K12" s="385"/>
      <c r="L12" s="434"/>
      <c r="M12" s="384"/>
      <c r="N12" s="384"/>
      <c r="O12" s="384"/>
      <c r="P12" s="383"/>
      <c r="Q12" s="383"/>
      <c r="R12" s="383"/>
      <c r="S12" s="383"/>
      <c r="T12" s="395"/>
      <c r="U12" s="395"/>
      <c r="V12" s="395"/>
      <c r="W12" s="395"/>
      <c r="X12" s="395"/>
      <c r="Y12" s="396"/>
      <c r="Z12" s="397"/>
      <c r="AA12" s="395"/>
      <c r="AB12" s="395"/>
      <c r="AC12" s="395"/>
      <c r="AD12" s="395"/>
      <c r="AE12" s="395"/>
      <c r="AF12" s="395"/>
      <c r="AG12" s="395"/>
      <c r="AH12" s="391"/>
      <c r="AI12" s="410"/>
      <c r="AJ12" s="383"/>
      <c r="AK12" s="398"/>
      <c r="AL12" s="398"/>
      <c r="AM12" s="398"/>
      <c r="AN12" s="398"/>
      <c r="AO12" s="411"/>
      <c r="AP12" s="435"/>
      <c r="AQ12" s="411"/>
      <c r="AR12" s="436"/>
      <c r="AS12" s="437"/>
      <c r="AT12" s="437"/>
      <c r="AU12" s="437"/>
      <c r="AV12" s="437"/>
      <c r="AW12" s="437"/>
      <c r="AX12" s="437"/>
      <c r="AY12" s="437"/>
      <c r="AZ12" s="383"/>
      <c r="BA12" s="383"/>
      <c r="BB12" s="383"/>
      <c r="BC12" s="367"/>
      <c r="BD12" s="367"/>
      <c r="BE12" s="368"/>
      <c r="BF12" s="55"/>
      <c r="BG12" s="485">
        <f t="shared" ref="BG12:BG19" si="2">SUM(BI12:BU12)</f>
        <v>9.25</v>
      </c>
      <c r="BI12" s="31">
        <v>2</v>
      </c>
      <c r="BJ12" s="32">
        <v>2</v>
      </c>
      <c r="BK12" s="32"/>
      <c r="BL12" s="32">
        <v>1.75</v>
      </c>
      <c r="BM12" s="32">
        <v>3.5</v>
      </c>
      <c r="BN12" s="32"/>
      <c r="BO12" s="32"/>
      <c r="BP12" s="32"/>
      <c r="BQ12" s="32"/>
      <c r="BR12" s="32"/>
      <c r="BS12" s="32"/>
      <c r="BT12" s="32"/>
      <c r="BU12" s="33"/>
    </row>
    <row r="13" spans="2:73" x14ac:dyDescent="0.3">
      <c r="B13" s="498"/>
      <c r="D13" s="65">
        <v>6</v>
      </c>
      <c r="E13" s="502" t="s">
        <v>26</v>
      </c>
      <c r="F13" s="269"/>
      <c r="G13" s="122"/>
      <c r="H13" s="122"/>
      <c r="I13" s="122"/>
      <c r="J13" s="122"/>
      <c r="K13" s="123"/>
      <c r="L13" s="276"/>
      <c r="M13" s="122"/>
      <c r="N13" s="122"/>
      <c r="O13" s="122"/>
      <c r="P13" s="122"/>
      <c r="Q13" s="122"/>
      <c r="R13" s="122"/>
      <c r="S13" s="122"/>
      <c r="T13" s="122"/>
      <c r="U13" s="122"/>
      <c r="V13" s="122"/>
      <c r="W13" s="242" t="s">
        <v>13</v>
      </c>
      <c r="X13" s="242"/>
      <c r="Y13" s="185" t="s">
        <v>5</v>
      </c>
      <c r="Z13" s="189"/>
      <c r="AA13" s="190"/>
      <c r="AB13" s="190"/>
      <c r="AC13" s="190"/>
      <c r="AD13" s="190"/>
      <c r="AE13" s="22" t="s">
        <v>6</v>
      </c>
      <c r="AF13" s="22"/>
      <c r="AG13" s="22" t="s">
        <v>3</v>
      </c>
      <c r="AH13" s="123"/>
      <c r="AI13" s="276"/>
      <c r="AJ13" s="122"/>
      <c r="AK13" s="122"/>
      <c r="AL13" s="122"/>
      <c r="AM13" s="122"/>
      <c r="AN13" s="122"/>
      <c r="AO13" s="123"/>
      <c r="AP13" s="276"/>
      <c r="AQ13" s="123"/>
      <c r="AR13" s="232"/>
      <c r="AS13" s="50"/>
      <c r="AT13" s="50"/>
      <c r="AU13" s="50"/>
      <c r="AV13" s="50"/>
      <c r="AW13" s="50"/>
      <c r="AX13" s="50"/>
      <c r="AY13" s="50"/>
      <c r="AZ13" s="50"/>
      <c r="BA13" s="50"/>
      <c r="BB13" s="233"/>
      <c r="BC13" s="233"/>
      <c r="BD13" s="122"/>
      <c r="BE13" s="274"/>
      <c r="BF13" s="144"/>
      <c r="BG13" s="485">
        <f t="shared" si="2"/>
        <v>5.75</v>
      </c>
      <c r="BI13" s="31">
        <v>0.5</v>
      </c>
      <c r="BJ13" s="32"/>
      <c r="BK13" s="32">
        <v>0.5</v>
      </c>
      <c r="BL13" s="32"/>
      <c r="BM13" s="32">
        <v>1.5</v>
      </c>
      <c r="BN13" s="32"/>
      <c r="BO13" s="32">
        <v>0.75</v>
      </c>
      <c r="BP13" s="32">
        <v>2.5</v>
      </c>
      <c r="BQ13" s="32"/>
      <c r="BR13" s="32"/>
      <c r="BS13" s="32"/>
      <c r="BT13" s="32"/>
      <c r="BU13" s="33"/>
    </row>
    <row r="14" spans="2:73" x14ac:dyDescent="0.3">
      <c r="B14" s="498"/>
      <c r="D14" s="65">
        <v>7</v>
      </c>
      <c r="E14" s="502" t="s">
        <v>27</v>
      </c>
      <c r="F14" s="227"/>
      <c r="G14" s="50"/>
      <c r="H14" s="50"/>
      <c r="I14" s="50"/>
      <c r="J14" s="50"/>
      <c r="K14" s="72" t="s">
        <v>4</v>
      </c>
      <c r="L14" s="276"/>
      <c r="M14" s="122"/>
      <c r="N14" s="122"/>
      <c r="O14" s="122"/>
      <c r="P14" s="122"/>
      <c r="Q14" s="122"/>
      <c r="R14" s="122"/>
      <c r="S14" s="122"/>
      <c r="T14" s="122"/>
      <c r="U14" s="122"/>
      <c r="V14" s="122"/>
      <c r="W14" s="122"/>
      <c r="X14" s="122"/>
      <c r="Y14" s="185" t="s">
        <v>5</v>
      </c>
      <c r="Z14" s="189"/>
      <c r="AA14" s="22"/>
      <c r="AB14" s="22"/>
      <c r="AC14" s="22"/>
      <c r="AD14" s="22"/>
      <c r="AE14" s="22"/>
      <c r="AF14" s="22"/>
      <c r="AG14" s="22" t="s">
        <v>3</v>
      </c>
      <c r="AH14" s="123"/>
      <c r="AI14" s="276"/>
      <c r="AJ14" s="122"/>
      <c r="AK14" s="122"/>
      <c r="AL14" s="122"/>
      <c r="AM14" s="122"/>
      <c r="AN14" s="122"/>
      <c r="AO14" s="123"/>
      <c r="AP14" s="348"/>
      <c r="AQ14" s="72"/>
      <c r="AR14" s="232"/>
      <c r="AS14" s="50"/>
      <c r="AT14" s="50"/>
      <c r="AU14" s="50"/>
      <c r="AV14" s="50"/>
      <c r="AW14" s="50"/>
      <c r="AX14" s="50"/>
      <c r="AY14" s="50"/>
      <c r="AZ14" s="233"/>
      <c r="BA14" s="233"/>
      <c r="BB14" s="122"/>
      <c r="BC14" s="122"/>
      <c r="BD14" s="122"/>
      <c r="BE14" s="274"/>
      <c r="BF14" s="144"/>
      <c r="BG14" s="485">
        <f t="shared" si="2"/>
        <v>6.83</v>
      </c>
      <c r="BI14" s="31"/>
      <c r="BJ14" s="32"/>
      <c r="BK14" s="32">
        <v>0.5</v>
      </c>
      <c r="BL14" s="32"/>
      <c r="BM14" s="32">
        <v>0.42</v>
      </c>
      <c r="BN14" s="32"/>
      <c r="BO14" s="32">
        <v>1.83</v>
      </c>
      <c r="BP14" s="32">
        <v>4.08</v>
      </c>
      <c r="BQ14" s="32"/>
      <c r="BR14" s="32"/>
      <c r="BS14" s="32"/>
      <c r="BT14" s="32"/>
      <c r="BU14" s="33"/>
    </row>
    <row r="15" spans="2:73" x14ac:dyDescent="0.3">
      <c r="B15" s="498"/>
      <c r="D15" s="65">
        <v>8</v>
      </c>
      <c r="E15" s="502" t="s">
        <v>28</v>
      </c>
      <c r="F15" s="238"/>
      <c r="G15" s="219"/>
      <c r="H15" s="219"/>
      <c r="I15" s="219"/>
      <c r="J15" s="219"/>
      <c r="K15" s="217"/>
      <c r="L15" s="218"/>
      <c r="M15" s="219"/>
      <c r="N15" s="219"/>
      <c r="O15" s="219"/>
      <c r="P15" s="239"/>
      <c r="Q15" s="239"/>
      <c r="R15" s="239"/>
      <c r="S15" s="239"/>
      <c r="T15" s="214"/>
      <c r="U15" s="214"/>
      <c r="V15" s="214"/>
      <c r="W15" s="214"/>
      <c r="X15" s="214"/>
      <c r="Y15" s="215"/>
      <c r="Z15" s="216"/>
      <c r="AA15" s="214"/>
      <c r="AB15" s="214"/>
      <c r="AC15" s="214"/>
      <c r="AD15" s="214"/>
      <c r="AE15" s="214"/>
      <c r="AF15" s="214"/>
      <c r="AG15" s="214"/>
      <c r="AH15" s="217"/>
      <c r="AI15" s="218"/>
      <c r="AJ15" s="219"/>
      <c r="AK15" s="220"/>
      <c r="AL15" s="220"/>
      <c r="AM15" s="220"/>
      <c r="AN15" s="220"/>
      <c r="AO15" s="221"/>
      <c r="AP15" s="438"/>
      <c r="AQ15" s="221"/>
      <c r="AR15" s="240"/>
      <c r="AS15" s="241"/>
      <c r="AT15" s="241"/>
      <c r="AU15" s="241"/>
      <c r="AV15" s="219"/>
      <c r="AW15" s="219"/>
      <c r="AX15" s="219"/>
      <c r="AY15" s="219"/>
      <c r="AZ15" s="219"/>
      <c r="BA15" s="219"/>
      <c r="BB15" s="219"/>
      <c r="BC15" s="225"/>
      <c r="BD15" s="225"/>
      <c r="BE15" s="226"/>
      <c r="BF15" s="55"/>
      <c r="BG15" s="485">
        <f t="shared" si="2"/>
        <v>7.25</v>
      </c>
      <c r="BI15" s="31"/>
      <c r="BJ15" s="32"/>
      <c r="BK15" s="32"/>
      <c r="BL15" s="32">
        <v>1.75</v>
      </c>
      <c r="BM15" s="32">
        <v>3.5</v>
      </c>
      <c r="BN15" s="32"/>
      <c r="BO15" s="32"/>
      <c r="BP15" s="32">
        <v>1</v>
      </c>
      <c r="BQ15" s="32"/>
      <c r="BR15" s="32"/>
      <c r="BS15" s="32"/>
      <c r="BT15" s="32">
        <v>1</v>
      </c>
      <c r="BU15" s="33"/>
    </row>
    <row r="16" spans="2:73" x14ac:dyDescent="0.3">
      <c r="B16" s="498"/>
      <c r="D16" s="65">
        <v>9</v>
      </c>
      <c r="E16" s="502" t="s">
        <v>29</v>
      </c>
      <c r="F16" s="269"/>
      <c r="G16" s="122"/>
      <c r="H16" s="122"/>
      <c r="I16" s="122"/>
      <c r="J16" s="242"/>
      <c r="K16" s="243"/>
      <c r="L16" s="244"/>
      <c r="M16" s="242"/>
      <c r="N16" s="242"/>
      <c r="O16" s="122"/>
      <c r="P16" s="122"/>
      <c r="Q16" s="122"/>
      <c r="R16" s="122"/>
      <c r="S16" s="122"/>
      <c r="T16" s="122"/>
      <c r="U16" s="122"/>
      <c r="V16" s="122"/>
      <c r="W16" s="122"/>
      <c r="X16" s="190"/>
      <c r="Y16" s="185"/>
      <c r="Z16" s="189"/>
      <c r="AA16" s="190"/>
      <c r="AB16" s="190"/>
      <c r="AC16" s="190"/>
      <c r="AD16" s="190"/>
      <c r="AE16" s="22" t="s">
        <v>6</v>
      </c>
      <c r="AF16" s="22"/>
      <c r="AG16" s="22" t="s">
        <v>3</v>
      </c>
      <c r="AH16" s="245"/>
      <c r="AI16" s="201"/>
      <c r="AJ16" s="164"/>
      <c r="AK16" s="164"/>
      <c r="AL16" s="164"/>
      <c r="AM16" s="164"/>
      <c r="AN16" s="164"/>
      <c r="AO16" s="245"/>
      <c r="AP16" s="201"/>
      <c r="AQ16" s="123"/>
      <c r="AR16" s="271"/>
      <c r="AS16" s="122"/>
      <c r="AT16" s="247"/>
      <c r="AU16" s="247"/>
      <c r="AV16" s="247"/>
      <c r="AW16" s="247"/>
      <c r="AX16" s="247"/>
      <c r="AY16" s="247"/>
      <c r="AZ16" s="247"/>
      <c r="BA16" s="247"/>
      <c r="BB16" s="122"/>
      <c r="BC16" s="122"/>
      <c r="BD16" s="122"/>
      <c r="BE16" s="274"/>
      <c r="BF16" s="144"/>
      <c r="BG16" s="485">
        <f t="shared" si="2"/>
        <v>8</v>
      </c>
      <c r="BI16" s="31">
        <v>1.25</v>
      </c>
      <c r="BJ16" s="32">
        <v>2</v>
      </c>
      <c r="BK16" s="32"/>
      <c r="BL16" s="32">
        <v>2.17</v>
      </c>
      <c r="BM16" s="32">
        <v>1.83</v>
      </c>
      <c r="BN16" s="32"/>
      <c r="BO16" s="32">
        <v>0.75</v>
      </c>
      <c r="BP16" s="32"/>
      <c r="BQ16" s="32"/>
      <c r="BR16" s="32"/>
      <c r="BS16" s="32"/>
      <c r="BT16" s="32"/>
      <c r="BU16" s="33"/>
    </row>
    <row r="17" spans="2:73" x14ac:dyDescent="0.3">
      <c r="B17" s="498"/>
      <c r="D17" s="65">
        <v>10</v>
      </c>
      <c r="E17" s="502" t="s">
        <v>30</v>
      </c>
      <c r="F17" s="269"/>
      <c r="G17" s="122"/>
      <c r="H17" s="50"/>
      <c r="I17" s="50"/>
      <c r="J17" s="50"/>
      <c r="K17" s="72" t="s">
        <v>4</v>
      </c>
      <c r="L17" s="276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85" t="s">
        <v>5</v>
      </c>
      <c r="Z17" s="189"/>
      <c r="AA17" s="22"/>
      <c r="AB17" s="22"/>
      <c r="AC17" s="22"/>
      <c r="AD17" s="22"/>
      <c r="AE17" s="22"/>
      <c r="AF17" s="22"/>
      <c r="AG17" s="22" t="s">
        <v>3</v>
      </c>
      <c r="AH17" s="123"/>
      <c r="AI17" s="276"/>
      <c r="AJ17" s="122"/>
      <c r="AK17" s="122"/>
      <c r="AL17" s="122"/>
      <c r="AM17" s="122"/>
      <c r="AN17" s="122"/>
      <c r="AO17" s="123"/>
      <c r="AP17" s="276"/>
      <c r="AQ17" s="123"/>
      <c r="AR17" s="232"/>
      <c r="AS17" s="50"/>
      <c r="AT17" s="50"/>
      <c r="AU17" s="50"/>
      <c r="AV17" s="50"/>
      <c r="AW17" s="50"/>
      <c r="AX17" s="122"/>
      <c r="AY17" s="122"/>
      <c r="AZ17" s="122"/>
      <c r="BA17" s="122"/>
      <c r="BB17" s="122"/>
      <c r="BC17" s="122"/>
      <c r="BD17" s="122"/>
      <c r="BE17" s="274"/>
      <c r="BF17" s="144"/>
      <c r="BG17" s="485">
        <f t="shared" si="2"/>
        <v>4.83</v>
      </c>
      <c r="BI17" s="31"/>
      <c r="BJ17" s="32"/>
      <c r="BK17" s="32"/>
      <c r="BL17" s="32"/>
      <c r="BM17" s="32">
        <v>0.42</v>
      </c>
      <c r="BN17" s="32"/>
      <c r="BO17" s="32">
        <v>1.83</v>
      </c>
      <c r="BP17" s="32">
        <v>2.58</v>
      </c>
      <c r="BQ17" s="32"/>
      <c r="BR17" s="32"/>
      <c r="BS17" s="32"/>
      <c r="BT17" s="32"/>
      <c r="BU17" s="33"/>
    </row>
    <row r="18" spans="2:73" x14ac:dyDescent="0.3">
      <c r="B18" s="498"/>
      <c r="D18" s="65">
        <v>11</v>
      </c>
      <c r="E18" s="502" t="s">
        <v>31</v>
      </c>
      <c r="F18" s="269"/>
      <c r="G18" s="122"/>
      <c r="H18" s="122"/>
      <c r="I18" s="122"/>
      <c r="J18" s="122"/>
      <c r="K18" s="248" t="s">
        <v>7</v>
      </c>
      <c r="L18" s="186"/>
      <c r="M18" s="187"/>
      <c r="N18" s="187"/>
      <c r="O18" s="187"/>
      <c r="P18" s="187"/>
      <c r="Q18" s="187"/>
      <c r="R18" s="187"/>
      <c r="S18" s="187"/>
      <c r="T18" s="187"/>
      <c r="U18" s="187"/>
      <c r="V18" s="187"/>
      <c r="W18" s="187"/>
      <c r="X18" s="187"/>
      <c r="Y18" s="188"/>
      <c r="Z18" s="189"/>
      <c r="AA18" s="190"/>
      <c r="AB18" s="122"/>
      <c r="AC18" s="122"/>
      <c r="AD18" s="122"/>
      <c r="AE18" s="22" t="s">
        <v>6</v>
      </c>
      <c r="AF18" s="22"/>
      <c r="AG18" s="22"/>
      <c r="AH18" s="188" t="s">
        <v>3</v>
      </c>
      <c r="AI18" s="186"/>
      <c r="AJ18" s="187"/>
      <c r="AK18" s="187"/>
      <c r="AL18" s="187"/>
      <c r="AM18" s="187"/>
      <c r="AN18" s="187"/>
      <c r="AO18" s="188"/>
      <c r="AP18" s="276"/>
      <c r="AQ18" s="123"/>
      <c r="AR18" s="271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  <c r="BD18" s="122"/>
      <c r="BE18" s="274"/>
      <c r="BF18" s="144"/>
      <c r="BG18" s="485">
        <f t="shared" si="2"/>
        <v>6.83</v>
      </c>
      <c r="BI18" s="31"/>
      <c r="BJ18" s="32"/>
      <c r="BK18" s="32"/>
      <c r="BL18" s="32"/>
      <c r="BM18" s="32">
        <v>0.5</v>
      </c>
      <c r="BN18" s="32"/>
      <c r="BO18" s="32">
        <v>0.75</v>
      </c>
      <c r="BP18" s="32"/>
      <c r="BQ18" s="32">
        <f>5+0.33</f>
        <v>5.33</v>
      </c>
      <c r="BR18" s="32">
        <v>0.25</v>
      </c>
      <c r="BS18" s="32"/>
      <c r="BT18" s="32"/>
      <c r="BU18" s="33"/>
    </row>
    <row r="19" spans="2:73" ht="15" thickBot="1" x14ac:dyDescent="0.35">
      <c r="B19" s="498"/>
      <c r="D19" s="66">
        <v>12</v>
      </c>
      <c r="E19" s="503" t="s">
        <v>32</v>
      </c>
      <c r="F19" s="281"/>
      <c r="G19" s="282"/>
      <c r="H19" s="282"/>
      <c r="I19" s="282"/>
      <c r="J19" s="251"/>
      <c r="K19" s="193"/>
      <c r="L19" s="252" t="s">
        <v>4</v>
      </c>
      <c r="M19" s="253"/>
      <c r="N19" s="253"/>
      <c r="O19" s="253"/>
      <c r="P19" s="253"/>
      <c r="Q19" s="253"/>
      <c r="R19" s="253"/>
      <c r="S19" s="253"/>
      <c r="T19" s="253"/>
      <c r="U19" s="253"/>
      <c r="V19" s="253"/>
      <c r="W19" s="253"/>
      <c r="X19" s="253"/>
      <c r="Y19" s="254"/>
      <c r="Z19" s="284"/>
      <c r="AA19" s="282"/>
      <c r="AB19" s="282"/>
      <c r="AC19" s="282"/>
      <c r="AD19" s="194"/>
      <c r="AE19" s="256"/>
      <c r="AF19" s="256"/>
      <c r="AG19" s="256"/>
      <c r="AH19" s="254" t="s">
        <v>3</v>
      </c>
      <c r="AI19" s="252"/>
      <c r="AJ19" s="253"/>
      <c r="AK19" s="253"/>
      <c r="AL19" s="253"/>
      <c r="AM19" s="253"/>
      <c r="AN19" s="253"/>
      <c r="AO19" s="254"/>
      <c r="AP19" s="352"/>
      <c r="AQ19" s="193"/>
      <c r="AR19" s="259"/>
      <c r="AS19" s="251"/>
      <c r="AT19" s="282"/>
      <c r="AU19" s="282"/>
      <c r="AV19" s="282"/>
      <c r="AW19" s="282"/>
      <c r="AX19" s="282"/>
      <c r="AY19" s="282"/>
      <c r="AZ19" s="282"/>
      <c r="BA19" s="282"/>
      <c r="BB19" s="282"/>
      <c r="BC19" s="282"/>
      <c r="BD19" s="282"/>
      <c r="BE19" s="292"/>
      <c r="BF19" s="144"/>
      <c r="BG19" s="486">
        <f t="shared" si="2"/>
        <v>7.99</v>
      </c>
      <c r="BI19" s="34"/>
      <c r="BJ19" s="35"/>
      <c r="BK19" s="35"/>
      <c r="BL19" s="35"/>
      <c r="BM19" s="35"/>
      <c r="BN19" s="35"/>
      <c r="BO19" s="35">
        <v>0.83</v>
      </c>
      <c r="BP19" s="35">
        <v>1.58</v>
      </c>
      <c r="BQ19" s="35">
        <f>5+0.33</f>
        <v>5.33</v>
      </c>
      <c r="BR19" s="35">
        <v>0.25</v>
      </c>
      <c r="BS19" s="35"/>
      <c r="BT19" s="35"/>
      <c r="BU19" s="36"/>
    </row>
    <row r="20" spans="2:73" ht="6" customHeight="1" x14ac:dyDescent="0.3">
      <c r="B20" s="498"/>
      <c r="L20" s="52"/>
      <c r="Z20" s="52"/>
      <c r="AI20" s="52"/>
      <c r="AJ20" s="54"/>
      <c r="AP20" s="52"/>
      <c r="AQ20" s="54"/>
      <c r="AR20" s="86"/>
      <c r="AS20" s="54"/>
    </row>
    <row r="21" spans="2:73" x14ac:dyDescent="0.3">
      <c r="B21" s="498"/>
      <c r="L21" s="67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2"/>
      <c r="AI21" s="67"/>
      <c r="AJ21" s="56"/>
      <c r="AK21" s="56"/>
      <c r="AL21" s="56"/>
      <c r="AM21" s="56"/>
      <c r="AN21" s="56"/>
      <c r="AO21" s="56"/>
      <c r="AP21" s="85"/>
      <c r="AQ21" s="149"/>
      <c r="AR21" s="89"/>
      <c r="BI21" s="83">
        <f>SUM(BI11:BI20)</f>
        <v>3.75</v>
      </c>
      <c r="BJ21" s="83">
        <f t="shared" ref="BJ21:BU21" si="3">SUM(BJ11:BJ20)</f>
        <v>4</v>
      </c>
      <c r="BK21" s="83">
        <f t="shared" si="3"/>
        <v>1</v>
      </c>
      <c r="BL21" s="83">
        <f t="shared" si="3"/>
        <v>5.67</v>
      </c>
      <c r="BM21" s="83">
        <f t="shared" si="3"/>
        <v>11.67</v>
      </c>
      <c r="BN21" s="83">
        <f t="shared" si="3"/>
        <v>0.25</v>
      </c>
      <c r="BO21" s="83">
        <f t="shared" si="3"/>
        <v>7.49</v>
      </c>
      <c r="BP21" s="83">
        <f t="shared" si="3"/>
        <v>11.74</v>
      </c>
      <c r="BQ21" s="83">
        <f t="shared" si="3"/>
        <v>10.66</v>
      </c>
      <c r="BR21" s="83">
        <f t="shared" si="3"/>
        <v>0.5</v>
      </c>
      <c r="BS21" s="83">
        <f t="shared" si="3"/>
        <v>0</v>
      </c>
      <c r="BT21" s="83">
        <f t="shared" si="3"/>
        <v>1</v>
      </c>
      <c r="BU21" s="83">
        <f t="shared" si="3"/>
        <v>0</v>
      </c>
    </row>
    <row r="22" spans="2:73" ht="15" thickBot="1" x14ac:dyDescent="0.35">
      <c r="B22" s="499"/>
      <c r="L22" s="76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52"/>
      <c r="AI22" s="76"/>
      <c r="AJ22" s="77"/>
      <c r="AK22" s="77"/>
      <c r="AL22" s="77"/>
      <c r="AM22" s="77"/>
      <c r="AN22" s="77"/>
      <c r="AO22" s="77"/>
      <c r="AP22" s="77"/>
      <c r="AQ22" s="77"/>
      <c r="AR22" s="86"/>
    </row>
    <row r="23" spans="2:73" s="69" customFormat="1" ht="15" thickBot="1" x14ac:dyDescent="0.35">
      <c r="B23" s="70"/>
      <c r="D23" s="71"/>
      <c r="E23" s="71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F23" s="154"/>
      <c r="AG23" s="154"/>
      <c r="AH23" s="154"/>
      <c r="AI23" s="154"/>
      <c r="AJ23" s="154"/>
      <c r="AK23" s="57"/>
      <c r="AL23" s="57"/>
      <c r="AM23" s="57"/>
      <c r="AN23" s="57"/>
      <c r="AO23" s="57"/>
      <c r="AP23" s="57"/>
      <c r="AQ23" s="57"/>
      <c r="AR23" s="57"/>
      <c r="BG23" s="487"/>
    </row>
    <row r="24" spans="2:73" ht="7.2" customHeight="1" x14ac:dyDescent="0.3">
      <c r="B24" s="497"/>
      <c r="L24" s="95">
        <v>35</v>
      </c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102"/>
      <c r="AA24" s="103"/>
      <c r="AB24" s="103"/>
      <c r="AC24" s="103"/>
      <c r="AD24" s="103"/>
      <c r="AE24" s="103"/>
      <c r="AF24" s="151">
        <v>20</v>
      </c>
      <c r="AG24" s="150"/>
      <c r="AH24" s="150"/>
      <c r="AI24" s="150"/>
      <c r="AJ24" s="150"/>
      <c r="AK24" s="97"/>
      <c r="AL24" s="104"/>
      <c r="AM24" s="104"/>
      <c r="AN24" s="104"/>
      <c r="AO24" s="104"/>
      <c r="AP24" s="105"/>
      <c r="AQ24" s="101"/>
      <c r="AR24" s="54"/>
    </row>
    <row r="25" spans="2:73" ht="7.2" customHeight="1" thickBot="1" x14ac:dyDescent="0.35">
      <c r="B25" s="498"/>
      <c r="L25" s="96">
        <v>35</v>
      </c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126"/>
      <c r="Z25" s="100"/>
      <c r="AA25" s="103"/>
      <c r="AB25" s="103"/>
      <c r="AC25" s="103"/>
      <c r="AD25" s="103"/>
      <c r="AE25" s="103"/>
      <c r="AF25" s="96">
        <v>20</v>
      </c>
      <c r="AG25" s="98"/>
      <c r="AH25" s="98"/>
      <c r="AI25" s="98"/>
      <c r="AJ25" s="98"/>
      <c r="AK25" s="98"/>
      <c r="AL25" s="98"/>
      <c r="AM25" s="98"/>
      <c r="AN25" s="98"/>
      <c r="AO25" s="98"/>
      <c r="AP25" s="158"/>
      <c r="AQ25" s="141"/>
      <c r="AR25" s="73"/>
    </row>
    <row r="26" spans="2:73" ht="15" thickBot="1" x14ac:dyDescent="0.35">
      <c r="B26" s="498"/>
      <c r="F26" s="18">
        <v>7</v>
      </c>
      <c r="G26" s="4"/>
      <c r="H26" s="4"/>
      <c r="I26" s="5"/>
      <c r="J26" s="18">
        <v>8</v>
      </c>
      <c r="K26" s="4"/>
      <c r="L26" s="53"/>
      <c r="M26" s="5"/>
      <c r="N26" s="18">
        <v>9</v>
      </c>
      <c r="O26" s="4"/>
      <c r="P26" s="4"/>
      <c r="Q26" s="5"/>
      <c r="R26" s="18">
        <v>10</v>
      </c>
      <c r="S26" s="4"/>
      <c r="T26" s="4"/>
      <c r="U26" s="5"/>
      <c r="V26" s="18">
        <v>11</v>
      </c>
      <c r="W26" s="4"/>
      <c r="X26" s="4"/>
      <c r="Y26" s="53"/>
      <c r="Z26" s="87">
        <v>12</v>
      </c>
      <c r="AA26" s="4"/>
      <c r="AB26" s="4"/>
      <c r="AC26" s="5"/>
      <c r="AD26" s="18">
        <v>13</v>
      </c>
      <c r="AE26" s="4"/>
      <c r="AF26" s="53"/>
      <c r="AG26" s="5"/>
      <c r="AH26" s="18">
        <v>14</v>
      </c>
      <c r="AI26" s="4"/>
      <c r="AJ26" s="4"/>
      <c r="AK26" s="4"/>
      <c r="AL26" s="1">
        <v>15</v>
      </c>
      <c r="AM26" s="4"/>
      <c r="AN26" s="4"/>
      <c r="AO26" s="5"/>
      <c r="AP26" s="18">
        <v>16</v>
      </c>
      <c r="AQ26" s="155"/>
      <c r="AR26" s="4"/>
      <c r="AS26" s="5"/>
      <c r="AT26" s="18">
        <v>17</v>
      </c>
      <c r="AU26" s="4"/>
      <c r="AV26" s="4"/>
      <c r="AW26" s="5"/>
      <c r="AX26" s="18">
        <v>18</v>
      </c>
      <c r="AY26" s="4"/>
      <c r="AZ26" s="4"/>
      <c r="BA26" s="5"/>
      <c r="BB26" s="4">
        <v>19</v>
      </c>
      <c r="BC26" s="4"/>
      <c r="BD26" s="4"/>
      <c r="BE26" s="5"/>
      <c r="BF26" s="143"/>
      <c r="BG26" s="483"/>
      <c r="BI26" s="37"/>
      <c r="BJ26" s="38"/>
      <c r="BK26" s="39"/>
      <c r="BL26" s="40"/>
      <c r="BM26" s="41"/>
      <c r="BN26" s="42"/>
      <c r="BO26" s="43"/>
      <c r="BP26" s="44"/>
      <c r="BQ26" s="45"/>
      <c r="BR26" s="46"/>
      <c r="BS26" s="47"/>
      <c r="BT26" s="48"/>
      <c r="BU26" s="49"/>
    </row>
    <row r="27" spans="2:73" ht="14.4" customHeight="1" x14ac:dyDescent="0.3">
      <c r="B27" s="498"/>
      <c r="D27" s="64">
        <v>13</v>
      </c>
      <c r="E27" s="61" t="s">
        <v>33</v>
      </c>
      <c r="F27" s="195"/>
      <c r="G27" s="204"/>
      <c r="H27" s="204"/>
      <c r="I27" s="204"/>
      <c r="J27" s="204"/>
      <c r="K27" s="205"/>
      <c r="L27" s="206"/>
      <c r="M27" s="204"/>
      <c r="N27" s="204"/>
      <c r="O27" s="204"/>
      <c r="P27" s="204"/>
      <c r="Q27" s="204"/>
      <c r="R27" s="204"/>
      <c r="S27" s="204"/>
      <c r="T27" s="204"/>
      <c r="U27" s="204"/>
      <c r="V27" s="261"/>
      <c r="W27" s="261"/>
      <c r="X27" s="262"/>
      <c r="Y27" s="263"/>
      <c r="Z27" s="264"/>
      <c r="AA27" s="261"/>
      <c r="AB27" s="261"/>
      <c r="AC27" s="261"/>
      <c r="AD27" s="261"/>
      <c r="AE27" s="265"/>
      <c r="AF27" s="266"/>
      <c r="AG27" s="267"/>
      <c r="AH27" s="267"/>
      <c r="AI27" s="267"/>
      <c r="AJ27" s="204"/>
      <c r="AK27" s="204"/>
      <c r="AL27" s="204"/>
      <c r="AM27" s="204"/>
      <c r="AN27" s="204"/>
      <c r="AO27" s="204"/>
      <c r="AP27" s="205"/>
      <c r="AQ27" s="207"/>
      <c r="AR27" s="208"/>
      <c r="AS27" s="204"/>
      <c r="AT27" s="204"/>
      <c r="AU27" s="204"/>
      <c r="AV27" s="204"/>
      <c r="AW27" s="204"/>
      <c r="AX27" s="204"/>
      <c r="AY27" s="204"/>
      <c r="AZ27" s="204"/>
      <c r="BA27" s="204"/>
      <c r="BB27" s="204"/>
      <c r="BC27" s="204"/>
      <c r="BD27" s="204"/>
      <c r="BE27" s="209"/>
      <c r="BF27" s="144"/>
      <c r="BG27" s="484">
        <f>SUM(BI27:BU27)</f>
        <v>3.5</v>
      </c>
      <c r="BI27" s="28"/>
      <c r="BJ27" s="29"/>
      <c r="BK27" s="29"/>
      <c r="BL27" s="29">
        <v>1.25</v>
      </c>
      <c r="BM27" s="29">
        <v>2.25</v>
      </c>
      <c r="BN27" s="29"/>
      <c r="BO27" s="29"/>
      <c r="BP27" s="29"/>
      <c r="BQ27" s="29"/>
      <c r="BR27" s="29"/>
      <c r="BS27" s="29"/>
      <c r="BT27" s="29"/>
      <c r="BU27" s="30"/>
    </row>
    <row r="28" spans="2:73" x14ac:dyDescent="0.3">
      <c r="B28" s="498"/>
      <c r="D28" s="65">
        <v>14</v>
      </c>
      <c r="E28" s="62" t="s">
        <v>34</v>
      </c>
      <c r="F28" s="269"/>
      <c r="G28" s="122"/>
      <c r="H28" s="122"/>
      <c r="I28" s="122"/>
      <c r="J28" s="122"/>
      <c r="K28" s="248" t="s">
        <v>7</v>
      </c>
      <c r="L28" s="186"/>
      <c r="M28" s="187"/>
      <c r="N28" s="187"/>
      <c r="O28" s="187"/>
      <c r="P28" s="187"/>
      <c r="Q28" s="187"/>
      <c r="R28" s="187"/>
      <c r="S28" s="187"/>
      <c r="T28" s="187"/>
      <c r="U28" s="187"/>
      <c r="V28" s="187"/>
      <c r="W28" s="187"/>
      <c r="X28" s="188"/>
      <c r="Y28" s="270"/>
      <c r="Z28" s="271"/>
      <c r="AA28" s="122"/>
      <c r="AB28" s="190" t="s">
        <v>8</v>
      </c>
      <c r="AC28" s="190"/>
      <c r="AD28" s="190"/>
      <c r="AE28" s="188" t="s">
        <v>6</v>
      </c>
      <c r="AF28" s="186"/>
      <c r="AG28" s="187"/>
      <c r="AH28" s="187"/>
      <c r="AI28" s="187"/>
      <c r="AJ28" s="187"/>
      <c r="AK28" s="187"/>
      <c r="AL28" s="187"/>
      <c r="AM28" s="187"/>
      <c r="AN28" s="187"/>
      <c r="AO28" s="187"/>
      <c r="AP28" s="188"/>
      <c r="AQ28" s="237"/>
      <c r="AR28" s="232"/>
      <c r="AS28" s="50"/>
      <c r="AT28" s="50"/>
      <c r="AU28" s="50"/>
      <c r="AV28" s="50"/>
      <c r="AW28" s="50"/>
      <c r="AX28" s="50"/>
      <c r="AY28" s="50"/>
      <c r="AZ28" s="50"/>
      <c r="BA28" s="50"/>
      <c r="BB28" s="122"/>
      <c r="BC28" s="122"/>
      <c r="BD28" s="122"/>
      <c r="BE28" s="274"/>
      <c r="BF28" s="145"/>
      <c r="BG28" s="485">
        <f t="shared" ref="BG28:BG42" si="4">SUM(BI28:BU28)</f>
        <v>10.08</v>
      </c>
      <c r="BI28" s="31"/>
      <c r="BJ28" s="32"/>
      <c r="BK28" s="32"/>
      <c r="BL28" s="32"/>
      <c r="BM28" s="32">
        <v>1</v>
      </c>
      <c r="BN28" s="32"/>
      <c r="BO28" s="32"/>
      <c r="BP28" s="32">
        <v>2.75</v>
      </c>
      <c r="BQ28" s="32">
        <f>5.75+0.33</f>
        <v>6.08</v>
      </c>
      <c r="BR28" s="32">
        <v>0.25</v>
      </c>
      <c r="BS28" s="32"/>
      <c r="BT28" s="32"/>
      <c r="BU28" s="33"/>
    </row>
    <row r="29" spans="2:73" x14ac:dyDescent="0.3">
      <c r="B29" s="498"/>
      <c r="D29" s="65">
        <v>15</v>
      </c>
      <c r="E29" s="62" t="s">
        <v>35</v>
      </c>
      <c r="F29" s="269"/>
      <c r="G29" s="122"/>
      <c r="H29" s="122"/>
      <c r="I29" s="122"/>
      <c r="J29" s="122"/>
      <c r="K29" s="248" t="s">
        <v>7</v>
      </c>
      <c r="L29" s="186"/>
      <c r="M29" s="187"/>
      <c r="N29" s="187"/>
      <c r="O29" s="187"/>
      <c r="P29" s="187"/>
      <c r="Q29" s="187"/>
      <c r="R29" s="187"/>
      <c r="S29" s="187"/>
      <c r="T29" s="187"/>
      <c r="U29" s="187"/>
      <c r="V29" s="187"/>
      <c r="W29" s="187"/>
      <c r="X29" s="188"/>
      <c r="Y29" s="270"/>
      <c r="Z29" s="271"/>
      <c r="AA29" s="122"/>
      <c r="AB29" s="122"/>
      <c r="AC29" s="190"/>
      <c r="AD29" s="190"/>
      <c r="AE29" s="188" t="s">
        <v>6</v>
      </c>
      <c r="AF29" s="186"/>
      <c r="AG29" s="187"/>
      <c r="AH29" s="187"/>
      <c r="AI29" s="187"/>
      <c r="AJ29" s="187"/>
      <c r="AK29" s="187"/>
      <c r="AL29" s="187"/>
      <c r="AM29" s="187"/>
      <c r="AN29" s="187"/>
      <c r="AO29" s="187"/>
      <c r="AP29" s="188"/>
      <c r="AQ29" s="270"/>
      <c r="AR29" s="271"/>
      <c r="AS29" s="122"/>
      <c r="AT29" s="122"/>
      <c r="AU29" s="122"/>
      <c r="AV29" s="122"/>
      <c r="AW29" s="122"/>
      <c r="AX29" s="122"/>
      <c r="AY29" s="122"/>
      <c r="AZ29" s="122"/>
      <c r="BA29" s="122"/>
      <c r="BB29" s="122"/>
      <c r="BC29" s="122"/>
      <c r="BD29" s="122"/>
      <c r="BE29" s="274"/>
      <c r="BF29" s="145"/>
      <c r="BG29" s="485">
        <f t="shared" si="4"/>
        <v>6.91</v>
      </c>
      <c r="BI29" s="31"/>
      <c r="BJ29" s="32"/>
      <c r="BK29" s="32"/>
      <c r="BL29" s="32"/>
      <c r="BM29" s="32">
        <v>0.57999999999999996</v>
      </c>
      <c r="BN29" s="32"/>
      <c r="BO29" s="32"/>
      <c r="BP29" s="32"/>
      <c r="BQ29" s="32">
        <f>5.75+0.33</f>
        <v>6.08</v>
      </c>
      <c r="BR29" s="32">
        <v>0.25</v>
      </c>
      <c r="BS29" s="32"/>
      <c r="BT29" s="32"/>
      <c r="BU29" s="33"/>
    </row>
    <row r="30" spans="2:73" x14ac:dyDescent="0.3">
      <c r="B30" s="498"/>
      <c r="D30" s="65">
        <v>16</v>
      </c>
      <c r="E30" s="62" t="s">
        <v>36</v>
      </c>
      <c r="F30" s="269"/>
      <c r="G30" s="122"/>
      <c r="H30" s="50"/>
      <c r="I30" s="50"/>
      <c r="J30" s="50"/>
      <c r="K30" s="72" t="s">
        <v>4</v>
      </c>
      <c r="L30" s="276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3"/>
      <c r="Y30" s="202"/>
      <c r="Z30" s="203"/>
      <c r="AA30" s="190"/>
      <c r="AB30" s="190"/>
      <c r="AC30" s="190"/>
      <c r="AD30" s="190"/>
      <c r="AE30" s="185"/>
      <c r="AF30" s="276"/>
      <c r="AG30" s="122"/>
      <c r="AH30" s="122"/>
      <c r="AI30" s="122"/>
      <c r="AJ30" s="122"/>
      <c r="AK30" s="122"/>
      <c r="AL30" s="122"/>
      <c r="AM30" s="122"/>
      <c r="AN30" s="122"/>
      <c r="AO30" s="122"/>
      <c r="AP30" s="123"/>
      <c r="AQ30" s="270"/>
      <c r="AR30" s="232"/>
      <c r="AS30" s="50"/>
      <c r="AT30" s="50"/>
      <c r="AU30" s="50"/>
      <c r="AV30" s="50"/>
      <c r="AW30" s="50"/>
      <c r="AX30" s="50"/>
      <c r="AY30" s="50"/>
      <c r="AZ30" s="50"/>
      <c r="BA30" s="50"/>
      <c r="BB30" s="233"/>
      <c r="BC30" s="233"/>
      <c r="BD30" s="122"/>
      <c r="BE30" s="274"/>
      <c r="BF30" s="145"/>
      <c r="BG30" s="485">
        <f t="shared" si="4"/>
        <v>5.83</v>
      </c>
      <c r="BI30" s="31"/>
      <c r="BJ30" s="32"/>
      <c r="BK30" s="32">
        <v>0.5</v>
      </c>
      <c r="BL30" s="32"/>
      <c r="BM30" s="32">
        <v>1.75</v>
      </c>
      <c r="BN30" s="32"/>
      <c r="BO30" s="32"/>
      <c r="BP30" s="32">
        <v>3.58</v>
      </c>
      <c r="BQ30" s="32"/>
      <c r="BR30" s="32"/>
      <c r="BS30" s="32"/>
      <c r="BT30" s="32"/>
      <c r="BU30" s="33"/>
    </row>
    <row r="31" spans="2:73" x14ac:dyDescent="0.3">
      <c r="B31" s="498"/>
      <c r="D31" s="65">
        <v>17</v>
      </c>
      <c r="E31" s="62" t="s">
        <v>37</v>
      </c>
      <c r="F31" s="227"/>
      <c r="G31" s="50"/>
      <c r="H31" s="50"/>
      <c r="I31" s="50"/>
      <c r="J31" s="50"/>
      <c r="K31" s="72" t="s">
        <v>4</v>
      </c>
      <c r="L31" s="276"/>
      <c r="M31" s="122"/>
      <c r="N31" s="122"/>
      <c r="O31" s="122"/>
      <c r="P31" s="122"/>
      <c r="Q31" s="122"/>
      <c r="R31" s="122"/>
      <c r="S31" s="122"/>
      <c r="T31" s="122"/>
      <c r="U31" s="122"/>
      <c r="V31" s="122"/>
      <c r="W31" s="122"/>
      <c r="X31" s="123"/>
      <c r="Y31" s="202"/>
      <c r="Z31" s="203"/>
      <c r="AA31" s="190"/>
      <c r="AB31" s="190"/>
      <c r="AC31" s="190"/>
      <c r="AD31" s="190"/>
      <c r="AE31" s="185"/>
      <c r="AF31" s="276"/>
      <c r="AG31" s="122"/>
      <c r="AH31" s="122"/>
      <c r="AI31" s="122"/>
      <c r="AJ31" s="122"/>
      <c r="AK31" s="122"/>
      <c r="AL31" s="122"/>
      <c r="AM31" s="122"/>
      <c r="AN31" s="122"/>
      <c r="AO31" s="122"/>
      <c r="AP31" s="72"/>
      <c r="AQ31" s="237"/>
      <c r="AR31" s="232"/>
      <c r="AS31" s="50"/>
      <c r="AT31" s="50"/>
      <c r="AU31" s="50"/>
      <c r="AV31" s="50"/>
      <c r="AW31" s="50"/>
      <c r="AX31" s="122"/>
      <c r="AY31" s="122"/>
      <c r="AZ31" s="122"/>
      <c r="BA31" s="122"/>
      <c r="BB31" s="122"/>
      <c r="BC31" s="122"/>
      <c r="BD31" s="122"/>
      <c r="BE31" s="274"/>
      <c r="BF31" s="145"/>
      <c r="BG31" s="485">
        <f t="shared" si="4"/>
        <v>5.33</v>
      </c>
      <c r="BI31" s="31"/>
      <c r="BJ31" s="32"/>
      <c r="BK31" s="32"/>
      <c r="BL31" s="32"/>
      <c r="BM31" s="32">
        <v>1.75</v>
      </c>
      <c r="BN31" s="32"/>
      <c r="BO31" s="32"/>
      <c r="BP31" s="32">
        <v>3.58</v>
      </c>
      <c r="BQ31" s="32"/>
      <c r="BR31" s="32"/>
      <c r="BS31" s="32"/>
      <c r="BT31" s="32"/>
      <c r="BU31" s="33"/>
    </row>
    <row r="32" spans="2:73" x14ac:dyDescent="0.3">
      <c r="B32" s="498"/>
      <c r="D32" s="65">
        <v>18</v>
      </c>
      <c r="E32" s="62" t="s">
        <v>38</v>
      </c>
      <c r="F32" s="269"/>
      <c r="G32" s="122"/>
      <c r="H32" s="122"/>
      <c r="I32" s="122"/>
      <c r="J32" s="122"/>
      <c r="K32" s="123"/>
      <c r="L32" s="276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90"/>
      <c r="X32" s="185"/>
      <c r="Y32" s="202"/>
      <c r="Z32" s="203"/>
      <c r="AA32" s="190"/>
      <c r="AB32" s="190"/>
      <c r="AC32" s="190"/>
      <c r="AD32" s="190"/>
      <c r="AE32" s="185"/>
      <c r="AF32" s="276"/>
      <c r="AG32" s="122"/>
      <c r="AH32" s="122"/>
      <c r="AI32" s="122"/>
      <c r="AJ32" s="122"/>
      <c r="AK32" s="122"/>
      <c r="AL32" s="122"/>
      <c r="AM32" s="122"/>
      <c r="AN32" s="122"/>
      <c r="AO32" s="122"/>
      <c r="AP32" s="123"/>
      <c r="AQ32" s="270"/>
      <c r="AR32" s="271"/>
      <c r="AS32" s="122"/>
      <c r="AT32" s="122"/>
      <c r="AU32" s="122"/>
      <c r="AV32" s="122"/>
      <c r="AW32" s="122"/>
      <c r="AX32" s="122"/>
      <c r="AY32" s="122"/>
      <c r="AZ32" s="122"/>
      <c r="BA32" s="122"/>
      <c r="BB32" s="122"/>
      <c r="BC32" s="122"/>
      <c r="BD32" s="122"/>
      <c r="BE32" s="274"/>
      <c r="BF32" s="145"/>
      <c r="BG32" s="485">
        <f t="shared" si="4"/>
        <v>2.25</v>
      </c>
      <c r="BI32" s="31"/>
      <c r="BJ32" s="32"/>
      <c r="BK32" s="32"/>
      <c r="BL32" s="32"/>
      <c r="BM32" s="32">
        <v>2.25</v>
      </c>
      <c r="BN32" s="32"/>
      <c r="BO32" s="32"/>
      <c r="BP32" s="32"/>
      <c r="BQ32" s="32"/>
      <c r="BR32" s="32"/>
      <c r="BS32" s="32"/>
      <c r="BT32" s="32"/>
      <c r="BU32" s="33"/>
    </row>
    <row r="33" spans="2:112" x14ac:dyDescent="0.3">
      <c r="B33" s="498"/>
      <c r="D33" s="65">
        <v>19</v>
      </c>
      <c r="E33" s="62" t="s">
        <v>39</v>
      </c>
      <c r="F33" s="227"/>
      <c r="G33" s="50"/>
      <c r="H33" s="50"/>
      <c r="I33" s="50"/>
      <c r="J33" s="50"/>
      <c r="K33" s="72" t="s">
        <v>4</v>
      </c>
      <c r="L33" s="201"/>
      <c r="M33" s="164"/>
      <c r="N33" s="164"/>
      <c r="O33" s="164" t="s">
        <v>14</v>
      </c>
      <c r="P33" s="122"/>
      <c r="Q33" s="122"/>
      <c r="R33" s="122"/>
      <c r="S33" s="122"/>
      <c r="T33" s="122"/>
      <c r="U33" s="122"/>
      <c r="V33" s="122"/>
      <c r="W33" s="122"/>
      <c r="X33" s="123"/>
      <c r="Y33" s="202"/>
      <c r="Z33" s="203"/>
      <c r="AA33" s="190"/>
      <c r="AB33" s="190"/>
      <c r="AC33" s="190"/>
      <c r="AD33" s="190"/>
      <c r="AE33" s="185"/>
      <c r="AF33" s="201"/>
      <c r="AG33" s="164"/>
      <c r="AH33" s="164"/>
      <c r="AI33" s="164"/>
      <c r="AJ33" s="122"/>
      <c r="AK33" s="122"/>
      <c r="AL33" s="122"/>
      <c r="AM33" s="122"/>
      <c r="AN33" s="122"/>
      <c r="AO33" s="122"/>
      <c r="AP33" s="123"/>
      <c r="AQ33" s="237"/>
      <c r="AR33" s="232"/>
      <c r="AS33" s="50"/>
      <c r="AT33" s="50"/>
      <c r="AU33" s="50"/>
      <c r="AV33" s="50"/>
      <c r="AW33" s="233"/>
      <c r="AX33" s="233"/>
      <c r="AY33" s="122"/>
      <c r="AZ33" s="122"/>
      <c r="BA33" s="122"/>
      <c r="BB33" s="122"/>
      <c r="BC33" s="122"/>
      <c r="BD33" s="122"/>
      <c r="BE33" s="274"/>
      <c r="BF33" s="145"/>
      <c r="BG33" s="485">
        <f t="shared" si="4"/>
        <v>7.33</v>
      </c>
      <c r="BI33" s="31"/>
      <c r="BJ33" s="32"/>
      <c r="BK33" s="32">
        <v>0.5</v>
      </c>
      <c r="BL33" s="32">
        <v>2</v>
      </c>
      <c r="BM33" s="32">
        <f>0.75+1</f>
        <v>1.75</v>
      </c>
      <c r="BN33" s="32"/>
      <c r="BO33" s="32"/>
      <c r="BP33" s="32">
        <v>3.08</v>
      </c>
      <c r="BQ33" s="32"/>
      <c r="BR33" s="32"/>
      <c r="BS33" s="32"/>
      <c r="BT33" s="32"/>
      <c r="BU33" s="33"/>
    </row>
    <row r="34" spans="2:112" x14ac:dyDescent="0.3">
      <c r="B34" s="498"/>
      <c r="D34" s="65">
        <v>20</v>
      </c>
      <c r="E34" s="62" t="s">
        <v>40</v>
      </c>
      <c r="F34" s="269"/>
      <c r="G34" s="122"/>
      <c r="H34" s="122"/>
      <c r="I34" s="122"/>
      <c r="J34" s="122"/>
      <c r="K34" s="123"/>
      <c r="L34" s="276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3"/>
      <c r="Y34" s="202"/>
      <c r="Z34" s="203"/>
      <c r="AA34" s="190"/>
      <c r="AB34" s="190"/>
      <c r="AC34" s="190"/>
      <c r="AD34" s="190"/>
      <c r="AE34" s="185"/>
      <c r="AF34" s="201"/>
      <c r="AG34" s="164"/>
      <c r="AH34" s="164"/>
      <c r="AI34" s="164"/>
      <c r="AJ34" s="164"/>
      <c r="AK34" s="164"/>
      <c r="AL34" s="122"/>
      <c r="AM34" s="122"/>
      <c r="AN34" s="122"/>
      <c r="AO34" s="122"/>
      <c r="AP34" s="123"/>
      <c r="AQ34" s="270"/>
      <c r="AR34" s="271"/>
      <c r="AS34" s="122"/>
      <c r="AT34" s="247"/>
      <c r="AU34" s="247"/>
      <c r="AV34" s="247"/>
      <c r="AW34" s="247"/>
      <c r="AX34" s="247"/>
      <c r="AY34" s="247"/>
      <c r="AZ34" s="247"/>
      <c r="BA34" s="247"/>
      <c r="BB34" s="122"/>
      <c r="BC34" s="122"/>
      <c r="BD34" s="122"/>
      <c r="BE34" s="274"/>
      <c r="BF34" s="145"/>
      <c r="BG34" s="485">
        <f t="shared" si="4"/>
        <v>5.25</v>
      </c>
      <c r="BI34" s="31"/>
      <c r="BJ34" s="32">
        <v>2</v>
      </c>
      <c r="BK34" s="32"/>
      <c r="BL34" s="32">
        <v>1.5</v>
      </c>
      <c r="BM34" s="32">
        <v>1.75</v>
      </c>
      <c r="BN34" s="32"/>
      <c r="BO34" s="32"/>
      <c r="BP34" s="32"/>
      <c r="BQ34" s="32"/>
      <c r="BR34" s="32"/>
      <c r="BS34" s="32"/>
      <c r="BT34" s="32"/>
      <c r="BU34" s="33"/>
    </row>
    <row r="35" spans="2:112" x14ac:dyDescent="0.3">
      <c r="B35" s="498"/>
      <c r="D35" s="65">
        <v>21</v>
      </c>
      <c r="E35" s="62" t="s">
        <v>41</v>
      </c>
      <c r="F35" s="269"/>
      <c r="G35" s="122"/>
      <c r="H35" s="122"/>
      <c r="I35" s="122"/>
      <c r="J35" s="122"/>
      <c r="K35" s="123"/>
      <c r="L35" s="276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85"/>
      <c r="Y35" s="202"/>
      <c r="Z35" s="203"/>
      <c r="AA35" s="190"/>
      <c r="AB35" s="190"/>
      <c r="AC35" s="190"/>
      <c r="AD35" s="190"/>
      <c r="AE35" s="185"/>
      <c r="AF35" s="276"/>
      <c r="AG35" s="122"/>
      <c r="AH35" s="122"/>
      <c r="AI35" s="122"/>
      <c r="AJ35" s="122"/>
      <c r="AK35" s="122"/>
      <c r="AL35" s="122"/>
      <c r="AM35" s="122"/>
      <c r="AN35" s="122"/>
      <c r="AO35" s="122"/>
      <c r="AP35" s="123"/>
      <c r="AQ35" s="270"/>
      <c r="AR35" s="271"/>
      <c r="AS35" s="122"/>
      <c r="AT35" s="122"/>
      <c r="AU35" s="122"/>
      <c r="AV35" s="122"/>
      <c r="AW35" s="122"/>
      <c r="AX35" s="122"/>
      <c r="AY35" s="122"/>
      <c r="AZ35" s="122"/>
      <c r="BA35" s="122"/>
      <c r="BB35" s="122"/>
      <c r="BC35" s="122"/>
      <c r="BD35" s="122"/>
      <c r="BE35" s="274"/>
      <c r="BF35" s="145"/>
      <c r="BG35" s="485">
        <f t="shared" si="4"/>
        <v>2</v>
      </c>
      <c r="BI35" s="31"/>
      <c r="BJ35" s="32"/>
      <c r="BK35" s="32"/>
      <c r="BL35" s="32"/>
      <c r="BM35" s="32">
        <v>2</v>
      </c>
      <c r="BN35" s="32"/>
      <c r="BO35" s="32"/>
      <c r="BP35" s="32"/>
      <c r="BQ35" s="32"/>
      <c r="BR35" s="32"/>
      <c r="BS35" s="32"/>
      <c r="BT35" s="32"/>
      <c r="BU35" s="33"/>
    </row>
    <row r="36" spans="2:112" x14ac:dyDescent="0.3">
      <c r="B36" s="498"/>
      <c r="D36" s="65">
        <v>22</v>
      </c>
      <c r="E36" s="62" t="s">
        <v>42</v>
      </c>
      <c r="F36" s="269"/>
      <c r="G36" s="122"/>
      <c r="H36" s="122"/>
      <c r="I36" s="122"/>
      <c r="J36" s="50"/>
      <c r="K36" s="72" t="s">
        <v>4</v>
      </c>
      <c r="L36" s="280"/>
      <c r="M36" s="196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3"/>
      <c r="Y36" s="202"/>
      <c r="Z36" s="203"/>
      <c r="AA36" s="190"/>
      <c r="AB36" s="190"/>
      <c r="AC36" s="190"/>
      <c r="AD36" s="190"/>
      <c r="AE36" s="185"/>
      <c r="AF36" s="276"/>
      <c r="AG36" s="122"/>
      <c r="AH36" s="122"/>
      <c r="AI36" s="122"/>
      <c r="AJ36" s="122"/>
      <c r="AK36" s="122"/>
      <c r="AL36" s="122"/>
      <c r="AM36" s="122"/>
      <c r="AN36" s="122"/>
      <c r="AO36" s="122"/>
      <c r="AP36" s="123"/>
      <c r="AQ36" s="270"/>
      <c r="AR36" s="271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  <c r="BD36" s="122"/>
      <c r="BE36" s="274"/>
      <c r="BF36" s="145"/>
      <c r="BG36" s="485">
        <f t="shared" si="4"/>
        <v>2.75</v>
      </c>
      <c r="BI36" s="31"/>
      <c r="BJ36" s="32"/>
      <c r="BK36" s="32"/>
      <c r="BL36" s="32"/>
      <c r="BM36" s="32">
        <v>1.75</v>
      </c>
      <c r="BN36" s="32"/>
      <c r="BO36" s="32"/>
      <c r="BP36" s="32">
        <v>0.57999999999999996</v>
      </c>
      <c r="BQ36" s="32"/>
      <c r="BR36" s="32"/>
      <c r="BS36" s="32"/>
      <c r="BT36" s="32">
        <v>0.42</v>
      </c>
      <c r="BU36" s="33"/>
    </row>
    <row r="37" spans="2:112" x14ac:dyDescent="0.3">
      <c r="B37" s="498"/>
      <c r="D37" s="65">
        <v>23</v>
      </c>
      <c r="E37" s="62" t="s">
        <v>43</v>
      </c>
      <c r="F37" s="269"/>
      <c r="G37" s="122"/>
      <c r="H37" s="50"/>
      <c r="I37" s="50"/>
      <c r="J37" s="50"/>
      <c r="K37" s="72" t="s">
        <v>4</v>
      </c>
      <c r="L37" s="276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3"/>
      <c r="Y37" s="202"/>
      <c r="Z37" s="203"/>
      <c r="AA37" s="190"/>
      <c r="AB37" s="190"/>
      <c r="AC37" s="190"/>
      <c r="AD37" s="190"/>
      <c r="AE37" s="185"/>
      <c r="AF37" s="276"/>
      <c r="AG37" s="122"/>
      <c r="AH37" s="122"/>
      <c r="AI37" s="122"/>
      <c r="AJ37" s="122"/>
      <c r="AK37" s="122"/>
      <c r="AL37" s="122"/>
      <c r="AM37" s="122"/>
      <c r="AN37" s="122"/>
      <c r="AO37" s="122"/>
      <c r="AP37" s="72"/>
      <c r="AQ37" s="237"/>
      <c r="AR37" s="232"/>
      <c r="AS37" s="50"/>
      <c r="AT37" s="50"/>
      <c r="AU37" s="50"/>
      <c r="AV37" s="50"/>
      <c r="AW37" s="50"/>
      <c r="AX37" s="50"/>
      <c r="AY37" s="122"/>
      <c r="AZ37" s="122"/>
      <c r="BA37" s="122"/>
      <c r="BB37" s="122"/>
      <c r="BC37" s="122"/>
      <c r="BD37" s="122"/>
      <c r="BE37" s="274"/>
      <c r="BF37" s="145"/>
      <c r="BG37" s="485">
        <f t="shared" si="4"/>
        <v>5.08</v>
      </c>
      <c r="BI37" s="31"/>
      <c r="BJ37" s="32"/>
      <c r="BK37" s="32"/>
      <c r="BL37" s="32"/>
      <c r="BM37" s="32">
        <v>1.75</v>
      </c>
      <c r="BN37" s="32"/>
      <c r="BO37" s="32"/>
      <c r="BP37" s="32">
        <v>3.33</v>
      </c>
      <c r="BQ37" s="32"/>
      <c r="BR37" s="32"/>
      <c r="BS37" s="32"/>
      <c r="BT37" s="32"/>
      <c r="BU37" s="33"/>
    </row>
    <row r="38" spans="2:112" x14ac:dyDescent="0.3">
      <c r="B38" s="498"/>
      <c r="D38" s="65">
        <v>24</v>
      </c>
      <c r="E38" s="62" t="s">
        <v>44</v>
      </c>
      <c r="F38" s="269"/>
      <c r="G38" s="122"/>
      <c r="H38" s="122"/>
      <c r="I38" s="122"/>
      <c r="J38" s="50"/>
      <c r="K38" s="72" t="s">
        <v>4</v>
      </c>
      <c r="L38" s="276"/>
      <c r="M38" s="122"/>
      <c r="N38" s="122"/>
      <c r="O38" s="122"/>
      <c r="P38" s="122"/>
      <c r="Q38" s="122"/>
      <c r="R38" s="196">
        <v>5</v>
      </c>
      <c r="S38" s="196"/>
      <c r="T38" s="190"/>
      <c r="U38" s="190"/>
      <c r="V38" s="190"/>
      <c r="W38" s="190"/>
      <c r="X38" s="185"/>
      <c r="Y38" s="202"/>
      <c r="Z38" s="203"/>
      <c r="AA38" s="190"/>
      <c r="AB38" s="190"/>
      <c r="AC38" s="190"/>
      <c r="AD38" s="190"/>
      <c r="AE38" s="185"/>
      <c r="AF38" s="276"/>
      <c r="AG38" s="122"/>
      <c r="AH38" s="122"/>
      <c r="AI38" s="122"/>
      <c r="AJ38" s="122"/>
      <c r="AK38" s="122"/>
      <c r="AL38" s="122"/>
      <c r="AM38" s="122"/>
      <c r="AN38" s="122"/>
      <c r="AO38" s="122"/>
      <c r="AP38" s="123"/>
      <c r="AQ38" s="270"/>
      <c r="AR38" s="271"/>
      <c r="AS38" s="122"/>
      <c r="AT38" s="122"/>
      <c r="AU38" s="122"/>
      <c r="AV38" s="122"/>
      <c r="AW38" s="122"/>
      <c r="AX38" s="122"/>
      <c r="AY38" s="122"/>
      <c r="AZ38" s="122"/>
      <c r="BA38" s="122"/>
      <c r="BB38" s="122"/>
      <c r="BC38" s="122"/>
      <c r="BD38" s="122"/>
      <c r="BE38" s="274"/>
      <c r="BF38" s="145"/>
      <c r="BG38" s="485">
        <f t="shared" si="4"/>
        <v>4</v>
      </c>
      <c r="BI38" s="31"/>
      <c r="BJ38" s="32"/>
      <c r="BK38" s="32"/>
      <c r="BL38" s="32"/>
      <c r="BM38" s="32">
        <f>1.75+1.25</f>
        <v>3</v>
      </c>
      <c r="BN38" s="32"/>
      <c r="BO38" s="32"/>
      <c r="BP38" s="32">
        <v>0.57999999999999996</v>
      </c>
      <c r="BQ38" s="32"/>
      <c r="BR38" s="32"/>
      <c r="BS38" s="32"/>
      <c r="BT38" s="32">
        <v>0.42</v>
      </c>
      <c r="BU38" s="33"/>
      <c r="BV38" s="83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</row>
    <row r="39" spans="2:112" x14ac:dyDescent="0.3">
      <c r="B39" s="498"/>
      <c r="D39" s="65">
        <v>25</v>
      </c>
      <c r="E39" s="62" t="s">
        <v>45</v>
      </c>
      <c r="F39" s="269"/>
      <c r="G39" s="122"/>
      <c r="H39" s="122"/>
      <c r="I39" s="122"/>
      <c r="J39" s="122"/>
      <c r="K39" s="123"/>
      <c r="L39" s="276"/>
      <c r="M39" s="122"/>
      <c r="N39" s="122"/>
      <c r="O39" s="122"/>
      <c r="P39" s="122"/>
      <c r="Q39" s="122"/>
      <c r="R39" s="122"/>
      <c r="S39" s="122"/>
      <c r="T39" s="122"/>
      <c r="U39" s="122"/>
      <c r="V39" s="190"/>
      <c r="W39" s="190"/>
      <c r="X39" s="185"/>
      <c r="Y39" s="202"/>
      <c r="Z39" s="203"/>
      <c r="AA39" s="190"/>
      <c r="AB39" s="190"/>
      <c r="AC39" s="190"/>
      <c r="AD39" s="190"/>
      <c r="AE39" s="185"/>
      <c r="AF39" s="201"/>
      <c r="AG39" s="164"/>
      <c r="AH39" s="164"/>
      <c r="AI39" s="164"/>
      <c r="AJ39" s="122"/>
      <c r="AK39" s="122"/>
      <c r="AL39" s="122"/>
      <c r="AM39" s="122"/>
      <c r="AN39" s="122"/>
      <c r="AO39" s="122"/>
      <c r="AP39" s="439"/>
      <c r="AQ39" s="415"/>
      <c r="AR39" s="416"/>
      <c r="AS39" s="247"/>
      <c r="AT39" s="247"/>
      <c r="AU39" s="247"/>
      <c r="AV39" s="247"/>
      <c r="AW39" s="247"/>
      <c r="AX39" s="247"/>
      <c r="AY39" s="247"/>
      <c r="AZ39" s="122"/>
      <c r="BA39" s="122"/>
      <c r="BB39" s="122"/>
      <c r="BC39" s="122"/>
      <c r="BD39" s="122"/>
      <c r="BE39" s="274"/>
      <c r="BF39" s="145"/>
      <c r="BG39" s="485">
        <f t="shared" si="4"/>
        <v>6</v>
      </c>
      <c r="BI39" s="31"/>
      <c r="BJ39" s="32">
        <v>2.5</v>
      </c>
      <c r="BK39" s="32"/>
      <c r="BL39" s="32">
        <v>1</v>
      </c>
      <c r="BM39" s="32">
        <v>2.5</v>
      </c>
      <c r="BN39" s="32"/>
      <c r="BO39" s="32"/>
      <c r="BP39" s="32"/>
      <c r="BQ39" s="32"/>
      <c r="BR39" s="32"/>
      <c r="BS39" s="32"/>
      <c r="BT39" s="32"/>
      <c r="BU39" s="33"/>
    </row>
    <row r="40" spans="2:112" x14ac:dyDescent="0.3">
      <c r="B40" s="498"/>
      <c r="D40" s="65">
        <v>26</v>
      </c>
      <c r="E40" s="62" t="s">
        <v>46</v>
      </c>
      <c r="F40" s="269"/>
      <c r="G40" s="122"/>
      <c r="H40" s="122"/>
      <c r="I40" s="122"/>
      <c r="J40" s="122"/>
      <c r="K40" s="248" t="s">
        <v>7</v>
      </c>
      <c r="L40" s="186"/>
      <c r="M40" s="187"/>
      <c r="N40" s="187"/>
      <c r="O40" s="187"/>
      <c r="P40" s="187"/>
      <c r="Q40" s="187"/>
      <c r="R40" s="187"/>
      <c r="S40" s="187"/>
      <c r="T40" s="187"/>
      <c r="U40" s="187"/>
      <c r="V40" s="187"/>
      <c r="W40" s="187"/>
      <c r="X40" s="188"/>
      <c r="Y40" s="270"/>
      <c r="Z40" s="271"/>
      <c r="AA40" s="122"/>
      <c r="AB40" s="122"/>
      <c r="AC40" s="190"/>
      <c r="AD40" s="190"/>
      <c r="AE40" s="188" t="s">
        <v>6</v>
      </c>
      <c r="AF40" s="186"/>
      <c r="AG40" s="187"/>
      <c r="AH40" s="187"/>
      <c r="AI40" s="187"/>
      <c r="AJ40" s="187"/>
      <c r="AK40" s="187"/>
      <c r="AL40" s="187"/>
      <c r="AM40" s="187"/>
      <c r="AN40" s="187"/>
      <c r="AO40" s="187"/>
      <c r="AP40" s="188"/>
      <c r="AQ40" s="237"/>
      <c r="AR40" s="232"/>
      <c r="AS40" s="50"/>
      <c r="AT40" s="50"/>
      <c r="AU40" s="122"/>
      <c r="AV40" s="122"/>
      <c r="AW40" s="122"/>
      <c r="AX40" s="122"/>
      <c r="AY40" s="122"/>
      <c r="AZ40" s="122"/>
      <c r="BA40" s="122"/>
      <c r="BB40" s="122"/>
      <c r="BC40" s="122"/>
      <c r="BD40" s="122"/>
      <c r="BE40" s="274"/>
      <c r="BF40" s="145"/>
      <c r="BG40" s="485">
        <f t="shared" si="4"/>
        <v>7.91</v>
      </c>
      <c r="BI40" s="31"/>
      <c r="BJ40" s="32"/>
      <c r="BK40" s="32"/>
      <c r="BL40" s="32"/>
      <c r="BM40" s="32">
        <v>0.57999999999999996</v>
      </c>
      <c r="BN40" s="32"/>
      <c r="BO40" s="32"/>
      <c r="BP40" s="32">
        <v>1</v>
      </c>
      <c r="BQ40" s="32">
        <f>5.75+0.33</f>
        <v>6.08</v>
      </c>
      <c r="BR40" s="32">
        <v>0.25</v>
      </c>
      <c r="BS40" s="32"/>
      <c r="BT40" s="32"/>
      <c r="BU40" s="33"/>
    </row>
    <row r="41" spans="2:112" x14ac:dyDescent="0.3">
      <c r="B41" s="498"/>
      <c r="D41" s="65">
        <v>27</v>
      </c>
      <c r="E41" s="62" t="s">
        <v>47</v>
      </c>
      <c r="F41" s="269"/>
      <c r="G41" s="122"/>
      <c r="H41" s="122"/>
      <c r="I41" s="122"/>
      <c r="J41" s="122"/>
      <c r="K41" s="123"/>
      <c r="L41" s="276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3"/>
      <c r="Y41" s="202"/>
      <c r="Z41" s="203"/>
      <c r="AA41" s="190"/>
      <c r="AB41" s="190"/>
      <c r="AC41" s="190"/>
      <c r="AD41" s="190"/>
      <c r="AE41" s="185"/>
      <c r="AF41" s="276"/>
      <c r="AG41" s="122"/>
      <c r="AH41" s="122"/>
      <c r="AI41" s="122"/>
      <c r="AJ41" s="122"/>
      <c r="AK41" s="122"/>
      <c r="AL41" s="122"/>
      <c r="AM41" s="122"/>
      <c r="AN41" s="122"/>
      <c r="AO41" s="122"/>
      <c r="AP41" s="123"/>
      <c r="AQ41" s="237"/>
      <c r="AR41" s="232"/>
      <c r="AS41" s="50"/>
      <c r="AT41" s="50"/>
      <c r="AU41" s="50"/>
      <c r="AV41" s="50"/>
      <c r="AW41" s="50"/>
      <c r="AX41" s="122"/>
      <c r="AY41" s="122"/>
      <c r="AZ41" s="122"/>
      <c r="BA41" s="122"/>
      <c r="BB41" s="122"/>
      <c r="BC41" s="122"/>
      <c r="BD41" s="122"/>
      <c r="BE41" s="274"/>
      <c r="BF41" s="145"/>
      <c r="BG41" s="485">
        <f t="shared" si="4"/>
        <v>3.5</v>
      </c>
      <c r="BI41" s="31"/>
      <c r="BJ41" s="32"/>
      <c r="BK41" s="32"/>
      <c r="BL41" s="32"/>
      <c r="BM41" s="32">
        <v>1.75</v>
      </c>
      <c r="BN41" s="32"/>
      <c r="BO41" s="32"/>
      <c r="BP41" s="32">
        <v>1.75</v>
      </c>
      <c r="BQ41" s="32"/>
      <c r="BR41" s="32"/>
      <c r="BS41" s="32"/>
      <c r="BT41" s="32"/>
      <c r="BU41" s="33"/>
    </row>
    <row r="42" spans="2:112" ht="15" thickBot="1" x14ac:dyDescent="0.35">
      <c r="B42" s="498"/>
      <c r="D42" s="66">
        <v>28</v>
      </c>
      <c r="E42" s="63" t="s">
        <v>48</v>
      </c>
      <c r="F42" s="440"/>
      <c r="G42" s="441"/>
      <c r="H42" s="441"/>
      <c r="I42" s="441"/>
      <c r="J42" s="441"/>
      <c r="K42" s="442"/>
      <c r="L42" s="443"/>
      <c r="M42" s="441"/>
      <c r="N42" s="441"/>
      <c r="O42" s="441"/>
      <c r="P42" s="441"/>
      <c r="Q42" s="441"/>
      <c r="R42" s="441"/>
      <c r="S42" s="441"/>
      <c r="T42" s="441"/>
      <c r="U42" s="441"/>
      <c r="V42" s="441"/>
      <c r="W42" s="441"/>
      <c r="X42" s="442"/>
      <c r="Y42" s="444"/>
      <c r="Z42" s="445"/>
      <c r="AA42" s="441"/>
      <c r="AB42" s="441"/>
      <c r="AC42" s="441"/>
      <c r="AD42" s="441"/>
      <c r="AE42" s="442"/>
      <c r="AF42" s="443"/>
      <c r="AG42" s="441"/>
      <c r="AH42" s="441"/>
      <c r="AI42" s="441"/>
      <c r="AJ42" s="441"/>
      <c r="AK42" s="441"/>
      <c r="AL42" s="441"/>
      <c r="AM42" s="441"/>
      <c r="AN42" s="441"/>
      <c r="AO42" s="441"/>
      <c r="AP42" s="442"/>
      <c r="AQ42" s="444"/>
      <c r="AR42" s="445"/>
      <c r="AS42" s="441"/>
      <c r="AT42" s="441"/>
      <c r="AU42" s="441"/>
      <c r="AV42" s="441"/>
      <c r="AW42" s="441"/>
      <c r="AX42" s="441"/>
      <c r="AY42" s="441"/>
      <c r="AZ42" s="441"/>
      <c r="BA42" s="441"/>
      <c r="BB42" s="441"/>
      <c r="BC42" s="441"/>
      <c r="BD42" s="441"/>
      <c r="BE42" s="446"/>
      <c r="BF42" s="145"/>
      <c r="BG42" s="486">
        <f t="shared" si="4"/>
        <v>0</v>
      </c>
      <c r="BI42" s="473"/>
      <c r="BJ42" s="474"/>
      <c r="BK42" s="474"/>
      <c r="BL42" s="474"/>
      <c r="BM42" s="474"/>
      <c r="BN42" s="474"/>
      <c r="BO42" s="474"/>
      <c r="BP42" s="474"/>
      <c r="BQ42" s="474"/>
      <c r="BR42" s="474"/>
      <c r="BS42" s="474"/>
      <c r="BT42" s="474"/>
      <c r="BU42" s="475"/>
    </row>
    <row r="43" spans="2:112" ht="6.6" customHeight="1" x14ac:dyDescent="0.3">
      <c r="B43" s="498"/>
      <c r="L43" s="52"/>
      <c r="Y43" s="52"/>
      <c r="Z43" s="86"/>
      <c r="AA43" s="54"/>
      <c r="AF43" s="52"/>
      <c r="AK43" s="54"/>
      <c r="AL43" s="159"/>
      <c r="AM43" s="54"/>
      <c r="AN43" s="54"/>
      <c r="AO43" s="54"/>
      <c r="AP43" s="54"/>
      <c r="AQ43" s="156"/>
      <c r="AR43" s="54"/>
    </row>
    <row r="44" spans="2:112" x14ac:dyDescent="0.3">
      <c r="B44" s="498"/>
      <c r="L44" s="134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85"/>
      <c r="Z44" s="86"/>
      <c r="AA44" s="54"/>
      <c r="AF44" s="152"/>
      <c r="AG44" s="153"/>
      <c r="AH44" s="153"/>
      <c r="AI44" s="153"/>
      <c r="AJ44" s="153"/>
      <c r="AK44" s="153"/>
      <c r="AL44" s="153"/>
      <c r="AM44" s="153"/>
      <c r="AN44" s="153"/>
      <c r="AO44" s="153"/>
      <c r="AP44" s="153"/>
      <c r="AQ44" s="157"/>
      <c r="AR44" s="54"/>
      <c r="BI44" s="83">
        <f>SUM(BI27:BI42)</f>
        <v>0</v>
      </c>
      <c r="BJ44" s="83">
        <f t="shared" ref="BJ44:BU44" si="5">SUM(BJ27:BJ42)</f>
        <v>4.5</v>
      </c>
      <c r="BK44" s="83">
        <f t="shared" si="5"/>
        <v>1</v>
      </c>
      <c r="BL44" s="83">
        <f t="shared" si="5"/>
        <v>5.75</v>
      </c>
      <c r="BM44" s="83">
        <f t="shared" si="5"/>
        <v>26.409999999999997</v>
      </c>
      <c r="BN44" s="83">
        <f t="shared" si="5"/>
        <v>0</v>
      </c>
      <c r="BO44" s="83">
        <f t="shared" si="5"/>
        <v>0</v>
      </c>
      <c r="BP44" s="83">
        <f t="shared" si="5"/>
        <v>20.229999999999997</v>
      </c>
      <c r="BQ44" s="83">
        <f t="shared" si="5"/>
        <v>18.240000000000002</v>
      </c>
      <c r="BR44" s="83">
        <f t="shared" si="5"/>
        <v>0.75</v>
      </c>
      <c r="BS44" s="83">
        <f t="shared" si="5"/>
        <v>0</v>
      </c>
      <c r="BT44" s="83">
        <f t="shared" si="5"/>
        <v>0.84</v>
      </c>
      <c r="BU44" s="83">
        <f t="shared" si="5"/>
        <v>0</v>
      </c>
    </row>
    <row r="45" spans="2:112" ht="15" thickBot="1" x14ac:dyDescent="0.35">
      <c r="B45" s="499"/>
      <c r="L45" s="76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86"/>
      <c r="AA45" s="54"/>
      <c r="AF45" s="76"/>
      <c r="AG45" s="77"/>
      <c r="AH45" s="77"/>
      <c r="AI45" s="77"/>
      <c r="AJ45" s="77"/>
      <c r="AK45" s="77"/>
      <c r="AL45" s="160"/>
      <c r="AM45" s="160"/>
      <c r="AN45" s="160"/>
      <c r="AO45" s="160"/>
      <c r="AP45" s="160"/>
      <c r="AQ45" s="161"/>
      <c r="AR45" s="54"/>
      <c r="AS45" s="54"/>
      <c r="AT45" s="54"/>
      <c r="AU45" s="54"/>
      <c r="AV45" s="54"/>
      <c r="AW45" s="54"/>
      <c r="AX45" s="54"/>
      <c r="AY45" s="54"/>
      <c r="AZ45" s="54"/>
    </row>
    <row r="46" spans="2:112" ht="15" thickBot="1" x14ac:dyDescent="0.35">
      <c r="BB46" s="27" t="s">
        <v>19</v>
      </c>
      <c r="BI46" s="37"/>
      <c r="BJ46" s="38"/>
      <c r="BK46" s="39"/>
      <c r="BL46" s="40"/>
      <c r="BM46" s="41"/>
      <c r="BN46" s="42"/>
      <c r="BO46" s="43"/>
      <c r="BP46" s="44"/>
      <c r="BQ46" s="45"/>
      <c r="BR46" s="46"/>
      <c r="BS46" s="47"/>
      <c r="BT46" s="48"/>
      <c r="BU46" s="49"/>
    </row>
    <row r="47" spans="2:112" x14ac:dyDescent="0.3">
      <c r="BI47" s="83">
        <f>SUM(BI7+BI21+BI44)</f>
        <v>3.75</v>
      </c>
      <c r="BJ47" s="83">
        <f t="shared" ref="BJ47:BU47" si="6">SUM(BJ7+BJ21+BJ44)</f>
        <v>8.5</v>
      </c>
      <c r="BK47" s="83">
        <f t="shared" si="6"/>
        <v>2</v>
      </c>
      <c r="BL47" s="83">
        <f t="shared" si="6"/>
        <v>11.42</v>
      </c>
      <c r="BM47" s="83">
        <f t="shared" si="6"/>
        <v>38.08</v>
      </c>
      <c r="BN47" s="83">
        <f t="shared" si="6"/>
        <v>0.25</v>
      </c>
      <c r="BO47" s="83">
        <f t="shared" si="6"/>
        <v>7.49</v>
      </c>
      <c r="BP47" s="83">
        <f t="shared" si="6"/>
        <v>32.72</v>
      </c>
      <c r="BQ47" s="83">
        <f t="shared" si="6"/>
        <v>28.900000000000002</v>
      </c>
      <c r="BR47" s="83">
        <f t="shared" si="6"/>
        <v>1.25</v>
      </c>
      <c r="BS47" s="83">
        <f t="shared" si="6"/>
        <v>0</v>
      </c>
      <c r="BT47" s="83">
        <f t="shared" si="6"/>
        <v>19.919999999999998</v>
      </c>
      <c r="BU47" s="83">
        <f t="shared" si="6"/>
        <v>3.42</v>
      </c>
    </row>
  </sheetData>
  <mergeCells count="3">
    <mergeCell ref="B3:B6"/>
    <mergeCell ref="B8:B22"/>
    <mergeCell ref="B24:B4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0000"/>
  </sheetPr>
  <dimension ref="B2:DH47"/>
  <sheetViews>
    <sheetView workbookViewId="0">
      <selection activeCell="E4" sqref="E4"/>
    </sheetView>
  </sheetViews>
  <sheetFormatPr baseColWidth="10" defaultRowHeight="14.4" x14ac:dyDescent="0.3"/>
  <cols>
    <col min="1" max="1" width="0.88671875" style="27" customWidth="1"/>
    <col min="2" max="2" width="3.5546875" style="58" customWidth="1"/>
    <col min="3" max="3" width="0.88671875" style="27" customWidth="1"/>
    <col min="4" max="4" width="3" style="6" bestFit="1" customWidth="1"/>
    <col min="5" max="5" width="20.109375" style="6" customWidth="1"/>
    <col min="6" max="57" width="2.33203125" style="27" customWidth="1"/>
    <col min="58" max="58" width="0.5546875" style="27" customWidth="1"/>
    <col min="59" max="59" width="3.77734375" style="70" customWidth="1"/>
    <col min="60" max="60" width="0.5546875" style="27" customWidth="1"/>
    <col min="61" max="73" width="4.6640625" style="27" customWidth="1"/>
    <col min="74" max="16384" width="11.5546875" style="27"/>
  </cols>
  <sheetData>
    <row r="2" spans="2:73" ht="15" thickBot="1" x14ac:dyDescent="0.35"/>
    <row r="3" spans="2:73" ht="15" thickBot="1" x14ac:dyDescent="0.35">
      <c r="B3" s="497"/>
      <c r="E3" s="26"/>
      <c r="F3" s="1">
        <v>7</v>
      </c>
      <c r="G3" s="2"/>
      <c r="H3" s="2"/>
      <c r="I3" s="3"/>
      <c r="J3" s="1">
        <v>8</v>
      </c>
      <c r="K3" s="2"/>
      <c r="L3" s="2"/>
      <c r="M3" s="3"/>
      <c r="N3" s="1">
        <v>9</v>
      </c>
      <c r="O3" s="2"/>
      <c r="P3" s="2"/>
      <c r="Q3" s="3"/>
      <c r="R3" s="1">
        <v>10</v>
      </c>
      <c r="S3" s="2"/>
      <c r="T3" s="2"/>
      <c r="U3" s="3"/>
      <c r="V3" s="1">
        <v>11</v>
      </c>
      <c r="W3" s="2"/>
      <c r="X3" s="2"/>
      <c r="Y3" s="3"/>
      <c r="Z3" s="1">
        <v>12</v>
      </c>
      <c r="AA3" s="2"/>
      <c r="AB3" s="2"/>
      <c r="AC3" s="3"/>
      <c r="AD3" s="1">
        <v>13</v>
      </c>
      <c r="AE3" s="2"/>
      <c r="AF3" s="2"/>
      <c r="AG3" s="3"/>
      <c r="AH3" s="1">
        <v>14</v>
      </c>
      <c r="AI3" s="2"/>
      <c r="AJ3" s="2"/>
      <c r="AK3" s="3"/>
      <c r="AL3" s="1">
        <v>15</v>
      </c>
      <c r="AM3" s="2"/>
      <c r="AN3" s="2"/>
      <c r="AO3" s="3"/>
      <c r="AP3" s="1">
        <v>16</v>
      </c>
      <c r="AQ3" s="2"/>
      <c r="AR3" s="2"/>
      <c r="AS3" s="3"/>
      <c r="AT3" s="1">
        <v>17</v>
      </c>
      <c r="AU3" s="2"/>
      <c r="AV3" s="2"/>
      <c r="AW3" s="3"/>
      <c r="AX3" s="1">
        <v>18</v>
      </c>
      <c r="AY3" s="2"/>
      <c r="AZ3" s="2"/>
      <c r="BA3" s="3"/>
      <c r="BB3" s="2">
        <v>19</v>
      </c>
      <c r="BC3" s="2"/>
      <c r="BD3" s="2"/>
      <c r="BE3" s="3"/>
      <c r="BF3" s="143"/>
      <c r="BG3" s="476"/>
      <c r="BI3" s="37"/>
      <c r="BJ3" s="38"/>
      <c r="BK3" s="39"/>
      <c r="BL3" s="40"/>
      <c r="BM3" s="41"/>
      <c r="BN3" s="42"/>
      <c r="BO3" s="43"/>
      <c r="BP3" s="44"/>
      <c r="BQ3" s="45"/>
      <c r="BR3" s="46"/>
      <c r="BS3" s="47"/>
      <c r="BT3" s="48"/>
      <c r="BU3" s="49"/>
    </row>
    <row r="4" spans="2:73" ht="14.4" customHeight="1" x14ac:dyDescent="0.3">
      <c r="B4" s="498"/>
      <c r="D4" s="64">
        <v>1</v>
      </c>
      <c r="E4" s="59" t="s">
        <v>21</v>
      </c>
      <c r="F4" s="448"/>
      <c r="G4" s="162"/>
      <c r="H4" s="162"/>
      <c r="I4" s="162"/>
      <c r="J4" s="162"/>
      <c r="K4" s="162"/>
      <c r="L4" s="162"/>
      <c r="M4" s="162"/>
      <c r="N4" s="162"/>
      <c r="O4" s="162"/>
      <c r="P4" s="162"/>
      <c r="Q4" s="162"/>
      <c r="R4" s="162"/>
      <c r="S4" s="162"/>
      <c r="T4" s="162"/>
      <c r="U4" s="162"/>
      <c r="V4" s="162"/>
      <c r="W4" s="162"/>
      <c r="X4" s="162"/>
      <c r="Y4" s="162"/>
      <c r="Z4" s="162"/>
      <c r="AA4" s="162"/>
      <c r="AB4" s="162"/>
      <c r="AC4" s="162"/>
      <c r="AD4" s="162"/>
      <c r="AE4" s="162"/>
      <c r="AF4" s="162"/>
      <c r="AG4" s="162"/>
      <c r="AH4" s="162"/>
      <c r="AI4" s="162"/>
      <c r="AJ4" s="162"/>
      <c r="AK4" s="162"/>
      <c r="AL4" s="162"/>
      <c r="AM4" s="162"/>
      <c r="AN4" s="162"/>
      <c r="AO4" s="162"/>
      <c r="AP4" s="162"/>
      <c r="AQ4" s="162"/>
      <c r="AR4" s="162"/>
      <c r="AS4" s="162"/>
      <c r="AT4" s="162"/>
      <c r="AU4" s="162"/>
      <c r="AV4" s="162"/>
      <c r="AW4" s="162"/>
      <c r="AX4" s="162"/>
      <c r="AY4" s="162"/>
      <c r="AZ4" s="162"/>
      <c r="BA4" s="162"/>
      <c r="BB4" s="162"/>
      <c r="BC4" s="162"/>
      <c r="BD4" s="162"/>
      <c r="BE4" s="447"/>
      <c r="BF4" s="144"/>
      <c r="BG4" s="477">
        <f>SUM(BI4:BU4)</f>
        <v>0</v>
      </c>
      <c r="BI4" s="28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30"/>
    </row>
    <row r="5" spans="2:73" x14ac:dyDescent="0.3">
      <c r="B5" s="498"/>
      <c r="D5" s="65">
        <v>2</v>
      </c>
      <c r="E5" s="60" t="s">
        <v>22</v>
      </c>
      <c r="F5" s="269"/>
      <c r="G5" s="122"/>
      <c r="H5" s="122"/>
      <c r="I5" s="122"/>
      <c r="J5" s="122"/>
      <c r="K5" s="122"/>
      <c r="L5" s="122"/>
      <c r="M5" s="122"/>
      <c r="N5" s="122"/>
      <c r="O5" s="122"/>
      <c r="P5" s="122"/>
      <c r="Q5" s="122"/>
      <c r="R5" s="122"/>
      <c r="S5" s="122"/>
      <c r="T5" s="122"/>
      <c r="U5" s="122"/>
      <c r="V5" s="122"/>
      <c r="W5" s="122"/>
      <c r="X5" s="122"/>
      <c r="Y5" s="122"/>
      <c r="Z5" s="122"/>
      <c r="AA5" s="122"/>
      <c r="AB5" s="122"/>
      <c r="AC5" s="122"/>
      <c r="AD5" s="122"/>
      <c r="AE5" s="122"/>
      <c r="AF5" s="122"/>
      <c r="AG5" s="122"/>
      <c r="AH5" s="122"/>
      <c r="AI5" s="122"/>
      <c r="AJ5" s="122"/>
      <c r="AK5" s="122"/>
      <c r="AL5" s="122"/>
      <c r="AM5" s="122"/>
      <c r="AN5" s="122"/>
      <c r="AO5" s="122"/>
      <c r="AP5" s="122"/>
      <c r="AQ5" s="122"/>
      <c r="AR5" s="122"/>
      <c r="AS5" s="122"/>
      <c r="AT5" s="122"/>
      <c r="AU5" s="122"/>
      <c r="AV5" s="122"/>
      <c r="AW5" s="122"/>
      <c r="AX5" s="122"/>
      <c r="AY5" s="122"/>
      <c r="AZ5" s="122"/>
      <c r="BA5" s="122"/>
      <c r="BB5" s="122"/>
      <c r="BC5" s="122"/>
      <c r="BD5" s="122"/>
      <c r="BE5" s="274"/>
      <c r="BF5" s="144"/>
      <c r="BG5" s="478">
        <f t="shared" ref="BG5:BG6" si="0">SUM(BI5:BU5)</f>
        <v>0</v>
      </c>
      <c r="BI5" s="31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3"/>
    </row>
    <row r="6" spans="2:73" ht="15" thickBot="1" x14ac:dyDescent="0.35">
      <c r="B6" s="499"/>
      <c r="D6" s="66">
        <v>3</v>
      </c>
      <c r="E6" s="55" t="s">
        <v>23</v>
      </c>
      <c r="F6" s="281"/>
      <c r="G6" s="282"/>
      <c r="H6" s="282"/>
      <c r="I6" s="282"/>
      <c r="J6" s="282"/>
      <c r="K6" s="282"/>
      <c r="L6" s="282"/>
      <c r="M6" s="282"/>
      <c r="N6" s="282"/>
      <c r="O6" s="282"/>
      <c r="P6" s="282"/>
      <c r="Q6" s="282"/>
      <c r="R6" s="282"/>
      <c r="S6" s="282"/>
      <c r="T6" s="282"/>
      <c r="U6" s="282"/>
      <c r="V6" s="282"/>
      <c r="W6" s="282"/>
      <c r="X6" s="282"/>
      <c r="Y6" s="282"/>
      <c r="Z6" s="282"/>
      <c r="AA6" s="282"/>
      <c r="AB6" s="282"/>
      <c r="AC6" s="282"/>
      <c r="AD6" s="282"/>
      <c r="AE6" s="282"/>
      <c r="AF6" s="282"/>
      <c r="AG6" s="282"/>
      <c r="AH6" s="282"/>
      <c r="AI6" s="282"/>
      <c r="AJ6" s="282"/>
      <c r="AK6" s="282"/>
      <c r="AL6" s="282"/>
      <c r="AM6" s="282"/>
      <c r="AN6" s="282"/>
      <c r="AO6" s="282"/>
      <c r="AP6" s="282"/>
      <c r="AQ6" s="460"/>
      <c r="AR6" s="460"/>
      <c r="AS6" s="460"/>
      <c r="AT6" s="282"/>
      <c r="AU6" s="282"/>
      <c r="AV6" s="282"/>
      <c r="AW6" s="282"/>
      <c r="AX6" s="282"/>
      <c r="AY6" s="282"/>
      <c r="AZ6" s="282"/>
      <c r="BA6" s="282"/>
      <c r="BB6" s="282"/>
      <c r="BC6" s="282"/>
      <c r="BD6" s="282"/>
      <c r="BE6" s="292"/>
      <c r="BF6" s="144"/>
      <c r="BG6" s="479">
        <f t="shared" si="0"/>
        <v>0</v>
      </c>
      <c r="BI6" s="34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6"/>
    </row>
    <row r="7" spans="2:73" ht="15" thickBot="1" x14ac:dyDescent="0.35">
      <c r="E7" s="500"/>
      <c r="BI7" s="83">
        <f>SUM(BI4:BI6)</f>
        <v>0</v>
      </c>
      <c r="BJ7" s="83">
        <f t="shared" ref="BJ7:BU7" si="1">SUM(BJ4:BJ6)</f>
        <v>0</v>
      </c>
      <c r="BK7" s="83">
        <f t="shared" si="1"/>
        <v>0</v>
      </c>
      <c r="BL7" s="83">
        <f t="shared" si="1"/>
        <v>0</v>
      </c>
      <c r="BM7" s="83">
        <f t="shared" si="1"/>
        <v>0</v>
      </c>
      <c r="BN7" s="83">
        <f t="shared" si="1"/>
        <v>0</v>
      </c>
      <c r="BO7" s="83">
        <f t="shared" si="1"/>
        <v>0</v>
      </c>
      <c r="BP7" s="83">
        <f t="shared" si="1"/>
        <v>0</v>
      </c>
      <c r="BQ7" s="83">
        <f t="shared" si="1"/>
        <v>0</v>
      </c>
      <c r="BR7" s="83">
        <f t="shared" si="1"/>
        <v>0</v>
      </c>
      <c r="BS7" s="83">
        <f t="shared" si="1"/>
        <v>0</v>
      </c>
      <c r="BT7" s="83">
        <f t="shared" si="1"/>
        <v>0</v>
      </c>
      <c r="BU7" s="83">
        <f t="shared" si="1"/>
        <v>0</v>
      </c>
    </row>
    <row r="8" spans="2:73" s="69" customFormat="1" ht="6.6" customHeight="1" x14ac:dyDescent="0.3">
      <c r="B8" s="497"/>
      <c r="D8" s="71"/>
      <c r="E8" s="6"/>
      <c r="L8" s="95">
        <v>35</v>
      </c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101"/>
      <c r="AA8" s="127"/>
      <c r="AB8" s="127"/>
      <c r="AC8" s="127"/>
      <c r="AD8" s="127"/>
      <c r="AE8" s="127"/>
      <c r="AF8" s="127"/>
      <c r="AG8" s="127"/>
      <c r="AH8" s="127"/>
      <c r="AI8" s="131">
        <v>5</v>
      </c>
      <c r="AJ8" s="132"/>
      <c r="AK8" s="132"/>
      <c r="AL8" s="132"/>
      <c r="AM8" s="132"/>
      <c r="AN8" s="132"/>
      <c r="AO8" s="132"/>
      <c r="AP8" s="148"/>
      <c r="AQ8" s="147"/>
      <c r="BF8" s="27"/>
      <c r="BG8" s="70"/>
      <c r="BH8" s="27"/>
    </row>
    <row r="9" spans="2:73" ht="7.2" customHeight="1" thickBot="1" x14ac:dyDescent="0.35">
      <c r="B9" s="498"/>
      <c r="L9" s="96">
        <v>35</v>
      </c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9"/>
      <c r="AA9" s="103"/>
      <c r="AB9" s="103"/>
      <c r="AC9" s="103"/>
      <c r="AD9" s="103"/>
      <c r="AE9" s="103"/>
      <c r="AF9" s="103"/>
      <c r="AG9" s="103"/>
      <c r="AH9" s="103"/>
      <c r="AI9" s="128">
        <v>5</v>
      </c>
      <c r="AJ9" s="129"/>
      <c r="AK9" s="129"/>
      <c r="AL9" s="129"/>
      <c r="AM9" s="129"/>
      <c r="AN9" s="129"/>
      <c r="AO9" s="129"/>
      <c r="AP9" s="128"/>
      <c r="AQ9" s="141"/>
      <c r="AR9" s="86"/>
    </row>
    <row r="10" spans="2:73" ht="15" thickBot="1" x14ac:dyDescent="0.35">
      <c r="B10" s="498"/>
      <c r="F10" s="18">
        <v>7</v>
      </c>
      <c r="G10" s="4"/>
      <c r="H10" s="4"/>
      <c r="I10" s="5"/>
      <c r="J10" s="18">
        <v>8</v>
      </c>
      <c r="K10" s="4"/>
      <c r="L10" s="53"/>
      <c r="M10" s="5"/>
      <c r="N10" s="18">
        <v>9</v>
      </c>
      <c r="O10" s="4"/>
      <c r="P10" s="4"/>
      <c r="Q10" s="5"/>
      <c r="R10" s="18">
        <v>10</v>
      </c>
      <c r="S10" s="4"/>
      <c r="T10" s="4"/>
      <c r="U10" s="5"/>
      <c r="V10" s="18">
        <v>11</v>
      </c>
      <c r="W10" s="4"/>
      <c r="X10" s="4"/>
      <c r="Y10" s="4"/>
      <c r="Z10" s="53">
        <v>12</v>
      </c>
      <c r="AA10" s="4"/>
      <c r="AB10" s="4"/>
      <c r="AC10" s="5"/>
      <c r="AD10" s="18">
        <v>13</v>
      </c>
      <c r="AE10" s="4"/>
      <c r="AF10" s="4"/>
      <c r="AG10" s="5"/>
      <c r="AH10" s="18">
        <v>14</v>
      </c>
      <c r="AI10" s="53"/>
      <c r="AJ10" s="4"/>
      <c r="AK10" s="5"/>
      <c r="AL10" s="18">
        <v>15</v>
      </c>
      <c r="AM10" s="4"/>
      <c r="AN10" s="4"/>
      <c r="AO10" s="4"/>
      <c r="AP10" s="53">
        <v>16</v>
      </c>
      <c r="AQ10" s="4"/>
      <c r="AR10" s="87"/>
      <c r="AS10" s="5"/>
      <c r="AT10" s="18">
        <v>17</v>
      </c>
      <c r="AU10" s="4"/>
      <c r="AV10" s="4"/>
      <c r="AW10" s="5"/>
      <c r="AX10" s="18">
        <v>18</v>
      </c>
      <c r="AY10" s="4"/>
      <c r="AZ10" s="4"/>
      <c r="BA10" s="5"/>
      <c r="BB10" s="4">
        <v>19</v>
      </c>
      <c r="BC10" s="4"/>
      <c r="BD10" s="4"/>
      <c r="BE10" s="5"/>
      <c r="BF10" s="143"/>
      <c r="BG10" s="476"/>
      <c r="BI10" s="37"/>
      <c r="BJ10" s="38"/>
      <c r="BK10" s="39"/>
      <c r="BL10" s="40"/>
      <c r="BM10" s="41"/>
      <c r="BN10" s="42"/>
      <c r="BO10" s="43"/>
      <c r="BP10" s="44"/>
      <c r="BQ10" s="45"/>
      <c r="BR10" s="46"/>
      <c r="BS10" s="47"/>
      <c r="BT10" s="48"/>
      <c r="BU10" s="49"/>
    </row>
    <row r="11" spans="2:73" ht="14.4" customHeight="1" x14ac:dyDescent="0.3">
      <c r="B11" s="498"/>
      <c r="D11" s="64">
        <v>4</v>
      </c>
      <c r="E11" s="501" t="s">
        <v>24</v>
      </c>
      <c r="F11" s="448"/>
      <c r="G11" s="162"/>
      <c r="H11" s="162"/>
      <c r="I11" s="162"/>
      <c r="J11" s="162"/>
      <c r="K11" s="449"/>
      <c r="L11" s="450"/>
      <c r="M11" s="162"/>
      <c r="N11" s="162"/>
      <c r="O11" s="162"/>
      <c r="P11" s="162"/>
      <c r="Q11" s="162"/>
      <c r="R11" s="162"/>
      <c r="S11" s="162"/>
      <c r="T11" s="162"/>
      <c r="U11" s="162"/>
      <c r="V11" s="162"/>
      <c r="W11" s="162"/>
      <c r="X11" s="162"/>
      <c r="Y11" s="449"/>
      <c r="Z11" s="450"/>
      <c r="AA11" s="162"/>
      <c r="AB11" s="162"/>
      <c r="AC11" s="162"/>
      <c r="AD11" s="162"/>
      <c r="AE11" s="162"/>
      <c r="AF11" s="162"/>
      <c r="AG11" s="162"/>
      <c r="AH11" s="449"/>
      <c r="AI11" s="450"/>
      <c r="AJ11" s="162"/>
      <c r="AK11" s="162"/>
      <c r="AL11" s="162"/>
      <c r="AM11" s="162"/>
      <c r="AN11" s="162"/>
      <c r="AO11" s="449"/>
      <c r="AP11" s="450"/>
      <c r="AQ11" s="449"/>
      <c r="AR11" s="461"/>
      <c r="AS11" s="162"/>
      <c r="AT11" s="162"/>
      <c r="AU11" s="162"/>
      <c r="AV11" s="162"/>
      <c r="AW11" s="162"/>
      <c r="AX11" s="162"/>
      <c r="AY11" s="162"/>
      <c r="AZ11" s="162"/>
      <c r="BA11" s="162"/>
      <c r="BB11" s="162"/>
      <c r="BC11" s="162"/>
      <c r="BD11" s="162"/>
      <c r="BE11" s="447"/>
      <c r="BF11" s="144"/>
      <c r="BG11" s="477">
        <f>SUM(BI11:BU11)</f>
        <v>0</v>
      </c>
      <c r="BI11" s="28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30"/>
    </row>
    <row r="12" spans="2:73" x14ac:dyDescent="0.3">
      <c r="B12" s="498"/>
      <c r="D12" s="65">
        <v>5</v>
      </c>
      <c r="E12" s="502" t="s">
        <v>25</v>
      </c>
      <c r="F12" s="462"/>
      <c r="G12" s="463"/>
      <c r="H12" s="463"/>
      <c r="I12" s="463"/>
      <c r="J12" s="463"/>
      <c r="K12" s="464"/>
      <c r="L12" s="465"/>
      <c r="M12" s="463"/>
      <c r="N12" s="463"/>
      <c r="O12" s="463"/>
      <c r="P12" s="463"/>
      <c r="Q12" s="463"/>
      <c r="R12" s="463"/>
      <c r="S12" s="463"/>
      <c r="T12" s="463"/>
      <c r="U12" s="463"/>
      <c r="V12" s="463"/>
      <c r="W12" s="463"/>
      <c r="X12" s="463"/>
      <c r="Y12" s="464"/>
      <c r="Z12" s="465"/>
      <c r="AA12" s="463"/>
      <c r="AB12" s="463"/>
      <c r="AC12" s="463"/>
      <c r="AD12" s="463"/>
      <c r="AE12" s="463"/>
      <c r="AF12" s="463"/>
      <c r="AG12" s="463"/>
      <c r="AH12" s="464"/>
      <c r="AI12" s="465"/>
      <c r="AJ12" s="463"/>
      <c r="AK12" s="463"/>
      <c r="AL12" s="463"/>
      <c r="AM12" s="463"/>
      <c r="AN12" s="463"/>
      <c r="AO12" s="464"/>
      <c r="AP12" s="465"/>
      <c r="AQ12" s="464"/>
      <c r="AR12" s="466"/>
      <c r="AS12" s="463"/>
      <c r="AT12" s="463"/>
      <c r="AU12" s="463"/>
      <c r="AV12" s="463"/>
      <c r="AW12" s="463"/>
      <c r="AX12" s="463"/>
      <c r="AY12" s="463"/>
      <c r="AZ12" s="463"/>
      <c r="BA12" s="463"/>
      <c r="BB12" s="463"/>
      <c r="BC12" s="367"/>
      <c r="BD12" s="367"/>
      <c r="BE12" s="368"/>
      <c r="BF12" s="55"/>
      <c r="BG12" s="478">
        <f t="shared" ref="BG12:BG19" si="2">SUM(BI12:BU12)</f>
        <v>0</v>
      </c>
      <c r="BI12" s="31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3"/>
    </row>
    <row r="13" spans="2:73" x14ac:dyDescent="0.3">
      <c r="B13" s="498"/>
      <c r="D13" s="65">
        <v>6</v>
      </c>
      <c r="E13" s="502" t="s">
        <v>26</v>
      </c>
      <c r="F13" s="269"/>
      <c r="G13" s="122"/>
      <c r="H13" s="122"/>
      <c r="I13" s="122"/>
      <c r="J13" s="122"/>
      <c r="K13" s="123"/>
      <c r="L13" s="276"/>
      <c r="M13" s="122"/>
      <c r="N13" s="122"/>
      <c r="O13" s="122"/>
      <c r="P13" s="122"/>
      <c r="Q13" s="122"/>
      <c r="R13" s="122"/>
      <c r="S13" s="122"/>
      <c r="T13" s="122"/>
      <c r="U13" s="122"/>
      <c r="V13" s="122"/>
      <c r="W13" s="122"/>
      <c r="X13" s="122"/>
      <c r="Y13" s="123"/>
      <c r="Z13" s="276"/>
      <c r="AA13" s="122"/>
      <c r="AB13" s="122"/>
      <c r="AC13" s="122"/>
      <c r="AD13" s="122"/>
      <c r="AE13" s="122"/>
      <c r="AF13" s="122"/>
      <c r="AG13" s="122"/>
      <c r="AH13" s="123"/>
      <c r="AI13" s="276"/>
      <c r="AJ13" s="122"/>
      <c r="AK13" s="122"/>
      <c r="AL13" s="122"/>
      <c r="AM13" s="122"/>
      <c r="AN13" s="122"/>
      <c r="AO13" s="123"/>
      <c r="AP13" s="276"/>
      <c r="AQ13" s="123"/>
      <c r="AR13" s="271"/>
      <c r="AS13" s="122"/>
      <c r="AT13" s="122"/>
      <c r="AU13" s="122"/>
      <c r="AV13" s="122"/>
      <c r="AW13" s="122"/>
      <c r="AX13" s="122"/>
      <c r="AY13" s="122"/>
      <c r="AZ13" s="122"/>
      <c r="BA13" s="122"/>
      <c r="BB13" s="122"/>
      <c r="BC13" s="122"/>
      <c r="BD13" s="122"/>
      <c r="BE13" s="274"/>
      <c r="BF13" s="144"/>
      <c r="BG13" s="478">
        <f t="shared" si="2"/>
        <v>0</v>
      </c>
      <c r="BI13" s="31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3"/>
    </row>
    <row r="14" spans="2:73" x14ac:dyDescent="0.3">
      <c r="B14" s="498"/>
      <c r="D14" s="65">
        <v>7</v>
      </c>
      <c r="E14" s="502" t="s">
        <v>27</v>
      </c>
      <c r="F14" s="269"/>
      <c r="G14" s="122"/>
      <c r="H14" s="122"/>
      <c r="I14" s="122"/>
      <c r="J14" s="122"/>
      <c r="K14" s="123"/>
      <c r="L14" s="276"/>
      <c r="M14" s="122"/>
      <c r="N14" s="122"/>
      <c r="O14" s="122"/>
      <c r="P14" s="122"/>
      <c r="Q14" s="122"/>
      <c r="R14" s="122"/>
      <c r="S14" s="122"/>
      <c r="T14" s="122"/>
      <c r="U14" s="122"/>
      <c r="V14" s="122"/>
      <c r="W14" s="122"/>
      <c r="X14" s="122"/>
      <c r="Y14" s="123"/>
      <c r="Z14" s="276"/>
      <c r="AA14" s="122"/>
      <c r="AB14" s="122"/>
      <c r="AC14" s="122"/>
      <c r="AD14" s="122"/>
      <c r="AE14" s="122"/>
      <c r="AF14" s="122"/>
      <c r="AG14" s="122"/>
      <c r="AH14" s="123"/>
      <c r="AI14" s="276"/>
      <c r="AJ14" s="122"/>
      <c r="AK14" s="122"/>
      <c r="AL14" s="122"/>
      <c r="AM14" s="122"/>
      <c r="AN14" s="122"/>
      <c r="AO14" s="123"/>
      <c r="AP14" s="276"/>
      <c r="AQ14" s="123"/>
      <c r="AR14" s="271"/>
      <c r="AS14" s="122"/>
      <c r="AT14" s="122"/>
      <c r="AU14" s="122"/>
      <c r="AV14" s="122"/>
      <c r="AW14" s="122"/>
      <c r="AX14" s="122"/>
      <c r="AY14" s="122"/>
      <c r="AZ14" s="122"/>
      <c r="BA14" s="122"/>
      <c r="BB14" s="122"/>
      <c r="BC14" s="122"/>
      <c r="BD14" s="122"/>
      <c r="BE14" s="274"/>
      <c r="BF14" s="144"/>
      <c r="BG14" s="478">
        <f t="shared" si="2"/>
        <v>0</v>
      </c>
      <c r="BI14" s="31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3"/>
    </row>
    <row r="15" spans="2:73" x14ac:dyDescent="0.3">
      <c r="B15" s="498"/>
      <c r="D15" s="65">
        <v>8</v>
      </c>
      <c r="E15" s="502" t="s">
        <v>28</v>
      </c>
      <c r="F15" s="451"/>
      <c r="G15" s="366"/>
      <c r="H15" s="366"/>
      <c r="I15" s="366"/>
      <c r="J15" s="366"/>
      <c r="K15" s="452"/>
      <c r="L15" s="453"/>
      <c r="M15" s="366"/>
      <c r="N15" s="366"/>
      <c r="O15" s="366"/>
      <c r="P15" s="366"/>
      <c r="Q15" s="366"/>
      <c r="R15" s="366"/>
      <c r="S15" s="366"/>
      <c r="T15" s="366"/>
      <c r="U15" s="366"/>
      <c r="V15" s="366"/>
      <c r="W15" s="366"/>
      <c r="X15" s="366"/>
      <c r="Y15" s="452"/>
      <c r="Z15" s="453"/>
      <c r="AA15" s="366"/>
      <c r="AB15" s="366"/>
      <c r="AC15" s="366"/>
      <c r="AD15" s="366"/>
      <c r="AE15" s="366"/>
      <c r="AF15" s="366"/>
      <c r="AG15" s="366"/>
      <c r="AH15" s="452"/>
      <c r="AI15" s="453"/>
      <c r="AJ15" s="366"/>
      <c r="AK15" s="366"/>
      <c r="AL15" s="366"/>
      <c r="AM15" s="366"/>
      <c r="AN15" s="366"/>
      <c r="AO15" s="452"/>
      <c r="AP15" s="453"/>
      <c r="AQ15" s="452"/>
      <c r="AR15" s="454"/>
      <c r="AS15" s="366"/>
      <c r="AT15" s="366"/>
      <c r="AU15" s="366"/>
      <c r="AV15" s="366"/>
      <c r="AW15" s="366"/>
      <c r="AX15" s="366"/>
      <c r="AY15" s="366"/>
      <c r="AZ15" s="366"/>
      <c r="BA15" s="366"/>
      <c r="BB15" s="366"/>
      <c r="BC15" s="367"/>
      <c r="BD15" s="367"/>
      <c r="BE15" s="368"/>
      <c r="BF15" s="55"/>
      <c r="BG15" s="478">
        <f t="shared" si="2"/>
        <v>0</v>
      </c>
      <c r="BI15" s="31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3"/>
    </row>
    <row r="16" spans="2:73" x14ac:dyDescent="0.3">
      <c r="B16" s="498"/>
      <c r="D16" s="65">
        <v>9</v>
      </c>
      <c r="E16" s="502" t="s">
        <v>29</v>
      </c>
      <c r="F16" s="269"/>
      <c r="G16" s="122"/>
      <c r="H16" s="122"/>
      <c r="I16" s="122"/>
      <c r="J16" s="122"/>
      <c r="K16" s="123"/>
      <c r="L16" s="276"/>
      <c r="M16" s="122"/>
      <c r="N16" s="122"/>
      <c r="O16" s="122"/>
      <c r="P16" s="122"/>
      <c r="Q16" s="122"/>
      <c r="R16" s="122"/>
      <c r="S16" s="122"/>
      <c r="T16" s="122"/>
      <c r="U16" s="122"/>
      <c r="V16" s="122"/>
      <c r="W16" s="122"/>
      <c r="X16" s="122"/>
      <c r="Y16" s="123"/>
      <c r="Z16" s="276"/>
      <c r="AA16" s="122"/>
      <c r="AB16" s="122"/>
      <c r="AC16" s="122"/>
      <c r="AD16" s="122"/>
      <c r="AE16" s="122"/>
      <c r="AF16" s="122"/>
      <c r="AG16" s="122"/>
      <c r="AH16" s="123"/>
      <c r="AI16" s="276"/>
      <c r="AJ16" s="122"/>
      <c r="AK16" s="122"/>
      <c r="AL16" s="122"/>
      <c r="AM16" s="122"/>
      <c r="AN16" s="122"/>
      <c r="AO16" s="123"/>
      <c r="AP16" s="276"/>
      <c r="AQ16" s="123"/>
      <c r="AR16" s="271"/>
      <c r="AS16" s="122"/>
      <c r="AT16" s="122"/>
      <c r="AU16" s="122"/>
      <c r="AV16" s="122"/>
      <c r="AW16" s="122"/>
      <c r="AX16" s="122"/>
      <c r="AY16" s="122"/>
      <c r="AZ16" s="122"/>
      <c r="BA16" s="122"/>
      <c r="BB16" s="122"/>
      <c r="BC16" s="122"/>
      <c r="BD16" s="122"/>
      <c r="BE16" s="274"/>
      <c r="BF16" s="144"/>
      <c r="BG16" s="478">
        <f t="shared" si="2"/>
        <v>0</v>
      </c>
      <c r="BI16" s="31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3"/>
    </row>
    <row r="17" spans="2:73" x14ac:dyDescent="0.3">
      <c r="B17" s="498"/>
      <c r="D17" s="65">
        <v>10</v>
      </c>
      <c r="E17" s="502" t="s">
        <v>30</v>
      </c>
      <c r="F17" s="269"/>
      <c r="G17" s="122"/>
      <c r="H17" s="122"/>
      <c r="I17" s="122"/>
      <c r="J17" s="122"/>
      <c r="K17" s="123"/>
      <c r="L17" s="276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3"/>
      <c r="Z17" s="276"/>
      <c r="AA17" s="122"/>
      <c r="AB17" s="122"/>
      <c r="AC17" s="122"/>
      <c r="AD17" s="122"/>
      <c r="AE17" s="122"/>
      <c r="AF17" s="122"/>
      <c r="AG17" s="122"/>
      <c r="AH17" s="123"/>
      <c r="AI17" s="276"/>
      <c r="AJ17" s="122"/>
      <c r="AK17" s="122"/>
      <c r="AL17" s="122"/>
      <c r="AM17" s="122"/>
      <c r="AN17" s="122"/>
      <c r="AO17" s="123"/>
      <c r="AP17" s="276"/>
      <c r="AQ17" s="123"/>
      <c r="AR17" s="271"/>
      <c r="AS17" s="122"/>
      <c r="AT17" s="122"/>
      <c r="AU17" s="122"/>
      <c r="AV17" s="122"/>
      <c r="AW17" s="122"/>
      <c r="AX17" s="122"/>
      <c r="AY17" s="122"/>
      <c r="AZ17" s="122"/>
      <c r="BA17" s="122"/>
      <c r="BB17" s="122"/>
      <c r="BC17" s="122"/>
      <c r="BD17" s="122"/>
      <c r="BE17" s="274"/>
      <c r="BF17" s="144"/>
      <c r="BG17" s="478">
        <f t="shared" si="2"/>
        <v>0</v>
      </c>
      <c r="BI17" s="31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3"/>
    </row>
    <row r="18" spans="2:73" x14ac:dyDescent="0.3">
      <c r="B18" s="498"/>
      <c r="D18" s="65">
        <v>11</v>
      </c>
      <c r="E18" s="502" t="s">
        <v>31</v>
      </c>
      <c r="F18" s="269"/>
      <c r="G18" s="122"/>
      <c r="H18" s="122"/>
      <c r="I18" s="122"/>
      <c r="J18" s="122"/>
      <c r="K18" s="123"/>
      <c r="L18" s="276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3"/>
      <c r="Z18" s="276"/>
      <c r="AA18" s="122"/>
      <c r="AB18" s="122"/>
      <c r="AC18" s="122"/>
      <c r="AD18" s="122"/>
      <c r="AE18" s="122"/>
      <c r="AF18" s="122"/>
      <c r="AG18" s="122"/>
      <c r="AH18" s="123"/>
      <c r="AI18" s="276"/>
      <c r="AJ18" s="122"/>
      <c r="AK18" s="122"/>
      <c r="AL18" s="122"/>
      <c r="AM18" s="122"/>
      <c r="AN18" s="122"/>
      <c r="AO18" s="123"/>
      <c r="AP18" s="276"/>
      <c r="AQ18" s="123"/>
      <c r="AR18" s="271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  <c r="BD18" s="122"/>
      <c r="BE18" s="274"/>
      <c r="BF18" s="144"/>
      <c r="BG18" s="478">
        <f t="shared" si="2"/>
        <v>0</v>
      </c>
      <c r="BI18" s="31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3"/>
    </row>
    <row r="19" spans="2:73" ht="15" thickBot="1" x14ac:dyDescent="0.35">
      <c r="B19" s="498"/>
      <c r="D19" s="66">
        <v>12</v>
      </c>
      <c r="E19" s="503" t="s">
        <v>32</v>
      </c>
      <c r="F19" s="281"/>
      <c r="G19" s="282"/>
      <c r="H19" s="282"/>
      <c r="I19" s="282"/>
      <c r="J19" s="282"/>
      <c r="K19" s="283"/>
      <c r="L19" s="284"/>
      <c r="M19" s="282"/>
      <c r="N19" s="282"/>
      <c r="O19" s="282"/>
      <c r="P19" s="282"/>
      <c r="Q19" s="282"/>
      <c r="R19" s="282"/>
      <c r="S19" s="282"/>
      <c r="T19" s="282"/>
      <c r="U19" s="282"/>
      <c r="V19" s="282"/>
      <c r="W19" s="282"/>
      <c r="X19" s="282"/>
      <c r="Y19" s="283"/>
      <c r="Z19" s="284"/>
      <c r="AA19" s="282"/>
      <c r="AB19" s="282"/>
      <c r="AC19" s="282"/>
      <c r="AD19" s="282"/>
      <c r="AE19" s="282"/>
      <c r="AF19" s="282"/>
      <c r="AG19" s="282"/>
      <c r="AH19" s="283"/>
      <c r="AI19" s="284"/>
      <c r="AJ19" s="282"/>
      <c r="AK19" s="282"/>
      <c r="AL19" s="282"/>
      <c r="AM19" s="282"/>
      <c r="AN19" s="282"/>
      <c r="AO19" s="283"/>
      <c r="AP19" s="284"/>
      <c r="AQ19" s="283"/>
      <c r="AR19" s="286"/>
      <c r="AS19" s="282"/>
      <c r="AT19" s="282"/>
      <c r="AU19" s="282"/>
      <c r="AV19" s="282"/>
      <c r="AW19" s="282"/>
      <c r="AX19" s="282"/>
      <c r="AY19" s="282"/>
      <c r="AZ19" s="282"/>
      <c r="BA19" s="282"/>
      <c r="BB19" s="282"/>
      <c r="BC19" s="282"/>
      <c r="BD19" s="282"/>
      <c r="BE19" s="292"/>
      <c r="BF19" s="144"/>
      <c r="BG19" s="479">
        <f t="shared" si="2"/>
        <v>0</v>
      </c>
      <c r="BI19" s="34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6"/>
    </row>
    <row r="20" spans="2:73" ht="6" customHeight="1" x14ac:dyDescent="0.3">
      <c r="B20" s="498"/>
      <c r="L20" s="52"/>
      <c r="Z20" s="52"/>
      <c r="AI20" s="52"/>
      <c r="AJ20" s="54"/>
      <c r="AP20" s="52"/>
      <c r="AQ20" s="54"/>
      <c r="AR20" s="86"/>
      <c r="AS20" s="54"/>
    </row>
    <row r="21" spans="2:73" x14ac:dyDescent="0.3">
      <c r="B21" s="498"/>
      <c r="L21" s="67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2"/>
      <c r="AI21" s="67"/>
      <c r="AJ21" s="56"/>
      <c r="AK21" s="56"/>
      <c r="AL21" s="56"/>
      <c r="AM21" s="56"/>
      <c r="AN21" s="56"/>
      <c r="AO21" s="56"/>
      <c r="AP21" s="85"/>
      <c r="AQ21" s="149"/>
      <c r="AR21" s="89"/>
      <c r="BI21" s="83">
        <f>SUM(BI11:BI20)</f>
        <v>0</v>
      </c>
      <c r="BJ21" s="83">
        <f t="shared" ref="BJ21:BU21" si="3">SUM(BJ11:BJ20)</f>
        <v>0</v>
      </c>
      <c r="BK21" s="83">
        <f t="shared" si="3"/>
        <v>0</v>
      </c>
      <c r="BL21" s="83">
        <f t="shared" si="3"/>
        <v>0</v>
      </c>
      <c r="BM21" s="83">
        <f t="shared" si="3"/>
        <v>0</v>
      </c>
      <c r="BN21" s="83">
        <f t="shared" si="3"/>
        <v>0</v>
      </c>
      <c r="BO21" s="83">
        <f t="shared" si="3"/>
        <v>0</v>
      </c>
      <c r="BP21" s="83">
        <f t="shared" si="3"/>
        <v>0</v>
      </c>
      <c r="BQ21" s="83">
        <f t="shared" si="3"/>
        <v>0</v>
      </c>
      <c r="BR21" s="83">
        <f t="shared" si="3"/>
        <v>0</v>
      </c>
      <c r="BS21" s="83">
        <f t="shared" si="3"/>
        <v>0</v>
      </c>
      <c r="BT21" s="83">
        <f t="shared" si="3"/>
        <v>0</v>
      </c>
      <c r="BU21" s="83">
        <f t="shared" si="3"/>
        <v>0</v>
      </c>
    </row>
    <row r="22" spans="2:73" ht="15" thickBot="1" x14ac:dyDescent="0.35">
      <c r="B22" s="499"/>
      <c r="L22" s="76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52"/>
      <c r="AI22" s="76"/>
      <c r="AJ22" s="77"/>
      <c r="AK22" s="77"/>
      <c r="AL22" s="77"/>
      <c r="AM22" s="77"/>
      <c r="AN22" s="77"/>
      <c r="AO22" s="77"/>
      <c r="AP22" s="77"/>
      <c r="AQ22" s="77"/>
      <c r="AR22" s="86"/>
    </row>
    <row r="23" spans="2:73" s="69" customFormat="1" ht="15" thickBot="1" x14ac:dyDescent="0.35">
      <c r="B23" s="70"/>
      <c r="D23" s="71"/>
      <c r="E23" s="71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F23" s="154"/>
      <c r="AG23" s="154"/>
      <c r="AH23" s="154"/>
      <c r="AI23" s="154"/>
      <c r="AJ23" s="154"/>
      <c r="AK23" s="57"/>
      <c r="AL23" s="57"/>
      <c r="AM23" s="57"/>
      <c r="AN23" s="57"/>
      <c r="AO23" s="57"/>
      <c r="AP23" s="57"/>
      <c r="AQ23" s="57"/>
      <c r="AR23" s="57"/>
      <c r="BG23" s="70"/>
    </row>
    <row r="24" spans="2:73" ht="7.2" customHeight="1" x14ac:dyDescent="0.3">
      <c r="B24" s="497"/>
      <c r="L24" s="95">
        <v>35</v>
      </c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102"/>
      <c r="AA24" s="103"/>
      <c r="AB24" s="103"/>
      <c r="AC24" s="103"/>
      <c r="AD24" s="103"/>
      <c r="AE24" s="103"/>
      <c r="AF24" s="151">
        <v>20</v>
      </c>
      <c r="AG24" s="150"/>
      <c r="AH24" s="150"/>
      <c r="AI24" s="150"/>
      <c r="AJ24" s="150"/>
      <c r="AK24" s="97"/>
      <c r="AL24" s="104"/>
      <c r="AM24" s="104"/>
      <c r="AN24" s="104"/>
      <c r="AO24" s="104"/>
      <c r="AP24" s="105"/>
      <c r="AQ24" s="101"/>
      <c r="AR24" s="54"/>
    </row>
    <row r="25" spans="2:73" ht="7.2" customHeight="1" thickBot="1" x14ac:dyDescent="0.35">
      <c r="B25" s="498"/>
      <c r="L25" s="96">
        <v>35</v>
      </c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126"/>
      <c r="Z25" s="100"/>
      <c r="AA25" s="103"/>
      <c r="AB25" s="103"/>
      <c r="AC25" s="103"/>
      <c r="AD25" s="103"/>
      <c r="AE25" s="103"/>
      <c r="AF25" s="96">
        <v>20</v>
      </c>
      <c r="AG25" s="98"/>
      <c r="AH25" s="98"/>
      <c r="AI25" s="98"/>
      <c r="AJ25" s="98"/>
      <c r="AK25" s="98"/>
      <c r="AL25" s="98"/>
      <c r="AM25" s="98"/>
      <c r="AN25" s="98"/>
      <c r="AO25" s="98"/>
      <c r="AP25" s="158"/>
      <c r="AQ25" s="141"/>
      <c r="AR25" s="73"/>
    </row>
    <row r="26" spans="2:73" ht="15" thickBot="1" x14ac:dyDescent="0.35">
      <c r="B26" s="498"/>
      <c r="F26" s="18">
        <v>7</v>
      </c>
      <c r="G26" s="4"/>
      <c r="H26" s="4"/>
      <c r="I26" s="5"/>
      <c r="J26" s="18">
        <v>8</v>
      </c>
      <c r="K26" s="4"/>
      <c r="L26" s="53"/>
      <c r="M26" s="5"/>
      <c r="N26" s="18">
        <v>9</v>
      </c>
      <c r="O26" s="4"/>
      <c r="P26" s="4"/>
      <c r="Q26" s="5"/>
      <c r="R26" s="18">
        <v>10</v>
      </c>
      <c r="S26" s="4"/>
      <c r="T26" s="4"/>
      <c r="U26" s="5"/>
      <c r="V26" s="18">
        <v>11</v>
      </c>
      <c r="W26" s="4"/>
      <c r="X26" s="4"/>
      <c r="Y26" s="53"/>
      <c r="Z26" s="87">
        <v>12</v>
      </c>
      <c r="AA26" s="4"/>
      <c r="AB26" s="4"/>
      <c r="AC26" s="5"/>
      <c r="AD26" s="18">
        <v>13</v>
      </c>
      <c r="AE26" s="4"/>
      <c r="AF26" s="53"/>
      <c r="AG26" s="5"/>
      <c r="AH26" s="18">
        <v>14</v>
      </c>
      <c r="AI26" s="4"/>
      <c r="AJ26" s="4"/>
      <c r="AK26" s="4"/>
      <c r="AL26" s="4">
        <v>15</v>
      </c>
      <c r="AM26" s="4"/>
      <c r="AN26" s="4"/>
      <c r="AO26" s="5"/>
      <c r="AP26" s="18">
        <v>16</v>
      </c>
      <c r="AQ26" s="155"/>
      <c r="AR26" s="4"/>
      <c r="AS26" s="5"/>
      <c r="AT26" s="18">
        <v>17</v>
      </c>
      <c r="AU26" s="4"/>
      <c r="AV26" s="4"/>
      <c r="AW26" s="5"/>
      <c r="AX26" s="18">
        <v>18</v>
      </c>
      <c r="AY26" s="4"/>
      <c r="AZ26" s="4"/>
      <c r="BA26" s="5"/>
      <c r="BB26" s="4">
        <v>19</v>
      </c>
      <c r="BC26" s="4"/>
      <c r="BD26" s="4"/>
      <c r="BE26" s="5"/>
      <c r="BF26" s="143"/>
      <c r="BG26" s="476"/>
      <c r="BI26" s="37"/>
      <c r="BJ26" s="38"/>
      <c r="BK26" s="39"/>
      <c r="BL26" s="40"/>
      <c r="BM26" s="41"/>
      <c r="BN26" s="42"/>
      <c r="BO26" s="43"/>
      <c r="BP26" s="44"/>
      <c r="BQ26" s="45"/>
      <c r="BR26" s="46"/>
      <c r="BS26" s="47"/>
      <c r="BT26" s="48"/>
      <c r="BU26" s="49"/>
    </row>
    <row r="27" spans="2:73" ht="14.4" customHeight="1" x14ac:dyDescent="0.3">
      <c r="B27" s="498"/>
      <c r="D27" s="64">
        <v>13</v>
      </c>
      <c r="E27" s="61" t="s">
        <v>33</v>
      </c>
      <c r="F27" s="448"/>
      <c r="G27" s="162"/>
      <c r="H27" s="162"/>
      <c r="I27" s="162"/>
      <c r="J27" s="162"/>
      <c r="K27" s="449"/>
      <c r="L27" s="450"/>
      <c r="M27" s="162"/>
      <c r="N27" s="162"/>
      <c r="O27" s="162"/>
      <c r="P27" s="162"/>
      <c r="Q27" s="162"/>
      <c r="R27" s="162"/>
      <c r="S27" s="162"/>
      <c r="T27" s="162"/>
      <c r="U27" s="162"/>
      <c r="V27" s="162"/>
      <c r="W27" s="162"/>
      <c r="X27" s="449"/>
      <c r="Y27" s="455"/>
      <c r="Z27" s="456"/>
      <c r="AA27" s="162"/>
      <c r="AB27" s="162"/>
      <c r="AC27" s="162"/>
      <c r="AD27" s="162"/>
      <c r="AE27" s="449"/>
      <c r="AF27" s="450"/>
      <c r="AG27" s="162"/>
      <c r="AH27" s="162"/>
      <c r="AI27" s="162"/>
      <c r="AJ27" s="162"/>
      <c r="AK27" s="162"/>
      <c r="AL27" s="162"/>
      <c r="AM27" s="162"/>
      <c r="AN27" s="162"/>
      <c r="AO27" s="162"/>
      <c r="AP27" s="449"/>
      <c r="AQ27" s="455"/>
      <c r="AR27" s="456"/>
      <c r="AS27" s="162"/>
      <c r="AT27" s="162"/>
      <c r="AU27" s="162"/>
      <c r="AV27" s="162"/>
      <c r="AW27" s="162"/>
      <c r="AX27" s="162"/>
      <c r="AY27" s="162"/>
      <c r="AZ27" s="162"/>
      <c r="BA27" s="162"/>
      <c r="BB27" s="162"/>
      <c r="BC27" s="162"/>
      <c r="BD27" s="162"/>
      <c r="BE27" s="447"/>
      <c r="BF27" s="144"/>
      <c r="BG27" s="477">
        <f>SUM(BI27:BU27)</f>
        <v>0</v>
      </c>
      <c r="BI27" s="28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30"/>
    </row>
    <row r="28" spans="2:73" x14ac:dyDescent="0.3">
      <c r="B28" s="498"/>
      <c r="D28" s="65">
        <v>14</v>
      </c>
      <c r="E28" s="62" t="s">
        <v>34</v>
      </c>
      <c r="F28" s="269"/>
      <c r="G28" s="122"/>
      <c r="H28" s="122"/>
      <c r="I28" s="122"/>
      <c r="J28" s="122"/>
      <c r="K28" s="123"/>
      <c r="L28" s="276"/>
      <c r="M28" s="122"/>
      <c r="N28" s="122"/>
      <c r="O28" s="122"/>
      <c r="P28" s="122"/>
      <c r="Q28" s="122"/>
      <c r="R28" s="122"/>
      <c r="S28" s="122"/>
      <c r="T28" s="122"/>
      <c r="U28" s="122"/>
      <c r="V28" s="122"/>
      <c r="W28" s="122"/>
      <c r="X28" s="123"/>
      <c r="Y28" s="459"/>
      <c r="Z28" s="424"/>
      <c r="AA28" s="122"/>
      <c r="AB28" s="122"/>
      <c r="AC28" s="122"/>
      <c r="AD28" s="122"/>
      <c r="AE28" s="123"/>
      <c r="AF28" s="276"/>
      <c r="AG28" s="122"/>
      <c r="AH28" s="122"/>
      <c r="AI28" s="122"/>
      <c r="AJ28" s="122"/>
      <c r="AK28" s="122"/>
      <c r="AL28" s="122"/>
      <c r="AM28" s="122"/>
      <c r="AN28" s="122"/>
      <c r="AO28" s="122"/>
      <c r="AP28" s="123"/>
      <c r="AQ28" s="459"/>
      <c r="AR28" s="424"/>
      <c r="AS28" s="122"/>
      <c r="AT28" s="122"/>
      <c r="AU28" s="122"/>
      <c r="AV28" s="122"/>
      <c r="AW28" s="122"/>
      <c r="AX28" s="122"/>
      <c r="AY28" s="122"/>
      <c r="AZ28" s="122"/>
      <c r="BA28" s="122"/>
      <c r="BB28" s="122"/>
      <c r="BC28" s="122"/>
      <c r="BD28" s="122"/>
      <c r="BE28" s="274"/>
      <c r="BF28" s="145"/>
      <c r="BG28" s="478">
        <f t="shared" ref="BG28:BG42" si="4">SUM(BI28:BU28)</f>
        <v>0</v>
      </c>
      <c r="BI28" s="31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3"/>
    </row>
    <row r="29" spans="2:73" x14ac:dyDescent="0.3">
      <c r="B29" s="498"/>
      <c r="D29" s="65">
        <v>15</v>
      </c>
      <c r="E29" s="62" t="s">
        <v>35</v>
      </c>
      <c r="F29" s="269"/>
      <c r="G29" s="122"/>
      <c r="H29" s="122"/>
      <c r="I29" s="122"/>
      <c r="J29" s="122"/>
      <c r="K29" s="123"/>
      <c r="L29" s="276"/>
      <c r="M29" s="122"/>
      <c r="N29" s="122"/>
      <c r="O29" s="122"/>
      <c r="P29" s="122"/>
      <c r="Q29" s="122"/>
      <c r="R29" s="122"/>
      <c r="S29" s="122"/>
      <c r="T29" s="122"/>
      <c r="U29" s="122"/>
      <c r="V29" s="122"/>
      <c r="W29" s="122"/>
      <c r="X29" s="123"/>
      <c r="Y29" s="459"/>
      <c r="Z29" s="424"/>
      <c r="AA29" s="122"/>
      <c r="AB29" s="122"/>
      <c r="AC29" s="122"/>
      <c r="AD29" s="122"/>
      <c r="AE29" s="123"/>
      <c r="AF29" s="276"/>
      <c r="AG29" s="122"/>
      <c r="AH29" s="122"/>
      <c r="AI29" s="122"/>
      <c r="AJ29" s="122"/>
      <c r="AK29" s="122"/>
      <c r="AL29" s="122"/>
      <c r="AM29" s="122"/>
      <c r="AN29" s="122"/>
      <c r="AO29" s="122"/>
      <c r="AP29" s="123"/>
      <c r="AQ29" s="459"/>
      <c r="AR29" s="424"/>
      <c r="AS29" s="122"/>
      <c r="AT29" s="122"/>
      <c r="AU29" s="122"/>
      <c r="AV29" s="122"/>
      <c r="AW29" s="122"/>
      <c r="AX29" s="122"/>
      <c r="AY29" s="122"/>
      <c r="AZ29" s="122"/>
      <c r="BA29" s="122"/>
      <c r="BB29" s="122"/>
      <c r="BC29" s="122"/>
      <c r="BD29" s="122"/>
      <c r="BE29" s="274"/>
      <c r="BF29" s="145"/>
      <c r="BG29" s="478">
        <f t="shared" si="4"/>
        <v>0</v>
      </c>
      <c r="BI29" s="31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3"/>
    </row>
    <row r="30" spans="2:73" x14ac:dyDescent="0.3">
      <c r="B30" s="498"/>
      <c r="D30" s="65">
        <v>16</v>
      </c>
      <c r="E30" s="62" t="s">
        <v>36</v>
      </c>
      <c r="F30" s="269"/>
      <c r="G30" s="122"/>
      <c r="H30" s="50"/>
      <c r="I30" s="50"/>
      <c r="J30" s="50"/>
      <c r="K30" s="72" t="s">
        <v>4</v>
      </c>
      <c r="L30" s="276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3"/>
      <c r="Y30" s="457"/>
      <c r="Z30" s="458"/>
      <c r="AA30" s="190"/>
      <c r="AB30" s="190"/>
      <c r="AC30" s="190"/>
      <c r="AD30" s="190"/>
      <c r="AE30" s="185"/>
      <c r="AF30" s="276"/>
      <c r="AG30" s="122"/>
      <c r="AH30" s="122"/>
      <c r="AI30" s="122"/>
      <c r="AJ30" s="122"/>
      <c r="AK30" s="122"/>
      <c r="AL30" s="122"/>
      <c r="AM30" s="122"/>
      <c r="AN30" s="122"/>
      <c r="AO30" s="122"/>
      <c r="AP30" s="72"/>
      <c r="AQ30" s="467"/>
      <c r="AR30" s="423"/>
      <c r="AS30" s="50"/>
      <c r="AT30" s="50"/>
      <c r="AU30" s="50"/>
      <c r="AV30" s="50"/>
      <c r="AW30" s="50"/>
      <c r="AX30" s="122"/>
      <c r="AY30" s="122"/>
      <c r="AZ30" s="122"/>
      <c r="BA30" s="122"/>
      <c r="BB30" s="122"/>
      <c r="BC30" s="122"/>
      <c r="BD30" s="122"/>
      <c r="BE30" s="274"/>
      <c r="BF30" s="145"/>
      <c r="BG30" s="478">
        <f t="shared" si="4"/>
        <v>4.83</v>
      </c>
      <c r="BI30" s="31"/>
      <c r="BJ30" s="32"/>
      <c r="BK30" s="32"/>
      <c r="BL30" s="32"/>
      <c r="BM30" s="32">
        <v>1.75</v>
      </c>
      <c r="BN30" s="32"/>
      <c r="BO30" s="32"/>
      <c r="BP30" s="32">
        <v>3.08</v>
      </c>
      <c r="BQ30" s="32"/>
      <c r="BR30" s="32"/>
      <c r="BS30" s="32"/>
      <c r="BT30" s="32"/>
      <c r="BU30" s="33"/>
    </row>
    <row r="31" spans="2:73" x14ac:dyDescent="0.3">
      <c r="B31" s="498"/>
      <c r="D31" s="65">
        <v>17</v>
      </c>
      <c r="E31" s="62" t="s">
        <v>37</v>
      </c>
      <c r="F31" s="227"/>
      <c r="G31" s="50"/>
      <c r="H31" s="50"/>
      <c r="I31" s="50"/>
      <c r="J31" s="50"/>
      <c r="K31" s="72" t="s">
        <v>4</v>
      </c>
      <c r="L31" s="276"/>
      <c r="M31" s="122"/>
      <c r="N31" s="122"/>
      <c r="O31" s="122"/>
      <c r="P31" s="122"/>
      <c r="Q31" s="122"/>
      <c r="R31" s="122"/>
      <c r="S31" s="122"/>
      <c r="T31" s="122"/>
      <c r="U31" s="122"/>
      <c r="V31" s="122"/>
      <c r="W31" s="122"/>
      <c r="X31" s="123"/>
      <c r="Y31" s="457"/>
      <c r="Z31" s="458"/>
      <c r="AA31" s="190"/>
      <c r="AB31" s="190"/>
      <c r="AC31" s="190"/>
      <c r="AD31" s="190"/>
      <c r="AE31" s="185"/>
      <c r="AF31" s="276"/>
      <c r="AG31" s="122"/>
      <c r="AH31" s="122"/>
      <c r="AI31" s="122"/>
      <c r="AJ31" s="122"/>
      <c r="AK31" s="122"/>
      <c r="AL31" s="122"/>
      <c r="AM31" s="122"/>
      <c r="AN31" s="122"/>
      <c r="AO31" s="122"/>
      <c r="AP31" s="123"/>
      <c r="AQ31" s="459"/>
      <c r="AR31" s="424"/>
      <c r="AS31" s="122"/>
      <c r="AT31" s="122"/>
      <c r="AU31" s="122"/>
      <c r="AV31" s="122"/>
      <c r="AW31" s="122"/>
      <c r="AX31" s="122"/>
      <c r="AY31" s="122"/>
      <c r="AZ31" s="122"/>
      <c r="BA31" s="122"/>
      <c r="BB31" s="122"/>
      <c r="BC31" s="122"/>
      <c r="BD31" s="122"/>
      <c r="BE31" s="274"/>
      <c r="BF31" s="145"/>
      <c r="BG31" s="478">
        <f t="shared" si="4"/>
        <v>3.33</v>
      </c>
      <c r="BI31" s="31"/>
      <c r="BJ31" s="32"/>
      <c r="BK31" s="32"/>
      <c r="BL31" s="32"/>
      <c r="BM31" s="32">
        <v>1.75</v>
      </c>
      <c r="BN31" s="32"/>
      <c r="BO31" s="32"/>
      <c r="BP31" s="32">
        <v>1.58</v>
      </c>
      <c r="BQ31" s="32"/>
      <c r="BR31" s="32"/>
      <c r="BS31" s="32"/>
      <c r="BT31" s="32"/>
      <c r="BU31" s="33"/>
    </row>
    <row r="32" spans="2:73" x14ac:dyDescent="0.3">
      <c r="B32" s="498"/>
      <c r="D32" s="65">
        <v>18</v>
      </c>
      <c r="E32" s="62" t="s">
        <v>38</v>
      </c>
      <c r="F32" s="269"/>
      <c r="G32" s="122"/>
      <c r="H32" s="122"/>
      <c r="I32" s="122"/>
      <c r="J32" s="122"/>
      <c r="K32" s="123"/>
      <c r="L32" s="276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22"/>
      <c r="X32" s="123"/>
      <c r="Y32" s="459"/>
      <c r="Z32" s="424"/>
      <c r="AA32" s="122"/>
      <c r="AB32" s="122"/>
      <c r="AC32" s="122"/>
      <c r="AD32" s="122"/>
      <c r="AE32" s="123"/>
      <c r="AF32" s="276"/>
      <c r="AG32" s="122"/>
      <c r="AH32" s="122"/>
      <c r="AI32" s="122"/>
      <c r="AJ32" s="122"/>
      <c r="AK32" s="122"/>
      <c r="AL32" s="122"/>
      <c r="AM32" s="122"/>
      <c r="AN32" s="122"/>
      <c r="AO32" s="122"/>
      <c r="AP32" s="123"/>
      <c r="AQ32" s="459"/>
      <c r="AR32" s="424"/>
      <c r="AS32" s="122"/>
      <c r="AT32" s="122"/>
      <c r="AU32" s="122"/>
      <c r="AV32" s="122"/>
      <c r="AW32" s="122"/>
      <c r="AX32" s="122"/>
      <c r="AY32" s="122"/>
      <c r="AZ32" s="122"/>
      <c r="BA32" s="122"/>
      <c r="BB32" s="122"/>
      <c r="BC32" s="122"/>
      <c r="BD32" s="122"/>
      <c r="BE32" s="274"/>
      <c r="BF32" s="145"/>
      <c r="BG32" s="478">
        <f t="shared" si="4"/>
        <v>0</v>
      </c>
      <c r="BI32" s="31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3"/>
    </row>
    <row r="33" spans="2:112" x14ac:dyDescent="0.3">
      <c r="B33" s="498"/>
      <c r="D33" s="65">
        <v>19</v>
      </c>
      <c r="E33" s="62" t="s">
        <v>39</v>
      </c>
      <c r="F33" s="269"/>
      <c r="G33" s="122"/>
      <c r="H33" s="122"/>
      <c r="I33" s="122"/>
      <c r="J33" s="122"/>
      <c r="K33" s="123"/>
      <c r="L33" s="276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3"/>
      <c r="Y33" s="459"/>
      <c r="Z33" s="424"/>
      <c r="AA33" s="122"/>
      <c r="AB33" s="122"/>
      <c r="AC33" s="122"/>
      <c r="AD33" s="122"/>
      <c r="AE33" s="123"/>
      <c r="AF33" s="276"/>
      <c r="AG33" s="122"/>
      <c r="AH33" s="122"/>
      <c r="AI33" s="122"/>
      <c r="AJ33" s="122"/>
      <c r="AK33" s="122"/>
      <c r="AL33" s="122"/>
      <c r="AM33" s="122"/>
      <c r="AN33" s="122"/>
      <c r="AO33" s="122"/>
      <c r="AP33" s="123"/>
      <c r="AQ33" s="459"/>
      <c r="AR33" s="424"/>
      <c r="AS33" s="122"/>
      <c r="AT33" s="122"/>
      <c r="AU33" s="122"/>
      <c r="AV33" s="122"/>
      <c r="AW33" s="122"/>
      <c r="AX33" s="122"/>
      <c r="AY33" s="122"/>
      <c r="AZ33" s="122"/>
      <c r="BA33" s="122"/>
      <c r="BB33" s="122"/>
      <c r="BC33" s="122"/>
      <c r="BD33" s="122"/>
      <c r="BE33" s="274"/>
      <c r="BF33" s="145"/>
      <c r="BG33" s="478">
        <f t="shared" si="4"/>
        <v>0</v>
      </c>
      <c r="BI33" s="31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3"/>
    </row>
    <row r="34" spans="2:112" x14ac:dyDescent="0.3">
      <c r="B34" s="498"/>
      <c r="D34" s="65">
        <v>20</v>
      </c>
      <c r="E34" s="62" t="s">
        <v>40</v>
      </c>
      <c r="F34" s="269"/>
      <c r="G34" s="122"/>
      <c r="H34" s="122"/>
      <c r="I34" s="122"/>
      <c r="J34" s="122"/>
      <c r="K34" s="123"/>
      <c r="L34" s="276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3"/>
      <c r="Y34" s="459"/>
      <c r="Z34" s="424"/>
      <c r="AA34" s="122"/>
      <c r="AB34" s="122"/>
      <c r="AC34" s="122"/>
      <c r="AD34" s="122"/>
      <c r="AE34" s="123"/>
      <c r="AF34" s="276"/>
      <c r="AG34" s="122"/>
      <c r="AH34" s="122"/>
      <c r="AI34" s="122"/>
      <c r="AJ34" s="122"/>
      <c r="AK34" s="122"/>
      <c r="AL34" s="122"/>
      <c r="AM34" s="122"/>
      <c r="AN34" s="122"/>
      <c r="AO34" s="122"/>
      <c r="AP34" s="123"/>
      <c r="AQ34" s="459"/>
      <c r="AR34" s="424"/>
      <c r="AS34" s="122"/>
      <c r="AT34" s="122"/>
      <c r="AU34" s="122"/>
      <c r="AV34" s="122"/>
      <c r="AW34" s="122"/>
      <c r="AX34" s="122"/>
      <c r="AY34" s="122"/>
      <c r="AZ34" s="122"/>
      <c r="BA34" s="122"/>
      <c r="BB34" s="122"/>
      <c r="BC34" s="122"/>
      <c r="BD34" s="122"/>
      <c r="BE34" s="274"/>
      <c r="BF34" s="145"/>
      <c r="BG34" s="478">
        <f t="shared" si="4"/>
        <v>0</v>
      </c>
      <c r="BI34" s="31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3"/>
    </row>
    <row r="35" spans="2:112" x14ac:dyDescent="0.3">
      <c r="B35" s="498"/>
      <c r="D35" s="65">
        <v>21</v>
      </c>
      <c r="E35" s="62" t="s">
        <v>41</v>
      </c>
      <c r="F35" s="269"/>
      <c r="G35" s="122"/>
      <c r="H35" s="122"/>
      <c r="I35" s="122"/>
      <c r="J35" s="122"/>
      <c r="K35" s="123"/>
      <c r="L35" s="276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3"/>
      <c r="Y35" s="459"/>
      <c r="Z35" s="424"/>
      <c r="AA35" s="122"/>
      <c r="AB35" s="122"/>
      <c r="AC35" s="122"/>
      <c r="AD35" s="122"/>
      <c r="AE35" s="123"/>
      <c r="AF35" s="276"/>
      <c r="AG35" s="122"/>
      <c r="AH35" s="122"/>
      <c r="AI35" s="122"/>
      <c r="AJ35" s="122"/>
      <c r="AK35" s="122"/>
      <c r="AL35" s="122"/>
      <c r="AM35" s="122"/>
      <c r="AN35" s="122"/>
      <c r="AO35" s="122"/>
      <c r="AP35" s="123"/>
      <c r="AQ35" s="459"/>
      <c r="AR35" s="424"/>
      <c r="AS35" s="122"/>
      <c r="AT35" s="122"/>
      <c r="AU35" s="122"/>
      <c r="AV35" s="122"/>
      <c r="AW35" s="122"/>
      <c r="AX35" s="122"/>
      <c r="AY35" s="122"/>
      <c r="AZ35" s="122"/>
      <c r="BA35" s="122"/>
      <c r="BB35" s="122"/>
      <c r="BC35" s="122"/>
      <c r="BD35" s="122"/>
      <c r="BE35" s="274"/>
      <c r="BF35" s="145"/>
      <c r="BG35" s="478">
        <f t="shared" si="4"/>
        <v>0</v>
      </c>
      <c r="BI35" s="31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3"/>
    </row>
    <row r="36" spans="2:112" x14ac:dyDescent="0.3">
      <c r="B36" s="498"/>
      <c r="D36" s="65">
        <v>22</v>
      </c>
      <c r="E36" s="62" t="s">
        <v>42</v>
      </c>
      <c r="F36" s="269"/>
      <c r="G36" s="122"/>
      <c r="H36" s="122"/>
      <c r="I36" s="122"/>
      <c r="J36" s="122"/>
      <c r="K36" s="123"/>
      <c r="L36" s="276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3"/>
      <c r="Y36" s="459"/>
      <c r="Z36" s="424"/>
      <c r="AA36" s="122"/>
      <c r="AB36" s="122"/>
      <c r="AC36" s="122"/>
      <c r="AD36" s="122"/>
      <c r="AE36" s="123"/>
      <c r="AF36" s="276"/>
      <c r="AG36" s="122"/>
      <c r="AH36" s="122"/>
      <c r="AI36" s="122"/>
      <c r="AJ36" s="122"/>
      <c r="AK36" s="122"/>
      <c r="AL36" s="122"/>
      <c r="AM36" s="122"/>
      <c r="AN36" s="122"/>
      <c r="AO36" s="122"/>
      <c r="AP36" s="123"/>
      <c r="AQ36" s="459"/>
      <c r="AR36" s="424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  <c r="BD36" s="122"/>
      <c r="BE36" s="274"/>
      <c r="BF36" s="145"/>
      <c r="BG36" s="478">
        <f t="shared" si="4"/>
        <v>0</v>
      </c>
      <c r="BI36" s="31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3"/>
    </row>
    <row r="37" spans="2:112" x14ac:dyDescent="0.3">
      <c r="B37" s="498"/>
      <c r="D37" s="65">
        <v>23</v>
      </c>
      <c r="E37" s="62" t="s">
        <v>43</v>
      </c>
      <c r="F37" s="269"/>
      <c r="G37" s="122"/>
      <c r="H37" s="122"/>
      <c r="I37" s="122"/>
      <c r="J37" s="122"/>
      <c r="K37" s="123"/>
      <c r="L37" s="276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3"/>
      <c r="Y37" s="459"/>
      <c r="Z37" s="424"/>
      <c r="AA37" s="122"/>
      <c r="AB37" s="122"/>
      <c r="AC37" s="122"/>
      <c r="AD37" s="122"/>
      <c r="AE37" s="123"/>
      <c r="AF37" s="276"/>
      <c r="AG37" s="122"/>
      <c r="AH37" s="122"/>
      <c r="AI37" s="122"/>
      <c r="AJ37" s="122"/>
      <c r="AK37" s="122"/>
      <c r="AL37" s="122"/>
      <c r="AM37" s="122"/>
      <c r="AN37" s="122"/>
      <c r="AO37" s="122"/>
      <c r="AP37" s="123"/>
      <c r="AQ37" s="459"/>
      <c r="AR37" s="424"/>
      <c r="AS37" s="122"/>
      <c r="AT37" s="122"/>
      <c r="AU37" s="122"/>
      <c r="AV37" s="122"/>
      <c r="AW37" s="122"/>
      <c r="AX37" s="122"/>
      <c r="AY37" s="122"/>
      <c r="AZ37" s="122"/>
      <c r="BA37" s="122"/>
      <c r="BB37" s="122"/>
      <c r="BC37" s="122"/>
      <c r="BD37" s="122"/>
      <c r="BE37" s="274"/>
      <c r="BF37" s="145"/>
      <c r="BG37" s="478">
        <f t="shared" si="4"/>
        <v>0</v>
      </c>
      <c r="BI37" s="31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3"/>
    </row>
    <row r="38" spans="2:112" x14ac:dyDescent="0.3">
      <c r="B38" s="498"/>
      <c r="D38" s="65">
        <v>24</v>
      </c>
      <c r="E38" s="62" t="s">
        <v>44</v>
      </c>
      <c r="F38" s="269"/>
      <c r="G38" s="122"/>
      <c r="H38" s="122"/>
      <c r="I38" s="122"/>
      <c r="J38" s="50"/>
      <c r="K38" s="72" t="s">
        <v>4</v>
      </c>
      <c r="L38" s="276"/>
      <c r="M38" s="122"/>
      <c r="N38" s="122"/>
      <c r="O38" s="122"/>
      <c r="P38" s="122"/>
      <c r="Q38" s="122"/>
      <c r="R38" s="196">
        <v>5</v>
      </c>
      <c r="S38" s="196"/>
      <c r="T38" s="190"/>
      <c r="U38" s="190"/>
      <c r="V38" s="190"/>
      <c r="W38" s="190"/>
      <c r="X38" s="185"/>
      <c r="Y38" s="457"/>
      <c r="Z38" s="458"/>
      <c r="AA38" s="190"/>
      <c r="AB38" s="190"/>
      <c r="AC38" s="190"/>
      <c r="AD38" s="190"/>
      <c r="AE38" s="185"/>
      <c r="AF38" s="276"/>
      <c r="AG38" s="122"/>
      <c r="AH38" s="122"/>
      <c r="AI38" s="122"/>
      <c r="AJ38" s="122"/>
      <c r="AK38" s="122"/>
      <c r="AL38" s="122"/>
      <c r="AM38" s="122"/>
      <c r="AN38" s="122"/>
      <c r="AO38" s="122"/>
      <c r="AP38" s="123"/>
      <c r="AQ38" s="459"/>
      <c r="AR38" s="423"/>
      <c r="AS38" s="50"/>
      <c r="AT38" s="50"/>
      <c r="AU38" s="50"/>
      <c r="AV38" s="50"/>
      <c r="AW38" s="50"/>
      <c r="AX38" s="50"/>
      <c r="AY38" s="50"/>
      <c r="AZ38" s="50"/>
      <c r="BA38" s="50"/>
      <c r="BB38" s="233"/>
      <c r="BC38" s="233"/>
      <c r="BD38" s="122"/>
      <c r="BE38" s="274"/>
      <c r="BF38" s="145"/>
      <c r="BG38" s="478">
        <f t="shared" si="4"/>
        <v>7</v>
      </c>
      <c r="BI38" s="31"/>
      <c r="BJ38" s="32"/>
      <c r="BK38" s="32">
        <v>0.5</v>
      </c>
      <c r="BL38" s="32"/>
      <c r="BM38" s="32">
        <v>3</v>
      </c>
      <c r="BN38" s="32"/>
      <c r="BO38" s="32"/>
      <c r="BP38" s="32">
        <v>3.08</v>
      </c>
      <c r="BQ38" s="32"/>
      <c r="BR38" s="32"/>
      <c r="BS38" s="32"/>
      <c r="BT38" s="32">
        <v>0.42</v>
      </c>
      <c r="BU38" s="33"/>
      <c r="BV38" s="83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</row>
    <row r="39" spans="2:112" x14ac:dyDescent="0.3">
      <c r="B39" s="498"/>
      <c r="D39" s="65">
        <v>25</v>
      </c>
      <c r="E39" s="62" t="s">
        <v>45</v>
      </c>
      <c r="F39" s="269"/>
      <c r="G39" s="122"/>
      <c r="H39" s="122"/>
      <c r="I39" s="122"/>
      <c r="J39" s="122"/>
      <c r="K39" s="123"/>
      <c r="L39" s="276"/>
      <c r="M39" s="122"/>
      <c r="N39" s="122"/>
      <c r="O39" s="122"/>
      <c r="P39" s="122"/>
      <c r="Q39" s="122"/>
      <c r="R39" s="122"/>
      <c r="S39" s="122"/>
      <c r="T39" s="122"/>
      <c r="U39" s="122"/>
      <c r="V39" s="122"/>
      <c r="W39" s="122"/>
      <c r="X39" s="123"/>
      <c r="Y39" s="459"/>
      <c r="Z39" s="424"/>
      <c r="AA39" s="122"/>
      <c r="AB39" s="122"/>
      <c r="AC39" s="122"/>
      <c r="AD39" s="122"/>
      <c r="AE39" s="123"/>
      <c r="AF39" s="276"/>
      <c r="AG39" s="122"/>
      <c r="AH39" s="122"/>
      <c r="AI39" s="122"/>
      <c r="AJ39" s="122"/>
      <c r="AK39" s="122"/>
      <c r="AL39" s="122"/>
      <c r="AM39" s="122"/>
      <c r="AN39" s="122"/>
      <c r="AO39" s="122"/>
      <c r="AP39" s="123"/>
      <c r="AQ39" s="459"/>
      <c r="AR39" s="424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  <c r="BD39" s="122"/>
      <c r="BE39" s="274"/>
      <c r="BF39" s="145"/>
      <c r="BG39" s="478">
        <f t="shared" si="4"/>
        <v>0</v>
      </c>
      <c r="BI39" s="31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3"/>
    </row>
    <row r="40" spans="2:112" x14ac:dyDescent="0.3">
      <c r="B40" s="498"/>
      <c r="D40" s="65">
        <v>26</v>
      </c>
      <c r="E40" s="62" t="s">
        <v>46</v>
      </c>
      <c r="F40" s="269"/>
      <c r="G40" s="122"/>
      <c r="H40" s="122"/>
      <c r="I40" s="122"/>
      <c r="J40" s="122"/>
      <c r="K40" s="123"/>
      <c r="L40" s="276"/>
      <c r="M40" s="122"/>
      <c r="N40" s="122"/>
      <c r="O40" s="122"/>
      <c r="P40" s="122"/>
      <c r="Q40" s="122"/>
      <c r="R40" s="122"/>
      <c r="S40" s="122"/>
      <c r="T40" s="122"/>
      <c r="U40" s="122"/>
      <c r="V40" s="122"/>
      <c r="W40" s="122"/>
      <c r="X40" s="123"/>
      <c r="Y40" s="459"/>
      <c r="Z40" s="424"/>
      <c r="AA40" s="122"/>
      <c r="AB40" s="122"/>
      <c r="AC40" s="122"/>
      <c r="AD40" s="122"/>
      <c r="AE40" s="123"/>
      <c r="AF40" s="276"/>
      <c r="AG40" s="122"/>
      <c r="AH40" s="122"/>
      <c r="AI40" s="122"/>
      <c r="AJ40" s="122"/>
      <c r="AK40" s="122"/>
      <c r="AL40" s="122"/>
      <c r="AM40" s="122"/>
      <c r="AN40" s="122"/>
      <c r="AO40" s="122"/>
      <c r="AP40" s="123"/>
      <c r="AQ40" s="459"/>
      <c r="AR40" s="424"/>
      <c r="AS40" s="122"/>
      <c r="AT40" s="122"/>
      <c r="AU40" s="122"/>
      <c r="AV40" s="122"/>
      <c r="AW40" s="122"/>
      <c r="AX40" s="122"/>
      <c r="AY40" s="122"/>
      <c r="AZ40" s="122"/>
      <c r="BA40" s="122"/>
      <c r="BB40" s="122"/>
      <c r="BC40" s="122"/>
      <c r="BD40" s="122"/>
      <c r="BE40" s="274"/>
      <c r="BF40" s="145"/>
      <c r="BG40" s="478">
        <f t="shared" si="4"/>
        <v>0</v>
      </c>
      <c r="BI40" s="31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3"/>
    </row>
    <row r="41" spans="2:112" x14ac:dyDescent="0.3">
      <c r="B41" s="498"/>
      <c r="D41" s="65">
        <v>27</v>
      </c>
      <c r="E41" s="62" t="s">
        <v>47</v>
      </c>
      <c r="F41" s="269"/>
      <c r="G41" s="122"/>
      <c r="H41" s="122"/>
      <c r="I41" s="122"/>
      <c r="J41" s="122"/>
      <c r="K41" s="123"/>
      <c r="L41" s="276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3"/>
      <c r="Y41" s="459"/>
      <c r="Z41" s="424"/>
      <c r="AA41" s="122"/>
      <c r="AB41" s="122"/>
      <c r="AC41" s="122"/>
      <c r="AD41" s="122"/>
      <c r="AE41" s="123"/>
      <c r="AF41" s="276"/>
      <c r="AG41" s="122"/>
      <c r="AH41" s="122"/>
      <c r="AI41" s="122"/>
      <c r="AJ41" s="122"/>
      <c r="AK41" s="122"/>
      <c r="AL41" s="122"/>
      <c r="AM41" s="122"/>
      <c r="AN41" s="122"/>
      <c r="AO41" s="122"/>
      <c r="AP41" s="123"/>
      <c r="AQ41" s="459"/>
      <c r="AR41" s="424"/>
      <c r="AS41" s="122"/>
      <c r="AT41" s="122"/>
      <c r="AU41" s="122"/>
      <c r="AV41" s="122"/>
      <c r="AW41" s="122"/>
      <c r="AX41" s="122"/>
      <c r="AY41" s="122"/>
      <c r="AZ41" s="122"/>
      <c r="BA41" s="122"/>
      <c r="BB41" s="122"/>
      <c r="BC41" s="122"/>
      <c r="BD41" s="122"/>
      <c r="BE41" s="274"/>
      <c r="BF41" s="145"/>
      <c r="BG41" s="478">
        <f t="shared" si="4"/>
        <v>0</v>
      </c>
      <c r="BI41" s="31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3"/>
    </row>
    <row r="42" spans="2:112" ht="15" thickBot="1" x14ac:dyDescent="0.35">
      <c r="B42" s="498"/>
      <c r="D42" s="66">
        <v>28</v>
      </c>
      <c r="E42" s="63" t="s">
        <v>48</v>
      </c>
      <c r="F42" s="281"/>
      <c r="G42" s="282"/>
      <c r="H42" s="282"/>
      <c r="I42" s="282"/>
      <c r="J42" s="282"/>
      <c r="K42" s="283"/>
      <c r="L42" s="284"/>
      <c r="M42" s="282"/>
      <c r="N42" s="282"/>
      <c r="O42" s="282"/>
      <c r="P42" s="282"/>
      <c r="Q42" s="282"/>
      <c r="R42" s="282"/>
      <c r="S42" s="282"/>
      <c r="T42" s="282"/>
      <c r="U42" s="282"/>
      <c r="V42" s="282"/>
      <c r="W42" s="282"/>
      <c r="X42" s="283"/>
      <c r="Y42" s="468"/>
      <c r="Z42" s="469"/>
      <c r="AA42" s="282"/>
      <c r="AB42" s="282"/>
      <c r="AC42" s="282"/>
      <c r="AD42" s="282"/>
      <c r="AE42" s="283"/>
      <c r="AF42" s="284"/>
      <c r="AG42" s="282"/>
      <c r="AH42" s="282"/>
      <c r="AI42" s="282"/>
      <c r="AJ42" s="282"/>
      <c r="AK42" s="282"/>
      <c r="AL42" s="282"/>
      <c r="AM42" s="282"/>
      <c r="AN42" s="282"/>
      <c r="AO42" s="282"/>
      <c r="AP42" s="283"/>
      <c r="AQ42" s="468"/>
      <c r="AR42" s="469"/>
      <c r="AS42" s="282"/>
      <c r="AT42" s="282"/>
      <c r="AU42" s="282"/>
      <c r="AV42" s="282"/>
      <c r="AW42" s="282"/>
      <c r="AX42" s="282"/>
      <c r="AY42" s="282"/>
      <c r="AZ42" s="282"/>
      <c r="BA42" s="282"/>
      <c r="BB42" s="282"/>
      <c r="BC42" s="282"/>
      <c r="BD42" s="282"/>
      <c r="BE42" s="292"/>
      <c r="BF42" s="145"/>
      <c r="BG42" s="479">
        <f t="shared" si="4"/>
        <v>0</v>
      </c>
      <c r="BI42" s="34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6"/>
    </row>
    <row r="43" spans="2:112" ht="6.6" customHeight="1" x14ac:dyDescent="0.3">
      <c r="B43" s="498"/>
      <c r="L43" s="52"/>
      <c r="Y43" s="52"/>
      <c r="Z43" s="86"/>
      <c r="AA43" s="54"/>
      <c r="AF43" s="52"/>
      <c r="AK43" s="54"/>
      <c r="AL43" s="159"/>
      <c r="AM43" s="54"/>
      <c r="AN43" s="54"/>
      <c r="AO43" s="54"/>
      <c r="AP43" s="54"/>
      <c r="AQ43" s="156"/>
      <c r="AR43" s="54"/>
    </row>
    <row r="44" spans="2:112" x14ac:dyDescent="0.3">
      <c r="B44" s="498"/>
      <c r="L44" s="134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85"/>
      <c r="Z44" s="86"/>
      <c r="AA44" s="54"/>
      <c r="AF44" s="152"/>
      <c r="AG44" s="153"/>
      <c r="AH44" s="153"/>
      <c r="AI44" s="153"/>
      <c r="AJ44" s="153"/>
      <c r="AK44" s="153"/>
      <c r="AL44" s="153"/>
      <c r="AM44" s="153"/>
      <c r="AN44" s="153"/>
      <c r="AO44" s="153"/>
      <c r="AP44" s="153"/>
      <c r="AQ44" s="157"/>
      <c r="AR44" s="54"/>
      <c r="BG44" s="58"/>
      <c r="BI44" s="83">
        <f>SUM(BI27:BI42)</f>
        <v>0</v>
      </c>
      <c r="BJ44" s="83">
        <f t="shared" ref="BJ44:BU44" si="5">SUM(BJ27:BJ42)</f>
        <v>0</v>
      </c>
      <c r="BK44" s="83">
        <f t="shared" si="5"/>
        <v>0.5</v>
      </c>
      <c r="BL44" s="83">
        <f t="shared" si="5"/>
        <v>0</v>
      </c>
      <c r="BM44" s="83">
        <f t="shared" si="5"/>
        <v>6.5</v>
      </c>
      <c r="BN44" s="83">
        <f t="shared" si="5"/>
        <v>0</v>
      </c>
      <c r="BO44" s="83">
        <f t="shared" si="5"/>
        <v>0</v>
      </c>
      <c r="BP44" s="83">
        <f t="shared" si="5"/>
        <v>7.74</v>
      </c>
      <c r="BQ44" s="83">
        <f t="shared" si="5"/>
        <v>0</v>
      </c>
      <c r="BR44" s="83">
        <f t="shared" si="5"/>
        <v>0</v>
      </c>
      <c r="BS44" s="83">
        <f t="shared" si="5"/>
        <v>0</v>
      </c>
      <c r="BT44" s="83">
        <f t="shared" si="5"/>
        <v>0.42</v>
      </c>
      <c r="BU44" s="83">
        <f t="shared" si="5"/>
        <v>0</v>
      </c>
    </row>
    <row r="45" spans="2:112" ht="15" thickBot="1" x14ac:dyDescent="0.35">
      <c r="B45" s="499"/>
      <c r="L45" s="76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86"/>
      <c r="AA45" s="54"/>
      <c r="AF45" s="76"/>
      <c r="AG45" s="77"/>
      <c r="AH45" s="77"/>
      <c r="AI45" s="77"/>
      <c r="AJ45" s="77"/>
      <c r="AK45" s="77"/>
      <c r="AL45" s="160"/>
      <c r="AM45" s="160"/>
      <c r="AN45" s="160"/>
      <c r="AO45" s="160"/>
      <c r="AP45" s="160"/>
      <c r="AQ45" s="161"/>
      <c r="AR45" s="54"/>
      <c r="AS45" s="54"/>
      <c r="AT45" s="54"/>
      <c r="AU45" s="54"/>
      <c r="AV45" s="54"/>
      <c r="AW45" s="54"/>
      <c r="AX45" s="54"/>
      <c r="AY45" s="54"/>
      <c r="AZ45" s="54"/>
      <c r="BG45" s="58"/>
    </row>
    <row r="46" spans="2:112" ht="15" thickBot="1" x14ac:dyDescent="0.35">
      <c r="BB46" s="27" t="s">
        <v>20</v>
      </c>
      <c r="BG46" s="58"/>
      <c r="BI46" s="37"/>
      <c r="BJ46" s="38"/>
      <c r="BK46" s="39"/>
      <c r="BL46" s="40"/>
      <c r="BM46" s="41"/>
      <c r="BN46" s="42"/>
      <c r="BO46" s="43"/>
      <c r="BP46" s="44"/>
      <c r="BQ46" s="45"/>
      <c r="BR46" s="46"/>
      <c r="BS46" s="47"/>
      <c r="BT46" s="48"/>
      <c r="BU46" s="49"/>
    </row>
    <row r="47" spans="2:112" x14ac:dyDescent="0.3">
      <c r="BG47" s="58"/>
      <c r="BI47" s="83">
        <f>SUM(BI7+BI21+BI44)</f>
        <v>0</v>
      </c>
      <c r="BJ47" s="83">
        <f t="shared" ref="BJ47:BU47" si="6">SUM(BJ7+BJ21+BJ44)</f>
        <v>0</v>
      </c>
      <c r="BK47" s="83">
        <f t="shared" si="6"/>
        <v>0.5</v>
      </c>
      <c r="BL47" s="83">
        <f t="shared" si="6"/>
        <v>0</v>
      </c>
      <c r="BM47" s="83">
        <f t="shared" si="6"/>
        <v>6.5</v>
      </c>
      <c r="BN47" s="83">
        <f t="shared" si="6"/>
        <v>0</v>
      </c>
      <c r="BO47" s="83">
        <f t="shared" si="6"/>
        <v>0</v>
      </c>
      <c r="BP47" s="83">
        <f t="shared" si="6"/>
        <v>7.74</v>
      </c>
      <c r="BQ47" s="83">
        <f t="shared" si="6"/>
        <v>0</v>
      </c>
      <c r="BR47" s="83">
        <f t="shared" si="6"/>
        <v>0</v>
      </c>
      <c r="BS47" s="83">
        <f t="shared" si="6"/>
        <v>0</v>
      </c>
      <c r="BT47" s="83">
        <f t="shared" si="6"/>
        <v>0.42</v>
      </c>
      <c r="BU47" s="83">
        <f t="shared" si="6"/>
        <v>0</v>
      </c>
    </row>
  </sheetData>
  <mergeCells count="3">
    <mergeCell ref="B3:B6"/>
    <mergeCell ref="B8:B22"/>
    <mergeCell ref="B24:B4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FA7C4-8ABB-445B-B214-A996A677B382}">
  <sheetPr>
    <tabColor rgb="FF00B0F0"/>
    <pageSetUpPr fitToPage="1"/>
  </sheetPr>
  <dimension ref="A1:BS49"/>
  <sheetViews>
    <sheetView tabSelected="1" view="pageBreakPreview" zoomScale="85" zoomScaleNormal="115" zoomScaleSheetLayoutView="85" workbookViewId="0">
      <selection activeCell="BD42" sqref="BD42"/>
    </sheetView>
  </sheetViews>
  <sheetFormatPr baseColWidth="10" defaultRowHeight="14.4" x14ac:dyDescent="0.3"/>
  <cols>
    <col min="2" max="53" width="2.44140625" customWidth="1"/>
    <col min="54" max="54" width="5.6640625" style="504" customWidth="1"/>
    <col min="55" max="55" width="5.6640625" customWidth="1"/>
    <col min="56" max="56" width="9.6640625" customWidth="1"/>
    <col min="57" max="57" width="2.33203125" customWidth="1"/>
    <col min="58" max="70" width="5.6640625" customWidth="1"/>
    <col min="71" max="71" width="2.33203125" customWidth="1"/>
    <col min="72" max="73" width="5.6640625" customWidth="1"/>
  </cols>
  <sheetData>
    <row r="1" spans="18:71" ht="15" thickBot="1" x14ac:dyDescent="0.35">
      <c r="BE1" s="27"/>
      <c r="BS1" s="27"/>
    </row>
    <row r="2" spans="18:71" ht="9" customHeight="1" x14ac:dyDescent="0.3">
      <c r="R2" s="592" t="s">
        <v>71</v>
      </c>
      <c r="S2" s="591"/>
      <c r="T2" s="591"/>
      <c r="U2" s="591"/>
      <c r="V2" s="591"/>
      <c r="W2" s="591"/>
      <c r="X2" s="591"/>
      <c r="Y2" s="591"/>
      <c r="Z2" s="591"/>
      <c r="AA2" s="591"/>
      <c r="AB2" s="591"/>
      <c r="AC2" s="591"/>
      <c r="AD2" s="591"/>
      <c r="AE2" s="591"/>
      <c r="AF2" s="590"/>
      <c r="AH2" s="589" t="s">
        <v>21</v>
      </c>
      <c r="AI2" s="588"/>
      <c r="AJ2" s="588"/>
      <c r="AK2" s="588"/>
      <c r="AL2" s="588"/>
      <c r="AM2" s="588"/>
      <c r="AN2" s="588"/>
      <c r="AO2" s="588"/>
      <c r="AP2" s="588"/>
      <c r="AQ2" s="588"/>
      <c r="AR2" s="588"/>
      <c r="AS2" s="588"/>
      <c r="AT2" s="588"/>
      <c r="AU2" s="587"/>
    </row>
    <row r="3" spans="18:71" ht="9" customHeight="1" x14ac:dyDescent="0.3">
      <c r="R3" s="586"/>
      <c r="S3" s="585"/>
      <c r="T3" s="585"/>
      <c r="U3" s="585"/>
      <c r="V3" s="585"/>
      <c r="W3" s="585"/>
      <c r="X3" s="585"/>
      <c r="Y3" s="585"/>
      <c r="Z3" s="585"/>
      <c r="AA3" s="585"/>
      <c r="AB3" s="585"/>
      <c r="AC3" s="585"/>
      <c r="AD3" s="585"/>
      <c r="AE3" s="585"/>
      <c r="AF3" s="584"/>
      <c r="AH3" s="583"/>
      <c r="AI3" s="582"/>
      <c r="AJ3" s="582"/>
      <c r="AK3" s="582"/>
      <c r="AL3" s="582"/>
      <c r="AM3" s="582"/>
      <c r="AN3" s="582"/>
      <c r="AO3" s="582"/>
      <c r="AP3" s="582"/>
      <c r="AQ3" s="582"/>
      <c r="AR3" s="582"/>
      <c r="AS3" s="582"/>
      <c r="AT3" s="582"/>
      <c r="AU3" s="581"/>
    </row>
    <row r="4" spans="18:71" ht="9" customHeight="1" x14ac:dyDescent="0.3">
      <c r="R4" s="586"/>
      <c r="S4" s="585"/>
      <c r="T4" s="585"/>
      <c r="U4" s="585"/>
      <c r="V4" s="585"/>
      <c r="W4" s="585"/>
      <c r="X4" s="585"/>
      <c r="Y4" s="585"/>
      <c r="Z4" s="585"/>
      <c r="AA4" s="585"/>
      <c r="AB4" s="585"/>
      <c r="AC4" s="585"/>
      <c r="AD4" s="585"/>
      <c r="AE4" s="585"/>
      <c r="AF4" s="584"/>
      <c r="AH4" s="583"/>
      <c r="AI4" s="582"/>
      <c r="AJ4" s="582"/>
      <c r="AK4" s="582"/>
      <c r="AL4" s="582"/>
      <c r="AM4" s="582"/>
      <c r="AN4" s="582"/>
      <c r="AO4" s="582"/>
      <c r="AP4" s="582"/>
      <c r="AQ4" s="582"/>
      <c r="AR4" s="582"/>
      <c r="AS4" s="582"/>
      <c r="AT4" s="582"/>
      <c r="AU4" s="581"/>
    </row>
    <row r="5" spans="18:71" ht="9" customHeight="1" x14ac:dyDescent="0.3">
      <c r="R5" s="586"/>
      <c r="S5" s="585"/>
      <c r="T5" s="585"/>
      <c r="U5" s="585"/>
      <c r="V5" s="585"/>
      <c r="W5" s="585"/>
      <c r="X5" s="585"/>
      <c r="Y5" s="585"/>
      <c r="Z5" s="585"/>
      <c r="AA5" s="585"/>
      <c r="AB5" s="585"/>
      <c r="AC5" s="585"/>
      <c r="AD5" s="585"/>
      <c r="AE5" s="585"/>
      <c r="AF5" s="584"/>
      <c r="AH5" s="583"/>
      <c r="AI5" s="582"/>
      <c r="AJ5" s="582"/>
      <c r="AK5" s="582"/>
      <c r="AL5" s="582"/>
      <c r="AM5" s="582"/>
      <c r="AN5" s="582"/>
      <c r="AO5" s="582"/>
      <c r="AP5" s="582"/>
      <c r="AQ5" s="582"/>
      <c r="AR5" s="582"/>
      <c r="AS5" s="582"/>
      <c r="AT5" s="582"/>
      <c r="AU5" s="581"/>
    </row>
    <row r="6" spans="18:71" ht="9" customHeight="1" x14ac:dyDescent="0.3">
      <c r="R6" s="586"/>
      <c r="S6" s="585"/>
      <c r="T6" s="585"/>
      <c r="U6" s="585"/>
      <c r="V6" s="585"/>
      <c r="W6" s="585"/>
      <c r="X6" s="585"/>
      <c r="Y6" s="585"/>
      <c r="Z6" s="585"/>
      <c r="AA6" s="585"/>
      <c r="AB6" s="585"/>
      <c r="AC6" s="585"/>
      <c r="AD6" s="585"/>
      <c r="AE6" s="585"/>
      <c r="AF6" s="584"/>
      <c r="AH6" s="583"/>
      <c r="AI6" s="582"/>
      <c r="AJ6" s="582"/>
      <c r="AK6" s="582"/>
      <c r="AL6" s="582"/>
      <c r="AM6" s="582"/>
      <c r="AN6" s="582"/>
      <c r="AO6" s="582"/>
      <c r="AP6" s="582"/>
      <c r="AQ6" s="582"/>
      <c r="AR6" s="582"/>
      <c r="AS6" s="582"/>
      <c r="AT6" s="582"/>
      <c r="AU6" s="581"/>
    </row>
    <row r="7" spans="18:71" ht="9" customHeight="1" thickBot="1" x14ac:dyDescent="0.35">
      <c r="R7" s="580"/>
      <c r="S7" s="579"/>
      <c r="T7" s="579"/>
      <c r="U7" s="579"/>
      <c r="V7" s="579"/>
      <c r="W7" s="579"/>
      <c r="X7" s="579"/>
      <c r="Y7" s="579"/>
      <c r="Z7" s="579"/>
      <c r="AA7" s="579"/>
      <c r="AB7" s="579"/>
      <c r="AC7" s="579"/>
      <c r="AD7" s="579"/>
      <c r="AE7" s="579"/>
      <c r="AF7" s="578"/>
      <c r="AH7" s="577"/>
      <c r="AI7" s="576"/>
      <c r="AJ7" s="576"/>
      <c r="AK7" s="576"/>
      <c r="AL7" s="576"/>
      <c r="AM7" s="576"/>
      <c r="AN7" s="576"/>
      <c r="AO7" s="576"/>
      <c r="AP7" s="576"/>
      <c r="AQ7" s="576"/>
      <c r="AR7" s="576"/>
      <c r="AS7" s="576"/>
      <c r="AT7" s="576"/>
      <c r="AU7" s="575"/>
    </row>
    <row r="8" spans="18:71" ht="9" customHeight="1" x14ac:dyDescent="0.3"/>
    <row r="9" spans="18:71" ht="9" customHeight="1" x14ac:dyDescent="0.3">
      <c r="AC9" s="574"/>
      <c r="AE9" s="574"/>
      <c r="AF9" s="573" t="s">
        <v>70</v>
      </c>
      <c r="AG9" s="574"/>
      <c r="AH9" s="510"/>
    </row>
    <row r="10" spans="18:71" ht="9" customHeight="1" x14ac:dyDescent="0.3">
      <c r="AD10" s="510"/>
      <c r="AH10" s="510"/>
    </row>
    <row r="11" spans="18:71" ht="9" customHeight="1" x14ac:dyDescent="0.3">
      <c r="AD11" s="510"/>
      <c r="AH11" s="510"/>
    </row>
    <row r="12" spans="18:71" ht="9" customHeight="1" x14ac:dyDescent="0.3">
      <c r="AD12" s="510"/>
      <c r="AH12" s="510"/>
    </row>
    <row r="13" spans="18:71" ht="9" customHeight="1" x14ac:dyDescent="0.3">
      <c r="AD13" s="510"/>
      <c r="AF13" s="573" t="s">
        <v>69</v>
      </c>
      <c r="AH13" s="510"/>
      <c r="BE13" s="83"/>
      <c r="BS13" s="83"/>
    </row>
    <row r="14" spans="18:71" ht="9" customHeight="1" x14ac:dyDescent="0.3">
      <c r="AD14" s="510"/>
      <c r="AF14" s="573" t="s">
        <v>68</v>
      </c>
      <c r="AH14" s="510"/>
      <c r="BE14" s="83"/>
      <c r="BS14" s="83"/>
    </row>
    <row r="15" spans="18:71" ht="9" customHeight="1" x14ac:dyDescent="0.3">
      <c r="AC15" s="510"/>
      <c r="AF15" s="573" t="s">
        <v>67</v>
      </c>
      <c r="AH15" s="510"/>
      <c r="BE15" s="83"/>
      <c r="BS15" s="83"/>
    </row>
    <row r="16" spans="18:71" ht="9" customHeight="1" x14ac:dyDescent="0.3">
      <c r="AC16" s="510"/>
      <c r="AF16" s="573" t="s">
        <v>66</v>
      </c>
      <c r="AH16" s="510"/>
      <c r="BE16" s="83"/>
      <c r="BS16" s="83"/>
    </row>
    <row r="17" spans="1:71" ht="9" customHeight="1" x14ac:dyDescent="0.3">
      <c r="AC17" s="510"/>
      <c r="AF17" s="573" t="s">
        <v>65</v>
      </c>
      <c r="AH17" s="510"/>
      <c r="BE17" s="83"/>
      <c r="BS17" s="83"/>
    </row>
    <row r="18" spans="1:71" ht="23.25" customHeight="1" thickBot="1" x14ac:dyDescent="0.35">
      <c r="BD18" s="572" t="s">
        <v>64</v>
      </c>
      <c r="BE18" s="83"/>
      <c r="BS18" s="83"/>
    </row>
    <row r="19" spans="1:71" ht="15" thickBot="1" x14ac:dyDescent="0.35">
      <c r="B19" s="1">
        <v>7</v>
      </c>
      <c r="C19" s="2"/>
      <c r="D19" s="2"/>
      <c r="E19" s="3"/>
      <c r="F19" s="1">
        <v>8</v>
      </c>
      <c r="G19" s="2"/>
      <c r="H19" s="2"/>
      <c r="I19" s="3"/>
      <c r="J19" s="1">
        <v>9</v>
      </c>
      <c r="K19" s="2"/>
      <c r="L19" s="2"/>
      <c r="M19" s="3"/>
      <c r="N19" s="1">
        <v>10</v>
      </c>
      <c r="O19" s="2"/>
      <c r="P19" s="2"/>
      <c r="Q19" s="3"/>
      <c r="R19" s="1">
        <v>11</v>
      </c>
      <c r="S19" s="2"/>
      <c r="T19" s="2"/>
      <c r="U19" s="3"/>
      <c r="V19" s="1">
        <v>12</v>
      </c>
      <c r="W19" s="2"/>
      <c r="X19" s="2"/>
      <c r="Y19" s="3"/>
      <c r="Z19" s="1">
        <v>13</v>
      </c>
      <c r="AA19" s="2"/>
      <c r="AB19" s="2"/>
      <c r="AC19" s="3"/>
      <c r="AD19" s="1">
        <v>14</v>
      </c>
      <c r="AE19" s="2"/>
      <c r="AF19" s="2"/>
      <c r="AG19" s="3"/>
      <c r="AH19" s="1">
        <v>15</v>
      </c>
      <c r="AI19" s="2"/>
      <c r="AJ19" s="2"/>
      <c r="AK19" s="3"/>
      <c r="AL19" s="1">
        <v>16</v>
      </c>
      <c r="AM19" s="2"/>
      <c r="AN19" s="2"/>
      <c r="AO19" s="3"/>
      <c r="AP19" s="1">
        <v>17</v>
      </c>
      <c r="AQ19" s="2"/>
      <c r="AR19" s="2"/>
      <c r="AS19" s="3"/>
      <c r="AT19" s="1">
        <v>18</v>
      </c>
      <c r="AU19" s="2"/>
      <c r="AV19" s="2"/>
      <c r="AW19" s="3"/>
      <c r="AX19" s="2">
        <v>19</v>
      </c>
      <c r="AY19" s="2"/>
      <c r="AZ19" s="2"/>
      <c r="BA19" s="3"/>
      <c r="BB19" s="571" t="s">
        <v>62</v>
      </c>
      <c r="BC19" s="571" t="s">
        <v>61</v>
      </c>
      <c r="BD19" s="570"/>
      <c r="BE19" s="83"/>
      <c r="BF19" s="569"/>
      <c r="BG19" s="568"/>
      <c r="BH19" s="567"/>
      <c r="BI19" s="566"/>
      <c r="BJ19" s="565"/>
      <c r="BK19" s="564"/>
      <c r="BL19" s="563"/>
      <c r="BM19" s="562"/>
      <c r="BN19" s="561"/>
      <c r="BO19" s="560"/>
      <c r="BP19" s="559"/>
      <c r="BQ19" s="558"/>
      <c r="BR19" s="557"/>
      <c r="BS19" s="83"/>
    </row>
    <row r="20" spans="1:71" ht="25.5" customHeight="1" thickBot="1" x14ac:dyDescent="0.35">
      <c r="A20" s="556" t="s">
        <v>60</v>
      </c>
      <c r="B20" s="555"/>
      <c r="C20" s="555"/>
      <c r="D20" s="555"/>
      <c r="E20" s="555"/>
      <c r="F20" s="593"/>
      <c r="G20" s="593"/>
      <c r="H20" s="593"/>
      <c r="I20" s="593"/>
      <c r="J20" s="593"/>
      <c r="K20" s="593"/>
      <c r="L20" s="593"/>
      <c r="M20" s="593"/>
      <c r="N20" s="593"/>
      <c r="O20" s="593"/>
      <c r="P20" s="593"/>
      <c r="Q20" s="593"/>
      <c r="R20" s="593"/>
      <c r="S20" s="593"/>
      <c r="T20" s="593"/>
      <c r="U20" s="593"/>
      <c r="V20" s="593"/>
      <c r="W20" s="593"/>
      <c r="X20" s="593"/>
      <c r="Y20" s="593"/>
      <c r="Z20" s="593"/>
      <c r="AA20" s="593"/>
      <c r="AB20" s="593"/>
      <c r="AC20" s="593"/>
      <c r="AD20" s="593"/>
      <c r="AE20" s="593"/>
      <c r="AF20" s="593"/>
      <c r="AG20" s="593"/>
      <c r="AH20" s="593"/>
      <c r="AI20" s="593"/>
      <c r="AJ20" s="593"/>
      <c r="AK20" s="593"/>
      <c r="AL20" s="593"/>
      <c r="AM20" s="593"/>
      <c r="AN20" s="593"/>
      <c r="AO20" s="593"/>
      <c r="AP20" s="593"/>
      <c r="AQ20" s="593"/>
      <c r="AR20" s="593"/>
      <c r="AS20" s="593"/>
      <c r="AT20" s="593"/>
      <c r="AU20" s="593"/>
      <c r="AV20" s="593"/>
      <c r="AW20" s="555"/>
      <c r="AX20" s="555"/>
      <c r="AY20" s="555"/>
      <c r="AZ20" s="555"/>
      <c r="BA20" s="554"/>
      <c r="BB20" s="553"/>
      <c r="BC20" s="538">
        <f>BM20+BI20+BH20+BG20+BN20+BL20+BF20+BK20+BO20+BQ20+BJ20+BR20</f>
        <v>0</v>
      </c>
      <c r="BD20" s="552">
        <f>SUM(BB20:BC24)</f>
        <v>0</v>
      </c>
      <c r="BE20" s="83"/>
      <c r="BF20" s="551"/>
      <c r="BG20" s="550"/>
      <c r="BH20" s="550"/>
      <c r="BI20" s="550"/>
      <c r="BJ20" s="550"/>
      <c r="BK20" s="550"/>
      <c r="BL20" s="550"/>
      <c r="BM20" s="550"/>
      <c r="BN20" s="550"/>
      <c r="BO20" s="550"/>
      <c r="BP20" s="550"/>
      <c r="BQ20" s="595"/>
      <c r="BR20" s="549"/>
      <c r="BS20" s="83"/>
    </row>
    <row r="21" spans="1:71" ht="25.5" customHeight="1" thickBot="1" x14ac:dyDescent="0.35">
      <c r="A21" s="548" t="s">
        <v>59</v>
      </c>
      <c r="B21" s="541"/>
      <c r="C21" s="541"/>
      <c r="D21" s="541"/>
      <c r="E21" s="541"/>
      <c r="F21" s="594"/>
      <c r="G21" s="594"/>
      <c r="H21" s="594"/>
      <c r="I21" s="594"/>
      <c r="J21" s="594"/>
      <c r="K21" s="594"/>
      <c r="L21" s="594"/>
      <c r="M21" s="594"/>
      <c r="N21" s="594"/>
      <c r="O21" s="594"/>
      <c r="P21" s="594"/>
      <c r="Q21" s="594"/>
      <c r="R21" s="594"/>
      <c r="S21" s="594"/>
      <c r="T21" s="594"/>
      <c r="U21" s="594"/>
      <c r="V21" s="594"/>
      <c r="W21" s="594"/>
      <c r="X21" s="594"/>
      <c r="Y21" s="594"/>
      <c r="Z21" s="594"/>
      <c r="AA21" s="594"/>
      <c r="AB21" s="594"/>
      <c r="AC21" s="594"/>
      <c r="AD21" s="594"/>
      <c r="AE21" s="594"/>
      <c r="AF21" s="594"/>
      <c r="AG21" s="594"/>
      <c r="AH21" s="594"/>
      <c r="AI21" s="594"/>
      <c r="AJ21" s="594"/>
      <c r="AK21" s="594"/>
      <c r="AL21" s="594"/>
      <c r="AM21" s="594"/>
      <c r="AN21" s="594"/>
      <c r="AO21" s="594"/>
      <c r="AP21" s="594"/>
      <c r="AQ21" s="594"/>
      <c r="AR21" s="594"/>
      <c r="AS21" s="594"/>
      <c r="AT21" s="594"/>
      <c r="AU21" s="594"/>
      <c r="AV21" s="594"/>
      <c r="AW21" s="541"/>
      <c r="AX21" s="541"/>
      <c r="AY21" s="541"/>
      <c r="AZ21" s="541"/>
      <c r="BA21" s="540"/>
      <c r="BB21" s="546"/>
      <c r="BC21" s="538">
        <f>BM21+BI21+BH21+BG21+BN21+BL21+BF21+BK21+BO21+BQ21+BJ21+BR21</f>
        <v>0</v>
      </c>
      <c r="BD21" s="545"/>
      <c r="BE21" s="83"/>
      <c r="BF21" s="544"/>
      <c r="BG21" s="83"/>
      <c r="BH21" s="83"/>
      <c r="BI21" s="83"/>
      <c r="BJ21" s="83"/>
      <c r="BK21" s="83"/>
      <c r="BL21" s="83"/>
      <c r="BM21" s="83"/>
      <c r="BN21" s="83"/>
      <c r="BO21" s="83"/>
      <c r="BP21" s="83"/>
      <c r="BQ21" s="596"/>
      <c r="BR21" s="543"/>
      <c r="BS21" s="83"/>
    </row>
    <row r="22" spans="1:71" ht="25.5" customHeight="1" thickBot="1" x14ac:dyDescent="0.35">
      <c r="A22" s="548" t="s">
        <v>58</v>
      </c>
      <c r="B22" s="541"/>
      <c r="C22" s="541"/>
      <c r="D22" s="541"/>
      <c r="E22" s="541"/>
      <c r="F22" s="594"/>
      <c r="G22" s="594"/>
      <c r="H22" s="594"/>
      <c r="I22" s="594"/>
      <c r="J22" s="594"/>
      <c r="K22" s="594"/>
      <c r="L22" s="594"/>
      <c r="M22" s="594"/>
      <c r="N22" s="594"/>
      <c r="O22" s="594"/>
      <c r="P22" s="594"/>
      <c r="Q22" s="594"/>
      <c r="R22" s="594"/>
      <c r="S22" s="594"/>
      <c r="T22" s="594"/>
      <c r="U22" s="594"/>
      <c r="V22" s="594"/>
      <c r="W22" s="594"/>
      <c r="X22" s="594"/>
      <c r="Y22" s="594"/>
      <c r="Z22" s="594"/>
      <c r="AA22" s="594"/>
      <c r="AB22" s="594"/>
      <c r="AC22" s="594"/>
      <c r="AD22" s="594"/>
      <c r="AE22" s="594"/>
      <c r="AF22" s="594"/>
      <c r="AG22" s="594"/>
      <c r="AH22" s="594"/>
      <c r="AI22" s="594"/>
      <c r="AJ22" s="594"/>
      <c r="AK22" s="594"/>
      <c r="AL22" s="594"/>
      <c r="AM22" s="594"/>
      <c r="AN22" s="594"/>
      <c r="AO22" s="594"/>
      <c r="AP22" s="594"/>
      <c r="AQ22" s="594"/>
      <c r="AR22" s="594"/>
      <c r="AS22" s="594"/>
      <c r="AT22" s="594"/>
      <c r="AU22" s="594"/>
      <c r="AV22" s="594"/>
      <c r="AW22" s="541"/>
      <c r="AX22" s="541"/>
      <c r="AY22" s="541"/>
      <c r="AZ22" s="541"/>
      <c r="BA22" s="540"/>
      <c r="BB22" s="546"/>
      <c r="BC22" s="538">
        <f>BM22+BI22+BH22+BG22+BN22+BL22+BF22+BK22+BO22+BQ22+BJ22+BR22</f>
        <v>0</v>
      </c>
      <c r="BD22" s="545"/>
      <c r="BE22" s="83"/>
      <c r="BF22" s="544"/>
      <c r="BG22" s="83"/>
      <c r="BH22" s="83"/>
      <c r="BI22" s="83"/>
      <c r="BJ22" s="83"/>
      <c r="BK22" s="83"/>
      <c r="BL22" s="83"/>
      <c r="BM22" s="83"/>
      <c r="BN22" s="83"/>
      <c r="BO22" s="83"/>
      <c r="BP22" s="83"/>
      <c r="BQ22" s="596"/>
      <c r="BR22" s="543"/>
      <c r="BS22" s="83"/>
    </row>
    <row r="23" spans="1:71" ht="25.5" customHeight="1" thickBot="1" x14ac:dyDescent="0.35">
      <c r="A23" s="547" t="s">
        <v>57</v>
      </c>
      <c r="B23" s="541"/>
      <c r="C23" s="541"/>
      <c r="D23" s="541"/>
      <c r="E23" s="541"/>
      <c r="F23" s="594"/>
      <c r="G23" s="594"/>
      <c r="H23" s="594"/>
      <c r="I23" s="594"/>
      <c r="J23" s="594"/>
      <c r="K23" s="594"/>
      <c r="L23" s="594"/>
      <c r="M23" s="594"/>
      <c r="N23" s="594"/>
      <c r="O23" s="594"/>
      <c r="P23" s="594"/>
      <c r="Q23" s="594"/>
      <c r="R23" s="594"/>
      <c r="S23" s="594"/>
      <c r="T23" s="594"/>
      <c r="U23" s="594"/>
      <c r="V23" s="594"/>
      <c r="W23" s="594"/>
      <c r="X23" s="594"/>
      <c r="Y23" s="594"/>
      <c r="Z23" s="594"/>
      <c r="AA23" s="594"/>
      <c r="AB23" s="594"/>
      <c r="AC23" s="594"/>
      <c r="AD23" s="594"/>
      <c r="AE23" s="594"/>
      <c r="AF23" s="594"/>
      <c r="AG23" s="594"/>
      <c r="AH23" s="594"/>
      <c r="AI23" s="594"/>
      <c r="AJ23" s="594"/>
      <c r="AK23" s="594"/>
      <c r="AL23" s="594"/>
      <c r="AM23" s="594"/>
      <c r="AN23" s="594"/>
      <c r="AO23" s="594"/>
      <c r="AP23" s="594"/>
      <c r="AQ23" s="594"/>
      <c r="AR23" s="594"/>
      <c r="AS23" s="594"/>
      <c r="AT23" s="594"/>
      <c r="AU23" s="594"/>
      <c r="AV23" s="594"/>
      <c r="AW23" s="541"/>
      <c r="AX23" s="541"/>
      <c r="AY23" s="541"/>
      <c r="AZ23" s="541"/>
      <c r="BA23" s="540"/>
      <c r="BB23" s="546"/>
      <c r="BC23" s="538">
        <f>BM23+BI23+BH23+BG23+BN23+BL23+BF23+BK23+BO23+BQ23+BJ23+BR23</f>
        <v>0</v>
      </c>
      <c r="BD23" s="545"/>
      <c r="BE23" s="83"/>
      <c r="BF23" s="544"/>
      <c r="BG23" s="83"/>
      <c r="BH23" s="83"/>
      <c r="BI23" s="83"/>
      <c r="BJ23" s="83"/>
      <c r="BK23" s="83"/>
      <c r="BL23" s="83"/>
      <c r="BM23" s="83"/>
      <c r="BN23" s="83"/>
      <c r="BO23" s="83"/>
      <c r="BP23" s="83"/>
      <c r="BQ23" s="596"/>
      <c r="BR23" s="543"/>
      <c r="BS23" s="83"/>
    </row>
    <row r="24" spans="1:71" ht="25.5" customHeight="1" thickBot="1" x14ac:dyDescent="0.35">
      <c r="A24" s="542" t="s">
        <v>56</v>
      </c>
      <c r="B24" s="541"/>
      <c r="C24" s="541"/>
      <c r="D24" s="541"/>
      <c r="E24" s="541"/>
      <c r="F24" s="594"/>
      <c r="G24" s="594"/>
      <c r="H24" s="594"/>
      <c r="I24" s="594"/>
      <c r="J24" s="594"/>
      <c r="K24" s="594"/>
      <c r="L24" s="594"/>
      <c r="M24" s="594"/>
      <c r="N24" s="594"/>
      <c r="O24" s="594"/>
      <c r="P24" s="594"/>
      <c r="Q24" s="594"/>
      <c r="R24" s="594"/>
      <c r="S24" s="594"/>
      <c r="T24" s="594"/>
      <c r="U24" s="594"/>
      <c r="V24" s="594"/>
      <c r="W24" s="594"/>
      <c r="X24" s="594"/>
      <c r="Y24" s="594"/>
      <c r="Z24" s="594"/>
      <c r="AA24" s="594"/>
      <c r="AB24" s="594"/>
      <c r="AC24" s="594"/>
      <c r="AD24" s="594"/>
      <c r="AE24" s="594"/>
      <c r="AF24" s="594"/>
      <c r="AG24" s="594"/>
      <c r="AH24" s="594"/>
      <c r="AI24" s="594"/>
      <c r="AJ24" s="594"/>
      <c r="AK24" s="594"/>
      <c r="AL24" s="594"/>
      <c r="AM24" s="594"/>
      <c r="AN24" s="594"/>
      <c r="AO24" s="594"/>
      <c r="AP24" s="594"/>
      <c r="AQ24" s="594"/>
      <c r="AR24" s="594"/>
      <c r="AS24" s="594"/>
      <c r="AT24" s="594"/>
      <c r="AU24" s="594"/>
      <c r="AV24" s="594"/>
      <c r="AW24" s="541"/>
      <c r="AX24" s="541"/>
      <c r="AY24" s="541"/>
      <c r="AZ24" s="541"/>
      <c r="BA24" s="540"/>
      <c r="BB24" s="539"/>
      <c r="BC24" s="538">
        <f>BM24+BI24+BH24+BG24+BN24+BL24+BF24+BK24+BO24+BQ24+BJ24+BR24</f>
        <v>0</v>
      </c>
      <c r="BD24" s="537"/>
      <c r="BE24" s="83"/>
      <c r="BF24" s="536"/>
      <c r="BG24" s="535"/>
      <c r="BH24" s="535"/>
      <c r="BI24" s="535"/>
      <c r="BJ24" s="535"/>
      <c r="BK24" s="535"/>
      <c r="BL24" s="535"/>
      <c r="BM24" s="535"/>
      <c r="BN24" s="535"/>
      <c r="BO24" s="535"/>
      <c r="BP24" s="535"/>
      <c r="BQ24" s="597"/>
      <c r="BR24" s="534"/>
      <c r="BS24" s="83"/>
    </row>
    <row r="25" spans="1:71" ht="15" thickBot="1" x14ac:dyDescent="0.35">
      <c r="B25" s="1">
        <v>7</v>
      </c>
      <c r="C25" s="2"/>
      <c r="D25" s="2"/>
      <c r="E25" s="3"/>
      <c r="F25" s="1">
        <v>8</v>
      </c>
      <c r="G25" s="2"/>
      <c r="H25" s="2"/>
      <c r="I25" s="3"/>
      <c r="J25" s="1">
        <v>9</v>
      </c>
      <c r="K25" s="2"/>
      <c r="L25" s="2"/>
      <c r="M25" s="3"/>
      <c r="N25" s="1">
        <v>10</v>
      </c>
      <c r="O25" s="2"/>
      <c r="P25" s="2"/>
      <c r="Q25" s="3"/>
      <c r="R25" s="1">
        <v>11</v>
      </c>
      <c r="S25" s="2"/>
      <c r="T25" s="2"/>
      <c r="U25" s="3"/>
      <c r="V25" s="1">
        <v>12</v>
      </c>
      <c r="W25" s="2"/>
      <c r="X25" s="2"/>
      <c r="Y25" s="3"/>
      <c r="Z25" s="1">
        <v>13</v>
      </c>
      <c r="AA25" s="2"/>
      <c r="AB25" s="2"/>
      <c r="AC25" s="3"/>
      <c r="AD25" s="1">
        <v>14</v>
      </c>
      <c r="AE25" s="2"/>
      <c r="AF25" s="2"/>
      <c r="AG25" s="3"/>
      <c r="AH25" s="1">
        <v>15</v>
      </c>
      <c r="AI25" s="2"/>
      <c r="AJ25" s="2"/>
      <c r="AK25" s="3"/>
      <c r="AL25" s="1">
        <v>16</v>
      </c>
      <c r="AM25" s="2"/>
      <c r="AN25" s="2"/>
      <c r="AO25" s="3"/>
      <c r="AP25" s="1">
        <v>17</v>
      </c>
      <c r="AQ25" s="2"/>
      <c r="AR25" s="2"/>
      <c r="AS25" s="3"/>
      <c r="AT25" s="1">
        <v>18</v>
      </c>
      <c r="AU25" s="2"/>
      <c r="AV25" s="2"/>
      <c r="AW25" s="3"/>
      <c r="AX25" s="2">
        <v>19</v>
      </c>
      <c r="AY25" s="2"/>
      <c r="AZ25" s="2"/>
      <c r="BA25" s="3"/>
      <c r="BB25" s="533">
        <f>SUM(BB20:BB24)</f>
        <v>0</v>
      </c>
      <c r="BC25" s="533">
        <f>SUM(BB20:BC24)</f>
        <v>0</v>
      </c>
      <c r="BD25" s="532"/>
      <c r="BF25" s="533">
        <f>SUM(BF20:BF24)</f>
        <v>0</v>
      </c>
      <c r="BG25" s="533">
        <f>SUM(BG20:BG24)</f>
        <v>0</v>
      </c>
      <c r="BH25" s="533">
        <f>SUM(BH20:BH24)</f>
        <v>0</v>
      </c>
      <c r="BI25" s="533">
        <f>SUM(BI20:BI24)</f>
        <v>0</v>
      </c>
      <c r="BJ25" s="533">
        <f>SUM(BJ20:BJ24)</f>
        <v>0</v>
      </c>
      <c r="BK25" s="533">
        <f>SUM(BK20:BK24)</f>
        <v>0</v>
      </c>
      <c r="BL25" s="533">
        <f>SUM(BL20:BL24)</f>
        <v>0</v>
      </c>
      <c r="BM25" s="533">
        <f>SUM(BM20:BM24)</f>
        <v>0</v>
      </c>
      <c r="BN25" s="533">
        <f>SUM(BN20:BN24)</f>
        <v>0</v>
      </c>
      <c r="BO25" s="533">
        <f>SUM(BO20:BO24)</f>
        <v>0</v>
      </c>
      <c r="BP25" s="533">
        <f>SUM(BP20:BP24)</f>
        <v>0</v>
      </c>
      <c r="BQ25" s="533">
        <f>SUM(BQ20:BQ24)</f>
        <v>0</v>
      </c>
      <c r="BR25" s="533">
        <f>SUM(BR20:BR24)</f>
        <v>0</v>
      </c>
    </row>
    <row r="26" spans="1:71" x14ac:dyDescent="0.3">
      <c r="B26" s="510"/>
      <c r="C26" s="510"/>
      <c r="D26" s="510"/>
      <c r="E26" s="510"/>
      <c r="F26" s="510"/>
      <c r="G26" s="510"/>
      <c r="H26" s="510"/>
      <c r="I26" s="510"/>
      <c r="J26" s="510"/>
      <c r="K26" s="510"/>
      <c r="L26" s="510"/>
      <c r="M26" s="510"/>
      <c r="N26" s="510"/>
      <c r="O26" s="510"/>
      <c r="P26" s="510"/>
      <c r="Q26" s="510"/>
      <c r="R26" s="510"/>
      <c r="S26" s="510"/>
      <c r="T26" s="510"/>
      <c r="U26" s="510"/>
      <c r="V26" s="510"/>
      <c r="W26" s="510"/>
      <c r="X26" s="510"/>
      <c r="Y26" s="510"/>
      <c r="Z26" s="510"/>
      <c r="AA26" s="510"/>
      <c r="AB26" s="510"/>
      <c r="AC26" s="510"/>
      <c r="AD26" s="510"/>
      <c r="AE26" s="510"/>
      <c r="AF26" s="510"/>
      <c r="AG26" s="510"/>
      <c r="AH26" s="510"/>
      <c r="AI26" s="510"/>
      <c r="AJ26" s="510"/>
      <c r="AK26" s="510"/>
      <c r="AL26" s="510"/>
      <c r="AM26" s="510"/>
      <c r="AN26" s="510"/>
      <c r="AO26" s="510"/>
      <c r="AP26" s="510"/>
      <c r="AQ26" s="510"/>
      <c r="AR26" s="510"/>
      <c r="AS26" s="510"/>
      <c r="AT26" s="510"/>
      <c r="AU26" s="510"/>
      <c r="AV26" s="510"/>
      <c r="AW26" s="510"/>
      <c r="AX26" s="510"/>
      <c r="AY26" s="510"/>
      <c r="AZ26" s="510"/>
      <c r="BA26" s="510"/>
      <c r="BB26" s="510"/>
      <c r="BC26" s="510"/>
      <c r="BD26" s="532"/>
    </row>
    <row r="27" spans="1:71" ht="23.25" customHeight="1" thickBot="1" x14ac:dyDescent="0.35">
      <c r="BD27" s="572" t="s">
        <v>63</v>
      </c>
      <c r="BE27" s="83"/>
      <c r="BS27" s="83"/>
    </row>
    <row r="28" spans="1:71" ht="15" thickBot="1" x14ac:dyDescent="0.35">
      <c r="B28" s="1">
        <v>7</v>
      </c>
      <c r="C28" s="2"/>
      <c r="D28" s="2"/>
      <c r="E28" s="3"/>
      <c r="F28" s="1">
        <v>8</v>
      </c>
      <c r="G28" s="2"/>
      <c r="H28" s="2"/>
      <c r="I28" s="3"/>
      <c r="J28" s="1">
        <v>9</v>
      </c>
      <c r="K28" s="2"/>
      <c r="L28" s="2"/>
      <c r="M28" s="3"/>
      <c r="N28" s="1">
        <v>10</v>
      </c>
      <c r="O28" s="2"/>
      <c r="P28" s="2"/>
      <c r="Q28" s="3"/>
      <c r="R28" s="1">
        <v>11</v>
      </c>
      <c r="S28" s="2"/>
      <c r="T28" s="2"/>
      <c r="U28" s="3"/>
      <c r="V28" s="1">
        <v>12</v>
      </c>
      <c r="W28" s="2"/>
      <c r="X28" s="2"/>
      <c r="Y28" s="3"/>
      <c r="Z28" s="1">
        <v>13</v>
      </c>
      <c r="AA28" s="2"/>
      <c r="AB28" s="2"/>
      <c r="AC28" s="3"/>
      <c r="AD28" s="1">
        <v>14</v>
      </c>
      <c r="AE28" s="2"/>
      <c r="AF28" s="2"/>
      <c r="AG28" s="3"/>
      <c r="AH28" s="1">
        <v>15</v>
      </c>
      <c r="AI28" s="2"/>
      <c r="AJ28" s="2"/>
      <c r="AK28" s="3"/>
      <c r="AL28" s="1">
        <v>16</v>
      </c>
      <c r="AM28" s="2"/>
      <c r="AN28" s="2"/>
      <c r="AO28" s="3"/>
      <c r="AP28" s="1">
        <v>17</v>
      </c>
      <c r="AQ28" s="2"/>
      <c r="AR28" s="2"/>
      <c r="AS28" s="3"/>
      <c r="AT28" s="1">
        <v>18</v>
      </c>
      <c r="AU28" s="2"/>
      <c r="AV28" s="2"/>
      <c r="AW28" s="3"/>
      <c r="AX28" s="2">
        <v>19</v>
      </c>
      <c r="AY28" s="2"/>
      <c r="AZ28" s="2"/>
      <c r="BA28" s="3"/>
      <c r="BB28" s="571" t="s">
        <v>62</v>
      </c>
      <c r="BC28" s="571" t="s">
        <v>61</v>
      </c>
      <c r="BD28" s="570"/>
      <c r="BE28" s="83"/>
      <c r="BF28" s="569"/>
      <c r="BG28" s="568"/>
      <c r="BH28" s="567"/>
      <c r="BI28" s="566"/>
      <c r="BJ28" s="565"/>
      <c r="BK28" s="564"/>
      <c r="BL28" s="563"/>
      <c r="BM28" s="562"/>
      <c r="BN28" s="561"/>
      <c r="BO28" s="560"/>
      <c r="BP28" s="559"/>
      <c r="BQ28" s="558"/>
      <c r="BR28" s="557"/>
      <c r="BS28" s="83"/>
    </row>
    <row r="29" spans="1:71" ht="25.5" customHeight="1" thickBot="1" x14ac:dyDescent="0.35">
      <c r="A29" s="556" t="s">
        <v>60</v>
      </c>
      <c r="B29" s="555"/>
      <c r="C29" s="555"/>
      <c r="D29" s="555"/>
      <c r="E29" s="555"/>
      <c r="F29" s="555"/>
      <c r="G29" s="593"/>
      <c r="H29" s="593"/>
      <c r="I29" s="593"/>
      <c r="J29" s="593"/>
      <c r="K29" s="593"/>
      <c r="L29" s="593"/>
      <c r="M29" s="593"/>
      <c r="N29" s="593"/>
      <c r="O29" s="593"/>
      <c r="P29" s="593"/>
      <c r="Q29" s="593"/>
      <c r="R29" s="593"/>
      <c r="S29" s="593"/>
      <c r="T29" s="593"/>
      <c r="U29" s="593"/>
      <c r="V29" s="593"/>
      <c r="W29" s="593"/>
      <c r="X29" s="593"/>
      <c r="Y29" s="593"/>
      <c r="Z29" s="593"/>
      <c r="AA29" s="593"/>
      <c r="AB29" s="593"/>
      <c r="AC29" s="593"/>
      <c r="AD29" s="593"/>
      <c r="AE29" s="593"/>
      <c r="AF29" s="593"/>
      <c r="AG29" s="593"/>
      <c r="AH29" s="593"/>
      <c r="AI29" s="593"/>
      <c r="AJ29" s="593"/>
      <c r="AK29" s="593"/>
      <c r="AL29" s="593"/>
      <c r="AM29" s="593"/>
      <c r="AN29" s="593"/>
      <c r="AO29" s="593"/>
      <c r="AP29" s="593"/>
      <c r="AQ29" s="593"/>
      <c r="AR29" s="593"/>
      <c r="AS29" s="593"/>
      <c r="AT29" s="593"/>
      <c r="AU29" s="593"/>
      <c r="AV29" s="593"/>
      <c r="AW29" s="593"/>
      <c r="AX29" s="593"/>
      <c r="AY29" s="593"/>
      <c r="AZ29" s="555"/>
      <c r="BA29" s="554"/>
      <c r="BB29" s="553"/>
      <c r="BC29" s="538">
        <f>BM29+BI29+BH29+BG29+BN29+BL29+BF29+BK29+BO29+BQ29+BJ29+BR29</f>
        <v>0</v>
      </c>
      <c r="BD29" s="552">
        <f>SUM(BB29:BC33)</f>
        <v>0</v>
      </c>
      <c r="BE29" s="83"/>
      <c r="BF29" s="551"/>
      <c r="BG29" s="550"/>
      <c r="BH29" s="550"/>
      <c r="BI29" s="550"/>
      <c r="BJ29" s="550"/>
      <c r="BK29" s="550"/>
      <c r="BL29" s="550"/>
      <c r="BM29" s="550"/>
      <c r="BN29" s="550"/>
      <c r="BO29" s="550"/>
      <c r="BP29" s="550"/>
      <c r="BQ29" s="595"/>
      <c r="BR29" s="549"/>
      <c r="BS29" s="83"/>
    </row>
    <row r="30" spans="1:71" ht="25.5" customHeight="1" thickBot="1" x14ac:dyDescent="0.35">
      <c r="A30" s="548" t="s">
        <v>59</v>
      </c>
      <c r="B30" s="541"/>
      <c r="C30" s="541"/>
      <c r="D30" s="541"/>
      <c r="E30" s="541"/>
      <c r="F30" s="541"/>
      <c r="G30" s="594"/>
      <c r="H30" s="594"/>
      <c r="I30" s="594"/>
      <c r="J30" s="594"/>
      <c r="K30" s="594"/>
      <c r="L30" s="594"/>
      <c r="M30" s="594"/>
      <c r="N30" s="594"/>
      <c r="O30" s="594"/>
      <c r="P30" s="594"/>
      <c r="Q30" s="594"/>
      <c r="R30" s="594"/>
      <c r="S30" s="594"/>
      <c r="T30" s="594"/>
      <c r="U30" s="594"/>
      <c r="V30" s="594"/>
      <c r="W30" s="594"/>
      <c r="X30" s="594"/>
      <c r="Y30" s="594"/>
      <c r="Z30" s="594"/>
      <c r="AA30" s="594"/>
      <c r="AB30" s="594"/>
      <c r="AC30" s="594"/>
      <c r="AD30" s="594"/>
      <c r="AE30" s="594"/>
      <c r="AF30" s="594"/>
      <c r="AG30" s="594"/>
      <c r="AH30" s="594"/>
      <c r="AI30" s="594"/>
      <c r="AJ30" s="594"/>
      <c r="AK30" s="594"/>
      <c r="AL30" s="594"/>
      <c r="AM30" s="594"/>
      <c r="AN30" s="594"/>
      <c r="AO30" s="594"/>
      <c r="AP30" s="594"/>
      <c r="AQ30" s="594"/>
      <c r="AR30" s="594"/>
      <c r="AS30" s="594"/>
      <c r="AT30" s="594"/>
      <c r="AU30" s="594"/>
      <c r="AV30" s="594"/>
      <c r="AW30" s="594"/>
      <c r="AX30" s="594"/>
      <c r="AY30" s="594"/>
      <c r="AZ30" s="541"/>
      <c r="BA30" s="540"/>
      <c r="BB30" s="546"/>
      <c r="BC30" s="538">
        <f>BM30+BI30+BH30+BG30+BN30+BL30+BF30+BK30+BO30+BQ30+BJ30+BR30</f>
        <v>0</v>
      </c>
      <c r="BD30" s="545"/>
      <c r="BE30" s="83"/>
      <c r="BF30" s="544"/>
      <c r="BG30" s="83"/>
      <c r="BH30" s="83"/>
      <c r="BI30" s="83"/>
      <c r="BJ30" s="83"/>
      <c r="BK30" s="83"/>
      <c r="BL30" s="83"/>
      <c r="BM30" s="83"/>
      <c r="BN30" s="83"/>
      <c r="BO30" s="83"/>
      <c r="BP30" s="83"/>
      <c r="BQ30" s="596"/>
      <c r="BR30" s="543"/>
      <c r="BS30" s="83"/>
    </row>
    <row r="31" spans="1:71" ht="25.5" customHeight="1" thickBot="1" x14ac:dyDescent="0.35">
      <c r="A31" s="548" t="s">
        <v>58</v>
      </c>
      <c r="B31" s="541"/>
      <c r="C31" s="541"/>
      <c r="D31" s="541"/>
      <c r="E31" s="541"/>
      <c r="F31" s="541"/>
      <c r="G31" s="594"/>
      <c r="H31" s="594"/>
      <c r="I31" s="594"/>
      <c r="J31" s="594"/>
      <c r="K31" s="594"/>
      <c r="L31" s="594"/>
      <c r="M31" s="594"/>
      <c r="N31" s="594"/>
      <c r="O31" s="594"/>
      <c r="P31" s="594"/>
      <c r="Q31" s="594"/>
      <c r="R31" s="594"/>
      <c r="S31" s="594"/>
      <c r="T31" s="594"/>
      <c r="U31" s="594"/>
      <c r="V31" s="594"/>
      <c r="W31" s="594"/>
      <c r="X31" s="594"/>
      <c r="Y31" s="594"/>
      <c r="Z31" s="594"/>
      <c r="AA31" s="594"/>
      <c r="AB31" s="594"/>
      <c r="AC31" s="594"/>
      <c r="AD31" s="594"/>
      <c r="AE31" s="594"/>
      <c r="AF31" s="594"/>
      <c r="AG31" s="594"/>
      <c r="AH31" s="594"/>
      <c r="AI31" s="594"/>
      <c r="AJ31" s="594"/>
      <c r="AK31" s="594"/>
      <c r="AL31" s="594"/>
      <c r="AM31" s="594"/>
      <c r="AN31" s="594"/>
      <c r="AO31" s="594"/>
      <c r="AP31" s="594"/>
      <c r="AQ31" s="594"/>
      <c r="AR31" s="594"/>
      <c r="AS31" s="594"/>
      <c r="AT31" s="594"/>
      <c r="AU31" s="594"/>
      <c r="AV31" s="594"/>
      <c r="AW31" s="594"/>
      <c r="AX31" s="594"/>
      <c r="AY31" s="594"/>
      <c r="AZ31" s="541"/>
      <c r="BA31" s="540"/>
      <c r="BB31" s="546"/>
      <c r="BC31" s="538">
        <f>BM31+BI31+BH31+BG31+BN31+BL31+BF31+BK31+BO31+BQ31+BJ31+BR31</f>
        <v>0</v>
      </c>
      <c r="BD31" s="545"/>
      <c r="BE31" s="83"/>
      <c r="BF31" s="544"/>
      <c r="BG31" s="83"/>
      <c r="BH31" s="83"/>
      <c r="BI31" s="83"/>
      <c r="BJ31" s="83"/>
      <c r="BK31" s="83"/>
      <c r="BL31" s="83"/>
      <c r="BM31" s="83"/>
      <c r="BN31" s="83"/>
      <c r="BO31" s="83"/>
      <c r="BP31" s="83"/>
      <c r="BQ31" s="596"/>
      <c r="BR31" s="543"/>
      <c r="BS31" s="83"/>
    </row>
    <row r="32" spans="1:71" ht="25.5" customHeight="1" thickBot="1" x14ac:dyDescent="0.35">
      <c r="A32" s="547" t="s">
        <v>57</v>
      </c>
      <c r="B32" s="541"/>
      <c r="C32" s="541"/>
      <c r="D32" s="541"/>
      <c r="E32" s="541"/>
      <c r="F32" s="541"/>
      <c r="G32" s="594"/>
      <c r="H32" s="594"/>
      <c r="I32" s="594"/>
      <c r="J32" s="594"/>
      <c r="K32" s="594"/>
      <c r="L32" s="594"/>
      <c r="M32" s="594"/>
      <c r="N32" s="594"/>
      <c r="O32" s="594"/>
      <c r="P32" s="594"/>
      <c r="Q32" s="594"/>
      <c r="R32" s="594"/>
      <c r="S32" s="594"/>
      <c r="T32" s="594"/>
      <c r="U32" s="594"/>
      <c r="V32" s="594"/>
      <c r="W32" s="594"/>
      <c r="X32" s="594"/>
      <c r="Y32" s="594"/>
      <c r="Z32" s="594"/>
      <c r="AA32" s="594"/>
      <c r="AB32" s="594"/>
      <c r="AC32" s="594"/>
      <c r="AD32" s="594"/>
      <c r="AE32" s="594"/>
      <c r="AF32" s="594"/>
      <c r="AG32" s="594"/>
      <c r="AH32" s="594"/>
      <c r="AI32" s="594"/>
      <c r="AJ32" s="594"/>
      <c r="AK32" s="594"/>
      <c r="AL32" s="594"/>
      <c r="AM32" s="594"/>
      <c r="AN32" s="594"/>
      <c r="AO32" s="594"/>
      <c r="AP32" s="594"/>
      <c r="AQ32" s="594"/>
      <c r="AR32" s="594"/>
      <c r="AS32" s="594"/>
      <c r="AT32" s="594"/>
      <c r="AU32" s="594"/>
      <c r="AV32" s="594"/>
      <c r="AW32" s="594"/>
      <c r="AX32" s="594"/>
      <c r="AY32" s="594"/>
      <c r="AZ32" s="541"/>
      <c r="BA32" s="540"/>
      <c r="BB32" s="546"/>
      <c r="BC32" s="538">
        <f>BM32+BI32+BH32+BG32+BN32+BL32+BF32+BK32+BO32+BQ32+BJ32+BR32</f>
        <v>0</v>
      </c>
      <c r="BD32" s="545"/>
      <c r="BE32" s="83"/>
      <c r="BF32" s="544"/>
      <c r="BG32" s="83"/>
      <c r="BH32" s="83"/>
      <c r="BI32" s="83"/>
      <c r="BJ32" s="83"/>
      <c r="BK32" s="83"/>
      <c r="BL32" s="83"/>
      <c r="BM32" s="83"/>
      <c r="BN32" s="83"/>
      <c r="BO32" s="83"/>
      <c r="BP32" s="83"/>
      <c r="BQ32" s="596"/>
      <c r="BR32" s="543"/>
      <c r="BS32" s="83"/>
    </row>
    <row r="33" spans="1:71" ht="25.5" customHeight="1" thickBot="1" x14ac:dyDescent="0.35">
      <c r="A33" s="542" t="s">
        <v>56</v>
      </c>
      <c r="B33" s="541"/>
      <c r="C33" s="541"/>
      <c r="D33" s="541"/>
      <c r="E33" s="541"/>
      <c r="F33" s="541"/>
      <c r="G33" s="594"/>
      <c r="H33" s="594"/>
      <c r="I33" s="594"/>
      <c r="J33" s="594"/>
      <c r="K33" s="594"/>
      <c r="L33" s="594"/>
      <c r="M33" s="594"/>
      <c r="N33" s="594"/>
      <c r="O33" s="594"/>
      <c r="P33" s="594"/>
      <c r="Q33" s="594"/>
      <c r="R33" s="594"/>
      <c r="S33" s="594"/>
      <c r="T33" s="594"/>
      <c r="U33" s="594"/>
      <c r="V33" s="594"/>
      <c r="W33" s="594"/>
      <c r="X33" s="594"/>
      <c r="Y33" s="594"/>
      <c r="Z33" s="594"/>
      <c r="AA33" s="594"/>
      <c r="AB33" s="594"/>
      <c r="AC33" s="594"/>
      <c r="AD33" s="594"/>
      <c r="AE33" s="594"/>
      <c r="AF33" s="594"/>
      <c r="AG33" s="594"/>
      <c r="AH33" s="594"/>
      <c r="AI33" s="594"/>
      <c r="AJ33" s="594"/>
      <c r="AK33" s="594"/>
      <c r="AL33" s="594"/>
      <c r="AM33" s="594"/>
      <c r="AN33" s="594"/>
      <c r="AO33" s="594"/>
      <c r="AP33" s="594"/>
      <c r="AQ33" s="594"/>
      <c r="AR33" s="594"/>
      <c r="AS33" s="594"/>
      <c r="AT33" s="594"/>
      <c r="AU33" s="594"/>
      <c r="AV33" s="594"/>
      <c r="AW33" s="594"/>
      <c r="AX33" s="594"/>
      <c r="AY33" s="594"/>
      <c r="AZ33" s="541"/>
      <c r="BA33" s="540"/>
      <c r="BB33" s="539"/>
      <c r="BC33" s="538">
        <f>BM33+BI33+BH33+BG33+BN33+BL33+BF33+BK33+BO33+BQ33+BJ33+BR33</f>
        <v>0</v>
      </c>
      <c r="BD33" s="537"/>
      <c r="BE33" s="83"/>
      <c r="BF33" s="536"/>
      <c r="BG33" s="535"/>
      <c r="BH33" s="535"/>
      <c r="BI33" s="535"/>
      <c r="BJ33" s="535"/>
      <c r="BK33" s="535"/>
      <c r="BL33" s="535"/>
      <c r="BM33" s="535"/>
      <c r="BN33" s="535"/>
      <c r="BO33" s="535"/>
      <c r="BP33" s="535"/>
      <c r="BQ33" s="597"/>
      <c r="BR33" s="534"/>
      <c r="BS33" s="83"/>
    </row>
    <row r="34" spans="1:71" ht="15" thickBot="1" x14ac:dyDescent="0.35">
      <c r="B34" s="1">
        <v>7</v>
      </c>
      <c r="C34" s="2"/>
      <c r="D34" s="2"/>
      <c r="E34" s="3"/>
      <c r="F34" s="1">
        <v>8</v>
      </c>
      <c r="G34" s="2"/>
      <c r="H34" s="2"/>
      <c r="I34" s="3"/>
      <c r="J34" s="1">
        <v>9</v>
      </c>
      <c r="K34" s="2"/>
      <c r="L34" s="2"/>
      <c r="M34" s="3"/>
      <c r="N34" s="1">
        <v>10</v>
      </c>
      <c r="O34" s="2"/>
      <c r="P34" s="2"/>
      <c r="Q34" s="3"/>
      <c r="R34" s="1">
        <v>11</v>
      </c>
      <c r="S34" s="2"/>
      <c r="T34" s="2"/>
      <c r="U34" s="3"/>
      <c r="V34" s="1">
        <v>12</v>
      </c>
      <c r="W34" s="2"/>
      <c r="X34" s="2"/>
      <c r="Y34" s="3"/>
      <c r="Z34" s="1">
        <v>13</v>
      </c>
      <c r="AA34" s="2"/>
      <c r="AB34" s="2"/>
      <c r="AC34" s="3"/>
      <c r="AD34" s="1">
        <v>14</v>
      </c>
      <c r="AE34" s="2"/>
      <c r="AF34" s="2"/>
      <c r="AG34" s="3"/>
      <c r="AH34" s="1">
        <v>15</v>
      </c>
      <c r="AI34" s="2"/>
      <c r="AJ34" s="2"/>
      <c r="AK34" s="3"/>
      <c r="AL34" s="1">
        <v>16</v>
      </c>
      <c r="AM34" s="2"/>
      <c r="AN34" s="2"/>
      <c r="AO34" s="3"/>
      <c r="AP34" s="1">
        <v>17</v>
      </c>
      <c r="AQ34" s="2"/>
      <c r="AR34" s="2"/>
      <c r="AS34" s="3"/>
      <c r="AT34" s="1">
        <v>18</v>
      </c>
      <c r="AU34" s="2"/>
      <c r="AV34" s="2"/>
      <c r="AW34" s="3"/>
      <c r="AX34" s="2">
        <v>19</v>
      </c>
      <c r="AY34" s="2"/>
      <c r="AZ34" s="2"/>
      <c r="BA34" s="3"/>
      <c r="BB34" s="533">
        <f>SUM(BB29:BB33)</f>
        <v>0</v>
      </c>
      <c r="BC34" s="533">
        <f>SUM(BB29:BC33)</f>
        <v>0</v>
      </c>
      <c r="BD34" s="532"/>
      <c r="BF34" s="533">
        <f>SUM(BF29:BF33)</f>
        <v>0</v>
      </c>
      <c r="BG34" s="533">
        <f>SUM(BG29:BG33)</f>
        <v>0</v>
      </c>
      <c r="BH34" s="533">
        <f>SUM(BH29:BH33)</f>
        <v>0</v>
      </c>
      <c r="BI34" s="533">
        <f>SUM(BI29:BI33)</f>
        <v>0</v>
      </c>
      <c r="BJ34" s="533">
        <f>SUM(BJ29:BJ33)</f>
        <v>0</v>
      </c>
      <c r="BK34" s="533">
        <f>SUM(BK29:BK33)</f>
        <v>0</v>
      </c>
      <c r="BL34" s="533">
        <f>SUM(BL29:BL33)</f>
        <v>0</v>
      </c>
      <c r="BM34" s="533">
        <f>SUM(BM29:BM33)</f>
        <v>0</v>
      </c>
      <c r="BN34" s="533">
        <f>SUM(BN29:BN33)</f>
        <v>0</v>
      </c>
      <c r="BO34" s="533">
        <f>SUM(BO29:BO33)</f>
        <v>0</v>
      </c>
      <c r="BP34" s="533">
        <f>SUM(BP29:BP33)</f>
        <v>0</v>
      </c>
      <c r="BQ34" s="533">
        <f>SUM(BQ29:BQ33)</f>
        <v>0</v>
      </c>
      <c r="BR34" s="533">
        <f>SUM(BR29:BR33)</f>
        <v>0</v>
      </c>
    </row>
    <row r="35" spans="1:71" x14ac:dyDescent="0.3">
      <c r="B35" s="510"/>
      <c r="C35" s="510"/>
      <c r="D35" s="510"/>
      <c r="E35" s="510"/>
      <c r="F35" s="510"/>
      <c r="G35" s="510"/>
      <c r="H35" s="510"/>
      <c r="I35" s="510"/>
      <c r="J35" s="510"/>
      <c r="K35" s="510"/>
      <c r="L35" s="510"/>
      <c r="M35" s="510"/>
      <c r="N35" s="510"/>
      <c r="O35" s="510"/>
      <c r="P35" s="510"/>
      <c r="Q35" s="510"/>
      <c r="R35" s="510"/>
      <c r="S35" s="510"/>
      <c r="T35" s="510"/>
      <c r="U35" s="510"/>
      <c r="V35" s="510"/>
      <c r="W35" s="510"/>
      <c r="X35" s="510"/>
      <c r="Y35" s="510"/>
      <c r="Z35" s="510"/>
      <c r="AA35" s="510"/>
      <c r="AB35" s="510"/>
      <c r="AC35" s="510"/>
      <c r="AD35" s="510"/>
      <c r="AE35" s="510"/>
      <c r="AF35" s="510"/>
      <c r="AG35" s="510"/>
      <c r="AH35" s="510"/>
      <c r="AI35" s="510"/>
      <c r="AJ35" s="510"/>
      <c r="AK35" s="510"/>
      <c r="AL35" s="510"/>
      <c r="AM35" s="510"/>
      <c r="AN35" s="510"/>
      <c r="AO35" s="510"/>
      <c r="AP35" s="510"/>
      <c r="AQ35" s="510"/>
      <c r="AR35" s="510"/>
      <c r="AS35" s="510"/>
      <c r="AT35" s="510"/>
      <c r="AU35" s="510"/>
      <c r="AV35" s="510"/>
      <c r="AW35" s="510"/>
      <c r="AX35" s="510"/>
      <c r="AY35" s="510"/>
      <c r="AZ35" s="510"/>
      <c r="BA35" s="510"/>
      <c r="BB35" s="510"/>
      <c r="BC35" s="510"/>
      <c r="BD35" s="532"/>
    </row>
    <row r="36" spans="1:71" ht="15" thickBot="1" x14ac:dyDescent="0.35">
      <c r="B36" s="510"/>
      <c r="C36" s="510"/>
      <c r="D36" s="510"/>
      <c r="E36" s="510"/>
      <c r="F36" s="510"/>
      <c r="G36" s="510"/>
      <c r="H36" s="510"/>
      <c r="I36" s="510"/>
      <c r="J36" s="510"/>
      <c r="K36" s="510"/>
      <c r="L36" s="510"/>
      <c r="M36" s="510"/>
      <c r="N36" s="510"/>
      <c r="O36" s="510"/>
      <c r="P36" s="510"/>
      <c r="Q36" s="510"/>
      <c r="R36" s="510"/>
      <c r="S36" s="510"/>
      <c r="T36" s="510"/>
      <c r="U36" s="510"/>
      <c r="V36" s="510"/>
      <c r="W36" s="510"/>
      <c r="X36" s="510"/>
      <c r="Y36" s="510"/>
      <c r="Z36" s="510"/>
      <c r="AA36" s="510"/>
      <c r="AB36" s="510"/>
      <c r="AC36" s="510"/>
      <c r="AD36" s="510"/>
      <c r="AE36" s="510"/>
      <c r="AF36" s="510"/>
      <c r="AG36" s="510"/>
      <c r="AH36" s="510"/>
      <c r="AI36" s="510"/>
      <c r="AJ36" s="510"/>
      <c r="AK36" s="510"/>
      <c r="AL36" s="510"/>
      <c r="AM36" s="510"/>
      <c r="AN36" s="510"/>
      <c r="AO36" s="510"/>
      <c r="AP36" s="510"/>
      <c r="AQ36" s="510"/>
      <c r="AR36" s="510"/>
      <c r="AS36" s="510"/>
      <c r="AT36" s="510"/>
      <c r="AU36" s="510"/>
      <c r="AV36" s="510"/>
      <c r="AW36" s="510"/>
      <c r="AX36" s="510"/>
      <c r="AY36" s="510"/>
      <c r="AZ36" s="510"/>
      <c r="BA36" s="510"/>
      <c r="BB36" s="510"/>
      <c r="BC36" s="510"/>
      <c r="BD36" s="532"/>
    </row>
    <row r="37" spans="1:71" ht="15" customHeight="1" x14ac:dyDescent="0.3">
      <c r="AR37" s="531"/>
      <c r="AS37" s="530"/>
      <c r="AT37" s="530"/>
      <c r="AU37" s="530"/>
      <c r="AV37" s="530"/>
      <c r="AW37" s="530"/>
      <c r="AX37" s="530"/>
      <c r="AY37" s="530"/>
      <c r="AZ37" s="530"/>
      <c r="BA37" s="530"/>
      <c r="BB37" s="529"/>
      <c r="BC37" s="528" t="s">
        <v>55</v>
      </c>
      <c r="BD37" s="527"/>
    </row>
    <row r="38" spans="1:71" ht="15" customHeight="1" x14ac:dyDescent="0.3">
      <c r="AR38" s="526"/>
      <c r="AS38" s="525"/>
      <c r="AT38" s="525"/>
      <c r="AU38" s="525"/>
      <c r="AV38" s="525"/>
      <c r="AW38" s="525"/>
      <c r="AX38" s="525"/>
      <c r="AY38" s="525"/>
      <c r="AZ38" s="525"/>
      <c r="BA38" s="525"/>
      <c r="BB38" s="524"/>
      <c r="BC38" s="523"/>
      <c r="BD38" s="522"/>
    </row>
    <row r="39" spans="1:71" ht="15" customHeight="1" x14ac:dyDescent="0.3">
      <c r="AR39" s="526"/>
      <c r="AS39" s="525"/>
      <c r="AT39" s="525"/>
      <c r="AU39" s="525"/>
      <c r="AV39" s="525"/>
      <c r="AW39" s="525"/>
      <c r="AX39" s="525"/>
      <c r="AY39" s="525"/>
      <c r="AZ39" s="525"/>
      <c r="BA39" s="525"/>
      <c r="BB39" s="524"/>
      <c r="BC39" s="523"/>
      <c r="BD39" s="522"/>
    </row>
    <row r="40" spans="1:71" ht="15" customHeight="1" x14ac:dyDescent="0.3">
      <c r="AR40" s="526"/>
      <c r="AS40" s="525"/>
      <c r="AT40" s="525"/>
      <c r="AU40" s="525"/>
      <c r="AV40" s="525"/>
      <c r="AW40" s="525"/>
      <c r="AX40" s="525"/>
      <c r="AY40" s="525"/>
      <c r="AZ40" s="525"/>
      <c r="BA40" s="525"/>
      <c r="BB40" s="524"/>
      <c r="BC40" s="523"/>
      <c r="BD40" s="522"/>
    </row>
    <row r="41" spans="1:71" ht="15" customHeight="1" thickBot="1" x14ac:dyDescent="0.35">
      <c r="AR41" s="526"/>
      <c r="AS41" s="525"/>
      <c r="AT41" s="525"/>
      <c r="AU41" s="525"/>
      <c r="AV41" s="525"/>
      <c r="AW41" s="525"/>
      <c r="AX41" s="525"/>
      <c r="AY41" s="525"/>
      <c r="AZ41" s="525"/>
      <c r="BA41" s="525"/>
      <c r="BB41" s="524"/>
      <c r="BC41" s="523"/>
      <c r="BD41" s="522"/>
    </row>
    <row r="42" spans="1:71" ht="15" customHeight="1" thickBot="1" x14ac:dyDescent="0.35">
      <c r="AR42" s="521"/>
      <c r="AS42" s="520"/>
      <c r="AT42" s="520"/>
      <c r="AU42" s="520"/>
      <c r="AV42" s="520"/>
      <c r="AW42" s="520"/>
      <c r="AX42" s="520"/>
      <c r="AY42" s="520"/>
      <c r="AZ42" s="520"/>
      <c r="BA42" s="520"/>
      <c r="BB42" s="519"/>
      <c r="BC42" s="518" t="s">
        <v>54</v>
      </c>
      <c r="BD42" s="517"/>
    </row>
    <row r="43" spans="1:71" ht="15" thickBot="1" x14ac:dyDescent="0.35">
      <c r="AT43" s="516"/>
    </row>
    <row r="44" spans="1:71" ht="29.25" customHeight="1" thickBot="1" x14ac:dyDescent="0.35">
      <c r="AR44" s="515"/>
      <c r="AS44" s="514"/>
      <c r="AT44" s="514"/>
      <c r="AU44" s="514"/>
      <c r="AV44" s="514"/>
      <c r="AW44" s="514"/>
      <c r="AX44" s="514"/>
      <c r="AY44" s="514"/>
      <c r="AZ44" s="514"/>
      <c r="BA44" s="514"/>
      <c r="BB44" s="513"/>
      <c r="BC44" s="512" t="s">
        <v>53</v>
      </c>
      <c r="BD44" s="511">
        <f>BD37+BD38+BD39+BD40+BD41</f>
        <v>0</v>
      </c>
      <c r="BM44" s="510"/>
    </row>
    <row r="46" spans="1:71" x14ac:dyDescent="0.3">
      <c r="BC46" s="506" t="s">
        <v>52</v>
      </c>
      <c r="BD46" s="505">
        <f>(BD44-BD42)*35/1607</f>
        <v>0</v>
      </c>
    </row>
    <row r="47" spans="1:71" x14ac:dyDescent="0.3">
      <c r="B47" s="509"/>
      <c r="W47" s="508"/>
      <c r="BC47" s="506" t="s">
        <v>51</v>
      </c>
      <c r="BD47" s="507">
        <f>BD46/35</f>
        <v>0</v>
      </c>
    </row>
    <row r="48" spans="1:71" x14ac:dyDescent="0.3">
      <c r="BC48" s="506" t="s">
        <v>50</v>
      </c>
      <c r="BD48" s="505">
        <f>BD44/12</f>
        <v>0</v>
      </c>
    </row>
    <row r="49" spans="55:56" x14ac:dyDescent="0.3">
      <c r="BC49" s="506" t="s">
        <v>49</v>
      </c>
      <c r="BD49" s="505">
        <f>BD46*1820/35/12</f>
        <v>0</v>
      </c>
    </row>
  </sheetData>
  <mergeCells count="2">
    <mergeCell ref="R2:AF7"/>
    <mergeCell ref="AH2:AU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58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446D4D-CADD-4EE8-A17B-8D83B29D11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Lundi</vt:lpstr>
      <vt:lpstr>Mardi</vt:lpstr>
      <vt:lpstr>Mercredi</vt:lpstr>
      <vt:lpstr>Jeudi</vt:lpstr>
      <vt:lpstr>Vendredi SP</vt:lpstr>
      <vt:lpstr>Vendredi SI</vt:lpstr>
      <vt:lpstr>Agent 1</vt:lpstr>
      <vt:lpstr>'Agent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Enfance</dc:creator>
  <cp:lastModifiedBy>Enfance</cp:lastModifiedBy>
  <dcterms:created xsi:type="dcterms:W3CDTF">2020-04-06T14:34:51Z</dcterms:created>
  <dcterms:modified xsi:type="dcterms:W3CDTF">2020-04-08T10:35:05Z</dcterms:modified>
</cp:coreProperties>
</file>