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isa\Desktop\"/>
    </mc:Choice>
  </mc:AlternateContent>
  <bookViews>
    <workbookView xWindow="0" yWindow="0" windowWidth="24000" windowHeight="9735"/>
  </bookViews>
  <sheets>
    <sheet name="Calendrier" sheetId="1" r:id="rId1"/>
    <sheet name="Sources" sheetId="5" r:id="rId2"/>
    <sheet name="Feuil2" sheetId="7" r:id="rId3"/>
  </sheets>
  <definedNames>
    <definedName name="LISTEANNEES">Sources!$C$3:$C$14</definedName>
    <definedName name="LISTEMOIS">Sources!$B$3:$B$14</definedName>
    <definedName name="LISTEPLANNING">Sources!$E$3:$E$9</definedName>
    <definedName name="MOIS">Sources!$A$3:$B$14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7" l="1"/>
  <c r="D4" i="7" s="1"/>
  <c r="R6" i="1" l="1"/>
  <c r="B14" i="1"/>
  <c r="B16" i="1"/>
  <c r="B18" i="1"/>
  <c r="B20" i="1"/>
  <c r="B22" i="1"/>
  <c r="B24" i="1"/>
  <c r="B26" i="1"/>
  <c r="B28" i="1"/>
  <c r="B30" i="1"/>
  <c r="B32" i="1"/>
  <c r="B34" i="1"/>
  <c r="B36" i="1"/>
  <c r="B38" i="1"/>
  <c r="B40" i="1"/>
  <c r="B42" i="1"/>
  <c r="B44" i="1"/>
  <c r="B46" i="1"/>
  <c r="B48" i="1"/>
  <c r="B50" i="1"/>
  <c r="B52" i="1"/>
  <c r="B54" i="1"/>
  <c r="B56" i="1"/>
  <c r="B58" i="1"/>
  <c r="B60" i="1"/>
  <c r="B62" i="1"/>
  <c r="B64" i="1"/>
  <c r="B66" i="1"/>
  <c r="B8" i="1"/>
  <c r="B10" i="1"/>
  <c r="B12" i="1"/>
  <c r="B6" i="1"/>
  <c r="C6" i="1" s="1"/>
  <c r="C4" i="1"/>
  <c r="C56" i="1" l="1"/>
  <c r="C48" i="1"/>
  <c r="C40" i="1"/>
  <c r="C32" i="1"/>
  <c r="C24" i="1"/>
  <c r="C16" i="1"/>
  <c r="C64" i="1"/>
  <c r="C10" i="1"/>
  <c r="C8" i="1"/>
  <c r="C60" i="1"/>
  <c r="C52" i="1"/>
  <c r="C44" i="1"/>
  <c r="C36" i="1"/>
  <c r="C28" i="1"/>
  <c r="C20" i="1"/>
  <c r="C58" i="1"/>
  <c r="C50" i="1"/>
  <c r="C42" i="1"/>
  <c r="C34" i="1"/>
  <c r="C26" i="1"/>
  <c r="C18" i="1"/>
  <c r="C66" i="1"/>
  <c r="C12" i="1"/>
  <c r="C62" i="1"/>
  <c r="C54" i="1"/>
  <c r="C46" i="1"/>
  <c r="C38" i="1"/>
  <c r="C30" i="1"/>
  <c r="C22" i="1"/>
  <c r="C14" i="1"/>
  <c r="S6" i="1" l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7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8" i="1"/>
  <c r="R9" i="1"/>
  <c r="R7" i="1"/>
</calcChain>
</file>

<file path=xl/sharedStrings.xml><?xml version="1.0" encoding="utf-8"?>
<sst xmlns="http://schemas.openxmlformats.org/spreadsheetml/2006/main" count="130" uniqueCount="57">
  <si>
    <t>11h00/13h00</t>
  </si>
  <si>
    <t>13h00/14h00</t>
  </si>
  <si>
    <t>14h00/16h00</t>
  </si>
  <si>
    <t>16h00/18h00</t>
  </si>
  <si>
    <t>18h00/19h30</t>
  </si>
  <si>
    <t>19h30/22h00</t>
  </si>
  <si>
    <t>22h00/00h00</t>
  </si>
  <si>
    <t>00h00/02h00</t>
  </si>
  <si>
    <t>02h00/04h00</t>
  </si>
  <si>
    <t>04h00/06h00</t>
  </si>
  <si>
    <t>06h00/07h30</t>
  </si>
  <si>
    <t>Log1</t>
  </si>
  <si>
    <t>Log2</t>
  </si>
  <si>
    <t>LC</t>
  </si>
  <si>
    <t>AM</t>
  </si>
  <si>
    <t>GL</t>
  </si>
  <si>
    <t>BR</t>
  </si>
  <si>
    <t>AST</t>
  </si>
  <si>
    <t>LOIC</t>
  </si>
  <si>
    <t>ROMAIN</t>
  </si>
  <si>
    <t>CEDRIC</t>
  </si>
  <si>
    <t>ASTREINTES JOURS</t>
  </si>
  <si>
    <t>ASTREINTES NUITS</t>
  </si>
  <si>
    <t>NOMS</t>
  </si>
  <si>
    <t xml:space="preserve">MATHIEU </t>
  </si>
  <si>
    <t>HEURES ASTREINTES JOURS</t>
  </si>
  <si>
    <t>HEURES ASTREINTES NUITS</t>
  </si>
  <si>
    <t>TOTAL HEURES</t>
  </si>
  <si>
    <t>NOM LOGES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</si>
  <si>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</si>
  <si>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</si>
  <si>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</si>
  <si>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</si>
  <si>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</si>
  <si>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</si>
  <si>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</si>
  <si>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</si>
  <si>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</si>
  <si>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</si>
  <si>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</si>
  <si>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</si>
  <si>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07h30/09h00</t>
  </si>
  <si>
    <t>09h00/11h00</t>
  </si>
  <si>
    <t>PLANNING DES LOGES</t>
  </si>
  <si>
    <t>Nom 1</t>
  </si>
  <si>
    <t>Nom 2</t>
  </si>
  <si>
    <t>Nom 3</t>
  </si>
  <si>
    <t>Nom 4</t>
  </si>
  <si>
    <t>Nom2</t>
  </si>
  <si>
    <t>Lundi</t>
  </si>
  <si>
    <t>Mardi</t>
  </si>
  <si>
    <t>Mercredi</t>
  </si>
  <si>
    <t>Jeudi</t>
  </si>
  <si>
    <t>Vendredi</t>
  </si>
  <si>
    <t>Samedi</t>
  </si>
  <si>
    <t>Dimanche</t>
  </si>
  <si>
    <t>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</si>
</sst>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\ [$-40C]dddd\ d"/>
    <numFmt numFmtId="166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7" tint="0.40000610370189521"/>
        </stop>
      </gradient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0" xfId="0" applyNumberFormat="1" applyBorder="1" applyAlignment="1">
      <alignment vertical="center" shrinkToFit="1"/>
    </xf>
    <xf numFmtId="0" fontId="1" fillId="0" borderId="0" xfId="0" applyFont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64" fontId="0" fillId="0" borderId="0" xfId="0" applyNumberFormat="1"/>
    <xf numFmtId="0" fontId="3" fillId="2" borderId="20" xfId="0" applyFont="1" applyFill="1" applyBorder="1" applyAlignment="1">
      <alignment horizontal="center" vertical="center" textRotation="90" wrapText="1" shrinkToFit="1"/>
    </xf>
    <xf numFmtId="0" fontId="0" fillId="0" borderId="21" xfId="0" applyBorder="1" applyAlignment="1">
      <alignment horizontal="center"/>
    </xf>
    <xf numFmtId="0" fontId="3" fillId="2" borderId="19" xfId="0" applyFont="1" applyFill="1" applyBorder="1" applyAlignment="1">
      <alignment horizontal="center" vertical="center" textRotation="90" wrapText="1" shrinkToFit="1"/>
    </xf>
    <xf numFmtId="0" fontId="0" fillId="0" borderId="11" xfId="0" applyNumberFormat="1" applyBorder="1"/>
    <xf numFmtId="0" fontId="0" fillId="0" borderId="12" xfId="0" applyNumberFormat="1" applyBorder="1"/>
    <xf numFmtId="0" fontId="3" fillId="0" borderId="0" xfId="0" applyFont="1" applyFill="1" applyBorder="1" applyAlignment="1">
      <alignment horizontal="center" vertical="center" textRotation="90" wrapText="1" shrinkToFit="1"/>
    </xf>
    <xf numFmtId="0" fontId="0" fillId="0" borderId="0" xfId="0" applyAlignment="1">
      <alignment vertical="center"/>
    </xf>
    <xf numFmtId="0" fontId="3" fillId="0" borderId="2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6" fillId="0" borderId="0" xfId="0" applyFont="1"/>
    <xf numFmtId="0" fontId="0" fillId="0" borderId="22" xfId="0" applyBorder="1"/>
    <xf numFmtId="0" fontId="2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vertical="center"/>
    </xf>
    <xf numFmtId="166" fontId="3" fillId="2" borderId="15" xfId="0" applyNumberFormat="1" applyFont="1" applyFill="1" applyBorder="1" applyAlignment="1">
      <alignment horizontal="center" vertical="center" textRotation="90"/>
    </xf>
    <xf numFmtId="166" fontId="3" fillId="2" borderId="16" xfId="0" applyNumberFormat="1" applyFont="1" applyFill="1" applyBorder="1" applyAlignment="1">
      <alignment horizontal="center" vertical="center" textRotation="90"/>
    </xf>
    <xf numFmtId="166" fontId="3" fillId="2" borderId="17" xfId="0" applyNumberFormat="1" applyFont="1" applyFill="1" applyBorder="1" applyAlignment="1">
      <alignment horizontal="center" vertical="center" textRotation="90"/>
    </xf>
    <xf numFmtId="166" fontId="3" fillId="2" borderId="18" xfId="0" applyNumberFormat="1" applyFont="1" applyFill="1" applyBorder="1" applyAlignment="1">
      <alignment horizontal="center" vertical="center" textRotation="90"/>
    </xf>
    <xf numFmtId="0" fontId="0" fillId="0" borderId="22" xfId="0" applyBorder="1" applyAlignment="1">
      <alignment horizontal="center" vertical="center"/>
    </xf>
    <xf numFmtId="165" fontId="2" fillId="0" borderId="11" xfId="0" applyNumberFormat="1" applyFont="1" applyFill="1" applyBorder="1" applyAlignment="1">
      <alignment horizontal="center" vertical="center" shrinkToFit="1"/>
    </xf>
    <xf numFmtId="165" fontId="2" fillId="0" borderId="12" xfId="0" applyNumberFormat="1" applyFont="1" applyFill="1" applyBorder="1" applyAlignment="1">
      <alignment horizontal="center" vertical="center" shrinkToFit="1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 shrinkToFit="1"/>
    </xf>
    <xf numFmtId="0" fontId="4" fillId="4" borderId="12" xfId="0" applyFont="1" applyFill="1" applyBorder="1" applyAlignment="1">
      <alignment horizontal="center" vertical="center" shrinkToFit="1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8"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DBDBDB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102"/>
  <sheetViews>
    <sheetView tabSelected="1" zoomScale="80" zoomScaleNormal="80" workbookViewId="0">
      <selection activeCell="I20" sqref="I20"/>
    </sheetView>
  </sheetViews>
  <sheetFormatPr baseColWidth="10" defaultColWidth="11" defaultRowHeight="15" x14ac:dyDescent="0.25"/>
  <cols>
    <col min="2" max="2" width="25.28515625" style="13" bestFit="1" customWidth="1"/>
    <col min="3" max="3" width="23" customWidth="1"/>
    <col min="4" max="4" width="23.7109375" customWidth="1"/>
    <col min="5" max="10" width="9.7109375" style="1" customWidth="1"/>
    <col min="11" max="11" width="9.5703125" style="1" customWidth="1"/>
    <col min="12" max="17" width="9.7109375" style="1" customWidth="1"/>
  </cols>
  <sheetData>
    <row r="1" spans="1:22" ht="15.75" thickBot="1" x14ac:dyDescent="0.3">
      <c r="C1" s="25" t="s">
        <v>30</v>
      </c>
      <c r="D1" s="25">
        <v>2020</v>
      </c>
      <c r="F1" s="28"/>
    </row>
    <row r="2" spans="1:22" x14ac:dyDescent="0.25">
      <c r="C2" s="41" t="s">
        <v>43</v>
      </c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3"/>
    </row>
    <row r="3" spans="1:22" ht="15.75" thickBot="1" x14ac:dyDescent="0.3">
      <c r="C3" s="44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6"/>
    </row>
    <row r="4" spans="1:22" ht="27" thickBot="1" x14ac:dyDescent="0.3">
      <c r="C4" s="47" t="str">
        <f>C1&amp;"  "&amp;D1</f>
        <v>Février  2020</v>
      </c>
      <c r="D4" s="49" t="s">
        <v>23</v>
      </c>
      <c r="E4" s="38" t="s">
        <v>21</v>
      </c>
      <c r="F4" s="39"/>
      <c r="G4" s="39"/>
      <c r="H4" s="39"/>
      <c r="I4" s="39"/>
      <c r="J4" s="39"/>
      <c r="K4" s="40"/>
      <c r="L4" s="38" t="s">
        <v>22</v>
      </c>
      <c r="M4" s="39"/>
      <c r="N4" s="39"/>
      <c r="O4" s="39"/>
      <c r="P4" s="39"/>
      <c r="Q4" s="40"/>
    </row>
    <row r="5" spans="1:22" s="6" customFormat="1" ht="117.75" customHeight="1" thickBot="1" x14ac:dyDescent="0.3">
      <c r="B5" s="29"/>
      <c r="C5" s="48"/>
      <c r="D5" s="50"/>
      <c r="E5" s="31" t="s">
        <v>41</v>
      </c>
      <c r="F5" s="31" t="s">
        <v>42</v>
      </c>
      <c r="G5" s="31" t="s">
        <v>0</v>
      </c>
      <c r="H5" s="31" t="s">
        <v>1</v>
      </c>
      <c r="I5" s="31" t="s">
        <v>2</v>
      </c>
      <c r="J5" s="31" t="s">
        <v>3</v>
      </c>
      <c r="K5" s="31" t="s">
        <v>4</v>
      </c>
      <c r="L5" s="33" t="s">
        <v>5</v>
      </c>
      <c r="M5" s="32" t="s">
        <v>6</v>
      </c>
      <c r="N5" s="32" t="s">
        <v>7</v>
      </c>
      <c r="O5" s="32" t="s">
        <v>8</v>
      </c>
      <c r="P5" s="32" t="s">
        <v>9</v>
      </c>
      <c r="Q5" s="34" t="s">
        <v>10</v>
      </c>
      <c r="R5" s="16" t="s">
        <v>25</v>
      </c>
      <c r="S5" s="14" t="s">
        <v>26</v>
      </c>
      <c r="T5" s="19"/>
    </row>
    <row r="6" spans="1:22" ht="15" customHeight="1" x14ac:dyDescent="0.3">
      <c r="A6" s="52">
        <v>1</v>
      </c>
      <c r="B6" s="51">
        <f>DATE($D$1,VLOOKUP($C$1,Sources!$A$3:$B$14,2,FALSE),A6)</f>
        <v>43862</v>
      </c>
      <c r="C6" s="36" t="str">
        <f>IF(AND($D$1&lt;&gt;"",$C$1&lt;&gt;""),TEXT(B6,"jjjj")&amp;" "&amp;TEXT(B6,"jj"),"")</f>
        <v>samedi 01</v>
      </c>
      <c r="D6" s="11"/>
      <c r="E6" s="9"/>
      <c r="F6" s="3"/>
      <c r="G6" s="3"/>
      <c r="H6" s="3"/>
      <c r="I6" s="3"/>
      <c r="J6" s="3"/>
      <c r="K6" s="3"/>
      <c r="L6" s="2"/>
      <c r="M6" s="3"/>
      <c r="N6" s="3"/>
      <c r="O6" s="3"/>
      <c r="P6" s="3"/>
      <c r="Q6" s="3"/>
      <c r="R6" s="17">
        <f t="shared" ref="R6:R37" si="0">IF(E6="AST",1.5,0)+IF(F6="AST",2,0)+IF(G6="AST",2,0)+IF(H6="AST",1,0)+IF(I6="AST",2,0)+IF(J6="AST",2,0)+IF(K6="AST",1.5,0)</f>
        <v>0</v>
      </c>
      <c r="S6" s="17">
        <f>IF(L6="Log1",2.5,0)+IF(L6="Log2",2.5,0)+IF(L6="WE",0,0)+IF(L6="LC",2.5,0)+IF(L6="GL",2.5,0)+IF(L6="AM",2.5,0)+IF(L6="BR",2.5,0)+IF(M6="Log1",2,0)+IF(M6="Log2",2,0)+IF(M6="WE",0,0)+IF(M6="LC",2,0)+IF(M6="GL",2,0)+IF(M6="AM",2,0)+IF(M6="BR",2,0)+IF(N6="Log1",2,0)+IF(N6="Log2",2,0)+IF(N6="WE",0,0)+IF(N6="LC",2,0)+IF(N6="GL",2,0)+IF(N6="AM",2,0)+IF(N6="BR",2,0)+IF(O6="Log1",2,0)+IF(O6="Log2",2,0)+IF(O6="WE",0,0)+IF(O6="LC",2,0)+IF(O6="GL",2,0)+IF(O6="AM",2,0)+IF(O6="BR",2,0)+IF(P6="Log1",2,0)+IF(P6="Log2",2,0)+IF(P6="WE",0,0)+IF(P6="LC",2,0)+IF(P6="GL",2,0)+IF(P6="AM",2,0)+IF(P6="BR",2,0)+IF(Q6="Log1",1.5,0)+IF(Q6="Log2",1.5,0)+IF(Q6="WE",0,0)+IF(Q6="LC",1.5,0)+IF(Q6="GL",1.5,0)+IF(Q6="AM",1.5,0)+IF(Q6="BR",1.5,0)</f>
        <v>0</v>
      </c>
      <c r="V6" s="27"/>
    </row>
    <row r="7" spans="1:22" ht="15.75" customHeight="1" thickBot="1" x14ac:dyDescent="0.35">
      <c r="A7" s="52"/>
      <c r="B7" s="51"/>
      <c r="C7" s="37"/>
      <c r="D7" s="12"/>
      <c r="E7" s="10"/>
      <c r="F7" s="4"/>
      <c r="G7" s="4"/>
      <c r="H7" s="4"/>
      <c r="I7" s="4"/>
      <c r="J7" s="4"/>
      <c r="K7" s="7"/>
      <c r="L7" s="8"/>
      <c r="M7" s="4"/>
      <c r="N7" s="4"/>
      <c r="O7" s="4"/>
      <c r="P7" s="4"/>
      <c r="Q7" s="7"/>
      <c r="R7" s="18">
        <f t="shared" si="0"/>
        <v>0</v>
      </c>
      <c r="S7" s="18">
        <f>IF(L7="Log1",2.5,0)+IF(L7="Log2",2.5,0)+IF(L7="WE",2.5,0)+IF(L7="LC",2.5,0)+IF(L7="GL",2.5,0)+IF(L7="AM",2.5,0)+IF(L7="BR",2.5,0)+IF(M7="Log1",2,0)+IF(M7="Log2",2,0)+IF(M7="WE",2,0)+IF(M7="LC",2,0)+IF(M7="GL",2,0)+IF(M7="AM",2,0)+IF(M7="BR",2,0)+IF(N7="Log1",2,0)+IF(N7="Log2",2,0)+IF(N7="WE",2,0)+IF(N7="LC",2,0)+IF(N7="GL",2,0)+IF(N7="AM",2,0)+IF(N7="BR",2,0)+IF(O7="Log1",2,0)+IF(O7="Log2",2,0)+IF(O7="WE",2,0)+IF(O7="LC",2,0)+IF(O7="GL",2,0)+IF(O7="AM",2,0)+IF(O7="BR",2,0)+IF(P7="Log1",2,0)+IF(P7="Log2",2,0)+IF(P7="WE",2,0)+IF(P7="LC",2,0)+IF(P7="GL",2,0)+IF(P7="AM",2,0)+IF(P7="BR",2,0)+IF(Q7="Log1",1.5,0)+IF(Q7="Log2",1.5,0)+IF(Q7="WE",1.5,0)+IF(Q7="LC",1.5,0)+IF(Q7="GL",1.5,0)+IF(Q7="AM",1.5,0)+IF(Q7="BR",1.5,0)</f>
        <v>0</v>
      </c>
      <c r="V7" s="27"/>
    </row>
    <row r="8" spans="1:22" ht="18.75" x14ac:dyDescent="0.3">
      <c r="A8" s="52">
        <v>2</v>
      </c>
      <c r="B8" s="51">
        <f>DATE($D$1,VLOOKUP($C$1,Sources!$A$3:$B$14,2,FALSE),A8)</f>
        <v>43863</v>
      </c>
      <c r="C8" s="36" t="str">
        <f>IF(AND($D$1&lt;&gt;"",$C$1&lt;&gt;""),IF(MONTH(B8)=MONTH($B$6),TEXT(B8,"jjjj")&amp;" "&amp;TEXT(B8,"jj"),""),"")</f>
        <v>dimanche 02</v>
      </c>
      <c r="D8" s="11"/>
      <c r="E8" s="9"/>
      <c r="F8" s="3"/>
      <c r="G8" s="3"/>
      <c r="H8" s="3"/>
      <c r="I8" s="3"/>
      <c r="J8" s="3"/>
      <c r="K8" s="3"/>
      <c r="L8" s="2"/>
      <c r="M8" s="3"/>
      <c r="N8" s="3"/>
      <c r="O8" s="3"/>
      <c r="P8" s="3"/>
      <c r="Q8" s="15"/>
      <c r="R8" s="17">
        <f t="shared" si="0"/>
        <v>0</v>
      </c>
      <c r="S8" s="17">
        <f t="shared" ref="S8:S67" si="1">IF(L8="Log1",2.5,0)+IF(L8="Log2",2.5,0)+IF(L8="WE",2.5,0)+IF(L8="LC",2.5,0)+IF(L8="GL",2.5,0)+IF(L8="AM",2.5,0)+IF(L8="BR",2.5,0)+IF(M8="Log1",2,0)+IF(M8="Log2",2,0)+IF(M8="WE",2,0)+IF(M8="LC",2,0)+IF(M8="GL",2,0)+IF(M8="AM",2,0)+IF(M8="BR",2,0)+IF(N8="Log1",2,0)+IF(N8="Log2",2,0)+IF(N8="WE",2,0)+IF(N8="LC",2,0)+IF(N8="GL",2,0)+IF(N8="AM",2,0)+IF(N8="BR",2,0)+IF(O8="Log1",2,0)+IF(O8="Log2",2,0)+IF(O8="WE",2,0)+IF(O8="LC",2,0)+IF(O8="GL",2,0)+IF(O8="AM",2,0)+IF(O8="BR",2,0)+IF(P8="Log1",2,0)+IF(P8="Log2",2,0)+IF(P8="WE",2,0)+IF(P8="LC",2,0)+IF(P8="GL",2,0)+IF(P8="AM",2,0)+IF(P8="BR",2,0)+IF(Q8="Log1",1.5,0)+IF(Q8="Log2",1.5,0)+IF(Q8="WE",1.5,0)+IF(Q8="LC",1.5,0)+IF(Q8="GL",1.5,0)+IF(Q8="AM",1.5,0)+IF(Q8="BR",1.5,0)</f>
        <v>0</v>
      </c>
      <c r="V8" s="27"/>
    </row>
    <row r="9" spans="1:22" ht="19.5" thickBot="1" x14ac:dyDescent="0.35">
      <c r="A9" s="52"/>
      <c r="B9" s="51"/>
      <c r="C9" s="37"/>
      <c r="D9" s="12"/>
      <c r="E9" s="10"/>
      <c r="F9" s="4"/>
      <c r="G9" s="4"/>
      <c r="H9" s="4"/>
      <c r="I9" s="4"/>
      <c r="J9" s="4"/>
      <c r="K9" s="7"/>
      <c r="L9" s="8"/>
      <c r="M9" s="4"/>
      <c r="N9" s="4"/>
      <c r="O9" s="4"/>
      <c r="P9" s="4"/>
      <c r="Q9" s="7"/>
      <c r="R9" s="18">
        <f t="shared" si="0"/>
        <v>0</v>
      </c>
      <c r="S9" s="18">
        <f t="shared" si="1"/>
        <v>0</v>
      </c>
      <c r="V9" s="27"/>
    </row>
    <row r="10" spans="1:22" ht="18.75" x14ac:dyDescent="0.3">
      <c r="A10" s="52">
        <v>3</v>
      </c>
      <c r="B10" s="51">
        <f>DATE($D$1,VLOOKUP($C$1,Sources!$A$3:$B$14,2,FALSE),A10)</f>
        <v>43864</v>
      </c>
      <c r="C10" s="36" t="str">
        <f t="shared" ref="C10" si="2">IF(AND($D$1&lt;&gt;"",$C$1&lt;&gt;""),IF(MONTH(B10)=MONTH($B$6),TEXT(B10,"jjjj")&amp;" "&amp;TEXT(B10,"jj"),""),"")</f>
        <v>lundi 03</v>
      </c>
      <c r="D10" s="11"/>
      <c r="E10" s="9"/>
      <c r="F10" s="3"/>
      <c r="G10" s="3"/>
      <c r="H10" s="3"/>
      <c r="I10" s="3"/>
      <c r="J10" s="3"/>
      <c r="K10" s="3"/>
      <c r="L10" s="2"/>
      <c r="M10" s="3"/>
      <c r="N10" s="3"/>
      <c r="O10" s="3"/>
      <c r="P10" s="3"/>
      <c r="Q10" s="15"/>
      <c r="R10" s="17">
        <f t="shared" si="0"/>
        <v>0</v>
      </c>
      <c r="S10" s="17">
        <f t="shared" si="1"/>
        <v>0</v>
      </c>
      <c r="V10" s="27"/>
    </row>
    <row r="11" spans="1:22" ht="19.5" thickBot="1" x14ac:dyDescent="0.35">
      <c r="A11" s="52"/>
      <c r="B11" s="51"/>
      <c r="C11" s="37"/>
      <c r="D11" s="12"/>
      <c r="E11" s="10"/>
      <c r="F11" s="4"/>
      <c r="G11" s="4"/>
      <c r="H11" s="4"/>
      <c r="I11" s="4"/>
      <c r="J11" s="4"/>
      <c r="K11" s="7"/>
      <c r="L11" s="8"/>
      <c r="M11" s="4"/>
      <c r="N11" s="4"/>
      <c r="O11" s="4"/>
      <c r="P11" s="4"/>
      <c r="Q11" s="7"/>
      <c r="R11" s="18">
        <f t="shared" si="0"/>
        <v>0</v>
      </c>
      <c r="S11" s="18">
        <f t="shared" si="1"/>
        <v>0</v>
      </c>
      <c r="V11" s="27"/>
    </row>
    <row r="12" spans="1:22" ht="18.75" x14ac:dyDescent="0.3">
      <c r="A12" s="52">
        <v>4</v>
      </c>
      <c r="B12" s="51">
        <f>DATE($D$1,VLOOKUP($C$1,Sources!$A$3:$B$14,2,FALSE),A12)</f>
        <v>43865</v>
      </c>
      <c r="C12" s="36" t="str">
        <f t="shared" ref="C12" si="3">IF(AND($D$1&lt;&gt;"",$C$1&lt;&gt;""),IF(MONTH(B12)=MONTH($B$6),TEXT(B12,"jjjj")&amp;" "&amp;TEXT(B12,"jj"),""),"")</f>
        <v>mardi 04</v>
      </c>
      <c r="D12" s="11"/>
      <c r="E12" s="9"/>
      <c r="F12" s="3"/>
      <c r="G12" s="3"/>
      <c r="H12" s="3"/>
      <c r="I12" s="3"/>
      <c r="J12" s="3"/>
      <c r="K12" s="3"/>
      <c r="L12" s="2"/>
      <c r="M12" s="3"/>
      <c r="N12" s="3"/>
      <c r="O12" s="3"/>
      <c r="P12" s="3"/>
      <c r="Q12" s="15"/>
      <c r="R12" s="17">
        <f t="shared" si="0"/>
        <v>0</v>
      </c>
      <c r="S12" s="17">
        <f t="shared" si="1"/>
        <v>0</v>
      </c>
      <c r="V12" s="27"/>
    </row>
    <row r="13" spans="1:22" ht="19.5" thickBot="1" x14ac:dyDescent="0.35">
      <c r="A13" s="52"/>
      <c r="B13" s="51"/>
      <c r="C13" s="37"/>
      <c r="D13" s="12"/>
      <c r="E13" s="10"/>
      <c r="F13" s="4"/>
      <c r="G13" s="4"/>
      <c r="H13" s="4"/>
      <c r="I13" s="4"/>
      <c r="J13" s="4"/>
      <c r="K13" s="7"/>
      <c r="L13" s="8"/>
      <c r="M13" s="4"/>
      <c r="N13" s="4"/>
      <c r="O13" s="4"/>
      <c r="P13" s="4"/>
      <c r="Q13" s="7"/>
      <c r="R13" s="18">
        <f t="shared" si="0"/>
        <v>0</v>
      </c>
      <c r="S13" s="18">
        <f t="shared" si="1"/>
        <v>0</v>
      </c>
      <c r="V13" s="27"/>
    </row>
    <row r="14" spans="1:22" ht="18.75" x14ac:dyDescent="0.3">
      <c r="A14" s="52">
        <v>5</v>
      </c>
      <c r="B14" s="51">
        <f>DATE($D$1,VLOOKUP($C$1,Sources!$A$3:$B$14,2,FALSE),A14)</f>
        <v>43866</v>
      </c>
      <c r="C14" s="36" t="str">
        <f t="shared" ref="C14" si="4">IF(AND($D$1&lt;&gt;"",$C$1&lt;&gt;""),IF(MONTH(B14)=MONTH($B$6),TEXT(B14,"jjjj")&amp;" "&amp;TEXT(B14,"jj"),""),"")</f>
        <v>mercredi 05</v>
      </c>
      <c r="D14" s="11"/>
      <c r="E14" s="9"/>
      <c r="F14" s="3"/>
      <c r="G14" s="3"/>
      <c r="H14" s="3"/>
      <c r="I14" s="3"/>
      <c r="J14" s="3"/>
      <c r="K14" s="3"/>
      <c r="L14" s="2"/>
      <c r="M14" s="3"/>
      <c r="N14" s="3"/>
      <c r="O14" s="3"/>
      <c r="P14" s="3"/>
      <c r="Q14" s="15"/>
      <c r="R14" s="17">
        <f t="shared" si="0"/>
        <v>0</v>
      </c>
      <c r="S14" s="17">
        <f t="shared" si="1"/>
        <v>0</v>
      </c>
      <c r="V14" s="27"/>
    </row>
    <row r="15" spans="1:22" ht="19.5" thickBot="1" x14ac:dyDescent="0.35">
      <c r="A15" s="52"/>
      <c r="B15" s="51"/>
      <c r="C15" s="37"/>
      <c r="D15" s="12"/>
      <c r="E15" s="10"/>
      <c r="F15" s="4"/>
      <c r="G15" s="4"/>
      <c r="H15" s="4"/>
      <c r="I15" s="4"/>
      <c r="J15" s="4"/>
      <c r="K15" s="7"/>
      <c r="L15" s="8"/>
      <c r="M15" s="4"/>
      <c r="N15" s="4"/>
      <c r="O15" s="4"/>
      <c r="P15" s="4"/>
      <c r="Q15" s="7"/>
      <c r="R15" s="18">
        <f t="shared" si="0"/>
        <v>0</v>
      </c>
      <c r="S15" s="18">
        <f t="shared" si="1"/>
        <v>0</v>
      </c>
      <c r="V15" s="27"/>
    </row>
    <row r="16" spans="1:22" ht="18.75" x14ac:dyDescent="0.3">
      <c r="A16" s="52">
        <v>6</v>
      </c>
      <c r="B16" s="51">
        <f>DATE($D$1,VLOOKUP($C$1,Sources!$A$3:$B$14,2,FALSE),A16)</f>
        <v>43867</v>
      </c>
      <c r="C16" s="36" t="str">
        <f t="shared" ref="C16" si="5">IF(AND($D$1&lt;&gt;"",$C$1&lt;&gt;""),IF(MONTH(B16)=MONTH($B$6),TEXT(B16,"jjjj")&amp;" "&amp;TEXT(B16,"jj"),""),"")</f>
        <v>jeudi 06</v>
      </c>
      <c r="D16" s="11"/>
      <c r="E16" s="9"/>
      <c r="F16" s="3"/>
      <c r="G16" s="3"/>
      <c r="H16" s="3"/>
      <c r="I16" s="3"/>
      <c r="J16" s="3"/>
      <c r="K16" s="3"/>
      <c r="L16" s="2"/>
      <c r="M16" s="3"/>
      <c r="N16" s="3"/>
      <c r="O16" s="3"/>
      <c r="P16" s="3"/>
      <c r="Q16" s="15"/>
      <c r="R16" s="17">
        <f t="shared" si="0"/>
        <v>0</v>
      </c>
      <c r="S16" s="17">
        <f t="shared" si="1"/>
        <v>0</v>
      </c>
      <c r="V16" s="27"/>
    </row>
    <row r="17" spans="1:22" ht="19.5" thickBot="1" x14ac:dyDescent="0.35">
      <c r="A17" s="52"/>
      <c r="B17" s="51"/>
      <c r="C17" s="37"/>
      <c r="D17" s="12"/>
      <c r="E17" s="10"/>
      <c r="F17" s="4"/>
      <c r="G17" s="4"/>
      <c r="H17" s="4"/>
      <c r="I17" s="4"/>
      <c r="J17" s="4"/>
      <c r="K17" s="7"/>
      <c r="L17" s="8"/>
      <c r="M17" s="4"/>
      <c r="N17" s="4"/>
      <c r="O17" s="4"/>
      <c r="P17" s="4"/>
      <c r="Q17" s="7"/>
      <c r="R17" s="18">
        <f t="shared" si="0"/>
        <v>0</v>
      </c>
      <c r="S17" s="18">
        <f t="shared" si="1"/>
        <v>0</v>
      </c>
      <c r="V17" s="27"/>
    </row>
    <row r="18" spans="1:22" ht="18.75" x14ac:dyDescent="0.3">
      <c r="A18" s="52">
        <v>7</v>
      </c>
      <c r="B18" s="51">
        <f>DATE($D$1,VLOOKUP($C$1,Sources!$A$3:$B$14,2,FALSE),A18)</f>
        <v>43868</v>
      </c>
      <c r="C18" s="36" t="str">
        <f t="shared" ref="C18" si="6">IF(AND($D$1&lt;&gt;"",$C$1&lt;&gt;""),IF(MONTH(B18)=MONTH($B$6),TEXT(B18,"jjjj")&amp;" "&amp;TEXT(B18,"jj"),""),"")</f>
        <v>vendredi 07</v>
      </c>
      <c r="D18" s="11"/>
      <c r="E18" s="9"/>
      <c r="F18" s="3"/>
      <c r="G18" s="3"/>
      <c r="H18" s="3"/>
      <c r="I18" s="3"/>
      <c r="J18" s="3"/>
      <c r="K18" s="3"/>
      <c r="L18" s="2"/>
      <c r="M18" s="3"/>
      <c r="N18" s="3"/>
      <c r="O18" s="3"/>
      <c r="P18" s="3"/>
      <c r="Q18" s="15"/>
      <c r="R18" s="17">
        <f t="shared" si="0"/>
        <v>0</v>
      </c>
      <c r="S18" s="17">
        <f t="shared" si="1"/>
        <v>0</v>
      </c>
      <c r="V18" s="27"/>
    </row>
    <row r="19" spans="1:22" ht="19.5" thickBot="1" x14ac:dyDescent="0.35">
      <c r="A19" s="52"/>
      <c r="B19" s="51"/>
      <c r="C19" s="37"/>
      <c r="D19" s="12"/>
      <c r="E19" s="10"/>
      <c r="F19" s="4"/>
      <c r="G19" s="4"/>
      <c r="H19" s="4"/>
      <c r="I19" s="4"/>
      <c r="J19" s="4"/>
      <c r="K19" s="7"/>
      <c r="L19" s="8"/>
      <c r="M19" s="4"/>
      <c r="N19" s="4"/>
      <c r="O19" s="4"/>
      <c r="P19" s="4"/>
      <c r="Q19" s="7"/>
      <c r="R19" s="18">
        <f t="shared" si="0"/>
        <v>0</v>
      </c>
      <c r="S19" s="18">
        <f t="shared" si="1"/>
        <v>0</v>
      </c>
      <c r="V19" s="27"/>
    </row>
    <row r="20" spans="1:22" ht="18.75" x14ac:dyDescent="0.3">
      <c r="A20" s="52">
        <v>8</v>
      </c>
      <c r="B20" s="51">
        <f>DATE($D$1,VLOOKUP($C$1,Sources!$A$3:$B$14,2,FALSE),A20)</f>
        <v>43869</v>
      </c>
      <c r="C20" s="36" t="str">
        <f t="shared" ref="C20" si="7">IF(AND($D$1&lt;&gt;"",$C$1&lt;&gt;""),IF(MONTH(B20)=MONTH($B$6),TEXT(B20,"jjjj")&amp;" "&amp;TEXT(B20,"jj"),""),"")</f>
        <v>samedi 08</v>
      </c>
      <c r="D20" s="11"/>
      <c r="E20" s="9"/>
      <c r="F20" s="3"/>
      <c r="G20" s="3"/>
      <c r="H20" s="3"/>
      <c r="I20" s="3"/>
      <c r="J20" s="3"/>
      <c r="K20" s="3"/>
      <c r="L20" s="2"/>
      <c r="M20" s="3"/>
      <c r="N20" s="3"/>
      <c r="O20" s="3"/>
      <c r="P20" s="3"/>
      <c r="Q20" s="15"/>
      <c r="R20" s="17">
        <f t="shared" si="0"/>
        <v>0</v>
      </c>
      <c r="S20" s="17">
        <f t="shared" si="1"/>
        <v>0</v>
      </c>
      <c r="V20" s="27"/>
    </row>
    <row r="21" spans="1:22" ht="19.5" thickBot="1" x14ac:dyDescent="0.35">
      <c r="A21" s="52"/>
      <c r="B21" s="51"/>
      <c r="C21" s="37"/>
      <c r="D21" s="12"/>
      <c r="E21" s="10"/>
      <c r="F21" s="4"/>
      <c r="G21" s="4"/>
      <c r="H21" s="4"/>
      <c r="I21" s="4"/>
      <c r="J21" s="4"/>
      <c r="K21" s="7"/>
      <c r="L21" s="8"/>
      <c r="M21" s="4"/>
      <c r="N21" s="4"/>
      <c r="O21" s="4"/>
      <c r="P21" s="4"/>
      <c r="Q21" s="7"/>
      <c r="R21" s="18">
        <f t="shared" si="0"/>
        <v>0</v>
      </c>
      <c r="S21" s="18">
        <f t="shared" si="1"/>
        <v>0</v>
      </c>
      <c r="V21" s="27"/>
    </row>
    <row r="22" spans="1:22" ht="18.75" x14ac:dyDescent="0.3">
      <c r="A22" s="52">
        <v>9</v>
      </c>
      <c r="B22" s="51">
        <f>DATE($D$1,VLOOKUP($C$1,Sources!$A$3:$B$14,2,FALSE),A22)</f>
        <v>43870</v>
      </c>
      <c r="C22" s="36" t="str">
        <f t="shared" ref="C22" si="8">IF(AND($D$1&lt;&gt;"",$C$1&lt;&gt;""),IF(MONTH(B22)=MONTH($B$6),TEXT(B22,"jjjj")&amp;" "&amp;TEXT(B22,"jj"),""),"")</f>
        <v>dimanche 09</v>
      </c>
      <c r="D22" s="11"/>
      <c r="E22" s="9"/>
      <c r="F22" s="3"/>
      <c r="G22" s="3"/>
      <c r="H22" s="3"/>
      <c r="I22" s="3"/>
      <c r="J22" s="3"/>
      <c r="K22" s="3"/>
      <c r="L22" s="2"/>
      <c r="M22" s="3"/>
      <c r="N22" s="3"/>
      <c r="O22" s="3"/>
      <c r="P22" s="3"/>
      <c r="Q22" s="15"/>
      <c r="R22" s="17">
        <f t="shared" si="0"/>
        <v>0</v>
      </c>
      <c r="S22" s="17">
        <f t="shared" si="1"/>
        <v>0</v>
      </c>
      <c r="V22" s="27"/>
    </row>
    <row r="23" spans="1:22" ht="19.5" thickBot="1" x14ac:dyDescent="0.35">
      <c r="A23" s="52"/>
      <c r="B23" s="51"/>
      <c r="C23" s="37"/>
      <c r="D23" s="12"/>
      <c r="E23" s="10"/>
      <c r="F23" s="4"/>
      <c r="G23" s="4"/>
      <c r="H23" s="4"/>
      <c r="I23" s="4"/>
      <c r="J23" s="4"/>
      <c r="K23" s="7"/>
      <c r="L23" s="8"/>
      <c r="M23" s="4"/>
      <c r="N23" s="4"/>
      <c r="O23" s="4"/>
      <c r="P23" s="4"/>
      <c r="Q23" s="7"/>
      <c r="R23" s="18">
        <f t="shared" si="0"/>
        <v>0</v>
      </c>
      <c r="S23" s="18">
        <f t="shared" si="1"/>
        <v>0</v>
      </c>
      <c r="V23" s="27"/>
    </row>
    <row r="24" spans="1:22" ht="18.75" x14ac:dyDescent="0.3">
      <c r="A24" s="52">
        <v>10</v>
      </c>
      <c r="B24" s="51">
        <f>DATE($D$1,VLOOKUP($C$1,Sources!$A$3:$B$14,2,FALSE),A24)</f>
        <v>43871</v>
      </c>
      <c r="C24" s="36" t="str">
        <f t="shared" ref="C24" si="9">IF(AND($D$1&lt;&gt;"",$C$1&lt;&gt;""),IF(MONTH(B24)=MONTH($B$6),TEXT(B24,"jjjj")&amp;" "&amp;TEXT(B24,"jj"),""),"")</f>
        <v>lundi 10</v>
      </c>
      <c r="D24" s="11"/>
      <c r="E24" s="9"/>
      <c r="F24" s="3"/>
      <c r="G24" s="3"/>
      <c r="H24" s="3"/>
      <c r="I24" s="3"/>
      <c r="J24" s="3"/>
      <c r="K24" s="3"/>
      <c r="L24" s="2"/>
      <c r="M24" s="3"/>
      <c r="N24" s="3"/>
      <c r="O24" s="3"/>
      <c r="P24" s="3"/>
      <c r="Q24" s="15"/>
      <c r="R24" s="17">
        <f t="shared" si="0"/>
        <v>0</v>
      </c>
      <c r="S24" s="17">
        <f t="shared" si="1"/>
        <v>0</v>
      </c>
      <c r="V24" s="27"/>
    </row>
    <row r="25" spans="1:22" ht="19.5" thickBot="1" x14ac:dyDescent="0.35">
      <c r="A25" s="52"/>
      <c r="B25" s="51"/>
      <c r="C25" s="37"/>
      <c r="D25" s="12"/>
      <c r="E25" s="10"/>
      <c r="F25" s="4"/>
      <c r="G25" s="4"/>
      <c r="H25" s="4"/>
      <c r="I25" s="4"/>
      <c r="J25" s="4"/>
      <c r="K25" s="7"/>
      <c r="L25" s="8"/>
      <c r="M25" s="4"/>
      <c r="N25" s="4"/>
      <c r="O25" s="4"/>
      <c r="P25" s="4"/>
      <c r="Q25" s="7"/>
      <c r="R25" s="18">
        <f t="shared" si="0"/>
        <v>0</v>
      </c>
      <c r="S25" s="18">
        <f t="shared" si="1"/>
        <v>0</v>
      </c>
      <c r="V25" s="27"/>
    </row>
    <row r="26" spans="1:22" ht="18.75" x14ac:dyDescent="0.3">
      <c r="A26" s="52">
        <v>11</v>
      </c>
      <c r="B26" s="51">
        <f>DATE($D$1,VLOOKUP($C$1,Sources!$A$3:$B$14,2,FALSE),A26)</f>
        <v>43872</v>
      </c>
      <c r="C26" s="36" t="str">
        <f t="shared" ref="C26" si="10">IF(AND($D$1&lt;&gt;"",$C$1&lt;&gt;""),IF(MONTH(B26)=MONTH($B$6),TEXT(B26,"jjjj")&amp;" "&amp;TEXT(B26,"jj"),""),"")</f>
        <v>mardi 11</v>
      </c>
      <c r="D26" s="11"/>
      <c r="E26" s="9"/>
      <c r="F26" s="3"/>
      <c r="G26" s="3"/>
      <c r="H26" s="3"/>
      <c r="I26" s="3"/>
      <c r="J26" s="3"/>
      <c r="K26" s="3"/>
      <c r="L26" s="2"/>
      <c r="M26" s="3"/>
      <c r="N26" s="3"/>
      <c r="O26" s="3"/>
      <c r="P26" s="3"/>
      <c r="Q26" s="15"/>
      <c r="R26" s="17">
        <f t="shared" si="0"/>
        <v>0</v>
      </c>
      <c r="S26" s="17">
        <f t="shared" si="1"/>
        <v>0</v>
      </c>
      <c r="V26" s="27"/>
    </row>
    <row r="27" spans="1:22" ht="19.5" thickBot="1" x14ac:dyDescent="0.35">
      <c r="A27" s="52"/>
      <c r="B27" s="51"/>
      <c r="C27" s="37"/>
      <c r="D27" s="12"/>
      <c r="E27" s="10"/>
      <c r="F27" s="4"/>
      <c r="G27" s="4"/>
      <c r="H27" s="4"/>
      <c r="I27" s="4"/>
      <c r="J27" s="4"/>
      <c r="K27" s="7"/>
      <c r="L27" s="8"/>
      <c r="M27" s="4"/>
      <c r="N27" s="4"/>
      <c r="O27" s="4"/>
      <c r="P27" s="4"/>
      <c r="Q27" s="7"/>
      <c r="R27" s="18">
        <f t="shared" si="0"/>
        <v>0</v>
      </c>
      <c r="S27" s="18">
        <f t="shared" si="1"/>
        <v>0</v>
      </c>
      <c r="V27" s="27"/>
    </row>
    <row r="28" spans="1:22" ht="18.75" x14ac:dyDescent="0.3">
      <c r="A28" s="52">
        <v>12</v>
      </c>
      <c r="B28" s="51">
        <f>DATE($D$1,VLOOKUP($C$1,Sources!$A$3:$B$14,2,FALSE),A28)</f>
        <v>43873</v>
      </c>
      <c r="C28" s="36" t="str">
        <f t="shared" ref="C28" si="11">IF(AND($D$1&lt;&gt;"",$C$1&lt;&gt;""),IF(MONTH(B28)=MONTH($B$6),TEXT(B28,"jjjj")&amp;" "&amp;TEXT(B28,"jj"),""),"")</f>
        <v>mercredi 12</v>
      </c>
      <c r="D28" s="11"/>
      <c r="E28" s="9"/>
      <c r="F28" s="3"/>
      <c r="G28" s="3"/>
      <c r="H28" s="3"/>
      <c r="I28" s="3"/>
      <c r="J28" s="3"/>
      <c r="K28" s="3"/>
      <c r="L28" s="2"/>
      <c r="M28" s="3"/>
      <c r="N28" s="3"/>
      <c r="O28" s="3"/>
      <c r="P28" s="3"/>
      <c r="Q28" s="15"/>
      <c r="R28" s="17">
        <f t="shared" si="0"/>
        <v>0</v>
      </c>
      <c r="S28" s="17">
        <f t="shared" si="1"/>
        <v>0</v>
      </c>
      <c r="V28" s="27"/>
    </row>
    <row r="29" spans="1:22" ht="19.5" thickBot="1" x14ac:dyDescent="0.35">
      <c r="A29" s="52"/>
      <c r="B29" s="51"/>
      <c r="C29" s="37"/>
      <c r="D29" s="12"/>
      <c r="E29" s="10"/>
      <c r="F29" s="4"/>
      <c r="G29" s="4"/>
      <c r="H29" s="4"/>
      <c r="I29" s="4"/>
      <c r="J29" s="4"/>
      <c r="K29" s="7"/>
      <c r="L29" s="8"/>
      <c r="M29" s="4"/>
      <c r="N29" s="4"/>
      <c r="O29" s="4"/>
      <c r="P29" s="4"/>
      <c r="Q29" s="7"/>
      <c r="R29" s="18">
        <f t="shared" si="0"/>
        <v>0</v>
      </c>
      <c r="S29" s="18">
        <f t="shared" si="1"/>
        <v>0</v>
      </c>
      <c r="V29" s="27"/>
    </row>
    <row r="30" spans="1:22" ht="18.75" x14ac:dyDescent="0.3">
      <c r="A30" s="52">
        <v>13</v>
      </c>
      <c r="B30" s="51">
        <f>DATE($D$1,VLOOKUP($C$1,Sources!$A$3:$B$14,2,FALSE),A30)</f>
        <v>43874</v>
      </c>
      <c r="C30" s="36" t="str">
        <f t="shared" ref="C30" si="12">IF(AND($D$1&lt;&gt;"",$C$1&lt;&gt;""),IF(MONTH(B30)=MONTH($B$6),TEXT(B30,"jjjj")&amp;" "&amp;TEXT(B30,"jj"),""),"")</f>
        <v>jeudi 13</v>
      </c>
      <c r="D30" s="11"/>
      <c r="E30" s="9"/>
      <c r="F30" s="3"/>
      <c r="G30" s="3"/>
      <c r="H30" s="3"/>
      <c r="I30" s="3"/>
      <c r="J30" s="3"/>
      <c r="K30" s="3"/>
      <c r="L30" s="2"/>
      <c r="M30" s="3"/>
      <c r="N30" s="3"/>
      <c r="O30" s="3"/>
      <c r="P30" s="3"/>
      <c r="Q30" s="15"/>
      <c r="R30" s="17">
        <f t="shared" si="0"/>
        <v>0</v>
      </c>
      <c r="S30" s="17">
        <f t="shared" si="1"/>
        <v>0</v>
      </c>
      <c r="V30" s="27"/>
    </row>
    <row r="31" spans="1:22" ht="19.5" thickBot="1" x14ac:dyDescent="0.35">
      <c r="A31" s="52"/>
      <c r="B31" s="51"/>
      <c r="C31" s="37"/>
      <c r="D31" s="12"/>
      <c r="E31" s="10"/>
      <c r="F31" s="4"/>
      <c r="G31" s="4"/>
      <c r="H31" s="4"/>
      <c r="I31" s="4"/>
      <c r="J31" s="4"/>
      <c r="K31" s="7"/>
      <c r="L31" s="8"/>
      <c r="M31" s="4"/>
      <c r="N31" s="4"/>
      <c r="O31" s="4"/>
      <c r="P31" s="4"/>
      <c r="Q31" s="7"/>
      <c r="R31" s="18">
        <f t="shared" si="0"/>
        <v>0</v>
      </c>
      <c r="S31" s="18">
        <f t="shared" si="1"/>
        <v>0</v>
      </c>
      <c r="V31" s="27"/>
    </row>
    <row r="32" spans="1:22" ht="18.75" x14ac:dyDescent="0.3">
      <c r="A32" s="52">
        <v>14</v>
      </c>
      <c r="B32" s="51">
        <f>DATE($D$1,VLOOKUP($C$1,Sources!$A$3:$B$14,2,FALSE),A32)</f>
        <v>43875</v>
      </c>
      <c r="C32" s="36" t="str">
        <f t="shared" ref="C32" si="13">IF(AND($D$1&lt;&gt;"",$C$1&lt;&gt;""),IF(MONTH(B32)=MONTH($B$6),TEXT(B32,"jjjj")&amp;" "&amp;TEXT(B32,"jj"),""),"")</f>
        <v>vendredi 14</v>
      </c>
      <c r="D32" s="11"/>
      <c r="E32" s="9"/>
      <c r="F32" s="3"/>
      <c r="G32" s="3"/>
      <c r="H32" s="3"/>
      <c r="I32" s="3"/>
      <c r="J32" s="3"/>
      <c r="K32" s="3"/>
      <c r="L32" s="2"/>
      <c r="M32" s="3"/>
      <c r="N32" s="3"/>
      <c r="O32" s="3"/>
      <c r="P32" s="3"/>
      <c r="Q32" s="15"/>
      <c r="R32" s="17">
        <f t="shared" si="0"/>
        <v>0</v>
      </c>
      <c r="S32" s="17">
        <f t="shared" si="1"/>
        <v>0</v>
      </c>
      <c r="V32" s="27"/>
    </row>
    <row r="33" spans="1:22" ht="19.5" thickBot="1" x14ac:dyDescent="0.35">
      <c r="A33" s="52"/>
      <c r="B33" s="51"/>
      <c r="C33" s="37"/>
      <c r="D33" s="12"/>
      <c r="E33" s="10"/>
      <c r="F33" s="4"/>
      <c r="G33" s="4"/>
      <c r="H33" s="4"/>
      <c r="I33" s="4"/>
      <c r="J33" s="4"/>
      <c r="K33" s="7"/>
      <c r="L33" s="8"/>
      <c r="M33" s="4"/>
      <c r="N33" s="4"/>
      <c r="O33" s="4"/>
      <c r="P33" s="4"/>
      <c r="Q33" s="7"/>
      <c r="R33" s="18">
        <f t="shared" si="0"/>
        <v>0</v>
      </c>
      <c r="S33" s="18">
        <f t="shared" si="1"/>
        <v>0</v>
      </c>
      <c r="V33" s="27"/>
    </row>
    <row r="34" spans="1:22" ht="18.75" x14ac:dyDescent="0.3">
      <c r="A34" s="52">
        <v>15</v>
      </c>
      <c r="B34" s="51">
        <f>DATE($D$1,VLOOKUP($C$1,Sources!$A$3:$B$14,2,FALSE),A34)</f>
        <v>43876</v>
      </c>
      <c r="C34" s="36" t="str">
        <f t="shared" ref="C34" si="14">IF(AND($D$1&lt;&gt;"",$C$1&lt;&gt;""),IF(MONTH(B34)=MONTH($B$6),TEXT(B34,"jjjj")&amp;" "&amp;TEXT(B34,"jj"),""),"")</f>
        <v>samedi 15</v>
      </c>
      <c r="D34" s="11"/>
      <c r="E34" s="9"/>
      <c r="F34" s="3"/>
      <c r="G34" s="3"/>
      <c r="H34" s="3"/>
      <c r="I34" s="3"/>
      <c r="J34" s="3"/>
      <c r="K34" s="3"/>
      <c r="L34" s="2"/>
      <c r="M34" s="3"/>
      <c r="N34" s="3"/>
      <c r="O34" s="3"/>
      <c r="P34" s="3"/>
      <c r="Q34" s="15"/>
      <c r="R34" s="17">
        <f t="shared" si="0"/>
        <v>0</v>
      </c>
      <c r="S34" s="17">
        <f t="shared" si="1"/>
        <v>0</v>
      </c>
      <c r="V34" s="27"/>
    </row>
    <row r="35" spans="1:22" ht="19.5" thickBot="1" x14ac:dyDescent="0.35">
      <c r="A35" s="52"/>
      <c r="B35" s="51"/>
      <c r="C35" s="37"/>
      <c r="D35" s="12"/>
      <c r="E35" s="10"/>
      <c r="F35" s="4"/>
      <c r="G35" s="4"/>
      <c r="H35" s="4"/>
      <c r="I35" s="4"/>
      <c r="J35" s="4"/>
      <c r="K35" s="7"/>
      <c r="L35" s="8"/>
      <c r="M35" s="4"/>
      <c r="N35" s="4"/>
      <c r="O35" s="4"/>
      <c r="P35" s="4"/>
      <c r="Q35" s="7"/>
      <c r="R35" s="18">
        <f t="shared" si="0"/>
        <v>0</v>
      </c>
      <c r="S35" s="18">
        <f t="shared" si="1"/>
        <v>0</v>
      </c>
      <c r="V35" s="27"/>
    </row>
    <row r="36" spans="1:22" ht="18.75" x14ac:dyDescent="0.3">
      <c r="A36" s="52">
        <v>16</v>
      </c>
      <c r="B36" s="51">
        <f>DATE($D$1,VLOOKUP($C$1,Sources!$A$3:$B$14,2,FALSE),A36)</f>
        <v>43877</v>
      </c>
      <c r="C36" s="36" t="str">
        <f t="shared" ref="C36" si="15">IF(AND($D$1&lt;&gt;"",$C$1&lt;&gt;""),IF(MONTH(B36)=MONTH($B$6),TEXT(B36,"jjjj")&amp;" "&amp;TEXT(B36,"jj"),""),"")</f>
        <v>dimanche 16</v>
      </c>
      <c r="D36" s="11"/>
      <c r="E36" s="9"/>
      <c r="F36" s="3"/>
      <c r="G36" s="3"/>
      <c r="H36" s="3"/>
      <c r="I36" s="3"/>
      <c r="J36" s="3"/>
      <c r="K36" s="3"/>
      <c r="L36" s="2"/>
      <c r="M36" s="3"/>
      <c r="N36" s="3"/>
      <c r="O36" s="3"/>
      <c r="P36" s="3"/>
      <c r="Q36" s="15"/>
      <c r="R36" s="17">
        <f t="shared" si="0"/>
        <v>0</v>
      </c>
      <c r="S36" s="17">
        <f t="shared" si="1"/>
        <v>0</v>
      </c>
      <c r="V36" s="27"/>
    </row>
    <row r="37" spans="1:22" ht="19.5" thickBot="1" x14ac:dyDescent="0.35">
      <c r="A37" s="52"/>
      <c r="B37" s="51"/>
      <c r="C37" s="37"/>
      <c r="D37" s="12"/>
      <c r="E37" s="10"/>
      <c r="F37" s="4"/>
      <c r="G37" s="4"/>
      <c r="H37" s="4"/>
      <c r="I37" s="4"/>
      <c r="J37" s="4"/>
      <c r="K37" s="7"/>
      <c r="L37" s="8"/>
      <c r="M37" s="4"/>
      <c r="N37" s="4"/>
      <c r="O37" s="4"/>
      <c r="P37" s="4"/>
      <c r="Q37" s="7"/>
      <c r="R37" s="18">
        <f t="shared" si="0"/>
        <v>0</v>
      </c>
      <c r="S37" s="18">
        <f t="shared" si="1"/>
        <v>0</v>
      </c>
      <c r="V37" s="27"/>
    </row>
    <row r="38" spans="1:22" ht="18.75" x14ac:dyDescent="0.3">
      <c r="A38" s="52">
        <v>17</v>
      </c>
      <c r="B38" s="51">
        <f>DATE($D$1,VLOOKUP($C$1,Sources!$A$3:$B$14,2,FALSE),A38)</f>
        <v>43878</v>
      </c>
      <c r="C38" s="36" t="str">
        <f t="shared" ref="C38" si="16">IF(AND($D$1&lt;&gt;"",$C$1&lt;&gt;""),IF(MONTH(B38)=MONTH($B$6),TEXT(B38,"jjjj")&amp;" "&amp;TEXT(B38,"jj"),""),"")</f>
        <v>lundi 17</v>
      </c>
      <c r="D38" s="11"/>
      <c r="E38" s="9"/>
      <c r="F38" s="3"/>
      <c r="G38" s="3"/>
      <c r="H38" s="3"/>
      <c r="I38" s="3"/>
      <c r="J38" s="3"/>
      <c r="K38" s="3"/>
      <c r="L38" s="2"/>
      <c r="M38" s="3"/>
      <c r="N38" s="3"/>
      <c r="O38" s="3"/>
      <c r="P38" s="3"/>
      <c r="Q38" s="15"/>
      <c r="R38" s="17">
        <f t="shared" ref="R38:R67" si="17">IF(E38="AST",1.5,0)+IF(F38="AST",2,0)+IF(G38="AST",2,0)+IF(H38="AST",1,0)+IF(I38="AST",2,0)+IF(J38="AST",2,0)+IF(K38="AST",1.5,0)</f>
        <v>0</v>
      </c>
      <c r="S38" s="17">
        <f t="shared" si="1"/>
        <v>0</v>
      </c>
      <c r="V38" s="27"/>
    </row>
    <row r="39" spans="1:22" ht="19.5" thickBot="1" x14ac:dyDescent="0.35">
      <c r="A39" s="52"/>
      <c r="B39" s="51"/>
      <c r="C39" s="37"/>
      <c r="D39" s="12"/>
      <c r="E39" s="10"/>
      <c r="F39" s="4"/>
      <c r="G39" s="4"/>
      <c r="H39" s="4"/>
      <c r="I39" s="4"/>
      <c r="J39" s="4"/>
      <c r="K39" s="7"/>
      <c r="L39" s="8"/>
      <c r="M39" s="4"/>
      <c r="N39" s="4"/>
      <c r="O39" s="4"/>
      <c r="P39" s="4"/>
      <c r="Q39" s="7"/>
      <c r="R39" s="18">
        <f t="shared" si="17"/>
        <v>0</v>
      </c>
      <c r="S39" s="18">
        <f t="shared" si="1"/>
        <v>0</v>
      </c>
      <c r="V39" s="27"/>
    </row>
    <row r="40" spans="1:22" ht="18.75" x14ac:dyDescent="0.3">
      <c r="A40" s="52">
        <v>18</v>
      </c>
      <c r="B40" s="51">
        <f>DATE($D$1,VLOOKUP($C$1,Sources!$A$3:$B$14,2,FALSE),A40)</f>
        <v>43879</v>
      </c>
      <c r="C40" s="36" t="str">
        <f t="shared" ref="C40" si="18">IF(AND($D$1&lt;&gt;"",$C$1&lt;&gt;""),IF(MONTH(B40)=MONTH($B$6),TEXT(B40,"jjjj")&amp;" "&amp;TEXT(B40,"jj"),""),"")</f>
        <v>mardi 18</v>
      </c>
      <c r="D40" s="11"/>
      <c r="E40" s="9"/>
      <c r="F40" s="3"/>
      <c r="G40" s="3"/>
      <c r="H40" s="3"/>
      <c r="I40" s="3"/>
      <c r="J40" s="3"/>
      <c r="K40" s="3"/>
      <c r="L40" s="2"/>
      <c r="M40" s="3"/>
      <c r="N40" s="3"/>
      <c r="O40" s="3"/>
      <c r="P40" s="3"/>
      <c r="Q40" s="15"/>
      <c r="R40" s="17">
        <f t="shared" si="17"/>
        <v>0</v>
      </c>
      <c r="S40" s="17">
        <f t="shared" si="1"/>
        <v>0</v>
      </c>
      <c r="V40" s="27"/>
    </row>
    <row r="41" spans="1:22" ht="19.5" thickBot="1" x14ac:dyDescent="0.35">
      <c r="A41" s="52"/>
      <c r="B41" s="51"/>
      <c r="C41" s="37"/>
      <c r="D41" s="12"/>
      <c r="E41" s="10"/>
      <c r="F41" s="4"/>
      <c r="G41" s="4"/>
      <c r="H41" s="4"/>
      <c r="I41" s="4"/>
      <c r="J41" s="4"/>
      <c r="K41" s="7"/>
      <c r="L41" s="8"/>
      <c r="M41" s="4"/>
      <c r="N41" s="4"/>
      <c r="O41" s="4"/>
      <c r="P41" s="4"/>
      <c r="Q41" s="7"/>
      <c r="R41" s="18">
        <f t="shared" si="17"/>
        <v>0</v>
      </c>
      <c r="S41" s="18">
        <f t="shared" si="1"/>
        <v>0</v>
      </c>
      <c r="V41" s="27"/>
    </row>
    <row r="42" spans="1:22" ht="18.75" x14ac:dyDescent="0.3">
      <c r="A42" s="52">
        <v>19</v>
      </c>
      <c r="B42" s="51">
        <f>DATE($D$1,VLOOKUP($C$1,Sources!$A$3:$B$14,2,FALSE),A42)</f>
        <v>43880</v>
      </c>
      <c r="C42" s="36" t="str">
        <f t="shared" ref="C42" si="19">IF(AND($D$1&lt;&gt;"",$C$1&lt;&gt;""),IF(MONTH(B42)=MONTH($B$6),TEXT(B42,"jjjj")&amp;" "&amp;TEXT(B42,"jj"),""),"")</f>
        <v>mercredi 19</v>
      </c>
      <c r="D42" s="11"/>
      <c r="E42" s="9"/>
      <c r="F42" s="3"/>
      <c r="G42" s="3"/>
      <c r="H42" s="3"/>
      <c r="I42" s="3"/>
      <c r="J42" s="3"/>
      <c r="K42" s="3"/>
      <c r="L42" s="2"/>
      <c r="M42" s="3"/>
      <c r="N42" s="3"/>
      <c r="O42" s="3"/>
      <c r="P42" s="3"/>
      <c r="Q42" s="15"/>
      <c r="R42" s="17">
        <f t="shared" si="17"/>
        <v>0</v>
      </c>
      <c r="S42" s="17">
        <f t="shared" si="1"/>
        <v>0</v>
      </c>
      <c r="V42" s="27"/>
    </row>
    <row r="43" spans="1:22" ht="19.5" thickBot="1" x14ac:dyDescent="0.35">
      <c r="A43" s="52"/>
      <c r="B43" s="51"/>
      <c r="C43" s="37"/>
      <c r="D43" s="12"/>
      <c r="E43" s="10"/>
      <c r="F43" s="4"/>
      <c r="G43" s="4"/>
      <c r="H43" s="4"/>
      <c r="I43" s="4"/>
      <c r="J43" s="4"/>
      <c r="K43" s="7"/>
      <c r="L43" s="8"/>
      <c r="M43" s="4"/>
      <c r="N43" s="4"/>
      <c r="O43" s="4"/>
      <c r="P43" s="4"/>
      <c r="Q43" s="7"/>
      <c r="R43" s="18">
        <f t="shared" si="17"/>
        <v>0</v>
      </c>
      <c r="S43" s="18">
        <f t="shared" si="1"/>
        <v>0</v>
      </c>
      <c r="V43" s="27"/>
    </row>
    <row r="44" spans="1:22" ht="18.75" x14ac:dyDescent="0.3">
      <c r="A44" s="52">
        <v>20</v>
      </c>
      <c r="B44" s="51">
        <f>DATE($D$1,VLOOKUP($C$1,Sources!$A$3:$B$14,2,FALSE),A44)</f>
        <v>43881</v>
      </c>
      <c r="C44" s="36" t="str">
        <f t="shared" ref="C44" si="20">IF(AND($D$1&lt;&gt;"",$C$1&lt;&gt;""),IF(MONTH(B44)=MONTH($B$6),TEXT(B44,"jjjj")&amp;" "&amp;TEXT(B44,"jj"),""),"")</f>
        <v>jeudi 20</v>
      </c>
      <c r="D44" s="11"/>
      <c r="E44" s="9"/>
      <c r="F44" s="3"/>
      <c r="G44" s="3"/>
      <c r="H44" s="3"/>
      <c r="I44" s="3"/>
      <c r="J44" s="3"/>
      <c r="K44" s="3"/>
      <c r="L44" s="2"/>
      <c r="M44" s="3"/>
      <c r="N44" s="3"/>
      <c r="O44" s="3"/>
      <c r="P44" s="3"/>
      <c r="Q44" s="15"/>
      <c r="R44" s="17">
        <f t="shared" si="17"/>
        <v>0</v>
      </c>
      <c r="S44" s="17">
        <f t="shared" si="1"/>
        <v>0</v>
      </c>
      <c r="V44" s="27"/>
    </row>
    <row r="45" spans="1:22" ht="19.5" thickBot="1" x14ac:dyDescent="0.35">
      <c r="A45" s="52"/>
      <c r="B45" s="51"/>
      <c r="C45" s="37"/>
      <c r="D45" s="12"/>
      <c r="E45" s="10"/>
      <c r="F45" s="4"/>
      <c r="G45" s="4"/>
      <c r="H45" s="4"/>
      <c r="I45" s="4"/>
      <c r="J45" s="4"/>
      <c r="K45" s="7"/>
      <c r="L45" s="8"/>
      <c r="M45" s="4"/>
      <c r="N45" s="4"/>
      <c r="O45" s="4"/>
      <c r="P45" s="4"/>
      <c r="Q45" s="7"/>
      <c r="R45" s="18">
        <f t="shared" si="17"/>
        <v>0</v>
      </c>
      <c r="S45" s="18">
        <f t="shared" si="1"/>
        <v>0</v>
      </c>
      <c r="V45" s="27"/>
    </row>
    <row r="46" spans="1:22" ht="18.75" x14ac:dyDescent="0.3">
      <c r="A46" s="52">
        <v>21</v>
      </c>
      <c r="B46" s="51">
        <f>DATE($D$1,VLOOKUP($C$1,Sources!$A$3:$B$14,2,FALSE),A46)</f>
        <v>43882</v>
      </c>
      <c r="C46" s="36" t="str">
        <f t="shared" ref="C46" si="21">IF(AND($D$1&lt;&gt;"",$C$1&lt;&gt;""),IF(MONTH(B46)=MONTH($B$6),TEXT(B46,"jjjj")&amp;" "&amp;TEXT(B46,"jj"),""),"")</f>
        <v>vendredi 21</v>
      </c>
      <c r="D46" s="11"/>
      <c r="E46" s="9"/>
      <c r="F46" s="3"/>
      <c r="G46" s="3"/>
      <c r="H46" s="3"/>
      <c r="I46" s="3"/>
      <c r="J46" s="3"/>
      <c r="K46" s="3"/>
      <c r="L46" s="2"/>
      <c r="M46" s="3"/>
      <c r="N46" s="3"/>
      <c r="O46" s="3"/>
      <c r="P46" s="3"/>
      <c r="Q46" s="15"/>
      <c r="R46" s="17">
        <f t="shared" si="17"/>
        <v>0</v>
      </c>
      <c r="S46" s="17">
        <f t="shared" si="1"/>
        <v>0</v>
      </c>
      <c r="V46" s="27"/>
    </row>
    <row r="47" spans="1:22" ht="19.5" thickBot="1" x14ac:dyDescent="0.35">
      <c r="A47" s="52"/>
      <c r="B47" s="51"/>
      <c r="C47" s="37"/>
      <c r="D47" s="12"/>
      <c r="E47" s="10"/>
      <c r="F47" s="4"/>
      <c r="G47" s="4"/>
      <c r="H47" s="4"/>
      <c r="I47" s="4"/>
      <c r="J47" s="4"/>
      <c r="K47" s="7"/>
      <c r="L47" s="8"/>
      <c r="M47" s="4"/>
      <c r="N47" s="4"/>
      <c r="O47" s="4"/>
      <c r="P47" s="4"/>
      <c r="Q47" s="7"/>
      <c r="R47" s="18">
        <f t="shared" si="17"/>
        <v>0</v>
      </c>
      <c r="S47" s="18">
        <f t="shared" si="1"/>
        <v>0</v>
      </c>
      <c r="V47" s="27"/>
    </row>
    <row r="48" spans="1:22" ht="18.75" x14ac:dyDescent="0.3">
      <c r="A48" s="52">
        <v>22</v>
      </c>
      <c r="B48" s="51">
        <f>DATE($D$1,VLOOKUP($C$1,Sources!$A$3:$B$14,2,FALSE),A48)</f>
        <v>43883</v>
      </c>
      <c r="C48" s="36" t="str">
        <f t="shared" ref="C48" si="22">IF(AND($D$1&lt;&gt;"",$C$1&lt;&gt;""),IF(MONTH(B48)=MONTH($B$6),TEXT(B48,"jjjj")&amp;" "&amp;TEXT(B48,"jj"),""),"")</f>
        <v>samedi 22</v>
      </c>
      <c r="D48" s="11"/>
      <c r="E48" s="9"/>
      <c r="F48" s="3"/>
      <c r="G48" s="3"/>
      <c r="H48" s="3"/>
      <c r="I48" s="3"/>
      <c r="J48" s="3"/>
      <c r="K48" s="3"/>
      <c r="L48" s="2"/>
      <c r="M48" s="3"/>
      <c r="N48" s="3"/>
      <c r="O48" s="3"/>
      <c r="P48" s="3"/>
      <c r="Q48" s="15"/>
      <c r="R48" s="17">
        <f t="shared" si="17"/>
        <v>0</v>
      </c>
      <c r="S48" s="17">
        <f t="shared" si="1"/>
        <v>0</v>
      </c>
      <c r="V48" s="27"/>
    </row>
    <row r="49" spans="1:22" ht="19.5" thickBot="1" x14ac:dyDescent="0.35">
      <c r="A49" s="52"/>
      <c r="B49" s="51"/>
      <c r="C49" s="37"/>
      <c r="D49" s="12"/>
      <c r="E49" s="10"/>
      <c r="F49" s="4"/>
      <c r="G49" s="4"/>
      <c r="H49" s="4"/>
      <c r="I49" s="4"/>
      <c r="J49" s="4"/>
      <c r="K49" s="7"/>
      <c r="L49" s="8"/>
      <c r="M49" s="4"/>
      <c r="N49" s="4"/>
      <c r="O49" s="4"/>
      <c r="P49" s="4"/>
      <c r="Q49" s="7"/>
      <c r="R49" s="18">
        <f t="shared" si="17"/>
        <v>0</v>
      </c>
      <c r="S49" s="18">
        <f t="shared" si="1"/>
        <v>0</v>
      </c>
      <c r="V49" s="27"/>
    </row>
    <row r="50" spans="1:22" ht="18.75" x14ac:dyDescent="0.3">
      <c r="A50" s="52">
        <v>23</v>
      </c>
      <c r="B50" s="51">
        <f>DATE($D$1,VLOOKUP($C$1,Sources!$A$3:$B$14,2,FALSE),A50)</f>
        <v>43884</v>
      </c>
      <c r="C50" s="36" t="str">
        <f t="shared" ref="C50" si="23">IF(AND($D$1&lt;&gt;"",$C$1&lt;&gt;""),IF(MONTH(B50)=MONTH($B$6),TEXT(B50,"jjjj")&amp;" "&amp;TEXT(B50,"jj"),""),"")</f>
        <v>dimanche 23</v>
      </c>
      <c r="D50" s="11"/>
      <c r="E50" s="9"/>
      <c r="F50" s="3"/>
      <c r="G50" s="3"/>
      <c r="H50" s="3"/>
      <c r="I50" s="3"/>
      <c r="J50" s="3"/>
      <c r="K50" s="3"/>
      <c r="L50" s="2"/>
      <c r="M50" s="3"/>
      <c r="N50" s="3"/>
      <c r="O50" s="3"/>
      <c r="P50" s="3"/>
      <c r="Q50" s="15"/>
      <c r="R50" s="17">
        <f t="shared" si="17"/>
        <v>0</v>
      </c>
      <c r="S50" s="17">
        <f t="shared" si="1"/>
        <v>0</v>
      </c>
      <c r="V50" s="27"/>
    </row>
    <row r="51" spans="1:22" ht="19.5" thickBot="1" x14ac:dyDescent="0.35">
      <c r="A51" s="52"/>
      <c r="B51" s="51"/>
      <c r="C51" s="37"/>
      <c r="D51" s="12"/>
      <c r="E51" s="10"/>
      <c r="F51" s="4"/>
      <c r="G51" s="4"/>
      <c r="H51" s="4"/>
      <c r="I51" s="4"/>
      <c r="J51" s="4"/>
      <c r="K51" s="7"/>
      <c r="L51" s="8"/>
      <c r="M51" s="4"/>
      <c r="N51" s="4"/>
      <c r="O51" s="4"/>
      <c r="P51" s="4"/>
      <c r="Q51" s="7"/>
      <c r="R51" s="18">
        <f t="shared" si="17"/>
        <v>0</v>
      </c>
      <c r="S51" s="18">
        <f t="shared" si="1"/>
        <v>0</v>
      </c>
      <c r="V51" s="27"/>
    </row>
    <row r="52" spans="1:22" ht="18.75" x14ac:dyDescent="0.3">
      <c r="A52" s="52">
        <v>24</v>
      </c>
      <c r="B52" s="51">
        <f>DATE($D$1,VLOOKUP($C$1,Sources!$A$3:$B$14,2,FALSE),A52)</f>
        <v>43885</v>
      </c>
      <c r="C52" s="36" t="str">
        <f t="shared" ref="C52" si="24">IF(AND($D$1&lt;&gt;"",$C$1&lt;&gt;""),IF(MONTH(B52)=MONTH($B$6),TEXT(B52,"jjjj")&amp;" "&amp;TEXT(B52,"jj"),""),"")</f>
        <v>lundi 24</v>
      </c>
      <c r="D52" s="11"/>
      <c r="E52" s="9"/>
      <c r="F52" s="3"/>
      <c r="G52" s="3"/>
      <c r="H52" s="3"/>
      <c r="I52" s="3"/>
      <c r="J52" s="3"/>
      <c r="K52" s="3"/>
      <c r="L52" s="2"/>
      <c r="M52" s="3"/>
      <c r="N52" s="3"/>
      <c r="O52" s="3"/>
      <c r="P52" s="3"/>
      <c r="Q52" s="15"/>
      <c r="R52" s="17">
        <f t="shared" si="17"/>
        <v>0</v>
      </c>
      <c r="S52" s="17">
        <f t="shared" si="1"/>
        <v>0</v>
      </c>
      <c r="V52" s="27"/>
    </row>
    <row r="53" spans="1:22" ht="19.5" thickBot="1" x14ac:dyDescent="0.35">
      <c r="A53" s="52"/>
      <c r="B53" s="51"/>
      <c r="C53" s="37"/>
      <c r="D53" s="12"/>
      <c r="E53" s="10"/>
      <c r="F53" s="4"/>
      <c r="G53" s="4"/>
      <c r="H53" s="4"/>
      <c r="I53" s="4"/>
      <c r="J53" s="4"/>
      <c r="K53" s="7"/>
      <c r="L53" s="8"/>
      <c r="M53" s="4"/>
      <c r="N53" s="4"/>
      <c r="O53" s="4"/>
      <c r="P53" s="4"/>
      <c r="Q53" s="7"/>
      <c r="R53" s="18">
        <f t="shared" si="17"/>
        <v>0</v>
      </c>
      <c r="S53" s="18">
        <f t="shared" si="1"/>
        <v>0</v>
      </c>
      <c r="V53" s="27"/>
    </row>
    <row r="54" spans="1:22" ht="18.75" x14ac:dyDescent="0.3">
      <c r="A54" s="52">
        <v>25</v>
      </c>
      <c r="B54" s="51">
        <f>DATE($D$1,VLOOKUP($C$1,Sources!$A$3:$B$14,2,FALSE),A54)</f>
        <v>43886</v>
      </c>
      <c r="C54" s="36" t="str">
        <f t="shared" ref="C54" si="25">IF(AND($D$1&lt;&gt;"",$C$1&lt;&gt;""),IF(MONTH(B54)=MONTH($B$6),TEXT(B54,"jjjj")&amp;" "&amp;TEXT(B54,"jj"),""),"")</f>
        <v>mardi 25</v>
      </c>
      <c r="D54" s="11"/>
      <c r="E54" s="9"/>
      <c r="F54" s="3"/>
      <c r="G54" s="3"/>
      <c r="H54" s="3"/>
      <c r="I54" s="3"/>
      <c r="J54" s="3"/>
      <c r="K54" s="3"/>
      <c r="L54" s="2"/>
      <c r="M54" s="3"/>
      <c r="N54" s="3"/>
      <c r="O54" s="3"/>
      <c r="P54" s="3"/>
      <c r="Q54" s="15"/>
      <c r="R54" s="17">
        <f t="shared" si="17"/>
        <v>0</v>
      </c>
      <c r="S54" s="17">
        <f t="shared" si="1"/>
        <v>0</v>
      </c>
      <c r="V54" s="27"/>
    </row>
    <row r="55" spans="1:22" ht="19.5" thickBot="1" x14ac:dyDescent="0.35">
      <c r="A55" s="52"/>
      <c r="B55" s="51"/>
      <c r="C55" s="37"/>
      <c r="D55" s="12"/>
      <c r="E55" s="10"/>
      <c r="F55" s="4"/>
      <c r="G55" s="4"/>
      <c r="H55" s="4"/>
      <c r="I55" s="4"/>
      <c r="J55" s="4"/>
      <c r="K55" s="7"/>
      <c r="L55" s="8"/>
      <c r="M55" s="4"/>
      <c r="N55" s="4"/>
      <c r="O55" s="4"/>
      <c r="P55" s="4"/>
      <c r="Q55" s="7"/>
      <c r="R55" s="18">
        <f t="shared" si="17"/>
        <v>0</v>
      </c>
      <c r="S55" s="18">
        <f t="shared" si="1"/>
        <v>0</v>
      </c>
      <c r="V55" s="27"/>
    </row>
    <row r="56" spans="1:22" ht="18.75" x14ac:dyDescent="0.3">
      <c r="A56" s="52">
        <v>26</v>
      </c>
      <c r="B56" s="51">
        <f>DATE($D$1,VLOOKUP($C$1,Sources!$A$3:$B$14,2,FALSE),A56)</f>
        <v>43887</v>
      </c>
      <c r="C56" s="36" t="str">
        <f t="shared" ref="C56" si="26">IF(AND($D$1&lt;&gt;"",$C$1&lt;&gt;""),IF(MONTH(B56)=MONTH($B$6),TEXT(B56,"jjjj")&amp;" "&amp;TEXT(B56,"jj"),""),"")</f>
        <v>mercredi 26</v>
      </c>
      <c r="D56" s="11"/>
      <c r="E56" s="9"/>
      <c r="F56" s="3"/>
      <c r="G56" s="3"/>
      <c r="H56" s="3"/>
      <c r="I56" s="3"/>
      <c r="J56" s="3"/>
      <c r="K56" s="3"/>
      <c r="L56" s="2"/>
      <c r="M56" s="3"/>
      <c r="N56" s="3"/>
      <c r="O56" s="3"/>
      <c r="P56" s="3"/>
      <c r="Q56" s="15"/>
      <c r="R56" s="17">
        <f t="shared" si="17"/>
        <v>0</v>
      </c>
      <c r="S56" s="17">
        <f t="shared" si="1"/>
        <v>0</v>
      </c>
      <c r="V56" s="27"/>
    </row>
    <row r="57" spans="1:22" ht="19.5" thickBot="1" x14ac:dyDescent="0.35">
      <c r="A57" s="52"/>
      <c r="B57" s="51"/>
      <c r="C57" s="37"/>
      <c r="D57" s="12"/>
      <c r="E57" s="10"/>
      <c r="F57" s="4"/>
      <c r="G57" s="4"/>
      <c r="H57" s="4"/>
      <c r="I57" s="4"/>
      <c r="J57" s="4"/>
      <c r="K57" s="7"/>
      <c r="L57" s="8"/>
      <c r="M57" s="4"/>
      <c r="N57" s="4"/>
      <c r="O57" s="4"/>
      <c r="P57" s="4"/>
      <c r="Q57" s="7"/>
      <c r="R57" s="18">
        <f t="shared" si="17"/>
        <v>0</v>
      </c>
      <c r="S57" s="18">
        <f t="shared" si="1"/>
        <v>0</v>
      </c>
      <c r="V57" s="27"/>
    </row>
    <row r="58" spans="1:22" ht="18.75" x14ac:dyDescent="0.3">
      <c r="A58" s="52">
        <v>27</v>
      </c>
      <c r="B58" s="51">
        <f>DATE($D$1,VLOOKUP($C$1,Sources!$A$3:$B$14,2,FALSE),A58)</f>
        <v>43888</v>
      </c>
      <c r="C58" s="36" t="str">
        <f t="shared" ref="C58" si="27">IF(AND($D$1&lt;&gt;"",$C$1&lt;&gt;""),IF(MONTH(B58)=MONTH($B$6),TEXT(B58,"jjjj")&amp;" "&amp;TEXT(B58,"jj"),""),"")</f>
        <v>jeudi 27</v>
      </c>
      <c r="D58" s="11"/>
      <c r="E58" s="9"/>
      <c r="F58" s="3"/>
      <c r="G58" s="3"/>
      <c r="H58" s="3"/>
      <c r="I58" s="3"/>
      <c r="J58" s="3"/>
      <c r="K58" s="3"/>
      <c r="L58" s="2"/>
      <c r="M58" s="3"/>
      <c r="N58" s="3"/>
      <c r="O58" s="3"/>
      <c r="P58" s="3"/>
      <c r="Q58" s="15"/>
      <c r="R58" s="17">
        <f t="shared" si="17"/>
        <v>0</v>
      </c>
      <c r="S58" s="17">
        <f t="shared" si="1"/>
        <v>0</v>
      </c>
      <c r="V58" s="27"/>
    </row>
    <row r="59" spans="1:22" ht="19.5" thickBot="1" x14ac:dyDescent="0.35">
      <c r="A59" s="52"/>
      <c r="B59" s="51"/>
      <c r="C59" s="37"/>
      <c r="D59" s="12"/>
      <c r="E59" s="10"/>
      <c r="F59" s="4"/>
      <c r="G59" s="4"/>
      <c r="H59" s="4"/>
      <c r="I59" s="4"/>
      <c r="J59" s="4"/>
      <c r="K59" s="7"/>
      <c r="L59" s="8"/>
      <c r="M59" s="4"/>
      <c r="N59" s="4"/>
      <c r="O59" s="4"/>
      <c r="P59" s="4"/>
      <c r="Q59" s="7"/>
      <c r="R59" s="18">
        <f t="shared" si="17"/>
        <v>0</v>
      </c>
      <c r="S59" s="18">
        <f t="shared" si="1"/>
        <v>0</v>
      </c>
      <c r="V59" s="27"/>
    </row>
    <row r="60" spans="1:22" ht="18.75" x14ac:dyDescent="0.3">
      <c r="A60" s="52">
        <v>28</v>
      </c>
      <c r="B60" s="51">
        <f>DATE($D$1,VLOOKUP($C$1,Sources!$A$3:$B$14,2,FALSE),A60)</f>
        <v>43889</v>
      </c>
      <c r="C60" s="36" t="str">
        <f t="shared" ref="C60" si="28">IF(AND($D$1&lt;&gt;"",$C$1&lt;&gt;""),IF(MONTH(B60)=MONTH($B$6),TEXT(B60,"jjjj")&amp;" "&amp;TEXT(B60,"jj"),""),"")</f>
        <v>vendredi 28</v>
      </c>
      <c r="D60" s="11"/>
      <c r="E60" s="9"/>
      <c r="F60" s="3"/>
      <c r="G60" s="3"/>
      <c r="H60" s="3"/>
      <c r="I60" s="3"/>
      <c r="J60" s="3"/>
      <c r="K60" s="3"/>
      <c r="L60" s="2"/>
      <c r="M60" s="3"/>
      <c r="N60" s="3"/>
      <c r="O60" s="3"/>
      <c r="P60" s="3"/>
      <c r="Q60" s="15"/>
      <c r="R60" s="17">
        <f t="shared" si="17"/>
        <v>0</v>
      </c>
      <c r="S60" s="17">
        <f t="shared" si="1"/>
        <v>0</v>
      </c>
      <c r="V60" s="27"/>
    </row>
    <row r="61" spans="1:22" ht="19.5" thickBot="1" x14ac:dyDescent="0.35">
      <c r="A61" s="52"/>
      <c r="B61" s="51"/>
      <c r="C61" s="37"/>
      <c r="D61" s="12"/>
      <c r="E61" s="10"/>
      <c r="F61" s="4"/>
      <c r="G61" s="4"/>
      <c r="H61" s="4"/>
      <c r="I61" s="4"/>
      <c r="J61" s="4"/>
      <c r="K61" s="7"/>
      <c r="L61" s="8"/>
      <c r="M61" s="4"/>
      <c r="N61" s="4"/>
      <c r="O61" s="4"/>
      <c r="P61" s="4"/>
      <c r="Q61" s="7"/>
      <c r="R61" s="18">
        <f t="shared" si="17"/>
        <v>0</v>
      </c>
      <c r="S61" s="18">
        <f t="shared" si="1"/>
        <v>0</v>
      </c>
      <c r="V61" s="27"/>
    </row>
    <row r="62" spans="1:22" ht="18.75" x14ac:dyDescent="0.3">
      <c r="A62" s="52">
        <v>29</v>
      </c>
      <c r="B62" s="51">
        <f>DATE($D$1,VLOOKUP($C$1,Sources!$A$3:$B$14,2,FALSE),A62)</f>
        <v>43890</v>
      </c>
      <c r="C62" s="36" t="str">
        <f t="shared" ref="C62" si="29">IF(AND($D$1&lt;&gt;"",$C$1&lt;&gt;""),IF(MONTH(B62)=MONTH($B$6),TEXT(B62,"jjjj")&amp;" "&amp;TEXT(B62,"jj"),""),"")</f>
        <v>samedi 29</v>
      </c>
      <c r="D62" s="11"/>
      <c r="E62" s="9"/>
      <c r="F62" s="3"/>
      <c r="G62" s="3"/>
      <c r="H62" s="3"/>
      <c r="I62" s="3"/>
      <c r="J62" s="3"/>
      <c r="K62" s="3"/>
      <c r="L62" s="2"/>
      <c r="M62" s="3"/>
      <c r="N62" s="3"/>
      <c r="O62" s="3"/>
      <c r="P62" s="3"/>
      <c r="Q62" s="15"/>
      <c r="R62" s="17">
        <f t="shared" si="17"/>
        <v>0</v>
      </c>
      <c r="S62" s="17">
        <f t="shared" si="1"/>
        <v>0</v>
      </c>
      <c r="V62" s="27"/>
    </row>
    <row r="63" spans="1:22" ht="19.5" thickBot="1" x14ac:dyDescent="0.35">
      <c r="A63" s="52"/>
      <c r="B63" s="51"/>
      <c r="C63" s="37"/>
      <c r="D63" s="12"/>
      <c r="E63" s="10"/>
      <c r="F63" s="4"/>
      <c r="G63" s="4"/>
      <c r="H63" s="4"/>
      <c r="I63" s="4"/>
      <c r="J63" s="4"/>
      <c r="K63" s="7"/>
      <c r="L63" s="8"/>
      <c r="M63" s="4"/>
      <c r="N63" s="4"/>
      <c r="O63" s="4"/>
      <c r="P63" s="4"/>
      <c r="Q63" s="7"/>
      <c r="R63" s="18">
        <f t="shared" si="17"/>
        <v>0</v>
      </c>
      <c r="S63" s="18">
        <f t="shared" si="1"/>
        <v>0</v>
      </c>
      <c r="V63" s="27"/>
    </row>
    <row r="64" spans="1:22" ht="18.75" x14ac:dyDescent="0.3">
      <c r="A64" s="52">
        <v>30</v>
      </c>
      <c r="B64" s="51">
        <f>DATE($D$1,VLOOKUP($C$1,Sources!$A$3:$B$14,2,FALSE),A64)</f>
        <v>43891</v>
      </c>
      <c r="C64" s="36" t="str">
        <f t="shared" ref="C64" si="30">IF(AND($D$1&lt;&gt;"",$C$1&lt;&gt;""),IF(MONTH(B64)=MONTH($B$6),TEXT(B64,"jjjj")&amp;" "&amp;TEXT(B64,"jj"),""),"")</f>
        <v/>
      </c>
      <c r="D64" s="11"/>
      <c r="E64" s="9"/>
      <c r="F64" s="3"/>
      <c r="G64" s="3"/>
      <c r="H64" s="3"/>
      <c r="I64" s="3"/>
      <c r="J64" s="3"/>
      <c r="K64" s="3"/>
      <c r="L64" s="2"/>
      <c r="M64" s="3"/>
      <c r="N64" s="3"/>
      <c r="O64" s="3"/>
      <c r="P64" s="3"/>
      <c r="Q64" s="15"/>
      <c r="R64" s="17">
        <f t="shared" si="17"/>
        <v>0</v>
      </c>
      <c r="S64" s="17">
        <f t="shared" si="1"/>
        <v>0</v>
      </c>
      <c r="V64" s="27"/>
    </row>
    <row r="65" spans="1:22" ht="19.5" thickBot="1" x14ac:dyDescent="0.35">
      <c r="A65" s="52"/>
      <c r="B65" s="51"/>
      <c r="C65" s="37"/>
      <c r="D65" s="12"/>
      <c r="E65" s="10"/>
      <c r="F65" s="4"/>
      <c r="G65" s="4"/>
      <c r="H65" s="4"/>
      <c r="I65" s="4"/>
      <c r="J65" s="4"/>
      <c r="K65" s="7"/>
      <c r="L65" s="8"/>
      <c r="M65" s="4"/>
      <c r="N65" s="4"/>
      <c r="O65" s="4"/>
      <c r="P65" s="4"/>
      <c r="Q65" s="7"/>
      <c r="R65" s="18">
        <f t="shared" si="17"/>
        <v>0</v>
      </c>
      <c r="S65" s="18">
        <f t="shared" si="1"/>
        <v>0</v>
      </c>
      <c r="V65" s="27"/>
    </row>
    <row r="66" spans="1:22" ht="18.75" x14ac:dyDescent="0.3">
      <c r="A66" s="52">
        <v>31</v>
      </c>
      <c r="B66" s="51">
        <f>DATE($D$1,VLOOKUP($C$1,Sources!$A$3:$B$14,2,FALSE),A66)</f>
        <v>43892</v>
      </c>
      <c r="C66" s="36" t="str">
        <f t="shared" ref="C66" si="31">IF(AND($D$1&lt;&gt;"",$C$1&lt;&gt;""),IF(MONTH(B66)=MONTH($B$6),TEXT(B66,"jjjj")&amp;" "&amp;TEXT(B66,"jj"),""),"")</f>
        <v/>
      </c>
      <c r="D66" s="11"/>
      <c r="E66" s="9"/>
      <c r="F66" s="3"/>
      <c r="G66" s="3"/>
      <c r="H66" s="3"/>
      <c r="I66" s="3"/>
      <c r="J66" s="3"/>
      <c r="K66" s="3"/>
      <c r="L66" s="2"/>
      <c r="M66" s="3"/>
      <c r="N66" s="3"/>
      <c r="O66" s="3"/>
      <c r="P66" s="3"/>
      <c r="Q66" s="15"/>
      <c r="R66" s="17">
        <f t="shared" si="17"/>
        <v>0</v>
      </c>
      <c r="S66" s="17">
        <f t="shared" si="1"/>
        <v>0</v>
      </c>
      <c r="V66" s="27"/>
    </row>
    <row r="67" spans="1:22" ht="19.5" thickBot="1" x14ac:dyDescent="0.35">
      <c r="A67" s="52"/>
      <c r="B67" s="51"/>
      <c r="C67" s="37"/>
      <c r="D67" s="12"/>
      <c r="E67" s="10"/>
      <c r="F67" s="4"/>
      <c r="G67" s="4"/>
      <c r="H67" s="4"/>
      <c r="I67" s="4"/>
      <c r="J67" s="4"/>
      <c r="K67" s="7"/>
      <c r="L67" s="8"/>
      <c r="M67" s="4"/>
      <c r="N67" s="4"/>
      <c r="O67" s="4"/>
      <c r="P67" s="4"/>
      <c r="Q67" s="7"/>
      <c r="R67" s="18">
        <f t="shared" si="17"/>
        <v>0</v>
      </c>
      <c r="S67" s="18">
        <f t="shared" si="1"/>
        <v>0</v>
      </c>
      <c r="V67" s="27"/>
    </row>
    <row r="68" spans="1:22" ht="18.75" x14ac:dyDescent="0.3">
      <c r="C68" s="5"/>
      <c r="V68" s="27"/>
    </row>
    <row r="69" spans="1:22" ht="18.75" x14ac:dyDescent="0.3">
      <c r="C69" s="5"/>
      <c r="V69" s="27"/>
    </row>
    <row r="70" spans="1:22" ht="18.75" x14ac:dyDescent="0.3">
      <c r="C70" s="5"/>
      <c r="V70" s="27"/>
    </row>
    <row r="71" spans="1:22" ht="18.75" x14ac:dyDescent="0.3">
      <c r="C71" s="5"/>
      <c r="V71" s="27"/>
    </row>
    <row r="72" spans="1:22" ht="18.75" x14ac:dyDescent="0.3">
      <c r="C72" s="5"/>
      <c r="V72" s="27"/>
    </row>
    <row r="73" spans="1:22" ht="19.5" thickBot="1" x14ac:dyDescent="0.35">
      <c r="C73" s="5"/>
      <c r="V73" s="27"/>
    </row>
    <row r="74" spans="1:22" s="20" customFormat="1" ht="50.1" customHeight="1" thickBot="1" x14ac:dyDescent="0.35">
      <c r="B74" s="30"/>
      <c r="C74" s="21" t="s">
        <v>28</v>
      </c>
      <c r="D74" s="21" t="s">
        <v>27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V74" s="27"/>
    </row>
    <row r="75" spans="1:22" ht="30" customHeight="1" x14ac:dyDescent="0.3">
      <c r="C75" s="23" t="s">
        <v>18</v>
      </c>
      <c r="D75" s="11"/>
      <c r="V75" s="27"/>
    </row>
    <row r="76" spans="1:22" ht="30" customHeight="1" thickBot="1" x14ac:dyDescent="0.35">
      <c r="C76" s="24" t="s">
        <v>19</v>
      </c>
      <c r="D76" s="12"/>
      <c r="V76" s="27"/>
    </row>
    <row r="77" spans="1:22" ht="30" customHeight="1" x14ac:dyDescent="0.3">
      <c r="C77" s="23" t="s">
        <v>24</v>
      </c>
      <c r="D77" s="11"/>
      <c r="V77" s="27"/>
    </row>
    <row r="78" spans="1:22" ht="30" customHeight="1" thickBot="1" x14ac:dyDescent="0.35">
      <c r="C78" s="24" t="s">
        <v>20</v>
      </c>
      <c r="D78" s="12"/>
      <c r="V78" s="27"/>
    </row>
    <row r="79" spans="1:22" ht="18.75" x14ac:dyDescent="0.3">
      <c r="V79" s="27"/>
    </row>
    <row r="80" spans="1:22" ht="18.75" x14ac:dyDescent="0.3">
      <c r="V80" s="27"/>
    </row>
    <row r="81" spans="22:22" ht="18.75" x14ac:dyDescent="0.3">
      <c r="V81" s="27"/>
    </row>
    <row r="82" spans="22:22" ht="18.75" x14ac:dyDescent="0.3">
      <c r="V82" s="27"/>
    </row>
    <row r="83" spans="22:22" ht="18.75" x14ac:dyDescent="0.3">
      <c r="V83" s="27"/>
    </row>
    <row r="84" spans="22:22" ht="18.75" x14ac:dyDescent="0.3">
      <c r="V84" s="27"/>
    </row>
    <row r="85" spans="22:22" ht="18.75" x14ac:dyDescent="0.3">
      <c r="V85" s="27"/>
    </row>
    <row r="86" spans="22:22" ht="18.75" x14ac:dyDescent="0.3">
      <c r="V86" s="27"/>
    </row>
    <row r="87" spans="22:22" ht="18.75" x14ac:dyDescent="0.3">
      <c r="V87" s="27"/>
    </row>
    <row r="88" spans="22:22" ht="18.75" x14ac:dyDescent="0.3">
      <c r="V88" s="27"/>
    </row>
    <row r="89" spans="22:22" ht="18.75" x14ac:dyDescent="0.3">
      <c r="V89" s="27"/>
    </row>
    <row r="90" spans="22:22" ht="18.75" x14ac:dyDescent="0.3">
      <c r="V90" s="27"/>
    </row>
    <row r="91" spans="22:22" ht="18.75" x14ac:dyDescent="0.3">
      <c r="V91" s="27"/>
    </row>
    <row r="92" spans="22:22" ht="18.75" x14ac:dyDescent="0.3">
      <c r="V92" s="27"/>
    </row>
    <row r="93" spans="22:22" ht="18.75" x14ac:dyDescent="0.3">
      <c r="V93" s="27"/>
    </row>
    <row r="94" spans="22:22" ht="18.75" x14ac:dyDescent="0.3">
      <c r="V94" s="27"/>
    </row>
    <row r="95" spans="22:22" ht="18.75" x14ac:dyDescent="0.3">
      <c r="V95" s="27"/>
    </row>
    <row r="96" spans="22:22" ht="18.75" x14ac:dyDescent="0.3">
      <c r="V96" s="27"/>
    </row>
    <row r="97" spans="22:22" ht="18.75" x14ac:dyDescent="0.3">
      <c r="V97" s="27"/>
    </row>
    <row r="98" spans="22:22" ht="18.75" x14ac:dyDescent="0.3">
      <c r="V98" s="27"/>
    </row>
    <row r="99" spans="22:22" ht="18.75" x14ac:dyDescent="0.3">
      <c r="V99" s="27"/>
    </row>
    <row r="100" spans="22:22" ht="18.75" x14ac:dyDescent="0.3">
      <c r="V100" s="27"/>
    </row>
    <row r="101" spans="22:22" ht="18.75" x14ac:dyDescent="0.3">
      <c r="V101" s="27"/>
    </row>
    <row r="102" spans="22:22" ht="18.75" x14ac:dyDescent="0.3">
      <c r="V102" s="27"/>
    </row>
  </sheetData>
  <mergeCells count="98">
    <mergeCell ref="A66:A67"/>
    <mergeCell ref="A56:A57"/>
    <mergeCell ref="A58:A59"/>
    <mergeCell ref="A60:A61"/>
    <mergeCell ref="A62:A63"/>
    <mergeCell ref="A64:A65"/>
    <mergeCell ref="A46:A47"/>
    <mergeCell ref="A48:A49"/>
    <mergeCell ref="A50:A51"/>
    <mergeCell ref="A52:A53"/>
    <mergeCell ref="A54:A55"/>
    <mergeCell ref="A36:A37"/>
    <mergeCell ref="A38:A39"/>
    <mergeCell ref="A40:A41"/>
    <mergeCell ref="A42:A43"/>
    <mergeCell ref="A44:A45"/>
    <mergeCell ref="B66:B67"/>
    <mergeCell ref="A6:A7"/>
    <mergeCell ref="A8:A9"/>
    <mergeCell ref="A10:A11"/>
    <mergeCell ref="A12:A13"/>
    <mergeCell ref="A14:A15"/>
    <mergeCell ref="A16:A17"/>
    <mergeCell ref="A18:A19"/>
    <mergeCell ref="A20:A21"/>
    <mergeCell ref="A22:A23"/>
    <mergeCell ref="A24:A25"/>
    <mergeCell ref="A26:A27"/>
    <mergeCell ref="A28:A29"/>
    <mergeCell ref="A30:A31"/>
    <mergeCell ref="A32:A33"/>
    <mergeCell ref="A34:A35"/>
    <mergeCell ref="B56:B57"/>
    <mergeCell ref="B58:B59"/>
    <mergeCell ref="B60:B61"/>
    <mergeCell ref="B62:B63"/>
    <mergeCell ref="B64:B65"/>
    <mergeCell ref="B46:B47"/>
    <mergeCell ref="B48:B49"/>
    <mergeCell ref="B50:B51"/>
    <mergeCell ref="B52:B53"/>
    <mergeCell ref="B54:B55"/>
    <mergeCell ref="B36:B37"/>
    <mergeCell ref="B38:B39"/>
    <mergeCell ref="B40:B41"/>
    <mergeCell ref="B42:B43"/>
    <mergeCell ref="B44:B45"/>
    <mergeCell ref="B26:B27"/>
    <mergeCell ref="B28:B29"/>
    <mergeCell ref="B30:B31"/>
    <mergeCell ref="B32:B33"/>
    <mergeCell ref="B34:B35"/>
    <mergeCell ref="B16:B17"/>
    <mergeCell ref="B18:B19"/>
    <mergeCell ref="B20:B21"/>
    <mergeCell ref="B22:B23"/>
    <mergeCell ref="B24:B25"/>
    <mergeCell ref="B6:B7"/>
    <mergeCell ref="B8:B9"/>
    <mergeCell ref="B10:B11"/>
    <mergeCell ref="B12:B13"/>
    <mergeCell ref="B14:B15"/>
    <mergeCell ref="C2:Q3"/>
    <mergeCell ref="C4:C5"/>
    <mergeCell ref="D4:D5"/>
    <mergeCell ref="C60:C61"/>
    <mergeCell ref="C62:C63"/>
    <mergeCell ref="C36:C37"/>
    <mergeCell ref="C38:C39"/>
    <mergeCell ref="C40:C41"/>
    <mergeCell ref="C42:C43"/>
    <mergeCell ref="C44:C45"/>
    <mergeCell ref="C46:C47"/>
    <mergeCell ref="C24:C25"/>
    <mergeCell ref="C26:C27"/>
    <mergeCell ref="C28:C29"/>
    <mergeCell ref="C30:C31"/>
    <mergeCell ref="C32:C33"/>
    <mergeCell ref="C64:C65"/>
    <mergeCell ref="C66:C67"/>
    <mergeCell ref="C48:C49"/>
    <mergeCell ref="C50:C51"/>
    <mergeCell ref="C52:C53"/>
    <mergeCell ref="C54:C55"/>
    <mergeCell ref="C56:C57"/>
    <mergeCell ref="C58:C59"/>
    <mergeCell ref="C34:C35"/>
    <mergeCell ref="C12:C13"/>
    <mergeCell ref="C14:C15"/>
    <mergeCell ref="C16:C17"/>
    <mergeCell ref="C18:C19"/>
    <mergeCell ref="C20:C21"/>
    <mergeCell ref="C22:C23"/>
    <mergeCell ref="C6:C7"/>
    <mergeCell ref="E4:K4"/>
    <mergeCell ref="L4:Q4"/>
    <mergeCell ref="C8:C9"/>
    <mergeCell ref="C10:C11"/>
  </mergeCells>
  <conditionalFormatting sqref="E6:Q67">
    <cfRule type="cellIs" dxfId="17" priority="17" operator="equal">
      <formula>"BR"</formula>
    </cfRule>
    <cfRule type="cellIs" dxfId="16" priority="18" operator="equal">
      <formula>"GL"</formula>
    </cfRule>
    <cfRule type="cellIs" dxfId="15" priority="19" operator="equal">
      <formula>"AM"</formula>
    </cfRule>
    <cfRule type="cellIs" dxfId="14" priority="20" operator="equal">
      <formula>"LC"</formula>
    </cfRule>
    <cfRule type="expression" dxfId="13" priority="21">
      <formula>E6="AST"</formula>
    </cfRule>
    <cfRule type="expression" dxfId="12" priority="24">
      <formula>E6="Log1"</formula>
    </cfRule>
    <cfRule type="expression" dxfId="11" priority="25">
      <formula>E6="Log2"</formula>
    </cfRule>
    <cfRule type="expression" dxfId="10" priority="26">
      <formula>E6="WE"</formula>
    </cfRule>
  </conditionalFormatting>
  <conditionalFormatting sqref="S6:S67">
    <cfRule type="iconSet" priority="14">
      <iconSet iconSet="3Arrows">
        <cfvo type="percent" val="0"/>
        <cfvo type="percent" val="33"/>
        <cfvo type="percent" val="67"/>
      </iconSet>
    </cfRule>
  </conditionalFormatting>
  <conditionalFormatting sqref="R6:R67">
    <cfRule type="iconSet" priority="15">
      <iconSet iconSet="3Arrows">
        <cfvo type="percent" val="0"/>
        <cfvo type="percent" val="33"/>
        <cfvo type="percent" val="67"/>
      </iconSet>
    </cfRule>
  </conditionalFormatting>
  <conditionalFormatting sqref="C6 C8 C10 C12 C14 C16 C18 C20 C22 C24 C26 C28 C30 C32 C34 C36 C38 C40 C42 C44 C46 C48 C50 C52 C54 C56 C58 C60">
    <cfRule type="expression" dxfId="9" priority="12">
      <formula>C$6&lt;&gt;""</formula>
    </cfRule>
  </conditionalFormatting>
  <conditionalFormatting sqref="C64:C65">
    <cfRule type="expression" dxfId="8" priority="8">
      <formula>$C$66&lt;&gt;""</formula>
    </cfRule>
    <cfRule type="expression" dxfId="7" priority="11">
      <formula>$C$64&lt;&gt;""</formula>
    </cfRule>
  </conditionalFormatting>
  <conditionalFormatting sqref="C62">
    <cfRule type="expression" dxfId="6" priority="10">
      <formula>C$62&lt;&gt;""</formula>
    </cfRule>
  </conditionalFormatting>
  <conditionalFormatting sqref="C62:C63">
    <cfRule type="expression" dxfId="5" priority="9">
      <formula>C$64&lt;&gt;""</formula>
    </cfRule>
  </conditionalFormatting>
  <conditionalFormatting sqref="C66:C67">
    <cfRule type="expression" dxfId="4" priority="7">
      <formula>$C$66&lt;&gt;""</formula>
    </cfRule>
  </conditionalFormatting>
  <conditionalFormatting sqref="D6:D67">
    <cfRule type="cellIs" dxfId="3" priority="1" operator="equal">
      <formula>"Lambert"</formula>
    </cfRule>
    <cfRule type="cellIs" dxfId="2" priority="2" operator="equal">
      <formula>"Arabehere"</formula>
    </cfRule>
    <cfRule type="cellIs" dxfId="1" priority="3" operator="equal">
      <formula>"Bureau"</formula>
    </cfRule>
    <cfRule type="cellIs" dxfId="0" priority="4" operator="equal">
      <formula>"Gautriau"</formula>
    </cfRule>
  </conditionalFormatting>
  <dataValidations count="4">
    <dataValidation type="list" allowBlank="1" showInputMessage="1" showErrorMessage="1" sqref="L6:Q67">
      <formula1>"Log1,Log2,WE,LC,AM,GL,BR"</formula1>
    </dataValidation>
    <dataValidation type="list" allowBlank="1" showInputMessage="1" showErrorMessage="1" sqref="D1">
      <formula1>LISTEANNEES</formula1>
    </dataValidation>
    <dataValidation type="list" allowBlank="1" showInputMessage="1" showErrorMessage="1" sqref="F1">
      <formula1>LISTEPLANNING</formula1>
    </dataValidation>
    <dataValidation type="list" allowBlank="1" showInputMessage="1" showErrorMessage="1" sqref="E6:K67">
      <formula1>"AST"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10" orientation="portrait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Sources!$A$3:$A$14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N17"/>
  <sheetViews>
    <sheetView zoomScale="80" zoomScaleNormal="80" workbookViewId="0">
      <selection activeCell="F8" sqref="F8"/>
    </sheetView>
  </sheetViews>
  <sheetFormatPr baseColWidth="10" defaultRowHeight="15" x14ac:dyDescent="0.25"/>
  <cols>
    <col min="2" max="2" width="3" bestFit="1" customWidth="1"/>
    <col min="3" max="3" width="5" bestFit="1" customWidth="1"/>
    <col min="4" max="4" width="2" bestFit="1" customWidth="1"/>
    <col min="5" max="5" width="5" bestFit="1" customWidth="1"/>
  </cols>
  <sheetData>
    <row r="2" spans="1:40" x14ac:dyDescent="0.25">
      <c r="F2" s="35" t="s">
        <v>49</v>
      </c>
      <c r="G2" s="35" t="s">
        <v>50</v>
      </c>
      <c r="H2" s="35" t="s">
        <v>51</v>
      </c>
      <c r="I2" s="35" t="s">
        <v>52</v>
      </c>
      <c r="J2" s="35" t="s">
        <v>53</v>
      </c>
      <c r="K2" s="35" t="s">
        <v>54</v>
      </c>
      <c r="L2" s="35" t="s">
        <v>55</v>
      </c>
      <c r="M2" s="35" t="s">
        <v>49</v>
      </c>
      <c r="N2" s="35" t="s">
        <v>50</v>
      </c>
      <c r="O2" s="35" t="s">
        <v>51</v>
      </c>
      <c r="P2" s="35" t="s">
        <v>52</v>
      </c>
      <c r="Q2" s="35" t="s">
        <v>53</v>
      </c>
      <c r="R2" s="35" t="s">
        <v>54</v>
      </c>
      <c r="S2" s="35" t="s">
        <v>55</v>
      </c>
      <c r="T2" s="35" t="s">
        <v>49</v>
      </c>
      <c r="U2" s="35" t="s">
        <v>50</v>
      </c>
      <c r="V2" s="35" t="s">
        <v>51</v>
      </c>
      <c r="W2" s="35" t="s">
        <v>52</v>
      </c>
      <c r="X2" s="35" t="s">
        <v>53</v>
      </c>
      <c r="Y2" s="35" t="s">
        <v>54</v>
      </c>
      <c r="Z2" s="35" t="s">
        <v>55</v>
      </c>
      <c r="AA2" s="35" t="s">
        <v>49</v>
      </c>
      <c r="AB2" s="35" t="s">
        <v>50</v>
      </c>
      <c r="AC2" s="35" t="s">
        <v>51</v>
      </c>
      <c r="AD2" s="35" t="s">
        <v>52</v>
      </c>
      <c r="AE2" s="35" t="s">
        <v>53</v>
      </c>
      <c r="AF2" s="35" t="s">
        <v>54</v>
      </c>
      <c r="AG2" s="35" t="s">
        <v>55</v>
      </c>
      <c r="AH2" s="35" t="s">
        <v>49</v>
      </c>
      <c r="AI2" s="35" t="s">
        <v>50</v>
      </c>
      <c r="AJ2" s="35" t="s">
        <v>51</v>
      </c>
    </row>
    <row r="3" spans="1:40" x14ac:dyDescent="0.25">
      <c r="A3" s="26" t="s">
        <v>29</v>
      </c>
      <c r="B3" s="26">
        <v>1</v>
      </c>
      <c r="C3" s="26">
        <v>2020</v>
      </c>
      <c r="E3" t="s">
        <v>11</v>
      </c>
      <c r="F3" s="26">
        <v>1</v>
      </c>
      <c r="G3" s="26">
        <v>2</v>
      </c>
      <c r="H3" s="26">
        <v>3</v>
      </c>
      <c r="I3" s="26">
        <v>4</v>
      </c>
      <c r="J3" s="26">
        <v>5</v>
      </c>
      <c r="K3" s="26">
        <v>6</v>
      </c>
      <c r="L3" s="26">
        <v>7</v>
      </c>
      <c r="M3" s="26">
        <v>8</v>
      </c>
      <c r="N3" s="26">
        <v>9</v>
      </c>
      <c r="O3" s="26">
        <v>10</v>
      </c>
      <c r="P3" s="26">
        <v>11</v>
      </c>
      <c r="Q3" s="26">
        <v>12</v>
      </c>
      <c r="R3" s="26">
        <v>13</v>
      </c>
      <c r="S3" s="26">
        <v>14</v>
      </c>
      <c r="T3" s="26">
        <v>15</v>
      </c>
      <c r="U3" s="26">
        <v>16</v>
      </c>
      <c r="V3" s="26">
        <v>17</v>
      </c>
      <c r="W3" s="26">
        <v>18</v>
      </c>
      <c r="X3" s="26">
        <v>19</v>
      </c>
      <c r="Y3" s="26">
        <v>20</v>
      </c>
      <c r="Z3" s="26">
        <v>21</v>
      </c>
      <c r="AA3" s="26">
        <v>22</v>
      </c>
      <c r="AB3" s="26">
        <v>23</v>
      </c>
      <c r="AC3" s="26">
        <v>24</v>
      </c>
      <c r="AD3" s="26">
        <v>25</v>
      </c>
      <c r="AE3" s="26">
        <v>26</v>
      </c>
      <c r="AF3" s="26">
        <v>27</v>
      </c>
      <c r="AG3" s="26">
        <v>28</v>
      </c>
      <c r="AH3" s="26">
        <v>29</v>
      </c>
      <c r="AI3" s="26">
        <v>30</v>
      </c>
      <c r="AJ3" s="26">
        <v>31</v>
      </c>
    </row>
    <row r="4" spans="1:40" x14ac:dyDescent="0.25">
      <c r="A4" s="26" t="s">
        <v>30</v>
      </c>
      <c r="B4" s="26">
        <v>2</v>
      </c>
      <c r="C4" s="26">
        <v>2021</v>
      </c>
      <c r="E4" t="s">
        <v>12</v>
      </c>
      <c r="F4" s="26" t="s">
        <v>44</v>
      </c>
      <c r="G4" s="26" t="s">
        <v>45</v>
      </c>
      <c r="H4" s="26" t="s">
        <v>44</v>
      </c>
      <c r="I4" s="26" t="s">
        <v>45</v>
      </c>
      <c r="J4" s="26" t="s">
        <v>44</v>
      </c>
      <c r="K4" s="26" t="s">
        <v>44</v>
      </c>
      <c r="L4" s="26" t="s">
        <v>44</v>
      </c>
      <c r="M4" s="26" t="s">
        <v>46</v>
      </c>
      <c r="N4" s="26" t="s">
        <v>47</v>
      </c>
      <c r="O4" s="26" t="s">
        <v>46</v>
      </c>
      <c r="P4" s="26" t="s">
        <v>47</v>
      </c>
      <c r="Q4" s="26" t="s">
        <v>46</v>
      </c>
      <c r="R4" s="26" t="s">
        <v>46</v>
      </c>
      <c r="S4" s="26" t="s">
        <v>46</v>
      </c>
      <c r="T4" s="26" t="s">
        <v>45</v>
      </c>
      <c r="U4" s="26" t="s">
        <v>44</v>
      </c>
      <c r="V4" s="26" t="s">
        <v>45</v>
      </c>
      <c r="W4" s="26" t="s">
        <v>44</v>
      </c>
      <c r="X4" s="26" t="s">
        <v>45</v>
      </c>
      <c r="Y4" s="26" t="s">
        <v>45</v>
      </c>
      <c r="Z4" s="26" t="s">
        <v>45</v>
      </c>
      <c r="AA4" s="26" t="s">
        <v>47</v>
      </c>
      <c r="AB4" s="26" t="s">
        <v>46</v>
      </c>
      <c r="AC4" s="26" t="s">
        <v>47</v>
      </c>
      <c r="AD4" s="26" t="s">
        <v>46</v>
      </c>
      <c r="AE4" s="26" t="s">
        <v>47</v>
      </c>
      <c r="AF4" s="26" t="s">
        <v>47</v>
      </c>
      <c r="AG4" s="26" t="s">
        <v>47</v>
      </c>
      <c r="AH4" s="26" t="s">
        <v>44</v>
      </c>
      <c r="AI4" s="26" t="s">
        <v>45</v>
      </c>
      <c r="AJ4" s="26" t="s">
        <v>44</v>
      </c>
      <c r="AK4" s="53"/>
      <c r="AL4" s="53"/>
      <c r="AM4" s="53"/>
      <c r="AN4" s="53"/>
    </row>
    <row r="5" spans="1:40" x14ac:dyDescent="0.25">
      <c r="A5" s="26" t="s">
        <v>31</v>
      </c>
      <c r="B5" s="26">
        <v>3</v>
      </c>
      <c r="C5" s="26">
        <v>2022</v>
      </c>
      <c r="E5" t="s">
        <v>17</v>
      </c>
      <c r="F5" s="26" t="s">
        <v>48</v>
      </c>
      <c r="G5" s="26" t="s">
        <v>56</v>
      </c>
      <c r="H5" s="26" t="s">
        <v>45</v>
      </c>
      <c r="I5" s="26" t="s">
        <v>44</v>
      </c>
      <c r="J5" s="26" t="s">
        <v>45</v>
      </c>
      <c r="K5" s="26"/>
      <c r="L5" s="26"/>
      <c r="M5" s="26" t="s">
        <v>47</v>
      </c>
      <c r="N5" s="26" t="s">
        <v>46</v>
      </c>
      <c r="O5" s="26" t="s">
        <v>47</v>
      </c>
      <c r="P5" s="26" t="s">
        <v>46</v>
      </c>
      <c r="Q5" s="26" t="s">
        <v>47</v>
      </c>
      <c r="R5" s="26"/>
      <c r="S5" s="26"/>
      <c r="T5" s="26" t="s">
        <v>44</v>
      </c>
      <c r="U5" s="26" t="s">
        <v>45</v>
      </c>
      <c r="V5" s="26" t="s">
        <v>44</v>
      </c>
      <c r="W5" s="26" t="s">
        <v>45</v>
      </c>
      <c r="X5" s="26" t="s">
        <v>44</v>
      </c>
      <c r="Y5" s="26"/>
      <c r="Z5" s="26"/>
      <c r="AA5" s="26" t="s">
        <v>46</v>
      </c>
      <c r="AB5" s="26" t="s">
        <v>47</v>
      </c>
      <c r="AC5" s="26" t="s">
        <v>46</v>
      </c>
      <c r="AD5" s="26" t="s">
        <v>47</v>
      </c>
      <c r="AE5" s="26" t="s">
        <v>46</v>
      </c>
      <c r="AF5" s="26"/>
      <c r="AG5" s="26"/>
      <c r="AH5" s="26" t="s">
        <v>48</v>
      </c>
      <c r="AI5" s="26" t="s">
        <v>56</v>
      </c>
      <c r="AJ5" s="26" t="s">
        <v>45</v>
      </c>
      <c r="AK5" s="53"/>
      <c r="AL5" s="53"/>
      <c r="AM5" s="53"/>
      <c r="AN5" s="53"/>
    </row>
    <row r="6" spans="1:40" x14ac:dyDescent="0.25">
      <c r="A6" s="26" t="s">
        <v>32</v>
      </c>
      <c r="B6" s="26">
        <v>4</v>
      </c>
      <c r="C6" s="26">
        <v>2023</v>
      </c>
      <c r="E6" t="s">
        <v>15</v>
      </c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</row>
    <row r="7" spans="1:40" x14ac:dyDescent="0.25">
      <c r="A7" s="26" t="s">
        <v>33</v>
      </c>
      <c r="B7" s="26">
        <v>5</v>
      </c>
      <c r="C7" s="26">
        <v>2024</v>
      </c>
      <c r="E7" t="s">
        <v>16</v>
      </c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</row>
    <row r="8" spans="1:40" x14ac:dyDescent="0.25">
      <c r="A8" s="26" t="s">
        <v>34</v>
      </c>
      <c r="B8" s="26">
        <v>6</v>
      </c>
      <c r="C8" s="26">
        <v>2025</v>
      </c>
      <c r="E8" t="s">
        <v>13</v>
      </c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</row>
    <row r="9" spans="1:40" x14ac:dyDescent="0.25">
      <c r="A9" s="26" t="s">
        <v>35</v>
      </c>
      <c r="B9" s="26">
        <v>7</v>
      </c>
      <c r="C9" s="26">
        <v>2026</v>
      </c>
      <c r="E9" t="s">
        <v>14</v>
      </c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</row>
    <row r="10" spans="1:40" x14ac:dyDescent="0.25">
      <c r="A10" s="26" t="s">
        <v>36</v>
      </c>
      <c r="B10" s="26">
        <v>8</v>
      </c>
      <c r="C10" s="26">
        <v>2027</v>
      </c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3"/>
    </row>
    <row r="11" spans="1:40" x14ac:dyDescent="0.25">
      <c r="A11" s="26" t="s">
        <v>37</v>
      </c>
      <c r="B11" s="26">
        <v>9</v>
      </c>
      <c r="C11" s="26">
        <v>2028</v>
      </c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</row>
    <row r="12" spans="1:40" x14ac:dyDescent="0.25">
      <c r="A12" s="26" t="s">
        <v>38</v>
      </c>
      <c r="B12" s="26">
        <v>10</v>
      </c>
      <c r="C12" s="26">
        <v>2029</v>
      </c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</row>
    <row r="13" spans="1:40" x14ac:dyDescent="0.25">
      <c r="A13" s="26" t="s">
        <v>39</v>
      </c>
      <c r="B13" s="26">
        <v>11</v>
      </c>
      <c r="C13" s="26">
        <v>2030</v>
      </c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</row>
    <row r="14" spans="1:40" x14ac:dyDescent="0.25">
      <c r="A14" s="26" t="s">
        <v>40</v>
      </c>
      <c r="B14" s="26">
        <v>12</v>
      </c>
      <c r="C14" s="26">
        <v>2031</v>
      </c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</row>
    <row r="15" spans="1:40" x14ac:dyDescent="0.25"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</row>
    <row r="16" spans="1:40" x14ac:dyDescent="0.25"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</row>
    <row r="17" spans="6:36" x14ac:dyDescent="0.25"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</row>
  </sheetData>
  <pageMargins left="0.7" right="0.7" top="0.75" bottom="0.75" header="0.3" footer="0.3"/>
  <pageSetup paperSize="9" orientation="portrait" horizontalDpi="4294967292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4" sqref="D4"/>
    </sheetView>
  </sheetViews>
  <sheetFormatPr baseColWidth="10" defaultRowHeight="15" x14ac:dyDescent="0.25"/>
  <cols>
    <col min="2" max="2" width="22.42578125" bestFit="1" customWidth="1"/>
  </cols>
  <sheetData>
    <row r="1" spans="1:4" x14ac:dyDescent="0.25">
      <c r="A1">
        <v>2</v>
      </c>
      <c r="B1" s="13">
        <v>43955</v>
      </c>
    </row>
    <row r="4" spans="1:4" x14ac:dyDescent="0.25">
      <c r="B4" s="13">
        <f>((A1-(WEEKDAY(B1,2)&lt;7))*7)+B1-(WEEKDAY(B1,2)-1)</f>
        <v>43962</v>
      </c>
      <c r="D4">
        <f>WEEKDAY(B4,11)</f>
        <v>1</v>
      </c>
    </row>
  </sheetData>
  <pageMargins left="0.7" right="0.7" top="0.75" bottom="0.75" header="0.3" footer="0.3"/>
  <pageSetup paperSize="9" orientation="portrait" horizontalDpi="4294967292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Calendrier</vt:lpstr>
      <vt:lpstr>Sources</vt:lpstr>
      <vt:lpstr>Feuil2</vt:lpstr>
      <vt:lpstr>LISTEANNEES</vt:lpstr>
      <vt:lpstr>LISTEMOIS</vt:lpstr>
      <vt:lpstr>LISTEPLANNING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Lisa Dirik</cp:lastModifiedBy>
  <cp:lastPrinted>2020-04-03T15:13:20Z</cp:lastPrinted>
  <dcterms:created xsi:type="dcterms:W3CDTF">2016-10-02T18:02:03Z</dcterms:created>
  <dcterms:modified xsi:type="dcterms:W3CDTF">2020-04-04T11:54:53Z</dcterms:modified>
</cp:coreProperties>
</file>