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0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ristophe/Documents/"/>
    </mc:Choice>
  </mc:AlternateContent>
  <xr:revisionPtr revIDLastSave="0" documentId="13_ncr:1_{7A15A406-7C9C-994E-8210-09C5AE594656}" xr6:coauthVersionLast="47" xr6:coauthVersionMax="47" xr10:uidLastSave="{00000000-0000-0000-0000-000000000000}"/>
  <bookViews>
    <workbookView xWindow="33600" yWindow="-7300" windowWidth="51200" windowHeight="26920" xr2:uid="{38B7FDB7-0798-9E45-A084-E5E46D45C5F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H4" i="1"/>
  <c r="CO5" i="1"/>
  <c r="CF5" i="1"/>
  <c r="BW5" i="1"/>
  <c r="BN5" i="1"/>
  <c r="BE5" i="1"/>
  <c r="AV5" i="1"/>
  <c r="AM5" i="1"/>
  <c r="AD5" i="1"/>
  <c r="U5" i="1"/>
  <c r="L5" i="1"/>
  <c r="CO4" i="1"/>
  <c r="CF4" i="1"/>
  <c r="BW4" i="1"/>
  <c r="BN4" i="1"/>
  <c r="BE4" i="1"/>
  <c r="AV4" i="1"/>
  <c r="AM4" i="1"/>
  <c r="AD4" i="1"/>
  <c r="U4" i="1"/>
  <c r="L4" i="1"/>
  <c r="Q5" i="1" l="1"/>
  <c r="CK4" i="1"/>
  <c r="Z5" i="1"/>
  <c r="CT5" i="1"/>
  <c r="BS4" i="1"/>
  <c r="BJ4" i="1"/>
  <c r="BJ5" i="1"/>
  <c r="CK5" i="1"/>
  <c r="AI5" i="1"/>
  <c r="BA4" i="1"/>
  <c r="CB4" i="1"/>
  <c r="Q4" i="1"/>
  <c r="AR4" i="1"/>
  <c r="CT4" i="1"/>
  <c r="AI4" i="1"/>
  <c r="Z4" i="1"/>
  <c r="BA5" i="1"/>
  <c r="BS5" i="1"/>
  <c r="AR5" i="1"/>
  <c r="CB5" i="1"/>
  <c r="H5" i="1" l="1"/>
  <c r="G5" i="1"/>
  <c r="F5" i="1"/>
  <c r="F4" i="1" l="1"/>
</calcChain>
</file>

<file path=xl/sharedStrings.xml><?xml version="1.0" encoding="utf-8"?>
<sst xmlns="http://schemas.openxmlformats.org/spreadsheetml/2006/main" count="355" uniqueCount="44">
  <si>
    <t>ENTREE</t>
  </si>
  <si>
    <t>PRÉSENTE ?</t>
  </si>
  <si>
    <t>PORTE PALIERE</t>
  </si>
  <si>
    <t>SOL</t>
  </si>
  <si>
    <t>MUR</t>
  </si>
  <si>
    <t>PLAFOND</t>
  </si>
  <si>
    <t>PLINTHES</t>
  </si>
  <si>
    <t>MOBILIER</t>
  </si>
  <si>
    <t>Plafonnier</t>
  </si>
  <si>
    <t>LUMIÈRE 1</t>
  </si>
  <si>
    <t>Fenêtre 1</t>
  </si>
  <si>
    <t>Fenêtre 2</t>
  </si>
  <si>
    <t>ID</t>
  </si>
  <si>
    <t>SITE (Résidence)</t>
  </si>
  <si>
    <t>LOGEMENT (N°)</t>
  </si>
  <si>
    <t>ETAGE</t>
  </si>
  <si>
    <t>TYPOLOGIE</t>
  </si>
  <si>
    <t>COUT HEB</t>
  </si>
  <si>
    <t>PRIX_PROPRIO</t>
  </si>
  <si>
    <t>ETAT</t>
  </si>
  <si>
    <t>TYPE</t>
  </si>
  <si>
    <t>VETUSTÉ</t>
  </si>
  <si>
    <t>TRAVAUX A PRÉVOIR</t>
  </si>
  <si>
    <t>SURFACE / QUANTITÉ</t>
  </si>
  <si>
    <t>PRIX UNITAIRE (€ HT)</t>
  </si>
  <si>
    <t>A LA CHARGE DE</t>
  </si>
  <si>
    <t>COUT</t>
  </si>
  <si>
    <t>-</t>
  </si>
  <si>
    <t>_</t>
  </si>
  <si>
    <t>Site</t>
  </si>
  <si>
    <t>PRIX_Site</t>
  </si>
  <si>
    <t>Proprietaire</t>
  </si>
  <si>
    <t>Présente</t>
  </si>
  <si>
    <t>A réviser</t>
  </si>
  <si>
    <t>Sur Inventaire</t>
  </si>
  <si>
    <t>Conservable</t>
  </si>
  <si>
    <t>Parquet</t>
  </si>
  <si>
    <t>Non présente</t>
  </si>
  <si>
    <t>Non présent</t>
  </si>
  <si>
    <t>Fonctionne</t>
  </si>
  <si>
    <t>Rangement (entrèe);</t>
  </si>
  <si>
    <t>A Réviser</t>
  </si>
  <si>
    <t>Peinture;</t>
  </si>
  <si>
    <t>04-T3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</si>
</sst>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€&quot;_ ;_ * \(#,##0.00\)\ &quot;€&quot;_ ;_ * &quot;-&quot;??_)\ &quot;€&quot;_ ;_ @_ "/>
    <numFmt numFmtId="164" formatCode="#,##0.00\ &quot;€&quot;"/>
    <numFmt numFmtId="165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venir Book"/>
      <family val="2"/>
    </font>
    <font>
      <sz val="10"/>
      <color theme="1"/>
      <name val="Avenir Book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1C1C1"/>
        <bgColor indexed="64"/>
      </patternFill>
    </fill>
    <fill>
      <patternFill patternType="solid">
        <fgColor rgb="FFDAB55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4" fontId="2" fillId="3" borderId="2" xfId="1" applyFont="1" applyFill="1" applyBorder="1" applyAlignment="1">
      <alignment horizontal="center" vertical="center"/>
    </xf>
    <xf numFmtId="44" fontId="2" fillId="3" borderId="1" xfId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44" fontId="0" fillId="4" borderId="4" xfId="1" applyFont="1" applyFill="1" applyBorder="1" applyAlignment="1">
      <alignment horizontal="center" vertical="center" wrapText="1"/>
    </xf>
    <xf numFmtId="44" fontId="0" fillId="4" borderId="5" xfId="1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3" fillId="6" borderId="0" xfId="2" applyFill="1" applyAlignment="1">
      <alignment horizontal="left" vertical="center"/>
    </xf>
    <xf numFmtId="164" fontId="3" fillId="6" borderId="0" xfId="2" applyNumberFormat="1" applyFill="1" applyAlignment="1">
      <alignment horizontal="left" vertical="center"/>
    </xf>
    <xf numFmtId="0" fontId="0" fillId="6" borderId="0" xfId="0" applyFill="1"/>
    <xf numFmtId="0" fontId="4" fillId="2" borderId="6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horizontal="left" vertical="center"/>
    </xf>
    <xf numFmtId="0" fontId="5" fillId="6" borderId="6" xfId="0" applyFont="1" applyFill="1" applyBorder="1" applyAlignment="1">
      <alignment vertical="center"/>
    </xf>
    <xf numFmtId="44" fontId="5" fillId="6" borderId="6" xfId="1" applyFont="1" applyFill="1" applyBorder="1" applyAlignment="1">
      <alignment vertical="center"/>
    </xf>
    <xf numFmtId="44" fontId="5" fillId="6" borderId="6" xfId="1" applyFont="1" applyFill="1" applyBorder="1" applyAlignment="1">
      <alignment horizontal="center" vertical="center"/>
    </xf>
    <xf numFmtId="0" fontId="3" fillId="0" borderId="0" xfId="2" applyAlignment="1">
      <alignment horizontal="left"/>
    </xf>
    <xf numFmtId="164" fontId="0" fillId="0" borderId="0" xfId="0" applyNumberFormat="1"/>
    <xf numFmtId="44" fontId="0" fillId="0" borderId="0" xfId="1" applyFont="1"/>
    <xf numFmtId="165" fontId="0" fillId="0" borderId="0" xfId="0" applyNumberFormat="1"/>
    <xf numFmtId="44" fontId="0" fillId="0" borderId="0" xfId="0" applyNumberFormat="1"/>
    <xf numFmtId="1" fontId="0" fillId="0" borderId="0" xfId="0" applyNumberFormat="1"/>
  </cellXfs>
  <cellStyles count="3">
    <cellStyle name="Monétaire" xfId="1" builtinId="4"/>
    <cellStyle name="Normal" xfId="0" builtinId="0"/>
    <cellStyle name="Normal 2" xfId="2" xr:uid="{39687FE5-15DC-A34B-BC8C-27141A9747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155CF-1DCE-224F-AD4F-C52591C61F71}">
  <dimension ref="A1:CT5"/>
  <sheetViews>
    <sheetView tabSelected="1" zoomScale="150" workbookViewId="0">
      <selection activeCell="F10" sqref="F10"/>
    </sheetView>
  </sheetViews>
  <sheetFormatPr baseColWidth="10" defaultRowHeight="16" x14ac:dyDescent="0.2"/>
  <cols>
    <col min="2" max="2" width="20.83203125" bestFit="1" customWidth="1"/>
    <col min="15" max="15" width="18.5" bestFit="1" customWidth="1"/>
    <col min="16" max="16" width="15.83203125" bestFit="1" customWidth="1"/>
    <col min="17" max="17" width="11.1640625" bestFit="1" customWidth="1"/>
    <col min="22" max="22" width="17.6640625" bestFit="1" customWidth="1"/>
    <col min="31" max="31" width="17.6640625" bestFit="1" customWidth="1"/>
    <col min="56" max="56" width="18.33203125" bestFit="1" customWidth="1"/>
    <col min="60" max="60" width="18.5" bestFit="1" customWidth="1"/>
    <col min="62" max="62" width="11.1640625" bestFit="1" customWidth="1"/>
    <col min="87" max="87" width="11.1640625" bestFit="1" customWidth="1"/>
    <col min="96" max="96" width="11.1640625" bestFit="1" customWidth="1"/>
  </cols>
  <sheetData>
    <row r="1" spans="1:98" x14ac:dyDescent="0.2">
      <c r="D1" s="1"/>
      <c r="E1" s="1"/>
      <c r="F1" s="2"/>
      <c r="G1" s="2"/>
      <c r="H1" s="2"/>
      <c r="I1" s="3" t="s">
        <v>0</v>
      </c>
      <c r="J1" s="4" t="s">
        <v>0</v>
      </c>
      <c r="K1" s="4" t="s">
        <v>0</v>
      </c>
      <c r="L1" s="4" t="s">
        <v>0</v>
      </c>
      <c r="M1" s="4" t="s">
        <v>0</v>
      </c>
      <c r="N1" s="4" t="s">
        <v>0</v>
      </c>
      <c r="O1" s="5" t="s">
        <v>0</v>
      </c>
      <c r="P1" s="4" t="s">
        <v>0</v>
      </c>
      <c r="Q1" s="6" t="s">
        <v>0</v>
      </c>
      <c r="R1" s="6" t="s">
        <v>0</v>
      </c>
      <c r="S1" s="6" t="s">
        <v>0</v>
      </c>
      <c r="T1" s="6" t="s">
        <v>0</v>
      </c>
      <c r="U1" s="6" t="s">
        <v>0</v>
      </c>
      <c r="V1" s="6" t="s">
        <v>0</v>
      </c>
      <c r="W1" s="6" t="s">
        <v>0</v>
      </c>
      <c r="X1" s="6" t="s">
        <v>0</v>
      </c>
      <c r="Y1" s="6" t="s">
        <v>0</v>
      </c>
      <c r="Z1" s="6" t="s">
        <v>0</v>
      </c>
      <c r="AA1" s="7" t="s">
        <v>0</v>
      </c>
      <c r="AB1" s="7" t="s">
        <v>0</v>
      </c>
      <c r="AC1" s="7" t="s">
        <v>0</v>
      </c>
      <c r="AD1" s="7" t="s">
        <v>0</v>
      </c>
      <c r="AE1" s="7" t="s">
        <v>0</v>
      </c>
      <c r="AF1" s="7" t="s">
        <v>0</v>
      </c>
      <c r="AG1" s="7" t="s">
        <v>0</v>
      </c>
      <c r="AH1" s="7" t="s">
        <v>0</v>
      </c>
      <c r="AI1" s="7" t="s">
        <v>0</v>
      </c>
      <c r="AJ1" s="7" t="s">
        <v>0</v>
      </c>
      <c r="AK1" s="7" t="s">
        <v>0</v>
      </c>
      <c r="AL1" s="7" t="s">
        <v>0</v>
      </c>
      <c r="AM1" s="7" t="s">
        <v>0</v>
      </c>
      <c r="AN1" s="7" t="s">
        <v>0</v>
      </c>
      <c r="AO1" s="7" t="s">
        <v>0</v>
      </c>
      <c r="AP1" s="7" t="s">
        <v>0</v>
      </c>
      <c r="AQ1" s="7" t="s">
        <v>0</v>
      </c>
      <c r="AR1" s="7" t="s">
        <v>0</v>
      </c>
      <c r="AS1" s="7" t="s">
        <v>0</v>
      </c>
      <c r="AT1" s="7" t="s">
        <v>0</v>
      </c>
      <c r="AU1" s="7" t="s">
        <v>0</v>
      </c>
      <c r="AV1" s="7" t="s">
        <v>0</v>
      </c>
      <c r="AW1" s="7" t="s">
        <v>0</v>
      </c>
      <c r="AX1" s="7" t="s">
        <v>0</v>
      </c>
      <c r="AY1" s="7" t="s">
        <v>0</v>
      </c>
      <c r="AZ1" s="7" t="s">
        <v>0</v>
      </c>
      <c r="BA1" s="7" t="s">
        <v>0</v>
      </c>
      <c r="BB1" s="7" t="s">
        <v>0</v>
      </c>
      <c r="BC1" s="7" t="s">
        <v>0</v>
      </c>
      <c r="BD1" s="7" t="s">
        <v>0</v>
      </c>
      <c r="BE1" s="7" t="s">
        <v>0</v>
      </c>
      <c r="BF1" s="7" t="s">
        <v>0</v>
      </c>
      <c r="BG1" s="7" t="s">
        <v>0</v>
      </c>
      <c r="BH1" s="7" t="s">
        <v>0</v>
      </c>
      <c r="BI1" s="7" t="s">
        <v>0</v>
      </c>
      <c r="BJ1" s="7" t="s">
        <v>0</v>
      </c>
      <c r="BK1" s="7" t="s">
        <v>0</v>
      </c>
      <c r="BL1" s="7" t="s">
        <v>0</v>
      </c>
      <c r="BM1" s="7" t="s">
        <v>0</v>
      </c>
      <c r="BN1" s="7" t="s">
        <v>0</v>
      </c>
      <c r="BO1" s="7" t="s">
        <v>0</v>
      </c>
      <c r="BP1" s="7" t="s">
        <v>0</v>
      </c>
      <c r="BQ1" s="7" t="s">
        <v>0</v>
      </c>
      <c r="BR1" s="7" t="s">
        <v>0</v>
      </c>
      <c r="BS1" s="7" t="s">
        <v>0</v>
      </c>
      <c r="BT1" s="7" t="s">
        <v>0</v>
      </c>
      <c r="BU1" s="7" t="s">
        <v>0</v>
      </c>
      <c r="BV1" s="7" t="s">
        <v>0</v>
      </c>
      <c r="BW1" s="7" t="s">
        <v>0</v>
      </c>
      <c r="BX1" s="7" t="s">
        <v>0</v>
      </c>
      <c r="BY1" s="7" t="s">
        <v>0</v>
      </c>
      <c r="BZ1" s="7" t="s">
        <v>0</v>
      </c>
      <c r="CA1" s="7" t="s">
        <v>0</v>
      </c>
      <c r="CB1" s="7" t="s">
        <v>0</v>
      </c>
      <c r="CC1" s="7" t="s">
        <v>0</v>
      </c>
      <c r="CD1" s="7" t="s">
        <v>0</v>
      </c>
      <c r="CE1" s="7" t="s">
        <v>0</v>
      </c>
      <c r="CF1" s="7" t="s">
        <v>0</v>
      </c>
      <c r="CG1" s="7" t="s">
        <v>0</v>
      </c>
      <c r="CH1" s="7" t="s">
        <v>0</v>
      </c>
      <c r="CI1" s="7" t="s">
        <v>0</v>
      </c>
      <c r="CJ1" s="7" t="s">
        <v>0</v>
      </c>
      <c r="CK1" s="7" t="s">
        <v>0</v>
      </c>
      <c r="CL1" s="7" t="s">
        <v>0</v>
      </c>
      <c r="CM1" s="7" t="s">
        <v>0</v>
      </c>
      <c r="CN1" s="7" t="s">
        <v>0</v>
      </c>
      <c r="CO1" s="7" t="s">
        <v>0</v>
      </c>
      <c r="CP1" s="7" t="s">
        <v>0</v>
      </c>
      <c r="CQ1" s="7" t="s">
        <v>0</v>
      </c>
      <c r="CR1" s="7" t="s">
        <v>0</v>
      </c>
      <c r="CS1" s="7" t="s">
        <v>0</v>
      </c>
      <c r="CT1" s="7" t="s">
        <v>0</v>
      </c>
    </row>
    <row r="2" spans="1:98" ht="34" x14ac:dyDescent="0.2">
      <c r="D2" s="8"/>
      <c r="E2" s="8"/>
      <c r="F2" s="9"/>
      <c r="G2" s="9"/>
      <c r="H2" s="9"/>
      <c r="I2" s="10" t="s">
        <v>1</v>
      </c>
      <c r="J2" s="11" t="s">
        <v>2</v>
      </c>
      <c r="K2" s="11" t="s">
        <v>2</v>
      </c>
      <c r="L2" s="11" t="s">
        <v>2</v>
      </c>
      <c r="M2" s="11" t="s">
        <v>2</v>
      </c>
      <c r="N2" s="11" t="s">
        <v>2</v>
      </c>
      <c r="O2" s="12" t="s">
        <v>2</v>
      </c>
      <c r="P2" s="11" t="s">
        <v>2</v>
      </c>
      <c r="Q2" s="13" t="s">
        <v>2</v>
      </c>
      <c r="R2" s="14" t="s">
        <v>3</v>
      </c>
      <c r="S2" s="14" t="s">
        <v>3</v>
      </c>
      <c r="T2" s="14" t="s">
        <v>3</v>
      </c>
      <c r="U2" s="14" t="s">
        <v>3</v>
      </c>
      <c r="V2" s="14" t="s">
        <v>3</v>
      </c>
      <c r="W2" s="14" t="s">
        <v>3</v>
      </c>
      <c r="X2" s="14" t="s">
        <v>3</v>
      </c>
      <c r="Y2" s="14" t="s">
        <v>3</v>
      </c>
      <c r="Z2" s="14" t="s">
        <v>3</v>
      </c>
      <c r="AA2" s="15" t="s">
        <v>4</v>
      </c>
      <c r="AB2" s="15" t="s">
        <v>4</v>
      </c>
      <c r="AC2" s="15" t="s">
        <v>4</v>
      </c>
      <c r="AD2" s="15" t="s">
        <v>4</v>
      </c>
      <c r="AE2" s="15" t="s">
        <v>4</v>
      </c>
      <c r="AF2" s="15" t="s">
        <v>4</v>
      </c>
      <c r="AG2" s="15" t="s">
        <v>4</v>
      </c>
      <c r="AH2" s="15" t="s">
        <v>4</v>
      </c>
      <c r="AI2" s="15" t="s">
        <v>4</v>
      </c>
      <c r="AJ2" s="14" t="s">
        <v>5</v>
      </c>
      <c r="AK2" s="14" t="s">
        <v>5</v>
      </c>
      <c r="AL2" s="14" t="s">
        <v>5</v>
      </c>
      <c r="AM2" s="14" t="s">
        <v>5</v>
      </c>
      <c r="AN2" s="14" t="s">
        <v>5</v>
      </c>
      <c r="AO2" s="14" t="s">
        <v>5</v>
      </c>
      <c r="AP2" s="14" t="s">
        <v>5</v>
      </c>
      <c r="AQ2" s="14" t="s">
        <v>5</v>
      </c>
      <c r="AR2" s="14" t="s">
        <v>5</v>
      </c>
      <c r="AS2" s="15" t="s">
        <v>6</v>
      </c>
      <c r="AT2" s="15" t="s">
        <v>6</v>
      </c>
      <c r="AU2" s="15" t="s">
        <v>6</v>
      </c>
      <c r="AV2" s="15" t="s">
        <v>6</v>
      </c>
      <c r="AW2" s="15" t="s">
        <v>6</v>
      </c>
      <c r="AX2" s="15" t="s">
        <v>6</v>
      </c>
      <c r="AY2" s="15" t="s">
        <v>6</v>
      </c>
      <c r="AZ2" s="15" t="s">
        <v>6</v>
      </c>
      <c r="BA2" s="15" t="s">
        <v>6</v>
      </c>
      <c r="BB2" s="14" t="s">
        <v>7</v>
      </c>
      <c r="BC2" s="14" t="s">
        <v>7</v>
      </c>
      <c r="BD2" s="14" t="s">
        <v>7</v>
      </c>
      <c r="BE2" s="14" t="s">
        <v>7</v>
      </c>
      <c r="BF2" s="14" t="s">
        <v>7</v>
      </c>
      <c r="BG2" s="14" t="s">
        <v>7</v>
      </c>
      <c r="BH2" s="14" t="s">
        <v>7</v>
      </c>
      <c r="BI2" s="14" t="s">
        <v>7</v>
      </c>
      <c r="BJ2" s="14" t="s">
        <v>7</v>
      </c>
      <c r="BK2" s="15" t="s">
        <v>8</v>
      </c>
      <c r="BL2" s="15" t="s">
        <v>8</v>
      </c>
      <c r="BM2" s="15" t="s">
        <v>8</v>
      </c>
      <c r="BN2" s="15" t="s">
        <v>8</v>
      </c>
      <c r="BO2" s="15" t="s">
        <v>8</v>
      </c>
      <c r="BP2" s="15" t="s">
        <v>8</v>
      </c>
      <c r="BQ2" s="15" t="s">
        <v>8</v>
      </c>
      <c r="BR2" s="15" t="s">
        <v>8</v>
      </c>
      <c r="BS2" s="15" t="s">
        <v>8</v>
      </c>
      <c r="BT2" s="14" t="s">
        <v>9</v>
      </c>
      <c r="BU2" s="14" t="s">
        <v>9</v>
      </c>
      <c r="BV2" s="14" t="s">
        <v>9</v>
      </c>
      <c r="BW2" s="14" t="s">
        <v>9</v>
      </c>
      <c r="BX2" s="14" t="s">
        <v>9</v>
      </c>
      <c r="BY2" s="14" t="s">
        <v>9</v>
      </c>
      <c r="BZ2" s="14" t="s">
        <v>9</v>
      </c>
      <c r="CA2" s="14" t="s">
        <v>9</v>
      </c>
      <c r="CB2" s="14" t="s">
        <v>9</v>
      </c>
      <c r="CC2" s="15" t="s">
        <v>10</v>
      </c>
      <c r="CD2" s="15" t="s">
        <v>10</v>
      </c>
      <c r="CE2" s="15" t="s">
        <v>10</v>
      </c>
      <c r="CF2" s="15" t="s">
        <v>10</v>
      </c>
      <c r="CG2" s="15" t="s">
        <v>10</v>
      </c>
      <c r="CH2" s="15" t="s">
        <v>10</v>
      </c>
      <c r="CI2" s="15" t="s">
        <v>10</v>
      </c>
      <c r="CJ2" s="15" t="s">
        <v>10</v>
      </c>
      <c r="CK2" s="15" t="s">
        <v>10</v>
      </c>
      <c r="CL2" s="14" t="s">
        <v>11</v>
      </c>
      <c r="CM2" s="14" t="s">
        <v>11</v>
      </c>
      <c r="CN2" s="14" t="s">
        <v>11</v>
      </c>
      <c r="CO2" s="14" t="s">
        <v>11</v>
      </c>
      <c r="CP2" s="14" t="s">
        <v>11</v>
      </c>
      <c r="CQ2" s="14" t="s">
        <v>11</v>
      </c>
      <c r="CR2" s="14" t="s">
        <v>11</v>
      </c>
      <c r="CS2" s="14" t="s">
        <v>11</v>
      </c>
      <c r="CT2" s="14" t="s">
        <v>11</v>
      </c>
    </row>
    <row r="3" spans="1:98" x14ac:dyDescent="0.2">
      <c r="A3" s="16" t="s">
        <v>12</v>
      </c>
      <c r="B3" s="16" t="s">
        <v>13</v>
      </c>
      <c r="C3" s="16" t="s">
        <v>14</v>
      </c>
      <c r="D3" s="16" t="s">
        <v>15</v>
      </c>
      <c r="E3" s="16" t="s">
        <v>16</v>
      </c>
      <c r="F3" s="17" t="s">
        <v>17</v>
      </c>
      <c r="G3" s="18" t="s">
        <v>30</v>
      </c>
      <c r="H3" s="18" t="s">
        <v>18</v>
      </c>
      <c r="I3" s="19" t="s">
        <v>0</v>
      </c>
      <c r="J3" s="20" t="s">
        <v>19</v>
      </c>
      <c r="K3" s="20" t="s">
        <v>20</v>
      </c>
      <c r="L3" s="20" t="s">
        <v>21</v>
      </c>
      <c r="M3" s="21" t="s">
        <v>22</v>
      </c>
      <c r="N3" s="21" t="s">
        <v>23</v>
      </c>
      <c r="O3" s="22" t="s">
        <v>24</v>
      </c>
      <c r="P3" s="22" t="s">
        <v>25</v>
      </c>
      <c r="Q3" s="23" t="s">
        <v>26</v>
      </c>
      <c r="R3" s="20"/>
      <c r="S3" s="20" t="s">
        <v>19</v>
      </c>
      <c r="T3" s="20" t="s">
        <v>20</v>
      </c>
      <c r="U3" s="20" t="s">
        <v>21</v>
      </c>
      <c r="V3" s="21" t="s">
        <v>22</v>
      </c>
      <c r="W3" s="21" t="s">
        <v>23</v>
      </c>
      <c r="X3" s="22" t="s">
        <v>24</v>
      </c>
      <c r="Y3" s="22" t="s">
        <v>25</v>
      </c>
      <c r="Z3" s="23" t="s">
        <v>26</v>
      </c>
      <c r="AA3" s="20"/>
      <c r="AB3" s="20" t="s">
        <v>19</v>
      </c>
      <c r="AC3" s="20" t="s">
        <v>20</v>
      </c>
      <c r="AD3" s="20" t="s">
        <v>21</v>
      </c>
      <c r="AE3" s="21" t="s">
        <v>22</v>
      </c>
      <c r="AF3" s="21" t="s">
        <v>23</v>
      </c>
      <c r="AG3" s="22" t="s">
        <v>24</v>
      </c>
      <c r="AH3" s="22" t="s">
        <v>25</v>
      </c>
      <c r="AI3" s="23" t="s">
        <v>26</v>
      </c>
      <c r="AJ3" s="20"/>
      <c r="AK3" s="20" t="s">
        <v>19</v>
      </c>
      <c r="AL3" s="20" t="s">
        <v>20</v>
      </c>
      <c r="AM3" s="20" t="s">
        <v>21</v>
      </c>
      <c r="AN3" s="21" t="s">
        <v>22</v>
      </c>
      <c r="AO3" s="21" t="s">
        <v>23</v>
      </c>
      <c r="AP3" s="22" t="s">
        <v>24</v>
      </c>
      <c r="AQ3" s="22" t="s">
        <v>25</v>
      </c>
      <c r="AR3" s="23" t="s">
        <v>26</v>
      </c>
      <c r="AS3" s="20"/>
      <c r="AT3" s="20" t="s">
        <v>19</v>
      </c>
      <c r="AU3" s="20" t="s">
        <v>20</v>
      </c>
      <c r="AV3" s="20" t="s">
        <v>21</v>
      </c>
      <c r="AW3" s="21" t="s">
        <v>22</v>
      </c>
      <c r="AX3" s="21" t="s">
        <v>23</v>
      </c>
      <c r="AY3" s="22" t="s">
        <v>24</v>
      </c>
      <c r="AZ3" s="22" t="s">
        <v>25</v>
      </c>
      <c r="BA3" s="23" t="s">
        <v>26</v>
      </c>
      <c r="BB3" s="20"/>
      <c r="BC3" s="20" t="s">
        <v>19</v>
      </c>
      <c r="BD3" s="20" t="s">
        <v>20</v>
      </c>
      <c r="BE3" s="20" t="s">
        <v>21</v>
      </c>
      <c r="BF3" s="21" t="s">
        <v>22</v>
      </c>
      <c r="BG3" s="21" t="s">
        <v>23</v>
      </c>
      <c r="BH3" s="22" t="s">
        <v>24</v>
      </c>
      <c r="BI3" s="22" t="s">
        <v>25</v>
      </c>
      <c r="BJ3" s="23" t="s">
        <v>26</v>
      </c>
      <c r="BK3" s="20"/>
      <c r="BL3" s="20" t="s">
        <v>19</v>
      </c>
      <c r="BM3" s="20" t="s">
        <v>20</v>
      </c>
      <c r="BN3" s="20" t="s">
        <v>21</v>
      </c>
      <c r="BO3" s="21" t="s">
        <v>22</v>
      </c>
      <c r="BP3" s="21" t="s">
        <v>23</v>
      </c>
      <c r="BQ3" s="22" t="s">
        <v>24</v>
      </c>
      <c r="BR3" s="22" t="s">
        <v>25</v>
      </c>
      <c r="BS3" s="23" t="s">
        <v>26</v>
      </c>
      <c r="BT3" s="20"/>
      <c r="BU3" s="20" t="s">
        <v>19</v>
      </c>
      <c r="BV3" s="20" t="s">
        <v>20</v>
      </c>
      <c r="BW3" s="20" t="s">
        <v>21</v>
      </c>
      <c r="BX3" s="21" t="s">
        <v>22</v>
      </c>
      <c r="BY3" s="21" t="s">
        <v>23</v>
      </c>
      <c r="BZ3" s="22" t="s">
        <v>24</v>
      </c>
      <c r="CA3" s="22" t="s">
        <v>25</v>
      </c>
      <c r="CB3" s="23" t="s">
        <v>26</v>
      </c>
      <c r="CC3" s="20"/>
      <c r="CD3" s="20" t="s">
        <v>19</v>
      </c>
      <c r="CE3" s="20" t="s">
        <v>20</v>
      </c>
      <c r="CF3" s="20" t="s">
        <v>21</v>
      </c>
      <c r="CG3" s="21" t="s">
        <v>22</v>
      </c>
      <c r="CH3" s="21" t="s">
        <v>23</v>
      </c>
      <c r="CI3" s="22" t="s">
        <v>24</v>
      </c>
      <c r="CJ3" s="22" t="s">
        <v>25</v>
      </c>
      <c r="CK3" s="23" t="s">
        <v>26</v>
      </c>
      <c r="CL3" s="20"/>
      <c r="CM3" s="20" t="s">
        <v>19</v>
      </c>
      <c r="CN3" s="20" t="s">
        <v>20</v>
      </c>
      <c r="CO3" s="20" t="s">
        <v>21</v>
      </c>
      <c r="CP3" s="21" t="s">
        <v>22</v>
      </c>
      <c r="CQ3" s="21" t="s">
        <v>23</v>
      </c>
      <c r="CR3" s="22" t="s">
        <v>24</v>
      </c>
      <c r="CS3" s="22" t="s">
        <v>25</v>
      </c>
      <c r="CT3" s="23" t="s">
        <v>26</v>
      </c>
    </row>
    <row r="4" spans="1:98" x14ac:dyDescent="0.2">
      <c r="A4" s="24">
        <v>1116</v>
      </c>
      <c r="B4" t="s">
        <v>13</v>
      </c>
      <c r="C4">
        <v>149</v>
      </c>
      <c r="D4">
        <v>0</v>
      </c>
      <c r="E4" t="s">
        <v>43</v>
      </c>
      <c r="F4" s="25">
        <f>SUMIF($I$3:$CT$3,"COUT",I4:CT4)</f>
        <v>2374</v>
      </c>
      <c r="G4" s="25">
        <f>(P4="Site")*Q4+(Y4="Site")*Z4+(AH4="Site")*AI4+(AQ4="Site")*AR4+(AZ4="Site")*BA4+(BI4="Site")*BJ4+(BR4="Site")*BS4+(CA4="Site")*CB4+(CJ4="Site")*CK4+(CS4="Site")*CT4</f>
        <v>1174</v>
      </c>
      <c r="H4" s="25">
        <f>(P4="Proprietaire")*Q4+(Y4="Proprietaire")*Z4+(AH4="Proprietaire")*AI4+(AQ4="Proprietaire")*AR4+(AZ4="Proprietaire")*BA4+(BI4="Proprietaire")*BJ4+(BR4="Proprietaire")*BS4+(CA4="Proprietaire")*CB4+(CJ4="Proprietaire")*CK4+(CS4="Proprietaire")*CT4</f>
        <v>1200</v>
      </c>
      <c r="I4" t="s">
        <v>32</v>
      </c>
      <c r="J4" t="s">
        <v>33</v>
      </c>
      <c r="K4" t="s">
        <v>27</v>
      </c>
      <c r="L4" t="str">
        <f t="shared" ref="L4:L5" si="0">IF(OR(J4="A Réviser", J4="A remplacer"),"OUI","NON")</f>
        <v>OUI</v>
      </c>
      <c r="M4" t="s">
        <v>34</v>
      </c>
      <c r="N4">
        <v>1</v>
      </c>
      <c r="O4" s="26">
        <v>1200</v>
      </c>
      <c r="P4" t="s">
        <v>31</v>
      </c>
      <c r="Q4" s="26">
        <f t="shared" ref="Q4:Q5" si="1">PRODUCT(IF(OR(AND(M4="Sur Inventaire",L4="OUI"),(M4="OUI")),N4:O4))</f>
        <v>1200</v>
      </c>
      <c r="S4" t="s">
        <v>35</v>
      </c>
      <c r="T4" t="s">
        <v>36</v>
      </c>
      <c r="U4" t="str">
        <f t="shared" ref="U4:U5" si="2">IF(OR(S4="A Réviser", S4="A remplacer"),"OUI","NON")</f>
        <v>NON</v>
      </c>
      <c r="V4" t="s">
        <v>34</v>
      </c>
      <c r="W4" s="27">
        <v>2</v>
      </c>
      <c r="X4">
        <v>70</v>
      </c>
      <c r="Y4" t="s">
        <v>31</v>
      </c>
      <c r="Z4" s="26">
        <f t="shared" ref="Z4:Z5" si="3">PRODUCT(IF(OR(AND(V4="Sur Inventaire",U4="OUI"),(V4="OUI")),W4:X4))</f>
        <v>0</v>
      </c>
      <c r="AB4" t="s">
        <v>35</v>
      </c>
      <c r="AC4" t="s">
        <v>42</v>
      </c>
      <c r="AD4" t="str">
        <f t="shared" ref="AD4:AD5" si="4">IF(OR(AB4="A Réviser", AB4="A remplacer"),"OUI","NON")</f>
        <v>NON</v>
      </c>
      <c r="AE4" t="s">
        <v>34</v>
      </c>
      <c r="AF4" s="27">
        <v>12.6</v>
      </c>
      <c r="AG4" s="28">
        <v>40</v>
      </c>
      <c r="AH4" t="s">
        <v>29</v>
      </c>
      <c r="AI4" s="26">
        <f t="shared" ref="AI4:AI5" si="5">PRODUCT(IF(OR(AND(AE4="Sur Inventaire",AD4="OUI"),(AE4="OUI")),AF4:AG4))</f>
        <v>0</v>
      </c>
      <c r="AK4" t="s">
        <v>35</v>
      </c>
      <c r="AL4" t="s">
        <v>28</v>
      </c>
      <c r="AM4" t="str">
        <f t="shared" ref="AM4:AM5" si="6">IF(OR(AK4="A Réviser", AK4="A remplacer"),"OUI","NON")</f>
        <v>NON</v>
      </c>
      <c r="AN4" t="s">
        <v>34</v>
      </c>
      <c r="AO4" s="27">
        <v>2</v>
      </c>
      <c r="AP4" s="28">
        <v>40</v>
      </c>
      <c r="AQ4" t="s">
        <v>31</v>
      </c>
      <c r="AR4" s="26">
        <f t="shared" ref="AR4:AR5" si="7">PRODUCT(IF(OR(AND(AN4="Sur Inventaire",AM4="OUI"),(AN4="OUI")),AO4:AP4))</f>
        <v>0</v>
      </c>
      <c r="AT4" t="s">
        <v>41</v>
      </c>
      <c r="AU4" t="s">
        <v>28</v>
      </c>
      <c r="AV4" t="str">
        <f t="shared" ref="AV4:AV5" si="8">IF(OR(AT4="A Réviser", AT4="A remplacer"),"OUI","NON")</f>
        <v>OUI</v>
      </c>
      <c r="AW4" t="s">
        <v>34</v>
      </c>
      <c r="AX4" s="27">
        <v>5.8</v>
      </c>
      <c r="AY4" s="28">
        <v>30</v>
      </c>
      <c r="AZ4" t="s">
        <v>29</v>
      </c>
      <c r="BA4" s="26">
        <f t="shared" ref="BA4:BA5" si="9">PRODUCT(IF(OR(AND(AW4="Sur Inventaire",AV4="OUI"),(AW4="OUI")),AX4:AY4))</f>
        <v>174</v>
      </c>
      <c r="BC4" t="s">
        <v>41</v>
      </c>
      <c r="BD4" t="s">
        <v>40</v>
      </c>
      <c r="BE4" t="str">
        <f t="shared" ref="BE4:BE5" si="10">IF(OR(BC4="A Réviser", BC4="A remplacer"),"OUI","NON")</f>
        <v>OUI</v>
      </c>
      <c r="BF4" t="s">
        <v>34</v>
      </c>
      <c r="BG4" s="29">
        <v>1</v>
      </c>
      <c r="BH4" s="28">
        <v>1000</v>
      </c>
      <c r="BI4" t="s">
        <v>29</v>
      </c>
      <c r="BJ4" s="26">
        <f t="shared" ref="BJ4:BJ5" si="11">PRODUCT(IF(OR(AND(BF4="Sur Inventaire",BE4="OUI"),(BF4="OUI")),BG4:BH4))</f>
        <v>1000</v>
      </c>
      <c r="BL4" t="s">
        <v>39</v>
      </c>
      <c r="BM4" t="s">
        <v>28</v>
      </c>
      <c r="BN4" t="str">
        <f t="shared" ref="BN4:BN5" si="12">IF(BL4="Ne fonctionne pas","OUI","NON")</f>
        <v>NON</v>
      </c>
      <c r="BO4" t="s">
        <v>34</v>
      </c>
      <c r="BP4" s="29">
        <v>1</v>
      </c>
      <c r="BQ4" s="28">
        <v>50</v>
      </c>
      <c r="BR4" t="s">
        <v>29</v>
      </c>
      <c r="BS4" s="26">
        <f t="shared" ref="BS4:BS5" si="13">PRODUCT(IF(OR(AND(BO4="Sur Inventaire",BN4="OUI"),(BO4="OUI")),BP4:BQ4))</f>
        <v>0</v>
      </c>
      <c r="BU4" t="s">
        <v>37</v>
      </c>
      <c r="BV4" t="s">
        <v>28</v>
      </c>
      <c r="BW4" t="str">
        <f t="shared" ref="BW4:BW5" si="14">IF(BU4="Ne fonctionne pas","OUI","NON")</f>
        <v>NON</v>
      </c>
      <c r="BX4" t="s">
        <v>34</v>
      </c>
      <c r="BY4" s="29">
        <v>1</v>
      </c>
      <c r="BZ4" s="28">
        <v>50</v>
      </c>
      <c r="CA4" t="s">
        <v>29</v>
      </c>
      <c r="CB4" s="26">
        <f t="shared" ref="CB4:CB5" si="15">PRODUCT(IF(OR(AND(BX4="Sur Inventaire",BW4="OUI"),(BX4="OUI")),BY4:BZ4))</f>
        <v>0</v>
      </c>
      <c r="CD4" t="s">
        <v>38</v>
      </c>
      <c r="CE4" t="s">
        <v>37</v>
      </c>
      <c r="CF4" t="str">
        <f t="shared" ref="CF4:CF5" si="16">IF(OR(CD4="A Réviser", CD4="A remplacer"),"OUI","NON")</f>
        <v>NON</v>
      </c>
      <c r="CG4" t="s">
        <v>34</v>
      </c>
      <c r="CH4" s="29">
        <v>1</v>
      </c>
      <c r="CI4" s="28">
        <v>1000</v>
      </c>
      <c r="CJ4" t="s">
        <v>31</v>
      </c>
      <c r="CK4" s="26">
        <f t="shared" ref="CK4:CK5" si="17">PRODUCT(IF(OR(AND(CG4="Sur Inventaire",CF4="OUI"),(CG4="OUI")),CH4:CI4))</f>
        <v>0</v>
      </c>
      <c r="CM4" t="s">
        <v>38</v>
      </c>
      <c r="CN4" t="s">
        <v>37</v>
      </c>
      <c r="CO4" t="str">
        <f t="shared" ref="CO4:CO5" si="18">IF(OR(CM4="A Réviser", CM4="A remplacer"),"OUI","NON")</f>
        <v>NON</v>
      </c>
      <c r="CP4" t="s">
        <v>34</v>
      </c>
      <c r="CQ4" s="29">
        <v>1</v>
      </c>
      <c r="CR4" s="28">
        <v>1000</v>
      </c>
      <c r="CS4" t="s">
        <v>31</v>
      </c>
      <c r="CT4" s="26">
        <f t="shared" ref="CT4:CT5" si="19">PRODUCT(IF(OR(AND(CP4="Sur Inventaire",CO4="OUI"),(CP4="OUI")),CQ4:CR4))</f>
        <v>0</v>
      </c>
    </row>
    <row r="5" spans="1:98" x14ac:dyDescent="0.2">
      <c r="A5" s="24">
        <v>1116</v>
      </c>
      <c r="B5" t="s">
        <v>13</v>
      </c>
      <c r="C5">
        <v>149</v>
      </c>
      <c r="D5">
        <v>0</v>
      </c>
      <c r="E5" t="s">
        <v>43</v>
      </c>
      <c r="F5" s="25">
        <f>SUMIF($I$3:$CT$3,"COUT",I5:CT5)</f>
        <v>2374</v>
      </c>
      <c r="G5" s="28">
        <f>SUMIFS($I5:$CT5,$I$3:$CT$3,"COUT",$I5:$CT5,"Site")</f>
        <v>0</v>
      </c>
      <c r="H5" s="28">
        <f>SUMIFS($I5:$CT5,$I$3:$CT$3,"COUT",$I5:$CT5,"Proprietaire")</f>
        <v>0</v>
      </c>
      <c r="I5" t="s">
        <v>32</v>
      </c>
      <c r="J5" t="s">
        <v>33</v>
      </c>
      <c r="K5" t="s">
        <v>27</v>
      </c>
      <c r="L5" t="str">
        <f t="shared" si="0"/>
        <v>OUI</v>
      </c>
      <c r="M5" t="s">
        <v>34</v>
      </c>
      <c r="N5">
        <v>1</v>
      </c>
      <c r="O5" s="26">
        <v>1200</v>
      </c>
      <c r="P5" t="s">
        <v>29</v>
      </c>
      <c r="Q5" s="26">
        <f t="shared" si="1"/>
        <v>1200</v>
      </c>
      <c r="S5" t="s">
        <v>35</v>
      </c>
      <c r="T5" t="s">
        <v>36</v>
      </c>
      <c r="U5" t="str">
        <f t="shared" si="2"/>
        <v>NON</v>
      </c>
      <c r="V5" t="s">
        <v>34</v>
      </c>
      <c r="W5" s="27">
        <v>2</v>
      </c>
      <c r="X5">
        <v>70</v>
      </c>
      <c r="Y5" t="s">
        <v>29</v>
      </c>
      <c r="Z5" s="26">
        <f t="shared" si="3"/>
        <v>0</v>
      </c>
      <c r="AB5" t="s">
        <v>35</v>
      </c>
      <c r="AC5" t="s">
        <v>42</v>
      </c>
      <c r="AD5" t="str">
        <f t="shared" si="4"/>
        <v>NON</v>
      </c>
      <c r="AE5" t="s">
        <v>34</v>
      </c>
      <c r="AF5" s="27">
        <v>12.6</v>
      </c>
      <c r="AG5" s="28">
        <v>40</v>
      </c>
      <c r="AH5" t="s">
        <v>29</v>
      </c>
      <c r="AI5" s="26">
        <f t="shared" si="5"/>
        <v>0</v>
      </c>
      <c r="AK5" t="s">
        <v>35</v>
      </c>
      <c r="AL5" t="s">
        <v>28</v>
      </c>
      <c r="AM5" t="str">
        <f t="shared" si="6"/>
        <v>NON</v>
      </c>
      <c r="AN5" t="s">
        <v>34</v>
      </c>
      <c r="AO5" s="27">
        <v>2</v>
      </c>
      <c r="AP5" s="28">
        <v>40</v>
      </c>
      <c r="AQ5" t="s">
        <v>29</v>
      </c>
      <c r="AR5" s="26">
        <f t="shared" si="7"/>
        <v>0</v>
      </c>
      <c r="AT5" t="s">
        <v>41</v>
      </c>
      <c r="AU5" t="s">
        <v>28</v>
      </c>
      <c r="AV5" t="str">
        <f t="shared" si="8"/>
        <v>OUI</v>
      </c>
      <c r="AW5" t="s">
        <v>34</v>
      </c>
      <c r="AX5" s="27">
        <v>5.8</v>
      </c>
      <c r="AY5" s="28">
        <v>30</v>
      </c>
      <c r="AZ5" t="s">
        <v>29</v>
      </c>
      <c r="BA5" s="26">
        <f t="shared" si="9"/>
        <v>174</v>
      </c>
      <c r="BC5" t="s">
        <v>41</v>
      </c>
      <c r="BD5" t="s">
        <v>40</v>
      </c>
      <c r="BE5" t="str">
        <f t="shared" si="10"/>
        <v>OUI</v>
      </c>
      <c r="BF5" t="s">
        <v>34</v>
      </c>
      <c r="BG5" s="29">
        <v>1</v>
      </c>
      <c r="BH5" s="28">
        <v>1000</v>
      </c>
      <c r="BI5" t="s">
        <v>29</v>
      </c>
      <c r="BJ5" s="26">
        <f t="shared" si="11"/>
        <v>1000</v>
      </c>
      <c r="BL5" t="s">
        <v>39</v>
      </c>
      <c r="BM5" t="s">
        <v>28</v>
      </c>
      <c r="BN5" t="str">
        <f t="shared" si="12"/>
        <v>NON</v>
      </c>
      <c r="BO5" t="s">
        <v>34</v>
      </c>
      <c r="BP5" s="29">
        <v>1</v>
      </c>
      <c r="BQ5" s="28">
        <v>50</v>
      </c>
      <c r="BR5" t="s">
        <v>29</v>
      </c>
      <c r="BS5" s="26">
        <f t="shared" si="13"/>
        <v>0</v>
      </c>
      <c r="BU5" t="s">
        <v>37</v>
      </c>
      <c r="BV5" t="s">
        <v>28</v>
      </c>
      <c r="BW5" t="str">
        <f t="shared" si="14"/>
        <v>NON</v>
      </c>
      <c r="BX5" t="s">
        <v>34</v>
      </c>
      <c r="BY5" s="29">
        <v>1</v>
      </c>
      <c r="BZ5" s="28">
        <v>50</v>
      </c>
      <c r="CA5" t="s">
        <v>29</v>
      </c>
      <c r="CB5" s="26">
        <f t="shared" si="15"/>
        <v>0</v>
      </c>
      <c r="CD5" t="s">
        <v>38</v>
      </c>
      <c r="CE5" t="s">
        <v>37</v>
      </c>
      <c r="CF5" t="str">
        <f t="shared" si="16"/>
        <v>NON</v>
      </c>
      <c r="CG5" t="s">
        <v>34</v>
      </c>
      <c r="CH5" s="29">
        <v>1</v>
      </c>
      <c r="CI5" s="28">
        <v>1000</v>
      </c>
      <c r="CJ5" t="s">
        <v>31</v>
      </c>
      <c r="CK5" s="26">
        <f t="shared" si="17"/>
        <v>0</v>
      </c>
      <c r="CM5" t="s">
        <v>38</v>
      </c>
      <c r="CN5" t="s">
        <v>37</v>
      </c>
      <c r="CO5" t="str">
        <f t="shared" si="18"/>
        <v>NON</v>
      </c>
      <c r="CP5" t="s">
        <v>34</v>
      </c>
      <c r="CQ5" s="29">
        <v>1</v>
      </c>
      <c r="CR5" s="28">
        <v>1000</v>
      </c>
      <c r="CS5" t="s">
        <v>31</v>
      </c>
      <c r="CT5" s="26">
        <f t="shared" si="19"/>
        <v>0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2023-01-20T10:53:33Z</dcterms:created>
  <dcterms:modified xsi:type="dcterms:W3CDTF">2023-01-20T11:46:33Z</dcterms:modified>
</cp:coreProperties>
</file>