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2840" activeTab="3"/>
  </bookViews>
  <sheets>
    <sheet name="2018-2019" sheetId="2" r:id="rId1"/>
    <sheet name="2019-2020" sheetId="3" r:id="rId2"/>
    <sheet name="2020-2021" sheetId="4" r:id="rId3"/>
    <sheet name="Stat 2.1_2018_2019_2020" sheetId="1" r:id="rId4"/>
  </sheets>
  <externalReferences>
    <externalReference r:id="rId5"/>
  </externalReferences>
  <calcPr calcId="125725" iterateDelta="1E-4"/>
</workbook>
</file>

<file path=xl/calcChain.xml><?xml version="1.0" encoding="utf-8"?>
<calcChain xmlns="http://schemas.openxmlformats.org/spreadsheetml/2006/main">
  <c r="A151" i="3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363" i="2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C87" i="1"/>
  <c r="F87" s="1"/>
  <c r="H87" s="1"/>
  <c r="F86"/>
  <c r="H86" s="1"/>
  <c r="C86"/>
  <c r="C88" s="1"/>
  <c r="F81"/>
  <c r="H81" s="1"/>
  <c r="C81"/>
  <c r="C80"/>
  <c r="F80" s="1"/>
  <c r="H80" s="1"/>
  <c r="F79"/>
  <c r="H79" s="1"/>
  <c r="C79"/>
  <c r="C78"/>
  <c r="F78" s="1"/>
  <c r="H78" s="1"/>
  <c r="F77"/>
  <c r="C77"/>
  <c r="C82" s="1"/>
  <c r="C71"/>
  <c r="F71" s="1"/>
  <c r="H71" s="1"/>
  <c r="F70"/>
  <c r="H70" s="1"/>
  <c r="C70"/>
  <c r="C69"/>
  <c r="F69" s="1"/>
  <c r="H69" s="1"/>
  <c r="F68"/>
  <c r="H68" s="1"/>
  <c r="C68"/>
  <c r="C67"/>
  <c r="F67" s="1"/>
  <c r="H67" s="1"/>
  <c r="F66"/>
  <c r="H66" s="1"/>
  <c r="C66"/>
  <c r="C65"/>
  <c r="F65" s="1"/>
  <c r="H65" s="1"/>
  <c r="F64"/>
  <c r="H64" s="1"/>
  <c r="C64"/>
  <c r="C63"/>
  <c r="C72" s="1"/>
  <c r="C58"/>
  <c r="F58" s="1"/>
  <c r="H58" s="1"/>
  <c r="F57"/>
  <c r="H57" s="1"/>
  <c r="C57"/>
  <c r="C56"/>
  <c r="C59" s="1"/>
  <c r="D21"/>
  <c r="G21" s="1"/>
  <c r="I21" s="1"/>
  <c r="C21"/>
  <c r="F21" s="1"/>
  <c r="H21" s="1"/>
  <c r="D20"/>
  <c r="G20" s="1"/>
  <c r="I20" s="1"/>
  <c r="C20"/>
  <c r="F20" s="1"/>
  <c r="H20" s="1"/>
  <c r="D19"/>
  <c r="G19" s="1"/>
  <c r="I19" s="1"/>
  <c r="C19"/>
  <c r="F19" s="1"/>
  <c r="H19" s="1"/>
  <c r="D18"/>
  <c r="G18" s="1"/>
  <c r="I18" s="1"/>
  <c r="C18"/>
  <c r="F18" s="1"/>
  <c r="H18" s="1"/>
  <c r="D17"/>
  <c r="G17" s="1"/>
  <c r="I17" s="1"/>
  <c r="C17"/>
  <c r="F17" s="1"/>
  <c r="H17" s="1"/>
  <c r="D16"/>
  <c r="G16" s="1"/>
  <c r="I16" s="1"/>
  <c r="C16"/>
  <c r="F16" s="1"/>
  <c r="H16" s="1"/>
  <c r="D15"/>
  <c r="G15" s="1"/>
  <c r="I15" s="1"/>
  <c r="C15"/>
  <c r="F15" s="1"/>
  <c r="H15" s="1"/>
  <c r="G14"/>
  <c r="D14"/>
  <c r="C14"/>
  <c r="C22" s="1"/>
  <c r="G22" l="1"/>
  <c r="D22"/>
  <c r="E22" s="1"/>
  <c r="F82"/>
  <c r="H88"/>
  <c r="E14"/>
  <c r="I14"/>
  <c r="I22" s="1"/>
  <c r="F14"/>
  <c r="E15"/>
  <c r="E17"/>
  <c r="E19"/>
  <c r="E21"/>
  <c r="C73"/>
  <c r="B91" s="1"/>
  <c r="F88"/>
  <c r="E16"/>
  <c r="E18"/>
  <c r="E20"/>
  <c r="F56"/>
  <c r="F63"/>
  <c r="H77"/>
  <c r="H82" s="1"/>
  <c r="F73" l="1"/>
  <c r="F72"/>
  <c r="H63"/>
  <c r="F59"/>
  <c r="H56"/>
  <c r="H59" s="1"/>
  <c r="F22"/>
  <c r="H14"/>
  <c r="H22" s="1"/>
  <c r="H72" l="1"/>
  <c r="H73"/>
</calcChain>
</file>

<file path=xl/sharedStrings.xml><?xml version="1.0" encoding="utf-8"?>
<sst xmlns="http://schemas.openxmlformats.org/spreadsheetml/2006/main" count="162" uniqueCount="83">
  <si>
    <t>STATISTIQUES-ACTIVITES</t>
  </si>
  <si>
    <t>Période n</t>
  </si>
  <si>
    <t>au</t>
  </si>
  <si>
    <t>Période n-1</t>
  </si>
  <si>
    <t>Effectif</t>
  </si>
  <si>
    <t>Moyenne</t>
  </si>
  <si>
    <t>Tx Rempl.</t>
  </si>
  <si>
    <t>Horaires</t>
  </si>
  <si>
    <t xml:space="preserve"> n-1</t>
  </si>
  <si>
    <t xml:space="preserve"> n</t>
  </si>
  <si>
    <t>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</si>
  <si>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</si>
  <si>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</si>
  <si>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</si>
  <si>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</si>
  <si>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</si>
  <si>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</si>
  <si>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</si>
  <si>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</si>
  <si>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</si>
  <si>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Lundi</t>
  </si>
  <si>
    <t>11h45-12h30</t>
  </si>
  <si>
    <t>Mardi</t>
  </si>
  <si>
    <t>12h30-13h15</t>
  </si>
  <si>
    <t>Mardi AM</t>
  </si>
  <si>
    <t>17h30-18h15</t>
  </si>
  <si>
    <t>Jeudi</t>
  </si>
  <si>
    <t>Jeudi AM</t>
  </si>
  <si>
    <t>Vendredi</t>
  </si>
  <si>
    <t>Samedi</t>
  </si>
  <si>
    <t>Dimanche</t>
  </si>
  <si>
    <t>11h30-12h15</t>
  </si>
  <si>
    <t>Total</t>
  </si>
  <si>
    <t>formule cellule D14</t>
  </si>
  <si>
    <t xml:space="preserve"> =SOMMEPROD(('2019-2020'!B5:B1000&gt;=C4)*('2019-2020'!B5:B1000&lt;=G4)*(JOURSEM('2019-2020'!A5:A1000)=1);'2019-2020'!C5:C1000)</t>
  </si>
  <si>
    <t>formule cellule C13</t>
  </si>
  <si>
    <t xml:space="preserve"> =SOMMEPROD(('2018-2019'!B3:B1000&gt;=C6)*('2018-2019'!B3:B1000&lt;=G6)*(JOURSEM('2018-2019'!A3:A1000)=1);'2018-2019'!C3:C1000)</t>
  </si>
  <si>
    <t>Aquarunning</t>
  </si>
  <si>
    <t>horaires</t>
  </si>
  <si>
    <t>Moy</t>
  </si>
  <si>
    <t>Tx R</t>
  </si>
  <si>
    <t>lundi</t>
  </si>
  <si>
    <t>mercredi</t>
  </si>
  <si>
    <t>vendredi</t>
  </si>
  <si>
    <t>total</t>
  </si>
  <si>
    <t>Aquagym/tonic*</t>
  </si>
  <si>
    <t>mardi</t>
  </si>
  <si>
    <t>mardi*</t>
  </si>
  <si>
    <t>18h45-19h30</t>
  </si>
  <si>
    <t>mercredi*</t>
  </si>
  <si>
    <t>12h45-13h30</t>
  </si>
  <si>
    <t>jeudi</t>
  </si>
  <si>
    <t>samedi</t>
  </si>
  <si>
    <t>samedi*</t>
  </si>
  <si>
    <t>17h15-18h00</t>
  </si>
  <si>
    <t>sans tonic</t>
  </si>
  <si>
    <t>avec tonic</t>
  </si>
  <si>
    <t>Aquatraining</t>
  </si>
  <si>
    <t>18h15-19h00</t>
  </si>
  <si>
    <t>16h15-17h00</t>
  </si>
  <si>
    <t>Aquagym douce</t>
  </si>
  <si>
    <t>16h00-16h45</t>
  </si>
  <si>
    <t>total activités :</t>
  </si>
  <si>
    <t>Année 2018/2019</t>
  </si>
  <si>
    <t>MIDI</t>
  </si>
  <si>
    <t>SOIR</t>
  </si>
  <si>
    <t xml:space="preserve">  </t>
  </si>
  <si>
    <t xml:space="preserve"> </t>
  </si>
  <si>
    <t>annulé</t>
  </si>
  <si>
    <t>ANNULE</t>
  </si>
  <si>
    <t>convention</t>
  </si>
  <si>
    <t>12 (gratuit)</t>
  </si>
  <si>
    <t>Compet.</t>
  </si>
  <si>
    <t>competition</t>
  </si>
  <si>
    <t>10</t>
  </si>
  <si>
    <t>13</t>
  </si>
  <si>
    <t>14</t>
  </si>
  <si>
    <t>5</t>
  </si>
  <si>
    <t>11</t>
  </si>
  <si>
    <t>12</t>
  </si>
  <si>
    <t>15</t>
  </si>
  <si>
    <t>9</t>
  </si>
  <si>
    <t>Tableau d'activités</t>
  </si>
</sst>
</file>

<file path=xl/styles.xml><?xml version="1.0" encoding="utf-8"?>
<styleSheet xmlns="http://schemas.openxmlformats.org/spreadsheetml/2006/main">
  <numFmts count="10">
    <numFmt numFmtId="164" formatCode="[$-40C]d\ mmmm\ yyyy;@"/>
    <numFmt numFmtId="165" formatCode="[Green]&quot;(+&quot;00\ [$%]\);[Red]&quot;(-&quot;0\ [$%]\)"/>
    <numFmt numFmtId="166" formatCode="0.0"/>
    <numFmt numFmtId="167" formatCode="d\ mmmm\ yyyy"/>
    <numFmt numFmtId="168" formatCode="#,##0.00\ [$€-40C];[Red]\-#,##0.00\ [$€-40C]"/>
    <numFmt numFmtId="169" formatCode="dddd\ d\ mmmm\ yyyy"/>
    <numFmt numFmtId="170" formatCode="dd\ mmm"/>
    <numFmt numFmtId="171" formatCode="dddd\ dd\ mmmm\ yyyy"/>
    <numFmt numFmtId="172" formatCode="dddd\,\ d\ mmmm\ yyyy"/>
    <numFmt numFmtId="173" formatCode="dddd\,\ dd\ mmmm\ yyyy"/>
  </numFmts>
  <fonts count="12">
    <font>
      <sz val="11"/>
      <color rgb="FF000000"/>
      <name val="Arial"/>
    </font>
    <font>
      <b/>
      <sz val="11"/>
      <color rgb="FF000000"/>
      <name val="Arial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sz val="8"/>
      <color rgb="FF000000"/>
      <name val="Arial"/>
    </font>
    <font>
      <sz val="11"/>
      <color rgb="FF000000"/>
      <name val="Arial"/>
      <family val="2"/>
    </font>
    <font>
      <sz val="7"/>
      <color rgb="FF000000"/>
      <name val="Arial"/>
    </font>
    <font>
      <sz val="7"/>
      <color rgb="FFFF0000"/>
      <name val="Arial"/>
      <family val="2"/>
    </font>
    <font>
      <b/>
      <sz val="8"/>
      <color rgb="FF000000"/>
      <name val="Arial"/>
      <family val="2"/>
    </font>
    <font>
      <b/>
      <i/>
      <sz val="16"/>
      <color rgb="FF000000"/>
      <name val="Arial"/>
    </font>
    <font>
      <b/>
      <i/>
      <u/>
      <sz val="11"/>
      <color rgb="FF000000"/>
      <name val="Arial"/>
    </font>
    <font>
      <sz val="14"/>
      <color rgb="FF000000"/>
      <name val="Arial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rgb="FF33CCCC"/>
      </patternFill>
    </fill>
    <fill>
      <patternFill patternType="solid">
        <fgColor rgb="FFFF99FF"/>
        <bgColor rgb="FFCC99FF"/>
      </patternFill>
    </fill>
    <fill>
      <patternFill patternType="solid">
        <fgColor rgb="FFFFCC00"/>
        <bgColor rgb="FFFFFF00"/>
      </patternFill>
    </fill>
    <fill>
      <patternFill patternType="solid">
        <fgColor rgb="FFFFFF66"/>
        <bgColor rgb="FFFFFF00"/>
      </patternFill>
    </fill>
    <fill>
      <patternFill patternType="solid">
        <fgColor rgb="FF00FF66"/>
        <bgColor rgb="FF00FFFF"/>
      </patternFill>
    </fill>
    <fill>
      <patternFill patternType="solid">
        <fgColor rgb="FFDDDDDD"/>
        <bgColor rgb="FFCCFFCC"/>
      </patternFill>
    </fill>
    <fill>
      <patternFill patternType="solid">
        <fgColor rgb="FF3399FF"/>
        <bgColor rgb="FF33CCCC"/>
      </patternFill>
    </fill>
    <fill>
      <patternFill patternType="solid">
        <fgColor rgb="FFFFFFFF"/>
        <bgColor rgb="FFFFFFCC"/>
      </patternFill>
    </fill>
  </fills>
  <borders count="4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24994659260841701"/>
      </left>
      <right/>
      <top style="thin">
        <color indexed="64"/>
      </top>
      <bottom/>
      <diagonal/>
    </border>
    <border>
      <left/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0" borderId="0" applyBorder="0" applyProtection="0">
      <alignment horizontal="center" textRotation="90"/>
    </xf>
    <xf numFmtId="0" fontId="10" fillId="0" borderId="0" applyBorder="0" applyProtection="0"/>
    <xf numFmtId="168" fontId="10" fillId="0" borderId="0" applyBorder="0" applyProtection="0"/>
  </cellStyleXfs>
  <cellXfs count="136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/>
    <xf numFmtId="0" fontId="3" fillId="0" borderId="0" xfId="0" applyFont="1" applyBorder="1" applyAlignment="1">
      <alignment horizontal="center"/>
    </xf>
    <xf numFmtId="165" fontId="6" fillId="0" borderId="5" xfId="0" applyNumberFormat="1" applyFont="1" applyBorder="1" applyAlignment="1">
      <alignment horizontal="center"/>
    </xf>
    <xf numFmtId="166" fontId="3" fillId="0" borderId="4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166" fontId="3" fillId="0" borderId="0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5" fontId="7" fillId="0" borderId="5" xfId="0" applyNumberFormat="1" applyFont="1" applyBorder="1" applyAlignment="1">
      <alignment horizontal="center"/>
    </xf>
    <xf numFmtId="167" fontId="0" fillId="0" borderId="0" xfId="0" applyNumberFormat="1"/>
    <xf numFmtId="165" fontId="7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/>
    <xf numFmtId="0" fontId="0" fillId="0" borderId="6" xfId="0" applyFont="1" applyBorder="1" applyAlignment="1">
      <alignment horizontal="center"/>
    </xf>
    <xf numFmtId="0" fontId="0" fillId="0" borderId="13" xfId="0" applyBorder="1"/>
    <xf numFmtId="166" fontId="0" fillId="0" borderId="14" xfId="0" applyNumberFormat="1" applyBorder="1"/>
    <xf numFmtId="166" fontId="0" fillId="0" borderId="15" xfId="0" applyNumberFormat="1" applyBorder="1"/>
    <xf numFmtId="0" fontId="0" fillId="0" borderId="16" xfId="0" applyFont="1" applyBorder="1"/>
    <xf numFmtId="0" fontId="0" fillId="0" borderId="17" xfId="0" applyFont="1" applyBorder="1" applyAlignment="1">
      <alignment horizontal="center"/>
    </xf>
    <xf numFmtId="0" fontId="0" fillId="0" borderId="18" xfId="0" applyBorder="1"/>
    <xf numFmtId="166" fontId="0" fillId="0" borderId="19" xfId="0" applyNumberFormat="1" applyBorder="1"/>
    <xf numFmtId="166" fontId="0" fillId="0" borderId="20" xfId="0" applyNumberFormat="1" applyBorder="1"/>
    <xf numFmtId="0" fontId="0" fillId="0" borderId="21" xfId="0" applyFont="1" applyBorder="1"/>
    <xf numFmtId="0" fontId="0" fillId="0" borderId="22" xfId="0" applyFont="1" applyBorder="1" applyAlignment="1">
      <alignment horizontal="center"/>
    </xf>
    <xf numFmtId="0" fontId="0" fillId="0" borderId="23" xfId="0" applyBorder="1"/>
    <xf numFmtId="166" fontId="0" fillId="0" borderId="24" xfId="0" applyNumberFormat="1" applyBorder="1"/>
    <xf numFmtId="166" fontId="0" fillId="0" borderId="25" xfId="0" applyNumberFormat="1" applyBorder="1"/>
    <xf numFmtId="0" fontId="0" fillId="0" borderId="22" xfId="0" applyFont="1" applyBorder="1" applyAlignment="1">
      <alignment horizontal="right"/>
    </xf>
    <xf numFmtId="0" fontId="1" fillId="0" borderId="8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6" xfId="0" applyFont="1" applyBorder="1"/>
    <xf numFmtId="0" fontId="0" fillId="0" borderId="28" xfId="0" applyBorder="1"/>
    <xf numFmtId="0" fontId="0" fillId="0" borderId="17" xfId="0" applyFont="1" applyBorder="1"/>
    <xf numFmtId="0" fontId="0" fillId="0" borderId="29" xfId="0" applyBorder="1"/>
    <xf numFmtId="0" fontId="0" fillId="0" borderId="22" xfId="0" applyFont="1" applyBorder="1"/>
    <xf numFmtId="0" fontId="0" fillId="0" borderId="30" xfId="0" applyBorder="1"/>
    <xf numFmtId="0" fontId="0" fillId="0" borderId="31" xfId="0" applyFont="1" applyBorder="1" applyAlignment="1">
      <alignment horizontal="right"/>
    </xf>
    <xf numFmtId="0" fontId="0" fillId="0" borderId="32" xfId="0" applyBorder="1"/>
    <xf numFmtId="166" fontId="0" fillId="0" borderId="33" xfId="0" applyNumberFormat="1" applyBorder="1"/>
    <xf numFmtId="166" fontId="0" fillId="0" borderId="34" xfId="0" applyNumberFormat="1" applyBorder="1"/>
    <xf numFmtId="0" fontId="0" fillId="0" borderId="35" xfId="0" applyFont="1" applyBorder="1" applyAlignment="1">
      <alignment horizontal="right"/>
    </xf>
    <xf numFmtId="0" fontId="0" fillId="0" borderId="36" xfId="0" applyBorder="1"/>
    <xf numFmtId="166" fontId="0" fillId="0" borderId="37" xfId="0" applyNumberFormat="1" applyBorder="1"/>
    <xf numFmtId="166" fontId="0" fillId="0" borderId="38" xfId="0" applyNumberFormat="1" applyBorder="1"/>
    <xf numFmtId="0" fontId="0" fillId="0" borderId="21" xfId="0" applyFont="1" applyBorder="1" applyAlignment="1">
      <alignment horizontal="center"/>
    </xf>
    <xf numFmtId="0" fontId="0" fillId="0" borderId="8" xfId="0" applyFont="1" applyBorder="1" applyAlignment="1">
      <alignment horizontal="right"/>
    </xf>
    <xf numFmtId="0" fontId="0" fillId="0" borderId="27" xfId="0" applyBorder="1"/>
    <xf numFmtId="166" fontId="0" fillId="0" borderId="10" xfId="0" applyNumberFormat="1" applyBorder="1"/>
    <xf numFmtId="166" fontId="0" fillId="0" borderId="11" xfId="0" applyNumberFormat="1" applyBorder="1"/>
    <xf numFmtId="0" fontId="0" fillId="0" borderId="30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39" xfId="0" applyFont="1" applyBorder="1" applyAlignment="1">
      <alignment horizontal="center" vertical="center"/>
    </xf>
    <xf numFmtId="0" fontId="0" fillId="3" borderId="39" xfId="0" applyFont="1" applyFill="1" applyBorder="1" applyAlignment="1">
      <alignment horizontal="center" vertical="center"/>
    </xf>
    <xf numFmtId="0" fontId="0" fillId="4" borderId="40" xfId="0" applyFont="1" applyFill="1" applyBorder="1" applyAlignment="1">
      <alignment horizontal="center" vertical="center"/>
    </xf>
    <xf numFmtId="0" fontId="0" fillId="5" borderId="40" xfId="0" applyFont="1" applyFill="1" applyBorder="1" applyAlignment="1">
      <alignment horizontal="center" vertical="center"/>
    </xf>
    <xf numFmtId="0" fontId="0" fillId="6" borderId="40" xfId="0" applyFont="1" applyFill="1" applyBorder="1" applyAlignment="1">
      <alignment horizontal="center" vertical="center"/>
    </xf>
    <xf numFmtId="0" fontId="0" fillId="7" borderId="40" xfId="0" applyFont="1" applyFill="1" applyBorder="1" applyAlignment="1">
      <alignment horizontal="center" vertical="center"/>
    </xf>
    <xf numFmtId="0" fontId="0" fillId="8" borderId="40" xfId="0" applyFont="1" applyFill="1" applyBorder="1" applyAlignment="1">
      <alignment horizontal="center" vertical="center"/>
    </xf>
    <xf numFmtId="0" fontId="0" fillId="3" borderId="39" xfId="0" applyFont="1" applyFill="1" applyBorder="1" applyAlignment="1">
      <alignment horizontal="center" vertical="center"/>
    </xf>
    <xf numFmtId="0" fontId="0" fillId="9" borderId="39" xfId="0" applyFont="1" applyFill="1" applyBorder="1" applyAlignment="1">
      <alignment horizontal="center" vertical="center"/>
    </xf>
    <xf numFmtId="0" fontId="0" fillId="4" borderId="41" xfId="0" applyFill="1" applyBorder="1" applyAlignment="1">
      <alignment vertical="center"/>
    </xf>
    <xf numFmtId="0" fontId="0" fillId="5" borderId="41" xfId="0" applyFill="1" applyBorder="1" applyAlignment="1">
      <alignment vertical="center"/>
    </xf>
    <xf numFmtId="0" fontId="0" fillId="6" borderId="41" xfId="0" applyFill="1" applyBorder="1" applyAlignment="1">
      <alignment vertical="center"/>
    </xf>
    <xf numFmtId="0" fontId="0" fillId="7" borderId="41" xfId="0" applyFill="1" applyBorder="1" applyAlignment="1">
      <alignment vertical="center"/>
    </xf>
    <xf numFmtId="0" fontId="0" fillId="8" borderId="41" xfId="0" applyFill="1" applyBorder="1" applyAlignment="1">
      <alignment vertical="center"/>
    </xf>
    <xf numFmtId="169" fontId="0" fillId="0" borderId="39" xfId="0" applyNumberFormat="1" applyBorder="1"/>
    <xf numFmtId="0" fontId="0" fillId="3" borderId="39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169" fontId="0" fillId="10" borderId="39" xfId="0" applyNumberFormat="1" applyFill="1" applyBorder="1"/>
    <xf numFmtId="0" fontId="0" fillId="10" borderId="39" xfId="0" applyFill="1" applyBorder="1" applyAlignment="1">
      <alignment horizontal="center" vertical="center"/>
    </xf>
    <xf numFmtId="0" fontId="0" fillId="10" borderId="0" xfId="0" applyFill="1"/>
    <xf numFmtId="170" fontId="0" fillId="10" borderId="39" xfId="0" applyNumberFormat="1" applyFill="1" applyBorder="1"/>
    <xf numFmtId="169" fontId="0" fillId="0" borderId="0" xfId="0" applyNumberFormat="1"/>
    <xf numFmtId="169" fontId="0" fillId="10" borderId="0" xfId="0" applyNumberFormat="1" applyFill="1"/>
    <xf numFmtId="0" fontId="0" fillId="10" borderId="0" xfId="0" applyFill="1" applyAlignment="1">
      <alignment horizontal="center"/>
    </xf>
    <xf numFmtId="171" fontId="0" fillId="0" borderId="0" xfId="0" applyNumberFormat="1" applyAlignment="1">
      <alignment horizontal="center"/>
    </xf>
    <xf numFmtId="171" fontId="0" fillId="0" borderId="0" xfId="0" applyNumberFormat="1"/>
    <xf numFmtId="0" fontId="0" fillId="0" borderId="0" xfId="0" applyAlignment="1">
      <alignment horizontal="center" vertical="center"/>
    </xf>
    <xf numFmtId="0" fontId="11" fillId="0" borderId="0" xfId="0" applyFont="1"/>
    <xf numFmtId="0" fontId="0" fillId="3" borderId="42" xfId="0" applyFont="1" applyFill="1" applyBorder="1" applyAlignment="1">
      <alignment horizontal="center" vertical="center"/>
    </xf>
    <xf numFmtId="0" fontId="0" fillId="4" borderId="39" xfId="0" applyFont="1" applyFill="1" applyBorder="1" applyAlignment="1">
      <alignment horizontal="center" vertical="center"/>
    </xf>
    <xf numFmtId="0" fontId="0" fillId="5" borderId="39" xfId="0" applyFont="1" applyFill="1" applyBorder="1" applyAlignment="1">
      <alignment horizontal="center" vertical="center"/>
    </xf>
    <xf numFmtId="0" fontId="0" fillId="6" borderId="39" xfId="0" applyFont="1" applyFill="1" applyBorder="1" applyAlignment="1">
      <alignment horizontal="center" vertical="center"/>
    </xf>
    <xf numFmtId="0" fontId="0" fillId="7" borderId="39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center" vertical="center"/>
    </xf>
    <xf numFmtId="172" fontId="0" fillId="0" borderId="39" xfId="0" applyNumberFormat="1" applyBorder="1"/>
    <xf numFmtId="49" fontId="0" fillId="4" borderId="39" xfId="0" applyNumberFormat="1" applyFill="1" applyBorder="1" applyAlignment="1">
      <alignment horizontal="center" vertical="center"/>
    </xf>
    <xf numFmtId="49" fontId="0" fillId="6" borderId="39" xfId="0" applyNumberFormat="1" applyFill="1" applyBorder="1" applyAlignment="1">
      <alignment horizontal="center" vertical="center"/>
    </xf>
    <xf numFmtId="49" fontId="0" fillId="9" borderId="39" xfId="0" applyNumberFormat="1" applyFill="1" applyBorder="1" applyAlignment="1">
      <alignment horizontal="center" vertical="center"/>
    </xf>
    <xf numFmtId="49" fontId="0" fillId="8" borderId="39" xfId="0" applyNumberFormat="1" applyFill="1" applyBorder="1" applyAlignment="1">
      <alignment horizontal="center" vertical="center"/>
    </xf>
    <xf numFmtId="49" fontId="0" fillId="3" borderId="39" xfId="0" applyNumberFormat="1" applyFont="1" applyFill="1" applyBorder="1" applyAlignment="1">
      <alignment horizontal="center" vertical="center"/>
    </xf>
    <xf numFmtId="49" fontId="0" fillId="5" borderId="39" xfId="0" applyNumberFormat="1" applyFont="1" applyFill="1" applyBorder="1" applyAlignment="1">
      <alignment horizontal="center" vertical="center"/>
    </xf>
    <xf numFmtId="49" fontId="0" fillId="7" borderId="39" xfId="0" applyNumberFormat="1" applyFont="1" applyFill="1" applyBorder="1" applyAlignment="1">
      <alignment horizontal="center" vertical="center"/>
    </xf>
    <xf numFmtId="172" fontId="0" fillId="10" borderId="39" xfId="0" applyNumberFormat="1" applyFill="1" applyBorder="1"/>
    <xf numFmtId="49" fontId="0" fillId="10" borderId="39" xfId="0" applyNumberFormat="1" applyFill="1" applyBorder="1" applyAlignment="1">
      <alignment horizontal="center" vertical="center"/>
    </xf>
    <xf numFmtId="173" fontId="0" fillId="0" borderId="0" xfId="0" applyNumberFormat="1"/>
    <xf numFmtId="173" fontId="0" fillId="0" borderId="0" xfId="0" applyNumberFormat="1" applyAlignment="1">
      <alignment horizontal="center"/>
    </xf>
  </cellXfs>
  <cellStyles count="4">
    <cellStyle name="Heading1" xfId="1"/>
    <cellStyle name="Normal" xfId="0" builtinId="0"/>
    <cellStyle name="Result" xfId="2"/>
    <cellStyle name="Result2" xfId="3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0.0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166" formatCode="0.0"/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0.0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166" formatCode="0.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 tint="-0.2499465926084170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65" formatCode="[Green]&quot;(+&quot;00\ [$%]\);[Red]&quot;(-&quot;0\ [$%]\)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0" tint="-0.2499465926084170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theme="0" tint="-0.2499465926084170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neDrive\CCRG\Activit&#233;s%20Nautilia\FREQUENTATION%20ACTIVITES%20sept_2019-jan_2020_v2.2%20-%20Modifiab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8-2019"/>
      <sheetName val="2019-2020"/>
      <sheetName val="2020-2021"/>
      <sheetName val="2021-2022"/>
      <sheetName val="2022-2023"/>
      <sheetName val="Stat"/>
      <sheetName val="Stat_2_2018_2019_2020"/>
      <sheetName val="Stat 2.1_2018_2019_2020"/>
      <sheetName val="Stat SV 1er trim_sept_déc 2019"/>
    </sheetNames>
    <sheetDataSet>
      <sheetData sheetId="0">
        <row r="3">
          <cell r="A3">
            <v>1</v>
          </cell>
          <cell r="B3">
            <v>43360</v>
          </cell>
          <cell r="C3">
            <v>6</v>
          </cell>
        </row>
        <row r="4">
          <cell r="A4">
            <v>2</v>
          </cell>
          <cell r="B4">
            <v>43361</v>
          </cell>
          <cell r="C4">
            <v>6</v>
          </cell>
          <cell r="D4">
            <v>7</v>
          </cell>
        </row>
        <row r="5">
          <cell r="A5">
            <v>3</v>
          </cell>
          <cell r="B5">
            <v>43362</v>
          </cell>
        </row>
        <row r="6">
          <cell r="A6">
            <v>4</v>
          </cell>
          <cell r="B6">
            <v>43363</v>
          </cell>
          <cell r="C6">
            <v>11</v>
          </cell>
          <cell r="D6">
            <v>9</v>
          </cell>
        </row>
        <row r="7">
          <cell r="A7">
            <v>5</v>
          </cell>
          <cell r="B7">
            <v>43364</v>
          </cell>
          <cell r="C7">
            <v>8</v>
          </cell>
        </row>
        <row r="8">
          <cell r="A8">
            <v>6</v>
          </cell>
          <cell r="B8">
            <v>43365</v>
          </cell>
          <cell r="C8">
            <v>11</v>
          </cell>
        </row>
        <row r="9">
          <cell r="A9">
            <v>7</v>
          </cell>
          <cell r="B9">
            <v>43366</v>
          </cell>
          <cell r="C9">
            <v>6</v>
          </cell>
        </row>
        <row r="10">
          <cell r="A10">
            <v>1</v>
          </cell>
          <cell r="B10">
            <v>43367</v>
          </cell>
          <cell r="C10">
            <v>8</v>
          </cell>
        </row>
        <row r="11">
          <cell r="A11">
            <v>2</v>
          </cell>
          <cell r="B11">
            <v>43368</v>
          </cell>
          <cell r="C11">
            <v>13</v>
          </cell>
          <cell r="D11">
            <v>13</v>
          </cell>
        </row>
        <row r="12">
          <cell r="A12">
            <v>3</v>
          </cell>
          <cell r="B12">
            <v>43369</v>
          </cell>
        </row>
        <row r="13">
          <cell r="A13">
            <v>4</v>
          </cell>
          <cell r="B13">
            <v>43370</v>
          </cell>
          <cell r="C13">
            <v>7</v>
          </cell>
          <cell r="D13">
            <v>15</v>
          </cell>
        </row>
        <row r="14">
          <cell r="A14">
            <v>5</v>
          </cell>
          <cell r="B14">
            <v>43371</v>
          </cell>
          <cell r="C14">
            <v>11</v>
          </cell>
        </row>
        <row r="15">
          <cell r="A15">
            <v>6</v>
          </cell>
          <cell r="B15">
            <v>43372</v>
          </cell>
          <cell r="C15">
            <v>5</v>
          </cell>
        </row>
        <row r="16">
          <cell r="A16">
            <v>7</v>
          </cell>
          <cell r="B16">
            <v>43373</v>
          </cell>
          <cell r="C16">
            <v>6</v>
          </cell>
        </row>
        <row r="17">
          <cell r="A17" t="str">
            <v>0</v>
          </cell>
        </row>
        <row r="18">
          <cell r="A18">
            <v>1</v>
          </cell>
          <cell r="B18">
            <v>43374</v>
          </cell>
          <cell r="C18">
            <v>12</v>
          </cell>
        </row>
        <row r="19">
          <cell r="A19">
            <v>2</v>
          </cell>
          <cell r="B19">
            <v>43375</v>
          </cell>
          <cell r="C19">
            <v>15</v>
          </cell>
          <cell r="D19">
            <v>12</v>
          </cell>
        </row>
        <row r="20">
          <cell r="A20">
            <v>3</v>
          </cell>
          <cell r="B20">
            <v>43376</v>
          </cell>
        </row>
        <row r="21">
          <cell r="A21">
            <v>4</v>
          </cell>
          <cell r="B21">
            <v>43377</v>
          </cell>
          <cell r="C21">
            <v>8</v>
          </cell>
          <cell r="D21">
            <v>11</v>
          </cell>
        </row>
        <row r="22">
          <cell r="A22">
            <v>5</v>
          </cell>
          <cell r="B22">
            <v>43378</v>
          </cell>
          <cell r="C22">
            <v>10</v>
          </cell>
        </row>
        <row r="23">
          <cell r="A23">
            <v>6</v>
          </cell>
          <cell r="B23">
            <v>43379</v>
          </cell>
          <cell r="C23">
            <v>5</v>
          </cell>
        </row>
        <row r="24">
          <cell r="A24">
            <v>7</v>
          </cell>
          <cell r="B24">
            <v>43380</v>
          </cell>
          <cell r="C24">
            <v>14</v>
          </cell>
        </row>
        <row r="25">
          <cell r="A25">
            <v>1</v>
          </cell>
          <cell r="B25">
            <v>43381</v>
          </cell>
          <cell r="C25">
            <v>12</v>
          </cell>
        </row>
        <row r="26">
          <cell r="A26">
            <v>2</v>
          </cell>
          <cell r="B26">
            <v>43382</v>
          </cell>
          <cell r="C26">
            <v>10</v>
          </cell>
          <cell r="D26">
            <v>14</v>
          </cell>
        </row>
        <row r="27">
          <cell r="A27">
            <v>3</v>
          </cell>
          <cell r="B27">
            <v>43383</v>
          </cell>
        </row>
        <row r="28">
          <cell r="A28">
            <v>4</v>
          </cell>
          <cell r="B28">
            <v>43384</v>
          </cell>
          <cell r="C28">
            <v>11</v>
          </cell>
          <cell r="D28">
            <v>11</v>
          </cell>
        </row>
        <row r="29">
          <cell r="A29">
            <v>5</v>
          </cell>
          <cell r="B29">
            <v>43385</v>
          </cell>
          <cell r="C29">
            <v>12</v>
          </cell>
        </row>
        <row r="30">
          <cell r="A30">
            <v>6</v>
          </cell>
          <cell r="B30">
            <v>43386</v>
          </cell>
          <cell r="C30">
            <v>11</v>
          </cell>
        </row>
        <row r="31">
          <cell r="A31">
            <v>7</v>
          </cell>
          <cell r="B31">
            <v>43387</v>
          </cell>
          <cell r="C31">
            <v>15</v>
          </cell>
        </row>
        <row r="32">
          <cell r="A32">
            <v>1</v>
          </cell>
          <cell r="B32">
            <v>43388</v>
          </cell>
          <cell r="C32">
            <v>10</v>
          </cell>
        </row>
        <row r="33">
          <cell r="A33">
            <v>2</v>
          </cell>
          <cell r="B33">
            <v>43389</v>
          </cell>
          <cell r="C33">
            <v>10</v>
          </cell>
          <cell r="D33">
            <v>14</v>
          </cell>
        </row>
        <row r="34">
          <cell r="A34">
            <v>3</v>
          </cell>
          <cell r="B34">
            <v>43390</v>
          </cell>
        </row>
        <row r="35">
          <cell r="A35">
            <v>4</v>
          </cell>
          <cell r="B35">
            <v>43391</v>
          </cell>
          <cell r="C35">
            <v>13</v>
          </cell>
          <cell r="D35">
            <v>13</v>
          </cell>
        </row>
        <row r="36">
          <cell r="A36">
            <v>5</v>
          </cell>
          <cell r="B36">
            <v>43392</v>
          </cell>
          <cell r="C36">
            <v>11</v>
          </cell>
        </row>
        <row r="37">
          <cell r="A37">
            <v>6</v>
          </cell>
          <cell r="B37">
            <v>43393</v>
          </cell>
          <cell r="C37">
            <v>12</v>
          </cell>
        </row>
        <row r="38">
          <cell r="A38">
            <v>7</v>
          </cell>
          <cell r="B38">
            <v>43394</v>
          </cell>
          <cell r="C38">
            <v>11</v>
          </cell>
        </row>
        <row r="39">
          <cell r="A39">
            <v>1</v>
          </cell>
          <cell r="B39">
            <v>43395</v>
          </cell>
          <cell r="C39">
            <v>12</v>
          </cell>
        </row>
        <row r="40">
          <cell r="A40">
            <v>2</v>
          </cell>
          <cell r="B40">
            <v>43396</v>
          </cell>
          <cell r="C40">
            <v>8</v>
          </cell>
          <cell r="D40">
            <v>15</v>
          </cell>
        </row>
        <row r="41">
          <cell r="A41">
            <v>3</v>
          </cell>
          <cell r="B41">
            <v>43397</v>
          </cell>
        </row>
        <row r="42">
          <cell r="A42">
            <v>4</v>
          </cell>
          <cell r="B42">
            <v>43398</v>
          </cell>
          <cell r="C42">
            <v>14</v>
          </cell>
          <cell r="D42">
            <v>8</v>
          </cell>
        </row>
        <row r="43">
          <cell r="A43">
            <v>5</v>
          </cell>
          <cell r="B43">
            <v>43399</v>
          </cell>
          <cell r="C43">
            <v>14</v>
          </cell>
        </row>
        <row r="44">
          <cell r="A44">
            <v>6</v>
          </cell>
          <cell r="B44">
            <v>43400</v>
          </cell>
          <cell r="C44">
            <v>11</v>
          </cell>
        </row>
        <row r="45">
          <cell r="A45">
            <v>7</v>
          </cell>
          <cell r="B45">
            <v>43401</v>
          </cell>
          <cell r="C45">
            <v>11</v>
          </cell>
        </row>
        <row r="46">
          <cell r="A46">
            <v>1</v>
          </cell>
          <cell r="B46">
            <v>43402</v>
          </cell>
          <cell r="C46">
            <v>9</v>
          </cell>
        </row>
        <row r="47">
          <cell r="A47">
            <v>2</v>
          </cell>
          <cell r="B47">
            <v>43403</v>
          </cell>
          <cell r="C47">
            <v>13</v>
          </cell>
        </row>
        <row r="48">
          <cell r="A48">
            <v>3</v>
          </cell>
          <cell r="B48">
            <v>43404</v>
          </cell>
          <cell r="C48">
            <v>12</v>
          </cell>
        </row>
        <row r="49">
          <cell r="A49" t="str">
            <v>0</v>
          </cell>
        </row>
        <row r="50">
          <cell r="A50">
            <v>4</v>
          </cell>
          <cell r="B50">
            <v>43405</v>
          </cell>
          <cell r="C50">
            <v>10</v>
          </cell>
          <cell r="D50">
            <v>10</v>
          </cell>
        </row>
        <row r="51">
          <cell r="A51">
            <v>5</v>
          </cell>
          <cell r="B51">
            <v>43406</v>
          </cell>
          <cell r="C51">
            <v>9</v>
          </cell>
        </row>
        <row r="52">
          <cell r="A52">
            <v>6</v>
          </cell>
          <cell r="B52">
            <v>43407</v>
          </cell>
          <cell r="C52">
            <v>12</v>
          </cell>
        </row>
        <row r="53">
          <cell r="A53">
            <v>7</v>
          </cell>
          <cell r="B53">
            <v>43408</v>
          </cell>
          <cell r="C53">
            <v>9</v>
          </cell>
        </row>
        <row r="54">
          <cell r="A54">
            <v>1</v>
          </cell>
          <cell r="B54">
            <v>43409</v>
          </cell>
          <cell r="C54">
            <v>11</v>
          </cell>
        </row>
        <row r="55">
          <cell r="A55">
            <v>2</v>
          </cell>
          <cell r="B55">
            <v>43410</v>
          </cell>
          <cell r="C55">
            <v>12</v>
          </cell>
          <cell r="D55">
            <v>15</v>
          </cell>
        </row>
        <row r="56">
          <cell r="A56">
            <v>3</v>
          </cell>
          <cell r="B56">
            <v>43411</v>
          </cell>
        </row>
        <row r="57">
          <cell r="A57">
            <v>4</v>
          </cell>
          <cell r="B57">
            <v>43412</v>
          </cell>
          <cell r="C57">
            <v>10</v>
          </cell>
          <cell r="D57">
            <v>14</v>
          </cell>
        </row>
        <row r="58">
          <cell r="A58">
            <v>5</v>
          </cell>
          <cell r="B58">
            <v>43413</v>
          </cell>
          <cell r="C58">
            <v>11</v>
          </cell>
        </row>
        <row r="59">
          <cell r="A59">
            <v>6</v>
          </cell>
          <cell r="B59">
            <v>43414</v>
          </cell>
        </row>
        <row r="60">
          <cell r="A60">
            <v>7</v>
          </cell>
          <cell r="B60">
            <v>43415</v>
          </cell>
          <cell r="C60">
            <v>14</v>
          </cell>
        </row>
        <row r="61">
          <cell r="A61">
            <v>1</v>
          </cell>
          <cell r="B61">
            <v>43416</v>
          </cell>
          <cell r="C61">
            <v>11</v>
          </cell>
        </row>
        <row r="62">
          <cell r="A62">
            <v>2</v>
          </cell>
          <cell r="B62">
            <v>43417</v>
          </cell>
          <cell r="C62">
            <v>12</v>
          </cell>
          <cell r="D62">
            <v>15</v>
          </cell>
        </row>
        <row r="63">
          <cell r="A63">
            <v>3</v>
          </cell>
          <cell r="B63">
            <v>43418</v>
          </cell>
        </row>
        <row r="64">
          <cell r="A64">
            <v>4</v>
          </cell>
          <cell r="B64">
            <v>43419</v>
          </cell>
          <cell r="C64">
            <v>12</v>
          </cell>
          <cell r="D64">
            <v>13</v>
          </cell>
        </row>
        <row r="65">
          <cell r="A65">
            <v>5</v>
          </cell>
          <cell r="B65">
            <v>43420</v>
          </cell>
          <cell r="C65">
            <v>9</v>
          </cell>
        </row>
        <row r="66">
          <cell r="A66">
            <v>6</v>
          </cell>
          <cell r="B66">
            <v>43421</v>
          </cell>
          <cell r="C66">
            <v>4</v>
          </cell>
        </row>
        <row r="67">
          <cell r="A67">
            <v>7</v>
          </cell>
          <cell r="B67">
            <v>43422</v>
          </cell>
          <cell r="C67">
            <v>13</v>
          </cell>
        </row>
        <row r="68">
          <cell r="A68">
            <v>1</v>
          </cell>
          <cell r="B68">
            <v>43423</v>
          </cell>
          <cell r="C68">
            <v>13</v>
          </cell>
        </row>
        <row r="69">
          <cell r="A69">
            <v>2</v>
          </cell>
          <cell r="B69">
            <v>43424</v>
          </cell>
          <cell r="C69">
            <v>13</v>
          </cell>
          <cell r="D69">
            <v>13</v>
          </cell>
        </row>
        <row r="70">
          <cell r="A70">
            <v>3</v>
          </cell>
          <cell r="B70">
            <v>43425</v>
          </cell>
        </row>
        <row r="71">
          <cell r="A71">
            <v>4</v>
          </cell>
          <cell r="B71">
            <v>43426</v>
          </cell>
          <cell r="C71">
            <v>9</v>
          </cell>
          <cell r="D71">
            <v>6</v>
          </cell>
        </row>
        <row r="72">
          <cell r="A72">
            <v>5</v>
          </cell>
          <cell r="B72">
            <v>43427</v>
          </cell>
          <cell r="C72">
            <v>11</v>
          </cell>
        </row>
        <row r="73">
          <cell r="A73">
            <v>6</v>
          </cell>
          <cell r="B73">
            <v>43428</v>
          </cell>
          <cell r="C73">
            <v>8</v>
          </cell>
        </row>
        <row r="74">
          <cell r="A74">
            <v>7</v>
          </cell>
          <cell r="B74">
            <v>43429</v>
          </cell>
          <cell r="C74">
            <v>12</v>
          </cell>
        </row>
        <row r="75">
          <cell r="A75">
            <v>1</v>
          </cell>
          <cell r="B75">
            <v>43430</v>
          </cell>
          <cell r="C75">
            <v>10</v>
          </cell>
        </row>
        <row r="76">
          <cell r="A76">
            <v>2</v>
          </cell>
          <cell r="B76">
            <v>43431</v>
          </cell>
          <cell r="C76">
            <v>7</v>
          </cell>
          <cell r="D76">
            <v>11</v>
          </cell>
        </row>
        <row r="77">
          <cell r="A77">
            <v>3</v>
          </cell>
          <cell r="B77">
            <v>43432</v>
          </cell>
        </row>
        <row r="78">
          <cell r="A78">
            <v>4</v>
          </cell>
          <cell r="B78">
            <v>43433</v>
          </cell>
          <cell r="C78">
            <v>13</v>
          </cell>
          <cell r="D78">
            <v>13</v>
          </cell>
        </row>
        <row r="79">
          <cell r="A79">
            <v>5</v>
          </cell>
          <cell r="B79">
            <v>43434</v>
          </cell>
          <cell r="C79">
            <v>8</v>
          </cell>
        </row>
        <row r="80">
          <cell r="A80" t="str">
            <v>0</v>
          </cell>
        </row>
        <row r="81">
          <cell r="A81">
            <v>6</v>
          </cell>
          <cell r="B81">
            <v>43435</v>
          </cell>
          <cell r="C81">
            <v>6</v>
          </cell>
        </row>
        <row r="82">
          <cell r="A82">
            <v>7</v>
          </cell>
          <cell r="B82">
            <v>43436</v>
          </cell>
          <cell r="C82">
            <v>12</v>
          </cell>
        </row>
        <row r="83">
          <cell r="A83">
            <v>1</v>
          </cell>
          <cell r="B83">
            <v>43437</v>
          </cell>
          <cell r="C83">
            <v>13</v>
          </cell>
        </row>
        <row r="84">
          <cell r="A84">
            <v>2</v>
          </cell>
          <cell r="B84">
            <v>43438</v>
          </cell>
          <cell r="C84">
            <v>11</v>
          </cell>
          <cell r="D84">
            <v>9</v>
          </cell>
        </row>
        <row r="85">
          <cell r="A85">
            <v>3</v>
          </cell>
          <cell r="B85">
            <v>43439</v>
          </cell>
        </row>
        <row r="86">
          <cell r="A86">
            <v>4</v>
          </cell>
          <cell r="B86">
            <v>43440</v>
          </cell>
          <cell r="C86">
            <v>11</v>
          </cell>
          <cell r="D86">
            <v>11</v>
          </cell>
        </row>
        <row r="87">
          <cell r="A87">
            <v>5</v>
          </cell>
          <cell r="B87">
            <v>43441</v>
          </cell>
          <cell r="C87">
            <v>6</v>
          </cell>
        </row>
        <row r="88">
          <cell r="A88">
            <v>6</v>
          </cell>
          <cell r="B88">
            <v>43442</v>
          </cell>
          <cell r="C88">
            <v>7</v>
          </cell>
        </row>
        <row r="89">
          <cell r="A89">
            <v>7</v>
          </cell>
          <cell r="B89">
            <v>43443</v>
          </cell>
          <cell r="C89">
            <v>14</v>
          </cell>
        </row>
        <row r="90">
          <cell r="A90">
            <v>1</v>
          </cell>
          <cell r="B90">
            <v>43444</v>
          </cell>
          <cell r="C90">
            <v>7</v>
          </cell>
        </row>
        <row r="91">
          <cell r="A91">
            <v>2</v>
          </cell>
          <cell r="B91">
            <v>43445</v>
          </cell>
          <cell r="C91">
            <v>13</v>
          </cell>
          <cell r="D91">
            <v>14</v>
          </cell>
        </row>
        <row r="92">
          <cell r="A92">
            <v>3</v>
          </cell>
          <cell r="B92">
            <v>43446</v>
          </cell>
        </row>
        <row r="93">
          <cell r="A93">
            <v>4</v>
          </cell>
          <cell r="B93">
            <v>43447</v>
          </cell>
          <cell r="C93">
            <v>9</v>
          </cell>
          <cell r="D93">
            <v>10</v>
          </cell>
        </row>
        <row r="94">
          <cell r="A94">
            <v>5</v>
          </cell>
          <cell r="B94">
            <v>43448</v>
          </cell>
          <cell r="C94">
            <v>5</v>
          </cell>
          <cell r="D94" t="str">
            <v xml:space="preserve">  </v>
          </cell>
        </row>
        <row r="95">
          <cell r="A95">
            <v>6</v>
          </cell>
          <cell r="B95">
            <v>43449</v>
          </cell>
          <cell r="C95">
            <v>7</v>
          </cell>
        </row>
        <row r="96">
          <cell r="A96">
            <v>7</v>
          </cell>
          <cell r="B96">
            <v>43450</v>
          </cell>
        </row>
        <row r="97">
          <cell r="A97">
            <v>1</v>
          </cell>
          <cell r="B97">
            <v>43451</v>
          </cell>
          <cell r="C97">
            <v>9</v>
          </cell>
        </row>
        <row r="98">
          <cell r="A98">
            <v>2</v>
          </cell>
          <cell r="B98">
            <v>43452</v>
          </cell>
          <cell r="C98">
            <v>6</v>
          </cell>
          <cell r="D98">
            <v>11</v>
          </cell>
        </row>
        <row r="99">
          <cell r="A99">
            <v>3</v>
          </cell>
          <cell r="B99">
            <v>43453</v>
          </cell>
        </row>
        <row r="100">
          <cell r="A100">
            <v>4</v>
          </cell>
          <cell r="B100">
            <v>43454</v>
          </cell>
          <cell r="C100">
            <v>8</v>
          </cell>
          <cell r="D100">
            <v>7</v>
          </cell>
        </row>
        <row r="101">
          <cell r="A101">
            <v>5</v>
          </cell>
          <cell r="B101">
            <v>43455</v>
          </cell>
          <cell r="C101">
            <v>5</v>
          </cell>
        </row>
        <row r="102">
          <cell r="A102">
            <v>6</v>
          </cell>
          <cell r="B102">
            <v>43456</v>
          </cell>
          <cell r="C102">
            <v>12</v>
          </cell>
        </row>
        <row r="103">
          <cell r="A103">
            <v>7</v>
          </cell>
          <cell r="B103">
            <v>43457</v>
          </cell>
          <cell r="C103">
            <v>12</v>
          </cell>
        </row>
        <row r="104">
          <cell r="A104">
            <v>1</v>
          </cell>
          <cell r="B104">
            <v>43458</v>
          </cell>
        </row>
        <row r="105">
          <cell r="A105">
            <v>2</v>
          </cell>
          <cell r="B105">
            <v>43459</v>
          </cell>
        </row>
        <row r="106">
          <cell r="A106">
            <v>3</v>
          </cell>
          <cell r="B106">
            <v>43460</v>
          </cell>
        </row>
        <row r="107">
          <cell r="A107">
            <v>4</v>
          </cell>
          <cell r="B107">
            <v>43461</v>
          </cell>
          <cell r="C107">
            <v>10</v>
          </cell>
          <cell r="D107">
            <v>9</v>
          </cell>
        </row>
        <row r="108">
          <cell r="A108">
            <v>5</v>
          </cell>
          <cell r="B108">
            <v>43462</v>
          </cell>
          <cell r="C108">
            <v>9</v>
          </cell>
        </row>
        <row r="109">
          <cell r="A109">
            <v>6</v>
          </cell>
          <cell r="B109">
            <v>43463</v>
          </cell>
          <cell r="C109">
            <v>8</v>
          </cell>
        </row>
        <row r="110">
          <cell r="A110">
            <v>7</v>
          </cell>
          <cell r="B110">
            <v>43464</v>
          </cell>
          <cell r="C110">
            <v>15</v>
          </cell>
        </row>
        <row r="111">
          <cell r="A111">
            <v>1</v>
          </cell>
          <cell r="B111">
            <v>43465</v>
          </cell>
        </row>
        <row r="112">
          <cell r="A112" t="str">
            <v>0</v>
          </cell>
        </row>
        <row r="113">
          <cell r="A113">
            <v>2</v>
          </cell>
          <cell r="B113">
            <v>43466</v>
          </cell>
        </row>
        <row r="114">
          <cell r="A114">
            <v>3</v>
          </cell>
          <cell r="B114">
            <v>43467</v>
          </cell>
        </row>
        <row r="115">
          <cell r="A115">
            <v>4</v>
          </cell>
          <cell r="B115">
            <v>43468</v>
          </cell>
          <cell r="C115">
            <v>10</v>
          </cell>
          <cell r="D115">
            <v>11</v>
          </cell>
        </row>
        <row r="116">
          <cell r="A116">
            <v>5</v>
          </cell>
          <cell r="B116">
            <v>43469</v>
          </cell>
          <cell r="C116">
            <v>7</v>
          </cell>
        </row>
        <row r="117">
          <cell r="A117">
            <v>6</v>
          </cell>
          <cell r="B117">
            <v>43470</v>
          </cell>
          <cell r="C117">
            <v>14</v>
          </cell>
        </row>
        <row r="118">
          <cell r="A118">
            <v>7</v>
          </cell>
          <cell r="B118">
            <v>43471</v>
          </cell>
          <cell r="C118">
            <v>7</v>
          </cell>
        </row>
        <row r="119">
          <cell r="A119">
            <v>1</v>
          </cell>
          <cell r="B119">
            <v>43472</v>
          </cell>
          <cell r="C119">
            <v>14</v>
          </cell>
        </row>
        <row r="120">
          <cell r="A120">
            <v>2</v>
          </cell>
          <cell r="B120">
            <v>43473</v>
          </cell>
          <cell r="C120">
            <v>9</v>
          </cell>
          <cell r="D120">
            <v>15</v>
          </cell>
        </row>
        <row r="121">
          <cell r="A121">
            <v>3</v>
          </cell>
          <cell r="B121">
            <v>43474</v>
          </cell>
        </row>
        <row r="122">
          <cell r="A122">
            <v>4</v>
          </cell>
          <cell r="B122">
            <v>43475</v>
          </cell>
          <cell r="C122">
            <v>8</v>
          </cell>
          <cell r="D122">
            <v>14</v>
          </cell>
        </row>
        <row r="123">
          <cell r="A123">
            <v>5</v>
          </cell>
          <cell r="B123">
            <v>43476</v>
          </cell>
          <cell r="C123">
            <v>8</v>
          </cell>
        </row>
        <row r="124">
          <cell r="A124">
            <v>6</v>
          </cell>
          <cell r="B124">
            <v>43477</v>
          </cell>
          <cell r="C124">
            <v>7</v>
          </cell>
        </row>
        <row r="125">
          <cell r="A125">
            <v>7</v>
          </cell>
          <cell r="B125">
            <v>43478</v>
          </cell>
          <cell r="C125">
            <v>9</v>
          </cell>
        </row>
        <row r="126">
          <cell r="A126">
            <v>1</v>
          </cell>
          <cell r="B126">
            <v>43479</v>
          </cell>
          <cell r="C126">
            <v>7</v>
          </cell>
        </row>
        <row r="127">
          <cell r="A127">
            <v>2</v>
          </cell>
          <cell r="B127">
            <v>43480</v>
          </cell>
          <cell r="C127">
            <v>10</v>
          </cell>
          <cell r="D127">
            <v>13</v>
          </cell>
        </row>
        <row r="128">
          <cell r="A128">
            <v>3</v>
          </cell>
          <cell r="B128">
            <v>43481</v>
          </cell>
        </row>
        <row r="129">
          <cell r="A129">
            <v>4</v>
          </cell>
          <cell r="B129">
            <v>43482</v>
          </cell>
          <cell r="C129">
            <v>12</v>
          </cell>
          <cell r="D129">
            <v>13</v>
          </cell>
        </row>
        <row r="130">
          <cell r="A130">
            <v>5</v>
          </cell>
          <cell r="B130">
            <v>43483</v>
          </cell>
          <cell r="C130">
            <v>12</v>
          </cell>
        </row>
        <row r="131">
          <cell r="A131">
            <v>6</v>
          </cell>
          <cell r="B131">
            <v>43484</v>
          </cell>
          <cell r="C131">
            <v>10</v>
          </cell>
        </row>
        <row r="132">
          <cell r="A132">
            <v>7</v>
          </cell>
          <cell r="B132">
            <v>43485</v>
          </cell>
          <cell r="C132">
            <v>14</v>
          </cell>
        </row>
        <row r="133">
          <cell r="A133">
            <v>1</v>
          </cell>
          <cell r="B133">
            <v>43486</v>
          </cell>
          <cell r="C133">
            <v>14</v>
          </cell>
        </row>
        <row r="134">
          <cell r="A134">
            <v>2</v>
          </cell>
          <cell r="B134">
            <v>43487</v>
          </cell>
          <cell r="C134">
            <v>7</v>
          </cell>
          <cell r="D134">
            <v>15</v>
          </cell>
        </row>
        <row r="135">
          <cell r="A135">
            <v>3</v>
          </cell>
          <cell r="B135">
            <v>43488</v>
          </cell>
        </row>
        <row r="136">
          <cell r="A136">
            <v>4</v>
          </cell>
          <cell r="B136">
            <v>43489</v>
          </cell>
          <cell r="C136">
            <v>15</v>
          </cell>
          <cell r="D136">
            <v>14</v>
          </cell>
        </row>
        <row r="137">
          <cell r="A137">
            <v>5</v>
          </cell>
          <cell r="B137">
            <v>43490</v>
          </cell>
          <cell r="C137">
            <v>14</v>
          </cell>
        </row>
        <row r="138">
          <cell r="A138">
            <v>6</v>
          </cell>
          <cell r="B138">
            <v>43491</v>
          </cell>
          <cell r="C138">
            <v>13</v>
          </cell>
        </row>
        <row r="139">
          <cell r="A139">
            <v>7</v>
          </cell>
          <cell r="B139">
            <v>43492</v>
          </cell>
          <cell r="C139">
            <v>14</v>
          </cell>
        </row>
        <row r="140">
          <cell r="A140">
            <v>1</v>
          </cell>
          <cell r="B140">
            <v>43493</v>
          </cell>
          <cell r="C140">
            <v>15</v>
          </cell>
        </row>
        <row r="141">
          <cell r="A141">
            <v>2</v>
          </cell>
          <cell r="B141">
            <v>43494</v>
          </cell>
          <cell r="C141">
            <v>15</v>
          </cell>
          <cell r="D141">
            <v>13</v>
          </cell>
        </row>
        <row r="142">
          <cell r="A142">
            <v>3</v>
          </cell>
          <cell r="B142">
            <v>43495</v>
          </cell>
        </row>
        <row r="143">
          <cell r="A143">
            <v>4</v>
          </cell>
          <cell r="B143">
            <v>43496</v>
          </cell>
          <cell r="C143">
            <v>12</v>
          </cell>
          <cell r="D143">
            <v>12</v>
          </cell>
        </row>
        <row r="144">
          <cell r="A144" t="str">
            <v>0</v>
          </cell>
        </row>
        <row r="145">
          <cell r="A145">
            <v>5</v>
          </cell>
          <cell r="B145">
            <v>43497</v>
          </cell>
          <cell r="C145">
            <v>12</v>
          </cell>
        </row>
        <row r="146">
          <cell r="A146">
            <v>6</v>
          </cell>
          <cell r="B146">
            <v>43498</v>
          </cell>
        </row>
        <row r="147">
          <cell r="A147">
            <v>7</v>
          </cell>
          <cell r="B147">
            <v>43499</v>
          </cell>
          <cell r="C147">
            <v>14</v>
          </cell>
        </row>
        <row r="148">
          <cell r="A148">
            <v>1</v>
          </cell>
          <cell r="B148">
            <v>43500</v>
          </cell>
          <cell r="C148">
            <v>8</v>
          </cell>
        </row>
        <row r="149">
          <cell r="A149">
            <v>2</v>
          </cell>
          <cell r="B149">
            <v>43501</v>
          </cell>
          <cell r="C149">
            <v>13</v>
          </cell>
          <cell r="D149">
            <v>12</v>
          </cell>
        </row>
        <row r="150">
          <cell r="A150">
            <v>3</v>
          </cell>
          <cell r="B150">
            <v>43502</v>
          </cell>
        </row>
        <row r="151">
          <cell r="A151">
            <v>4</v>
          </cell>
          <cell r="B151">
            <v>43503</v>
          </cell>
          <cell r="C151">
            <v>9</v>
          </cell>
          <cell r="D151">
            <v>13</v>
          </cell>
        </row>
        <row r="152">
          <cell r="A152">
            <v>5</v>
          </cell>
          <cell r="B152">
            <v>43504</v>
          </cell>
          <cell r="C152">
            <v>10</v>
          </cell>
        </row>
        <row r="153">
          <cell r="A153">
            <v>6</v>
          </cell>
          <cell r="B153">
            <v>43505</v>
          </cell>
          <cell r="C153">
            <v>14</v>
          </cell>
        </row>
        <row r="154">
          <cell r="A154">
            <v>7</v>
          </cell>
          <cell r="B154">
            <v>43506</v>
          </cell>
          <cell r="C154">
            <v>12</v>
          </cell>
        </row>
        <row r="155">
          <cell r="A155">
            <v>1</v>
          </cell>
          <cell r="B155">
            <v>43507</v>
          </cell>
          <cell r="C155">
            <v>11</v>
          </cell>
        </row>
        <row r="156">
          <cell r="A156">
            <v>2</v>
          </cell>
          <cell r="B156">
            <v>43508</v>
          </cell>
          <cell r="C156">
            <v>14</v>
          </cell>
          <cell r="D156">
            <v>14</v>
          </cell>
        </row>
        <row r="157">
          <cell r="A157">
            <v>3</v>
          </cell>
          <cell r="B157">
            <v>43509</v>
          </cell>
        </row>
        <row r="158">
          <cell r="A158">
            <v>4</v>
          </cell>
          <cell r="B158">
            <v>43510</v>
          </cell>
          <cell r="C158">
            <v>14</v>
          </cell>
          <cell r="D158">
            <v>15</v>
          </cell>
        </row>
        <row r="159">
          <cell r="A159">
            <v>5</v>
          </cell>
          <cell r="B159">
            <v>43511</v>
          </cell>
          <cell r="C159">
            <v>14</v>
          </cell>
        </row>
        <row r="160">
          <cell r="A160">
            <v>6</v>
          </cell>
          <cell r="B160">
            <v>43512</v>
          </cell>
          <cell r="C160">
            <v>14</v>
          </cell>
        </row>
        <row r="161">
          <cell r="A161">
            <v>7</v>
          </cell>
          <cell r="B161">
            <v>43513</v>
          </cell>
          <cell r="C161">
            <v>13</v>
          </cell>
        </row>
        <row r="162">
          <cell r="A162">
            <v>1</v>
          </cell>
          <cell r="B162">
            <v>43514</v>
          </cell>
          <cell r="C162">
            <v>9</v>
          </cell>
        </row>
        <row r="163">
          <cell r="A163">
            <v>2</v>
          </cell>
          <cell r="B163">
            <v>43515</v>
          </cell>
          <cell r="C163">
            <v>12</v>
          </cell>
          <cell r="D163">
            <v>11</v>
          </cell>
        </row>
        <row r="164">
          <cell r="A164">
            <v>3</v>
          </cell>
          <cell r="B164">
            <v>43516</v>
          </cell>
        </row>
        <row r="165">
          <cell r="A165">
            <v>4</v>
          </cell>
          <cell r="B165">
            <v>43517</v>
          </cell>
          <cell r="C165">
            <v>10</v>
          </cell>
          <cell r="D165">
            <v>14</v>
          </cell>
        </row>
        <row r="166">
          <cell r="A166">
            <v>5</v>
          </cell>
          <cell r="B166">
            <v>43518</v>
          </cell>
          <cell r="C166">
            <v>4</v>
          </cell>
        </row>
        <row r="167">
          <cell r="A167">
            <v>6</v>
          </cell>
          <cell r="B167">
            <v>43519</v>
          </cell>
          <cell r="C167">
            <v>14</v>
          </cell>
        </row>
        <row r="168">
          <cell r="A168">
            <v>7</v>
          </cell>
          <cell r="B168">
            <v>43520</v>
          </cell>
          <cell r="C168">
            <v>15</v>
          </cell>
        </row>
        <row r="169">
          <cell r="A169">
            <v>1</v>
          </cell>
          <cell r="B169">
            <v>43521</v>
          </cell>
          <cell r="C169">
            <v>12</v>
          </cell>
        </row>
        <row r="170">
          <cell r="A170">
            <v>2</v>
          </cell>
          <cell r="B170">
            <v>43522</v>
          </cell>
          <cell r="C170">
            <v>15</v>
          </cell>
          <cell r="D170">
            <v>14</v>
          </cell>
        </row>
        <row r="171">
          <cell r="A171">
            <v>3</v>
          </cell>
          <cell r="B171">
            <v>43523</v>
          </cell>
        </row>
        <row r="172">
          <cell r="A172">
            <v>4</v>
          </cell>
          <cell r="B172">
            <v>43524</v>
          </cell>
          <cell r="C172">
            <v>14</v>
          </cell>
          <cell r="D172">
            <v>12</v>
          </cell>
        </row>
        <row r="173">
          <cell r="A173" t="str">
            <v>0</v>
          </cell>
        </row>
        <row r="174">
          <cell r="A174">
            <v>5</v>
          </cell>
          <cell r="B174">
            <v>43525</v>
          </cell>
          <cell r="C174">
            <v>13</v>
          </cell>
        </row>
        <row r="175">
          <cell r="A175">
            <v>6</v>
          </cell>
          <cell r="B175">
            <v>43526</v>
          </cell>
          <cell r="C175">
            <v>15</v>
          </cell>
        </row>
        <row r="176">
          <cell r="A176">
            <v>7</v>
          </cell>
          <cell r="B176">
            <v>43527</v>
          </cell>
          <cell r="C176">
            <v>15</v>
          </cell>
        </row>
        <row r="177">
          <cell r="A177">
            <v>1</v>
          </cell>
          <cell r="B177">
            <v>43528</v>
          </cell>
          <cell r="C177">
            <v>12</v>
          </cell>
        </row>
        <row r="178">
          <cell r="A178">
            <v>2</v>
          </cell>
          <cell r="B178">
            <v>43529</v>
          </cell>
          <cell r="C178">
            <v>12</v>
          </cell>
          <cell r="D178">
            <v>12</v>
          </cell>
        </row>
        <row r="179">
          <cell r="A179">
            <v>3</v>
          </cell>
          <cell r="B179">
            <v>43530</v>
          </cell>
        </row>
        <row r="180">
          <cell r="A180">
            <v>4</v>
          </cell>
          <cell r="B180">
            <v>43531</v>
          </cell>
          <cell r="C180">
            <v>14</v>
          </cell>
          <cell r="D180">
            <v>10</v>
          </cell>
        </row>
        <row r="181">
          <cell r="A181">
            <v>5</v>
          </cell>
          <cell r="B181">
            <v>43532</v>
          </cell>
          <cell r="C181">
            <v>12</v>
          </cell>
        </row>
        <row r="182">
          <cell r="A182">
            <v>6</v>
          </cell>
          <cell r="B182">
            <v>43533</v>
          </cell>
          <cell r="C182">
            <v>13</v>
          </cell>
        </row>
        <row r="183">
          <cell r="A183">
            <v>7</v>
          </cell>
          <cell r="B183">
            <v>43534</v>
          </cell>
          <cell r="C183">
            <v>14</v>
          </cell>
        </row>
        <row r="184">
          <cell r="A184">
            <v>1</v>
          </cell>
          <cell r="B184">
            <v>43535</v>
          </cell>
          <cell r="C184">
            <v>14</v>
          </cell>
        </row>
        <row r="185">
          <cell r="A185">
            <v>2</v>
          </cell>
          <cell r="B185">
            <v>43536</v>
          </cell>
          <cell r="C185">
            <v>10</v>
          </cell>
          <cell r="D185">
            <v>15</v>
          </cell>
        </row>
        <row r="186">
          <cell r="A186">
            <v>3</v>
          </cell>
          <cell r="B186">
            <v>43537</v>
          </cell>
        </row>
        <row r="187">
          <cell r="A187">
            <v>4</v>
          </cell>
          <cell r="B187">
            <v>43538</v>
          </cell>
          <cell r="C187">
            <v>14</v>
          </cell>
          <cell r="D187">
            <v>11</v>
          </cell>
        </row>
        <row r="188">
          <cell r="A188">
            <v>5</v>
          </cell>
          <cell r="B188">
            <v>43539</v>
          </cell>
          <cell r="C188">
            <v>10</v>
          </cell>
        </row>
        <row r="189">
          <cell r="A189">
            <v>6</v>
          </cell>
          <cell r="B189">
            <v>43540</v>
          </cell>
          <cell r="C189">
            <v>12</v>
          </cell>
        </row>
        <row r="190">
          <cell r="A190">
            <v>7</v>
          </cell>
          <cell r="B190">
            <v>43541</v>
          </cell>
          <cell r="C190">
            <v>15</v>
          </cell>
        </row>
        <row r="191">
          <cell r="A191">
            <v>1</v>
          </cell>
          <cell r="B191">
            <v>43542</v>
          </cell>
          <cell r="C191">
            <v>9</v>
          </cell>
        </row>
        <row r="192">
          <cell r="A192">
            <v>2</v>
          </cell>
          <cell r="B192">
            <v>43543</v>
          </cell>
          <cell r="C192">
            <v>12</v>
          </cell>
          <cell r="D192">
            <v>15</v>
          </cell>
        </row>
        <row r="193">
          <cell r="A193">
            <v>3</v>
          </cell>
          <cell r="B193">
            <v>43544</v>
          </cell>
        </row>
        <row r="194">
          <cell r="A194">
            <v>4</v>
          </cell>
          <cell r="B194">
            <v>43545</v>
          </cell>
          <cell r="C194">
            <v>15</v>
          </cell>
          <cell r="D194">
            <v>13</v>
          </cell>
        </row>
        <row r="195">
          <cell r="A195">
            <v>5</v>
          </cell>
          <cell r="B195">
            <v>43546</v>
          </cell>
          <cell r="C195">
            <v>15</v>
          </cell>
        </row>
        <row r="196">
          <cell r="A196">
            <v>6</v>
          </cell>
          <cell r="B196">
            <v>43547</v>
          </cell>
          <cell r="C196">
            <v>13</v>
          </cell>
        </row>
        <row r="197">
          <cell r="A197">
            <v>7</v>
          </cell>
          <cell r="B197">
            <v>43548</v>
          </cell>
          <cell r="C197">
            <v>15</v>
          </cell>
        </row>
        <row r="198">
          <cell r="A198">
            <v>1</v>
          </cell>
          <cell r="B198">
            <v>43549</v>
          </cell>
          <cell r="C198">
            <v>11</v>
          </cell>
        </row>
        <row r="199">
          <cell r="A199">
            <v>2</v>
          </cell>
          <cell r="B199">
            <v>43550</v>
          </cell>
          <cell r="C199">
            <v>10</v>
          </cell>
          <cell r="D199">
            <v>15</v>
          </cell>
        </row>
        <row r="200">
          <cell r="A200">
            <v>3</v>
          </cell>
          <cell r="B200">
            <v>43551</v>
          </cell>
        </row>
        <row r="201">
          <cell r="A201">
            <v>4</v>
          </cell>
          <cell r="B201">
            <v>43552</v>
          </cell>
          <cell r="C201">
            <v>13</v>
          </cell>
          <cell r="D201">
            <v>15</v>
          </cell>
        </row>
        <row r="202">
          <cell r="A202">
            <v>5</v>
          </cell>
          <cell r="B202">
            <v>43553</v>
          </cell>
          <cell r="C202">
            <v>15</v>
          </cell>
        </row>
        <row r="203">
          <cell r="A203">
            <v>6</v>
          </cell>
          <cell r="B203">
            <v>43554</v>
          </cell>
          <cell r="C203">
            <v>13</v>
          </cell>
        </row>
        <row r="204">
          <cell r="A204">
            <v>7</v>
          </cell>
          <cell r="B204">
            <v>43555</v>
          </cell>
        </row>
        <row r="205">
          <cell r="A205" t="str">
            <v>0</v>
          </cell>
        </row>
        <row r="206">
          <cell r="A206">
            <v>1</v>
          </cell>
          <cell r="B206">
            <v>43556</v>
          </cell>
          <cell r="C206">
            <v>13</v>
          </cell>
        </row>
        <row r="207">
          <cell r="A207">
            <v>2</v>
          </cell>
          <cell r="B207">
            <v>43557</v>
          </cell>
          <cell r="C207">
            <v>11</v>
          </cell>
          <cell r="D207">
            <v>12</v>
          </cell>
        </row>
        <row r="208">
          <cell r="A208">
            <v>3</v>
          </cell>
          <cell r="B208">
            <v>43558</v>
          </cell>
        </row>
        <row r="209">
          <cell r="A209">
            <v>4</v>
          </cell>
          <cell r="B209">
            <v>43559</v>
          </cell>
          <cell r="C209">
            <v>10</v>
          </cell>
          <cell r="D209">
            <v>9</v>
          </cell>
        </row>
        <row r="210">
          <cell r="A210">
            <v>5</v>
          </cell>
          <cell r="B210">
            <v>43560</v>
          </cell>
          <cell r="C210">
            <v>13</v>
          </cell>
        </row>
        <row r="211">
          <cell r="A211">
            <v>6</v>
          </cell>
          <cell r="B211">
            <v>43561</v>
          </cell>
        </row>
        <row r="212">
          <cell r="A212">
            <v>7</v>
          </cell>
          <cell r="B212">
            <v>43562</v>
          </cell>
          <cell r="C212">
            <v>12</v>
          </cell>
        </row>
        <row r="213">
          <cell r="A213">
            <v>1</v>
          </cell>
          <cell r="B213">
            <v>43563</v>
          </cell>
          <cell r="C213">
            <v>13</v>
          </cell>
        </row>
        <row r="214">
          <cell r="A214">
            <v>2</v>
          </cell>
          <cell r="B214">
            <v>43564</v>
          </cell>
          <cell r="C214">
            <v>14</v>
          </cell>
          <cell r="D214">
            <v>15</v>
          </cell>
        </row>
        <row r="215">
          <cell r="A215">
            <v>3</v>
          </cell>
          <cell r="B215">
            <v>43565</v>
          </cell>
        </row>
        <row r="216">
          <cell r="A216">
            <v>4</v>
          </cell>
          <cell r="B216">
            <v>43566</v>
          </cell>
          <cell r="C216">
            <v>12</v>
          </cell>
          <cell r="D216">
            <v>15</v>
          </cell>
        </row>
        <row r="217">
          <cell r="A217">
            <v>5</v>
          </cell>
          <cell r="B217">
            <v>43567</v>
          </cell>
          <cell r="C217">
            <v>8</v>
          </cell>
        </row>
        <row r="218">
          <cell r="A218">
            <v>6</v>
          </cell>
          <cell r="B218">
            <v>43568</v>
          </cell>
          <cell r="C218">
            <v>15</v>
          </cell>
        </row>
        <row r="219">
          <cell r="A219">
            <v>7</v>
          </cell>
          <cell r="B219">
            <v>43569</v>
          </cell>
          <cell r="C219">
            <v>11</v>
          </cell>
        </row>
        <row r="220">
          <cell r="A220">
            <v>1</v>
          </cell>
          <cell r="B220">
            <v>43570</v>
          </cell>
          <cell r="C220">
            <v>6</v>
          </cell>
        </row>
        <row r="221">
          <cell r="A221">
            <v>2</v>
          </cell>
          <cell r="B221">
            <v>43571</v>
          </cell>
          <cell r="C221">
            <v>14</v>
          </cell>
          <cell r="D221">
            <v>14</v>
          </cell>
        </row>
        <row r="222">
          <cell r="A222">
            <v>3</v>
          </cell>
          <cell r="B222">
            <v>43572</v>
          </cell>
        </row>
        <row r="223">
          <cell r="A223">
            <v>4</v>
          </cell>
          <cell r="B223">
            <v>43573</v>
          </cell>
          <cell r="C223">
            <v>12</v>
          </cell>
          <cell r="D223">
            <v>8</v>
          </cell>
        </row>
        <row r="224">
          <cell r="A224">
            <v>5</v>
          </cell>
          <cell r="B224">
            <v>43574</v>
          </cell>
          <cell r="C224">
            <v>6</v>
          </cell>
        </row>
        <row r="225">
          <cell r="A225">
            <v>6</v>
          </cell>
          <cell r="B225">
            <v>43575</v>
          </cell>
          <cell r="C225">
            <v>7</v>
          </cell>
        </row>
        <row r="226">
          <cell r="A226">
            <v>7</v>
          </cell>
          <cell r="B226">
            <v>43576</v>
          </cell>
          <cell r="C226">
            <v>7</v>
          </cell>
        </row>
        <row r="227">
          <cell r="A227">
            <v>1</v>
          </cell>
          <cell r="B227">
            <v>43577</v>
          </cell>
          <cell r="C227">
            <v>12</v>
          </cell>
        </row>
        <row r="228">
          <cell r="A228">
            <v>2</v>
          </cell>
          <cell r="B228">
            <v>43578</v>
          </cell>
          <cell r="C228">
            <v>13</v>
          </cell>
          <cell r="D228">
            <v>14</v>
          </cell>
        </row>
        <row r="229">
          <cell r="A229">
            <v>3</v>
          </cell>
          <cell r="B229">
            <v>43579</v>
          </cell>
        </row>
        <row r="230">
          <cell r="A230">
            <v>4</v>
          </cell>
          <cell r="B230">
            <v>43580</v>
          </cell>
          <cell r="C230">
            <v>14</v>
          </cell>
          <cell r="D230">
            <v>12</v>
          </cell>
        </row>
        <row r="231">
          <cell r="A231">
            <v>5</v>
          </cell>
          <cell r="B231">
            <v>43581</v>
          </cell>
          <cell r="C231">
            <v>12</v>
          </cell>
        </row>
        <row r="232">
          <cell r="A232">
            <v>6</v>
          </cell>
          <cell r="B232">
            <v>43582</v>
          </cell>
          <cell r="C232">
            <v>9</v>
          </cell>
        </row>
        <row r="233">
          <cell r="A233">
            <v>7</v>
          </cell>
          <cell r="B233">
            <v>43583</v>
          </cell>
          <cell r="C233">
            <v>13</v>
          </cell>
        </row>
        <row r="234">
          <cell r="A234">
            <v>1</v>
          </cell>
          <cell r="B234">
            <v>43584</v>
          </cell>
          <cell r="C234">
            <v>8</v>
          </cell>
        </row>
        <row r="235">
          <cell r="A235">
            <v>2</v>
          </cell>
          <cell r="B235">
            <v>43585</v>
          </cell>
          <cell r="C235">
            <v>14</v>
          </cell>
          <cell r="D235">
            <v>10</v>
          </cell>
        </row>
        <row r="236">
          <cell r="A236" t="str">
            <v>0</v>
          </cell>
        </row>
        <row r="237">
          <cell r="A237">
            <v>3</v>
          </cell>
          <cell r="B237">
            <v>43586</v>
          </cell>
        </row>
        <row r="238">
          <cell r="A238">
            <v>4</v>
          </cell>
          <cell r="B238">
            <v>43587</v>
          </cell>
          <cell r="C238">
            <v>15</v>
          </cell>
          <cell r="D238">
            <v>12</v>
          </cell>
        </row>
        <row r="239">
          <cell r="A239">
            <v>5</v>
          </cell>
          <cell r="B239">
            <v>43588</v>
          </cell>
          <cell r="C239">
            <v>10</v>
          </cell>
        </row>
        <row r="240">
          <cell r="A240">
            <v>6</v>
          </cell>
          <cell r="B240">
            <v>43589</v>
          </cell>
          <cell r="C240">
            <v>12</v>
          </cell>
        </row>
        <row r="241">
          <cell r="A241">
            <v>7</v>
          </cell>
          <cell r="B241">
            <v>43590</v>
          </cell>
          <cell r="C241">
            <v>15</v>
          </cell>
        </row>
        <row r="242">
          <cell r="A242">
            <v>1</v>
          </cell>
          <cell r="B242">
            <v>43591</v>
          </cell>
          <cell r="C242">
            <v>12</v>
          </cell>
        </row>
        <row r="243">
          <cell r="A243">
            <v>2</v>
          </cell>
          <cell r="B243">
            <v>43592</v>
          </cell>
          <cell r="C243">
            <v>14</v>
          </cell>
          <cell r="D243">
            <v>13</v>
          </cell>
        </row>
        <row r="244">
          <cell r="A244">
            <v>3</v>
          </cell>
          <cell r="B244">
            <v>43593</v>
          </cell>
        </row>
        <row r="245">
          <cell r="A245">
            <v>4</v>
          </cell>
          <cell r="B245">
            <v>43594</v>
          </cell>
          <cell r="C245">
            <v>13</v>
          </cell>
          <cell r="D245">
            <v>12</v>
          </cell>
        </row>
        <row r="246">
          <cell r="A246">
            <v>5</v>
          </cell>
          <cell r="B246">
            <v>43595</v>
          </cell>
          <cell r="C246">
            <v>12</v>
          </cell>
        </row>
        <row r="247">
          <cell r="A247">
            <v>6</v>
          </cell>
          <cell r="B247">
            <v>43596</v>
          </cell>
          <cell r="C247">
            <v>14</v>
          </cell>
        </row>
        <row r="248">
          <cell r="A248">
            <v>7</v>
          </cell>
          <cell r="B248">
            <v>43597</v>
          </cell>
          <cell r="C248">
            <v>13</v>
          </cell>
        </row>
        <row r="249">
          <cell r="A249">
            <v>1</v>
          </cell>
          <cell r="B249">
            <v>43598</v>
          </cell>
          <cell r="C249">
            <v>8</v>
          </cell>
        </row>
        <row r="250">
          <cell r="A250">
            <v>2</v>
          </cell>
          <cell r="B250">
            <v>43599</v>
          </cell>
          <cell r="C250">
            <v>13</v>
          </cell>
          <cell r="D250">
            <v>12</v>
          </cell>
        </row>
        <row r="251">
          <cell r="A251">
            <v>3</v>
          </cell>
          <cell r="B251">
            <v>43600</v>
          </cell>
        </row>
        <row r="252">
          <cell r="A252">
            <v>4</v>
          </cell>
          <cell r="B252">
            <v>43601</v>
          </cell>
          <cell r="C252">
            <v>13</v>
          </cell>
          <cell r="D252">
            <v>13</v>
          </cell>
        </row>
        <row r="253">
          <cell r="A253">
            <v>5</v>
          </cell>
          <cell r="B253">
            <v>43602</v>
          </cell>
          <cell r="C253">
            <v>6</v>
          </cell>
        </row>
        <row r="254">
          <cell r="A254">
            <v>6</v>
          </cell>
          <cell r="B254">
            <v>43603</v>
          </cell>
          <cell r="C254">
            <v>4</v>
          </cell>
        </row>
        <row r="255">
          <cell r="A255">
            <v>7</v>
          </cell>
          <cell r="B255">
            <v>43604</v>
          </cell>
          <cell r="C255">
            <v>11</v>
          </cell>
        </row>
        <row r="256">
          <cell r="A256">
            <v>1</v>
          </cell>
          <cell r="B256">
            <v>43605</v>
          </cell>
          <cell r="C256">
            <v>14</v>
          </cell>
        </row>
        <row r="257">
          <cell r="A257">
            <v>2</v>
          </cell>
          <cell r="B257">
            <v>43606</v>
          </cell>
          <cell r="C257">
            <v>13</v>
          </cell>
          <cell r="D257">
            <v>13</v>
          </cell>
        </row>
        <row r="258">
          <cell r="A258">
            <v>3</v>
          </cell>
          <cell r="B258">
            <v>43607</v>
          </cell>
        </row>
        <row r="259">
          <cell r="A259">
            <v>4</v>
          </cell>
          <cell r="B259">
            <v>43608</v>
          </cell>
          <cell r="C259">
            <v>8</v>
          </cell>
          <cell r="D259">
            <v>12</v>
          </cell>
        </row>
        <row r="260">
          <cell r="A260">
            <v>5</v>
          </cell>
          <cell r="B260">
            <v>43609</v>
          </cell>
          <cell r="C260">
            <v>9</v>
          </cell>
        </row>
        <row r="261">
          <cell r="A261">
            <v>6</v>
          </cell>
          <cell r="B261">
            <v>43610</v>
          </cell>
          <cell r="C261">
            <v>11</v>
          </cell>
        </row>
        <row r="262">
          <cell r="A262">
            <v>7</v>
          </cell>
          <cell r="B262">
            <v>43611</v>
          </cell>
          <cell r="C262">
            <v>11</v>
          </cell>
        </row>
        <row r="263">
          <cell r="A263">
            <v>1</v>
          </cell>
          <cell r="B263">
            <v>43612</v>
          </cell>
          <cell r="C263">
            <v>14</v>
          </cell>
        </row>
        <row r="264">
          <cell r="A264">
            <v>2</v>
          </cell>
          <cell r="B264">
            <v>43613</v>
          </cell>
          <cell r="C264">
            <v>11</v>
          </cell>
          <cell r="D264">
            <v>12</v>
          </cell>
        </row>
        <row r="265">
          <cell r="A265">
            <v>3</v>
          </cell>
          <cell r="B265">
            <v>43614</v>
          </cell>
        </row>
        <row r="266">
          <cell r="A266">
            <v>4</v>
          </cell>
          <cell r="B266">
            <v>43615</v>
          </cell>
          <cell r="C266">
            <v>9</v>
          </cell>
          <cell r="D266">
            <v>7</v>
          </cell>
        </row>
        <row r="267">
          <cell r="A267">
            <v>5</v>
          </cell>
          <cell r="B267">
            <v>43616</v>
          </cell>
          <cell r="C267">
            <v>10</v>
          </cell>
        </row>
        <row r="268">
          <cell r="A268" t="str">
            <v>0</v>
          </cell>
        </row>
        <row r="269">
          <cell r="A269">
            <v>6</v>
          </cell>
          <cell r="B269">
            <v>43617</v>
          </cell>
          <cell r="C269">
            <v>12</v>
          </cell>
        </row>
        <row r="270">
          <cell r="A270">
            <v>7</v>
          </cell>
          <cell r="B270">
            <v>43618</v>
          </cell>
          <cell r="C270">
            <v>13</v>
          </cell>
        </row>
        <row r="271">
          <cell r="A271">
            <v>1</v>
          </cell>
          <cell r="B271">
            <v>43619</v>
          </cell>
          <cell r="C271">
            <v>12</v>
          </cell>
        </row>
        <row r="272">
          <cell r="A272">
            <v>2</v>
          </cell>
          <cell r="B272">
            <v>43620</v>
          </cell>
          <cell r="C272">
            <v>14</v>
          </cell>
          <cell r="D272">
            <v>12</v>
          </cell>
        </row>
        <row r="273">
          <cell r="A273">
            <v>3</v>
          </cell>
          <cell r="B273">
            <v>43621</v>
          </cell>
        </row>
        <row r="274">
          <cell r="A274">
            <v>4</v>
          </cell>
          <cell r="B274">
            <v>43622</v>
          </cell>
          <cell r="C274">
            <v>6</v>
          </cell>
          <cell r="D274">
            <v>14</v>
          </cell>
        </row>
        <row r="275">
          <cell r="A275">
            <v>5</v>
          </cell>
          <cell r="B275">
            <v>43623</v>
          </cell>
          <cell r="C275">
            <v>11</v>
          </cell>
        </row>
        <row r="276">
          <cell r="A276">
            <v>6</v>
          </cell>
          <cell r="B276">
            <v>43624</v>
          </cell>
          <cell r="C276">
            <v>15</v>
          </cell>
        </row>
        <row r="277">
          <cell r="A277">
            <v>7</v>
          </cell>
          <cell r="B277">
            <v>43625</v>
          </cell>
          <cell r="C277">
            <v>10</v>
          </cell>
        </row>
        <row r="278">
          <cell r="A278">
            <v>1</v>
          </cell>
          <cell r="B278">
            <v>43626</v>
          </cell>
          <cell r="C278">
            <v>10</v>
          </cell>
        </row>
        <row r="279">
          <cell r="A279">
            <v>2</v>
          </cell>
          <cell r="B279">
            <v>43627</v>
          </cell>
          <cell r="C279">
            <v>14</v>
          </cell>
          <cell r="D279">
            <v>9</v>
          </cell>
        </row>
        <row r="280">
          <cell r="A280">
            <v>3</v>
          </cell>
          <cell r="B280">
            <v>43628</v>
          </cell>
        </row>
        <row r="281">
          <cell r="A281">
            <v>4</v>
          </cell>
          <cell r="B281">
            <v>43629</v>
          </cell>
          <cell r="C281">
            <v>8</v>
          </cell>
          <cell r="D281">
            <v>14</v>
          </cell>
        </row>
        <row r="282">
          <cell r="A282">
            <v>5</v>
          </cell>
          <cell r="B282">
            <v>43630</v>
          </cell>
          <cell r="C282">
            <v>9</v>
          </cell>
        </row>
        <row r="283">
          <cell r="A283">
            <v>6</v>
          </cell>
          <cell r="B283">
            <v>43631</v>
          </cell>
          <cell r="C283">
            <v>14</v>
          </cell>
        </row>
        <row r="284">
          <cell r="A284">
            <v>7</v>
          </cell>
          <cell r="B284">
            <v>43632</v>
          </cell>
          <cell r="C284">
            <v>11</v>
          </cell>
        </row>
        <row r="285">
          <cell r="A285">
            <v>1</v>
          </cell>
          <cell r="B285">
            <v>43633</v>
          </cell>
          <cell r="C285">
            <v>14</v>
          </cell>
        </row>
        <row r="286">
          <cell r="A286">
            <v>2</v>
          </cell>
          <cell r="B286">
            <v>43634</v>
          </cell>
          <cell r="C286">
            <v>7</v>
          </cell>
          <cell r="D286">
            <v>12</v>
          </cell>
        </row>
        <row r="287">
          <cell r="A287">
            <v>3</v>
          </cell>
          <cell r="B287">
            <v>43635</v>
          </cell>
        </row>
        <row r="288">
          <cell r="A288">
            <v>4</v>
          </cell>
          <cell r="B288">
            <v>43636</v>
          </cell>
          <cell r="C288">
            <v>7</v>
          </cell>
          <cell r="D288">
            <v>7</v>
          </cell>
        </row>
        <row r="289">
          <cell r="A289">
            <v>5</v>
          </cell>
          <cell r="B289">
            <v>43637</v>
          </cell>
          <cell r="C289">
            <v>8</v>
          </cell>
        </row>
        <row r="290">
          <cell r="A290">
            <v>6</v>
          </cell>
          <cell r="B290">
            <v>43638</v>
          </cell>
          <cell r="C290">
            <v>13</v>
          </cell>
        </row>
        <row r="291">
          <cell r="A291">
            <v>7</v>
          </cell>
          <cell r="B291">
            <v>43639</v>
          </cell>
          <cell r="C291">
            <v>15</v>
          </cell>
        </row>
        <row r="292">
          <cell r="A292">
            <v>1</v>
          </cell>
          <cell r="B292">
            <v>43640</v>
          </cell>
          <cell r="C292">
            <v>6</v>
          </cell>
        </row>
        <row r="293">
          <cell r="A293">
            <v>2</v>
          </cell>
          <cell r="B293">
            <v>43641</v>
          </cell>
          <cell r="C293">
            <v>10</v>
          </cell>
          <cell r="D293">
            <v>7</v>
          </cell>
        </row>
        <row r="294">
          <cell r="A294">
            <v>3</v>
          </cell>
          <cell r="B294">
            <v>43642</v>
          </cell>
        </row>
        <row r="295">
          <cell r="A295">
            <v>4</v>
          </cell>
          <cell r="B295">
            <v>43643</v>
          </cell>
          <cell r="C295">
            <v>7</v>
          </cell>
          <cell r="D295" t="str">
            <v>annulé</v>
          </cell>
        </row>
        <row r="296">
          <cell r="A296">
            <v>5</v>
          </cell>
          <cell r="B296">
            <v>43644</v>
          </cell>
          <cell r="C296">
            <v>8</v>
          </cell>
        </row>
        <row r="297">
          <cell r="A297">
            <v>6</v>
          </cell>
          <cell r="B297">
            <v>43645</v>
          </cell>
          <cell r="C297">
            <v>10</v>
          </cell>
        </row>
        <row r="298">
          <cell r="A298">
            <v>7</v>
          </cell>
          <cell r="B298">
            <v>43646</v>
          </cell>
          <cell r="C298">
            <v>12</v>
          </cell>
        </row>
        <row r="299">
          <cell r="A299" t="str">
            <v>0</v>
          </cell>
        </row>
        <row r="300">
          <cell r="A300">
            <v>1</v>
          </cell>
          <cell r="B300">
            <v>43647</v>
          </cell>
          <cell r="C300">
            <v>10</v>
          </cell>
        </row>
        <row r="301">
          <cell r="A301">
            <v>2</v>
          </cell>
          <cell r="B301">
            <v>43648</v>
          </cell>
          <cell r="C301">
            <v>3</v>
          </cell>
          <cell r="D301">
            <v>15</v>
          </cell>
        </row>
        <row r="302">
          <cell r="A302">
            <v>3</v>
          </cell>
          <cell r="B302">
            <v>43649</v>
          </cell>
          <cell r="C302">
            <v>8</v>
          </cell>
        </row>
        <row r="303">
          <cell r="A303">
            <v>4</v>
          </cell>
          <cell r="B303">
            <v>43650</v>
          </cell>
          <cell r="D303">
            <v>9</v>
          </cell>
        </row>
        <row r="304">
          <cell r="A304">
            <v>5</v>
          </cell>
          <cell r="B304">
            <v>43651</v>
          </cell>
          <cell r="C304">
            <v>13</v>
          </cell>
        </row>
        <row r="305">
          <cell r="A305">
            <v>6</v>
          </cell>
          <cell r="B305">
            <v>43652</v>
          </cell>
          <cell r="C305">
            <v>7</v>
          </cell>
        </row>
        <row r="306">
          <cell r="A306">
            <v>7</v>
          </cell>
          <cell r="B306">
            <v>43653</v>
          </cell>
          <cell r="C306">
            <v>10</v>
          </cell>
        </row>
        <row r="307">
          <cell r="A307">
            <v>1</v>
          </cell>
          <cell r="B307">
            <v>43654</v>
          </cell>
          <cell r="C307">
            <v>8</v>
          </cell>
        </row>
        <row r="308">
          <cell r="A308">
            <v>2</v>
          </cell>
          <cell r="B308">
            <v>43655</v>
          </cell>
          <cell r="C308">
            <v>4</v>
          </cell>
          <cell r="D308">
            <v>14</v>
          </cell>
        </row>
        <row r="309">
          <cell r="A309">
            <v>3</v>
          </cell>
          <cell r="B309">
            <v>43656</v>
          </cell>
          <cell r="C309">
            <v>14</v>
          </cell>
        </row>
        <row r="310">
          <cell r="A310">
            <v>4</v>
          </cell>
          <cell r="B310">
            <v>43657</v>
          </cell>
          <cell r="D310">
            <v>12</v>
          </cell>
        </row>
        <row r="311">
          <cell r="A311">
            <v>5</v>
          </cell>
          <cell r="B311">
            <v>43658</v>
          </cell>
          <cell r="C311">
            <v>4</v>
          </cell>
        </row>
        <row r="312">
          <cell r="A312">
            <v>6</v>
          </cell>
          <cell r="B312">
            <v>43659</v>
          </cell>
          <cell r="C312">
            <v>10</v>
          </cell>
        </row>
        <row r="313">
          <cell r="A313">
            <v>7</v>
          </cell>
          <cell r="B313">
            <v>43660</v>
          </cell>
          <cell r="C313">
            <v>14</v>
          </cell>
        </row>
        <row r="314">
          <cell r="A314">
            <v>1</v>
          </cell>
          <cell r="B314">
            <v>43661</v>
          </cell>
          <cell r="C314">
            <v>4</v>
          </cell>
        </row>
        <row r="315">
          <cell r="A315">
            <v>2</v>
          </cell>
          <cell r="B315">
            <v>43662</v>
          </cell>
          <cell r="C315">
            <v>13</v>
          </cell>
          <cell r="D315">
            <v>15</v>
          </cell>
        </row>
        <row r="316">
          <cell r="A316">
            <v>3</v>
          </cell>
          <cell r="B316">
            <v>43663</v>
          </cell>
          <cell r="C316">
            <v>12</v>
          </cell>
        </row>
        <row r="317">
          <cell r="A317">
            <v>4</v>
          </cell>
          <cell r="B317">
            <v>43664</v>
          </cell>
          <cell r="D317">
            <v>12</v>
          </cell>
        </row>
        <row r="318">
          <cell r="A318">
            <v>5</v>
          </cell>
          <cell r="B318">
            <v>43665</v>
          </cell>
          <cell r="C318">
            <v>9</v>
          </cell>
        </row>
        <row r="319">
          <cell r="A319">
            <v>6</v>
          </cell>
          <cell r="B319">
            <v>43666</v>
          </cell>
          <cell r="C319">
            <v>11</v>
          </cell>
        </row>
        <row r="320">
          <cell r="A320">
            <v>7</v>
          </cell>
          <cell r="B320">
            <v>43667</v>
          </cell>
          <cell r="C320">
            <v>9</v>
          </cell>
        </row>
        <row r="321">
          <cell r="A321">
            <v>1</v>
          </cell>
          <cell r="B321">
            <v>43668</v>
          </cell>
          <cell r="C321">
            <v>9</v>
          </cell>
        </row>
        <row r="322">
          <cell r="A322">
            <v>2</v>
          </cell>
          <cell r="B322">
            <v>43669</v>
          </cell>
          <cell r="C322">
            <v>7</v>
          </cell>
          <cell r="D322">
            <v>12</v>
          </cell>
        </row>
        <row r="323">
          <cell r="A323">
            <v>3</v>
          </cell>
          <cell r="B323">
            <v>43670</v>
          </cell>
          <cell r="C323">
            <v>8</v>
          </cell>
        </row>
        <row r="324">
          <cell r="A324">
            <v>4</v>
          </cell>
          <cell r="B324">
            <v>43671</v>
          </cell>
          <cell r="D324">
            <v>0</v>
          </cell>
        </row>
        <row r="325">
          <cell r="A325">
            <v>5</v>
          </cell>
          <cell r="B325">
            <v>43672</v>
          </cell>
          <cell r="C325">
            <v>7</v>
          </cell>
        </row>
        <row r="326">
          <cell r="A326">
            <v>6</v>
          </cell>
          <cell r="B326">
            <v>43673</v>
          </cell>
          <cell r="C326">
            <v>14</v>
          </cell>
        </row>
        <row r="327">
          <cell r="A327">
            <v>7</v>
          </cell>
          <cell r="B327">
            <v>43674</v>
          </cell>
          <cell r="C327">
            <v>12</v>
          </cell>
        </row>
        <row r="328">
          <cell r="A328">
            <v>1</v>
          </cell>
          <cell r="B328">
            <v>43675</v>
          </cell>
          <cell r="C328">
            <v>10</v>
          </cell>
        </row>
        <row r="329">
          <cell r="A329">
            <v>2</v>
          </cell>
          <cell r="B329">
            <v>43676</v>
          </cell>
          <cell r="C329">
            <v>0</v>
          </cell>
          <cell r="D329">
            <v>12</v>
          </cell>
        </row>
        <row r="330">
          <cell r="A330">
            <v>3</v>
          </cell>
          <cell r="B330">
            <v>43677</v>
          </cell>
          <cell r="C330">
            <v>14</v>
          </cell>
        </row>
        <row r="331">
          <cell r="A331" t="str">
            <v>0</v>
          </cell>
        </row>
        <row r="332">
          <cell r="A332">
            <v>4</v>
          </cell>
          <cell r="B332">
            <v>43678</v>
          </cell>
          <cell r="C332">
            <v>9</v>
          </cell>
        </row>
        <row r="333">
          <cell r="A333">
            <v>5</v>
          </cell>
          <cell r="B333">
            <v>43679</v>
          </cell>
          <cell r="C333">
            <v>9</v>
          </cell>
        </row>
        <row r="334">
          <cell r="A334">
            <v>6</v>
          </cell>
          <cell r="B334">
            <v>43680</v>
          </cell>
          <cell r="C334">
            <v>12</v>
          </cell>
        </row>
        <row r="335">
          <cell r="A335">
            <v>7</v>
          </cell>
          <cell r="B335">
            <v>43681</v>
          </cell>
          <cell r="C335">
            <v>6</v>
          </cell>
        </row>
        <row r="336">
          <cell r="A336">
            <v>1</v>
          </cell>
          <cell r="B336">
            <v>43682</v>
          </cell>
          <cell r="C336">
            <v>10</v>
          </cell>
        </row>
        <row r="337">
          <cell r="A337">
            <v>2</v>
          </cell>
          <cell r="B337">
            <v>43683</v>
          </cell>
          <cell r="C337">
            <v>0</v>
          </cell>
          <cell r="D337">
            <v>14</v>
          </cell>
        </row>
        <row r="338">
          <cell r="A338">
            <v>3</v>
          </cell>
          <cell r="B338">
            <v>43684</v>
          </cell>
          <cell r="C338">
            <v>15</v>
          </cell>
        </row>
        <row r="339">
          <cell r="A339">
            <v>4</v>
          </cell>
          <cell r="B339">
            <v>43685</v>
          </cell>
          <cell r="C339">
            <v>12</v>
          </cell>
        </row>
        <row r="340">
          <cell r="A340">
            <v>5</v>
          </cell>
          <cell r="B340">
            <v>43686</v>
          </cell>
          <cell r="C340">
            <v>5</v>
          </cell>
        </row>
        <row r="341">
          <cell r="A341">
            <v>6</v>
          </cell>
          <cell r="B341">
            <v>43687</v>
          </cell>
          <cell r="C341">
            <v>11</v>
          </cell>
        </row>
        <row r="342">
          <cell r="A342">
            <v>7</v>
          </cell>
          <cell r="B342">
            <v>43688</v>
          </cell>
          <cell r="C342">
            <v>13</v>
          </cell>
        </row>
        <row r="343">
          <cell r="A343">
            <v>1</v>
          </cell>
          <cell r="B343">
            <v>43689</v>
          </cell>
          <cell r="C343">
            <v>9</v>
          </cell>
        </row>
        <row r="344">
          <cell r="A344">
            <v>2</v>
          </cell>
          <cell r="B344">
            <v>43690</v>
          </cell>
          <cell r="C344">
            <v>5</v>
          </cell>
          <cell r="D344">
            <v>11</v>
          </cell>
        </row>
        <row r="345">
          <cell r="A345">
            <v>3</v>
          </cell>
          <cell r="B345">
            <v>43691</v>
          </cell>
          <cell r="C345">
            <v>8</v>
          </cell>
        </row>
        <row r="346">
          <cell r="A346">
            <v>4</v>
          </cell>
          <cell r="B346">
            <v>43692</v>
          </cell>
          <cell r="C346">
            <v>12</v>
          </cell>
        </row>
        <row r="347">
          <cell r="A347">
            <v>5</v>
          </cell>
          <cell r="B347">
            <v>43693</v>
          </cell>
          <cell r="C347">
            <v>9</v>
          </cell>
        </row>
        <row r="348">
          <cell r="A348">
            <v>6</v>
          </cell>
          <cell r="B348">
            <v>43694</v>
          </cell>
          <cell r="C348">
            <v>9</v>
          </cell>
        </row>
        <row r="349">
          <cell r="A349">
            <v>7</v>
          </cell>
          <cell r="B349">
            <v>43695</v>
          </cell>
          <cell r="C349">
            <v>7</v>
          </cell>
        </row>
        <row r="350">
          <cell r="A350">
            <v>1</v>
          </cell>
          <cell r="B350">
            <v>43696</v>
          </cell>
          <cell r="C350">
            <v>15</v>
          </cell>
        </row>
        <row r="351">
          <cell r="A351">
            <v>2</v>
          </cell>
          <cell r="B351">
            <v>43697</v>
          </cell>
          <cell r="C351">
            <v>11</v>
          </cell>
          <cell r="D351">
            <v>8</v>
          </cell>
        </row>
        <row r="352">
          <cell r="A352">
            <v>3</v>
          </cell>
          <cell r="B352">
            <v>43698</v>
          </cell>
          <cell r="C352">
            <v>7</v>
          </cell>
        </row>
        <row r="353">
          <cell r="A353">
            <v>4</v>
          </cell>
          <cell r="B353">
            <v>43699</v>
          </cell>
          <cell r="C353">
            <v>11</v>
          </cell>
        </row>
        <row r="354">
          <cell r="A354">
            <v>5</v>
          </cell>
          <cell r="B354">
            <v>43700</v>
          </cell>
          <cell r="C354">
            <v>6</v>
          </cell>
        </row>
        <row r="355">
          <cell r="A355">
            <v>6</v>
          </cell>
          <cell r="B355">
            <v>43701</v>
          </cell>
          <cell r="C355">
            <v>13</v>
          </cell>
        </row>
        <row r="356">
          <cell r="A356">
            <v>7</v>
          </cell>
          <cell r="B356">
            <v>43702</v>
          </cell>
          <cell r="C356">
            <v>11</v>
          </cell>
        </row>
        <row r="357">
          <cell r="A357">
            <v>1</v>
          </cell>
          <cell r="B357">
            <v>43703</v>
          </cell>
          <cell r="C357">
            <v>7</v>
          </cell>
        </row>
        <row r="358">
          <cell r="A358">
            <v>2</v>
          </cell>
          <cell r="B358">
            <v>43704</v>
          </cell>
          <cell r="C358">
            <v>7</v>
          </cell>
          <cell r="D358">
            <v>10</v>
          </cell>
        </row>
        <row r="359">
          <cell r="A359">
            <v>3</v>
          </cell>
          <cell r="B359">
            <v>43705</v>
          </cell>
          <cell r="C359">
            <v>8</v>
          </cell>
        </row>
        <row r="360">
          <cell r="A360">
            <v>4</v>
          </cell>
          <cell r="B360">
            <v>43706</v>
          </cell>
          <cell r="C360">
            <v>7</v>
          </cell>
        </row>
        <row r="361">
          <cell r="A361">
            <v>5</v>
          </cell>
          <cell r="B361">
            <v>43707</v>
          </cell>
          <cell r="C361">
            <v>8</v>
          </cell>
        </row>
        <row r="362">
          <cell r="A362">
            <v>6</v>
          </cell>
          <cell r="B362">
            <v>43708</v>
          </cell>
          <cell r="C362">
            <v>10</v>
          </cell>
        </row>
        <row r="363">
          <cell r="A363">
            <v>7</v>
          </cell>
          <cell r="B363">
            <v>43709</v>
          </cell>
          <cell r="C363">
            <v>14</v>
          </cell>
        </row>
      </sheetData>
      <sheetData sheetId="1">
        <row r="5">
          <cell r="A5">
            <v>4</v>
          </cell>
          <cell r="B5">
            <v>43720</v>
          </cell>
          <cell r="C5">
            <v>13</v>
          </cell>
          <cell r="D5">
            <v>8</v>
          </cell>
          <cell r="F5">
            <v>19</v>
          </cell>
          <cell r="H5">
            <v>17</v>
          </cell>
          <cell r="I5">
            <v>7</v>
          </cell>
        </row>
        <row r="6">
          <cell r="A6">
            <v>5</v>
          </cell>
          <cell r="B6">
            <v>43721</v>
          </cell>
          <cell r="C6">
            <v>14</v>
          </cell>
          <cell r="E6">
            <v>4</v>
          </cell>
          <cell r="F6">
            <v>14</v>
          </cell>
          <cell r="H6">
            <v>12</v>
          </cell>
        </row>
        <row r="7">
          <cell r="A7">
            <v>6</v>
          </cell>
          <cell r="B7">
            <v>43722</v>
          </cell>
          <cell r="C7" t="str">
            <v>convention</v>
          </cell>
          <cell r="F7" t="str">
            <v>convention</v>
          </cell>
          <cell r="G7" t="str">
            <v>convention</v>
          </cell>
          <cell r="H7" t="str">
            <v>convention</v>
          </cell>
        </row>
        <row r="8">
          <cell r="A8">
            <v>7</v>
          </cell>
          <cell r="B8">
            <v>43723</v>
          </cell>
          <cell r="C8">
            <v>9</v>
          </cell>
        </row>
        <row r="9">
          <cell r="A9">
            <v>1</v>
          </cell>
          <cell r="B9">
            <v>43724</v>
          </cell>
          <cell r="C9">
            <v>13</v>
          </cell>
          <cell r="E9">
            <v>5</v>
          </cell>
          <cell r="F9">
            <v>23</v>
          </cell>
          <cell r="H9">
            <v>18</v>
          </cell>
        </row>
        <row r="10">
          <cell r="A10">
            <v>2</v>
          </cell>
          <cell r="B10">
            <v>43725</v>
          </cell>
          <cell r="C10">
            <v>15</v>
          </cell>
          <cell r="D10">
            <v>15</v>
          </cell>
          <cell r="F10">
            <v>23</v>
          </cell>
          <cell r="G10">
            <v>17</v>
          </cell>
          <cell r="I10">
            <v>20</v>
          </cell>
        </row>
        <row r="11">
          <cell r="A11">
            <v>3</v>
          </cell>
          <cell r="B11">
            <v>43726</v>
          </cell>
          <cell r="E11">
            <v>3</v>
          </cell>
          <cell r="F11">
            <v>23</v>
          </cell>
          <cell r="G11">
            <v>10</v>
          </cell>
          <cell r="H11">
            <v>13</v>
          </cell>
        </row>
        <row r="12">
          <cell r="A12">
            <v>4</v>
          </cell>
          <cell r="B12">
            <v>43727</v>
          </cell>
          <cell r="C12">
            <v>13</v>
          </cell>
          <cell r="D12">
            <v>15</v>
          </cell>
          <cell r="F12">
            <v>17</v>
          </cell>
          <cell r="H12">
            <v>11</v>
          </cell>
        </row>
        <row r="13">
          <cell r="A13">
            <v>5</v>
          </cell>
          <cell r="B13">
            <v>43728</v>
          </cell>
          <cell r="C13">
            <v>11</v>
          </cell>
          <cell r="E13">
            <v>8</v>
          </cell>
          <cell r="F13">
            <v>19</v>
          </cell>
          <cell r="H13">
            <v>10</v>
          </cell>
          <cell r="I13">
            <v>10</v>
          </cell>
        </row>
        <row r="14">
          <cell r="A14">
            <v>6</v>
          </cell>
          <cell r="B14">
            <v>43729</v>
          </cell>
          <cell r="C14">
            <v>20</v>
          </cell>
          <cell r="F14">
            <v>16</v>
          </cell>
          <cell r="G14">
            <v>6</v>
          </cell>
          <cell r="H14">
            <v>9</v>
          </cell>
        </row>
        <row r="15">
          <cell r="A15">
            <v>7</v>
          </cell>
          <cell r="B15">
            <v>43730</v>
          </cell>
          <cell r="C15">
            <v>14</v>
          </cell>
        </row>
        <row r="16">
          <cell r="A16">
            <v>1</v>
          </cell>
          <cell r="B16">
            <v>43731</v>
          </cell>
          <cell r="C16">
            <v>14</v>
          </cell>
          <cell r="E16">
            <v>10</v>
          </cell>
          <cell r="F16">
            <v>25</v>
          </cell>
          <cell r="H16">
            <v>20</v>
          </cell>
        </row>
        <row r="17">
          <cell r="A17">
            <v>2</v>
          </cell>
          <cell r="B17">
            <v>43732</v>
          </cell>
          <cell r="C17">
            <v>11</v>
          </cell>
          <cell r="D17">
            <v>14</v>
          </cell>
          <cell r="F17">
            <v>20</v>
          </cell>
          <cell r="G17">
            <v>22</v>
          </cell>
          <cell r="I17">
            <v>15</v>
          </cell>
        </row>
        <row r="18">
          <cell r="A18">
            <v>3</v>
          </cell>
          <cell r="B18">
            <v>43733</v>
          </cell>
          <cell r="E18" t="str">
            <v>12 (gratuit)</v>
          </cell>
          <cell r="F18">
            <v>23</v>
          </cell>
          <cell r="G18">
            <v>11</v>
          </cell>
          <cell r="H18">
            <v>17</v>
          </cell>
        </row>
        <row r="19">
          <cell r="A19">
            <v>4</v>
          </cell>
          <cell r="B19">
            <v>43734</v>
          </cell>
          <cell r="C19">
            <v>6</v>
          </cell>
          <cell r="D19">
            <v>11</v>
          </cell>
          <cell r="F19">
            <v>16</v>
          </cell>
          <cell r="H19">
            <v>19</v>
          </cell>
        </row>
        <row r="20">
          <cell r="A20">
            <v>5</v>
          </cell>
          <cell r="B20">
            <v>43735</v>
          </cell>
          <cell r="C20">
            <v>14</v>
          </cell>
          <cell r="E20">
            <v>8</v>
          </cell>
          <cell r="F20">
            <v>16</v>
          </cell>
          <cell r="H20">
            <v>8</v>
          </cell>
          <cell r="I20">
            <v>13</v>
          </cell>
        </row>
        <row r="21">
          <cell r="A21">
            <v>6</v>
          </cell>
          <cell r="B21">
            <v>43736</v>
          </cell>
          <cell r="C21">
            <v>14</v>
          </cell>
          <cell r="F21">
            <v>14</v>
          </cell>
          <cell r="G21">
            <v>7</v>
          </cell>
          <cell r="H21">
            <v>13</v>
          </cell>
        </row>
        <row r="22">
          <cell r="A22">
            <v>7</v>
          </cell>
          <cell r="B22">
            <v>43737</v>
          </cell>
          <cell r="C22">
            <v>14</v>
          </cell>
        </row>
        <row r="23">
          <cell r="A23">
            <v>1</v>
          </cell>
          <cell r="B23">
            <v>43738</v>
          </cell>
          <cell r="C23">
            <v>15</v>
          </cell>
          <cell r="E23">
            <v>13</v>
          </cell>
          <cell r="F23">
            <v>24</v>
          </cell>
          <cell r="H23">
            <v>14</v>
          </cell>
        </row>
        <row r="24">
          <cell r="A24" t="str">
            <v>0</v>
          </cell>
        </row>
        <row r="25">
          <cell r="A25">
            <v>2</v>
          </cell>
          <cell r="B25">
            <v>43739</v>
          </cell>
          <cell r="C25">
            <v>10</v>
          </cell>
          <cell r="D25">
            <v>10</v>
          </cell>
          <cell r="E25">
            <v>4</v>
          </cell>
          <cell r="F25">
            <v>24</v>
          </cell>
          <cell r="G25">
            <v>22</v>
          </cell>
          <cell r="I25">
            <v>20</v>
          </cell>
        </row>
        <row r="26">
          <cell r="A26">
            <v>3</v>
          </cell>
          <cell r="B26">
            <v>43740</v>
          </cell>
          <cell r="F26">
            <v>23</v>
          </cell>
          <cell r="G26">
            <v>13</v>
          </cell>
          <cell r="H26">
            <v>18</v>
          </cell>
        </row>
        <row r="27">
          <cell r="A27">
            <v>4</v>
          </cell>
          <cell r="B27">
            <v>43741</v>
          </cell>
          <cell r="C27">
            <v>12</v>
          </cell>
          <cell r="D27">
            <v>13</v>
          </cell>
          <cell r="F27">
            <v>22</v>
          </cell>
          <cell r="H27">
            <v>15</v>
          </cell>
        </row>
        <row r="28">
          <cell r="A28">
            <v>5</v>
          </cell>
          <cell r="B28">
            <v>43742</v>
          </cell>
          <cell r="C28">
            <v>13</v>
          </cell>
          <cell r="E28">
            <v>5</v>
          </cell>
          <cell r="F28">
            <v>22</v>
          </cell>
          <cell r="H28">
            <v>8</v>
          </cell>
          <cell r="I28">
            <v>13</v>
          </cell>
        </row>
        <row r="29">
          <cell r="A29">
            <v>6</v>
          </cell>
          <cell r="B29">
            <v>43743</v>
          </cell>
          <cell r="C29">
            <v>15</v>
          </cell>
          <cell r="F29">
            <v>18</v>
          </cell>
          <cell r="G29">
            <v>5</v>
          </cell>
          <cell r="H29">
            <v>20</v>
          </cell>
        </row>
        <row r="30">
          <cell r="A30">
            <v>7</v>
          </cell>
          <cell r="B30">
            <v>43744</v>
          </cell>
          <cell r="C30">
            <v>10</v>
          </cell>
        </row>
        <row r="31">
          <cell r="A31">
            <v>1</v>
          </cell>
          <cell r="B31">
            <v>43745</v>
          </cell>
          <cell r="C31">
            <v>12</v>
          </cell>
          <cell r="E31">
            <v>12</v>
          </cell>
          <cell r="F31">
            <v>25</v>
          </cell>
          <cell r="H31">
            <v>19</v>
          </cell>
        </row>
        <row r="32">
          <cell r="A32">
            <v>2</v>
          </cell>
          <cell r="B32">
            <v>43746</v>
          </cell>
          <cell r="C32">
            <v>12</v>
          </cell>
          <cell r="D32">
            <v>13</v>
          </cell>
          <cell r="F32">
            <v>22</v>
          </cell>
          <cell r="G32">
            <v>24</v>
          </cell>
          <cell r="I32">
            <v>24</v>
          </cell>
        </row>
        <row r="33">
          <cell r="A33">
            <v>3</v>
          </cell>
          <cell r="B33">
            <v>43747</v>
          </cell>
          <cell r="E33">
            <v>6</v>
          </cell>
          <cell r="F33">
            <v>25</v>
          </cell>
          <cell r="G33">
            <v>10</v>
          </cell>
          <cell r="H33">
            <v>19</v>
          </cell>
        </row>
        <row r="34">
          <cell r="A34">
            <v>4</v>
          </cell>
          <cell r="B34">
            <v>43748</v>
          </cell>
          <cell r="C34">
            <v>12</v>
          </cell>
          <cell r="D34">
            <v>12</v>
          </cell>
          <cell r="F34">
            <v>21</v>
          </cell>
          <cell r="H34">
            <v>16</v>
          </cell>
        </row>
        <row r="35">
          <cell r="A35">
            <v>5</v>
          </cell>
          <cell r="B35">
            <v>43749</v>
          </cell>
          <cell r="C35">
            <v>11</v>
          </cell>
          <cell r="E35">
            <v>13</v>
          </cell>
          <cell r="F35">
            <v>18</v>
          </cell>
          <cell r="H35">
            <v>10</v>
          </cell>
          <cell r="I35">
            <v>21</v>
          </cell>
        </row>
        <row r="36">
          <cell r="A36">
            <v>6</v>
          </cell>
          <cell r="B36">
            <v>43750</v>
          </cell>
          <cell r="C36">
            <v>12</v>
          </cell>
          <cell r="F36">
            <v>23</v>
          </cell>
          <cell r="G36">
            <v>0</v>
          </cell>
          <cell r="H36">
            <v>7</v>
          </cell>
        </row>
        <row r="37">
          <cell r="A37">
            <v>7</v>
          </cell>
          <cell r="B37">
            <v>43751</v>
          </cell>
          <cell r="C37">
            <v>13</v>
          </cell>
        </row>
        <row r="38">
          <cell r="A38">
            <v>1</v>
          </cell>
          <cell r="B38">
            <v>43752</v>
          </cell>
          <cell r="C38">
            <v>15</v>
          </cell>
          <cell r="E38">
            <v>9</v>
          </cell>
          <cell r="F38">
            <v>21</v>
          </cell>
          <cell r="H38">
            <v>17</v>
          </cell>
        </row>
        <row r="39">
          <cell r="A39">
            <v>2</v>
          </cell>
          <cell r="B39">
            <v>43753</v>
          </cell>
          <cell r="C39">
            <v>13</v>
          </cell>
          <cell r="D39">
            <v>13</v>
          </cell>
          <cell r="F39">
            <v>23</v>
          </cell>
          <cell r="G39">
            <v>23</v>
          </cell>
          <cell r="I39">
            <v>24</v>
          </cell>
        </row>
        <row r="40">
          <cell r="A40">
            <v>3</v>
          </cell>
          <cell r="B40">
            <v>43754</v>
          </cell>
          <cell r="E40">
            <v>3</v>
          </cell>
          <cell r="F40">
            <v>24</v>
          </cell>
          <cell r="G40">
            <v>13</v>
          </cell>
          <cell r="H40">
            <v>20</v>
          </cell>
        </row>
        <row r="41">
          <cell r="A41">
            <v>4</v>
          </cell>
          <cell r="B41">
            <v>43755</v>
          </cell>
          <cell r="C41">
            <v>7</v>
          </cell>
          <cell r="D41">
            <v>13</v>
          </cell>
          <cell r="F41">
            <v>18</v>
          </cell>
          <cell r="H41">
            <v>18</v>
          </cell>
        </row>
        <row r="42">
          <cell r="A42">
            <v>5</v>
          </cell>
          <cell r="B42">
            <v>43756</v>
          </cell>
          <cell r="C42">
            <v>11</v>
          </cell>
          <cell r="E42">
            <v>11</v>
          </cell>
          <cell r="F42">
            <v>21</v>
          </cell>
          <cell r="H42">
            <v>10</v>
          </cell>
          <cell r="I42">
            <v>17</v>
          </cell>
        </row>
        <row r="43">
          <cell r="A43">
            <v>6</v>
          </cell>
          <cell r="B43">
            <v>43757</v>
          </cell>
          <cell r="C43">
            <v>12</v>
          </cell>
          <cell r="F43">
            <v>17</v>
          </cell>
          <cell r="G43">
            <v>4</v>
          </cell>
          <cell r="H43">
            <v>12</v>
          </cell>
        </row>
        <row r="44">
          <cell r="A44">
            <v>7</v>
          </cell>
          <cell r="B44">
            <v>43758</v>
          </cell>
          <cell r="C44">
            <v>15</v>
          </cell>
        </row>
        <row r="45">
          <cell r="A45">
            <v>1</v>
          </cell>
          <cell r="B45">
            <v>43759</v>
          </cell>
          <cell r="C45">
            <v>15</v>
          </cell>
          <cell r="E45">
            <v>8</v>
          </cell>
          <cell r="F45">
            <v>25</v>
          </cell>
          <cell r="H45">
            <v>18</v>
          </cell>
        </row>
        <row r="46">
          <cell r="A46">
            <v>2</v>
          </cell>
          <cell r="B46">
            <v>43760</v>
          </cell>
          <cell r="C46">
            <v>10</v>
          </cell>
          <cell r="D46">
            <v>13</v>
          </cell>
          <cell r="F46">
            <v>22</v>
          </cell>
          <cell r="G46">
            <v>24</v>
          </cell>
          <cell r="I46">
            <v>22</v>
          </cell>
        </row>
        <row r="47">
          <cell r="A47">
            <v>3</v>
          </cell>
          <cell r="B47">
            <v>43761</v>
          </cell>
          <cell r="E47">
            <v>3</v>
          </cell>
          <cell r="F47">
            <v>24</v>
          </cell>
          <cell r="G47">
            <v>17</v>
          </cell>
          <cell r="H47">
            <v>16</v>
          </cell>
        </row>
        <row r="48">
          <cell r="A48">
            <v>4</v>
          </cell>
          <cell r="B48">
            <v>43762</v>
          </cell>
          <cell r="C48">
            <v>15</v>
          </cell>
          <cell r="D48">
            <v>9</v>
          </cell>
          <cell r="F48">
            <v>24</v>
          </cell>
          <cell r="H48">
            <v>17</v>
          </cell>
        </row>
        <row r="49">
          <cell r="A49">
            <v>5</v>
          </cell>
          <cell r="B49">
            <v>43763</v>
          </cell>
          <cell r="C49">
            <v>13</v>
          </cell>
          <cell r="E49">
            <v>11</v>
          </cell>
          <cell r="F49">
            <v>18</v>
          </cell>
          <cell r="H49">
            <v>11</v>
          </cell>
          <cell r="I49">
            <v>20</v>
          </cell>
        </row>
        <row r="50">
          <cell r="A50">
            <v>6</v>
          </cell>
          <cell r="B50">
            <v>43764</v>
          </cell>
          <cell r="C50">
            <v>12</v>
          </cell>
          <cell r="F50">
            <v>11</v>
          </cell>
          <cell r="G50">
            <v>6</v>
          </cell>
          <cell r="H50">
            <v>7</v>
          </cell>
        </row>
        <row r="51">
          <cell r="A51">
            <v>7</v>
          </cell>
          <cell r="B51">
            <v>43765</v>
          </cell>
          <cell r="C51">
            <v>12</v>
          </cell>
        </row>
        <row r="52">
          <cell r="A52">
            <v>1</v>
          </cell>
          <cell r="B52">
            <v>43766</v>
          </cell>
          <cell r="C52">
            <v>12</v>
          </cell>
          <cell r="E52">
            <v>9</v>
          </cell>
          <cell r="F52">
            <v>22</v>
          </cell>
          <cell r="H52">
            <v>15</v>
          </cell>
        </row>
        <row r="53">
          <cell r="A53">
            <v>2</v>
          </cell>
          <cell r="B53">
            <v>43767</v>
          </cell>
          <cell r="C53">
            <v>11</v>
          </cell>
          <cell r="D53">
            <v>15</v>
          </cell>
          <cell r="F53">
            <v>24</v>
          </cell>
          <cell r="G53">
            <v>25</v>
          </cell>
          <cell r="I53">
            <v>19</v>
          </cell>
        </row>
        <row r="54">
          <cell r="A54">
            <v>3</v>
          </cell>
          <cell r="B54">
            <v>43768</v>
          </cell>
          <cell r="E54">
            <v>5</v>
          </cell>
          <cell r="F54">
            <v>23</v>
          </cell>
          <cell r="G54">
            <v>11</v>
          </cell>
          <cell r="H54">
            <v>13</v>
          </cell>
        </row>
        <row r="55">
          <cell r="A55">
            <v>4</v>
          </cell>
          <cell r="B55">
            <v>43769</v>
          </cell>
          <cell r="C55">
            <v>13</v>
          </cell>
          <cell r="F55">
            <v>17</v>
          </cell>
          <cell r="H55">
            <v>8</v>
          </cell>
        </row>
        <row r="56">
          <cell r="A56" t="str">
            <v>0</v>
          </cell>
        </row>
        <row r="57">
          <cell r="A57">
            <v>5</v>
          </cell>
          <cell r="B57">
            <v>43770</v>
          </cell>
          <cell r="C57">
            <v>10</v>
          </cell>
          <cell r="E57">
            <v>11</v>
          </cell>
          <cell r="F57">
            <v>7</v>
          </cell>
          <cell r="H57">
            <v>16</v>
          </cell>
          <cell r="I57">
            <v>6</v>
          </cell>
        </row>
        <row r="58">
          <cell r="A58">
            <v>6</v>
          </cell>
          <cell r="B58">
            <v>43771</v>
          </cell>
          <cell r="C58">
            <v>13</v>
          </cell>
          <cell r="F58">
            <v>14</v>
          </cell>
          <cell r="G58">
            <v>3</v>
          </cell>
          <cell r="H58">
            <v>9</v>
          </cell>
        </row>
        <row r="59">
          <cell r="A59">
            <v>7</v>
          </cell>
          <cell r="B59">
            <v>43772</v>
          </cell>
          <cell r="C59">
            <v>15</v>
          </cell>
        </row>
        <row r="60">
          <cell r="A60">
            <v>1</v>
          </cell>
          <cell r="B60">
            <v>43773</v>
          </cell>
          <cell r="C60">
            <v>12</v>
          </cell>
          <cell r="E60">
            <v>7</v>
          </cell>
          <cell r="F60">
            <v>24</v>
          </cell>
          <cell r="H60">
            <v>18</v>
          </cell>
        </row>
        <row r="61">
          <cell r="A61">
            <v>2</v>
          </cell>
          <cell r="B61">
            <v>43774</v>
          </cell>
          <cell r="C61">
            <v>15</v>
          </cell>
          <cell r="D61">
            <v>15</v>
          </cell>
          <cell r="F61">
            <v>25</v>
          </cell>
          <cell r="G61">
            <v>23</v>
          </cell>
          <cell r="I61">
            <v>29</v>
          </cell>
        </row>
        <row r="62">
          <cell r="A62">
            <v>3</v>
          </cell>
          <cell r="B62">
            <v>43775</v>
          </cell>
          <cell r="E62">
            <v>6</v>
          </cell>
          <cell r="F62">
            <v>24</v>
          </cell>
          <cell r="G62">
            <v>8</v>
          </cell>
          <cell r="H62">
            <v>19</v>
          </cell>
        </row>
        <row r="63">
          <cell r="A63">
            <v>4</v>
          </cell>
          <cell r="B63">
            <v>43776</v>
          </cell>
          <cell r="C63">
            <v>11</v>
          </cell>
          <cell r="D63">
            <v>8</v>
          </cell>
          <cell r="F63">
            <v>25</v>
          </cell>
          <cell r="H63">
            <v>14</v>
          </cell>
        </row>
        <row r="64">
          <cell r="A64">
            <v>5</v>
          </cell>
          <cell r="B64">
            <v>43777</v>
          </cell>
          <cell r="C64">
            <v>12</v>
          </cell>
          <cell r="E64">
            <v>12</v>
          </cell>
          <cell r="F64">
            <v>25</v>
          </cell>
          <cell r="H64">
            <v>9</v>
          </cell>
          <cell r="I64">
            <v>22</v>
          </cell>
        </row>
        <row r="65">
          <cell r="A65">
            <v>6</v>
          </cell>
          <cell r="B65">
            <v>43778</v>
          </cell>
          <cell r="C65">
            <v>14</v>
          </cell>
          <cell r="F65">
            <v>23</v>
          </cell>
          <cell r="G65">
            <v>0</v>
          </cell>
          <cell r="H65">
            <v>12</v>
          </cell>
        </row>
        <row r="66">
          <cell r="A66">
            <v>7</v>
          </cell>
          <cell r="B66">
            <v>43779</v>
          </cell>
          <cell r="C66">
            <v>12</v>
          </cell>
        </row>
        <row r="67">
          <cell r="A67">
            <v>1</v>
          </cell>
          <cell r="B67">
            <v>43780</v>
          </cell>
          <cell r="C67">
            <v>10</v>
          </cell>
          <cell r="E67">
            <v>10</v>
          </cell>
          <cell r="F67">
            <v>17</v>
          </cell>
          <cell r="H67">
            <v>19</v>
          </cell>
        </row>
        <row r="68">
          <cell r="A68">
            <v>2</v>
          </cell>
          <cell r="B68">
            <v>43781</v>
          </cell>
          <cell r="C68">
            <v>15</v>
          </cell>
          <cell r="D68">
            <v>13</v>
          </cell>
          <cell r="F68">
            <v>22</v>
          </cell>
          <cell r="G68">
            <v>22</v>
          </cell>
          <cell r="I68">
            <v>26</v>
          </cell>
        </row>
        <row r="69">
          <cell r="A69">
            <v>3</v>
          </cell>
          <cell r="B69">
            <v>43782</v>
          </cell>
          <cell r="E69">
            <v>9</v>
          </cell>
          <cell r="F69">
            <v>25</v>
          </cell>
          <cell r="G69">
            <v>12</v>
          </cell>
          <cell r="H69">
            <v>19</v>
          </cell>
        </row>
        <row r="70">
          <cell r="A70">
            <v>4</v>
          </cell>
          <cell r="B70">
            <v>43783</v>
          </cell>
          <cell r="C70">
            <v>14</v>
          </cell>
          <cell r="D70">
            <v>12</v>
          </cell>
          <cell r="F70">
            <v>25</v>
          </cell>
          <cell r="H70">
            <v>13</v>
          </cell>
        </row>
        <row r="71">
          <cell r="A71">
            <v>5</v>
          </cell>
          <cell r="B71">
            <v>43784</v>
          </cell>
          <cell r="C71">
            <v>15</v>
          </cell>
          <cell r="E71">
            <v>13</v>
          </cell>
          <cell r="F71">
            <v>19</v>
          </cell>
          <cell r="H71">
            <v>16</v>
          </cell>
          <cell r="I71">
            <v>19</v>
          </cell>
        </row>
        <row r="72">
          <cell r="A72">
            <v>6</v>
          </cell>
          <cell r="B72">
            <v>43785</v>
          </cell>
          <cell r="C72">
            <v>3</v>
          </cell>
          <cell r="F72">
            <v>22</v>
          </cell>
          <cell r="G72">
            <v>0</v>
          </cell>
          <cell r="H72">
            <v>15</v>
          </cell>
        </row>
        <row r="73">
          <cell r="A73">
            <v>7</v>
          </cell>
          <cell r="B73">
            <v>43786</v>
          </cell>
          <cell r="C73">
            <v>14</v>
          </cell>
        </row>
        <row r="74">
          <cell r="A74">
            <v>1</v>
          </cell>
          <cell r="B74">
            <v>43787</v>
          </cell>
          <cell r="C74">
            <v>15</v>
          </cell>
          <cell r="E74">
            <v>8</v>
          </cell>
          <cell r="F74">
            <v>21</v>
          </cell>
          <cell r="H74">
            <v>20</v>
          </cell>
        </row>
        <row r="75">
          <cell r="A75">
            <v>2</v>
          </cell>
          <cell r="B75">
            <v>43788</v>
          </cell>
          <cell r="C75">
            <v>13</v>
          </cell>
          <cell r="D75">
            <v>13</v>
          </cell>
          <cell r="F75">
            <v>24</v>
          </cell>
          <cell r="G75">
            <v>21</v>
          </cell>
          <cell r="I75">
            <v>30</v>
          </cell>
        </row>
        <row r="76">
          <cell r="A76">
            <v>3</v>
          </cell>
          <cell r="B76">
            <v>43789</v>
          </cell>
          <cell r="E76">
            <v>4</v>
          </cell>
          <cell r="F76">
            <v>20</v>
          </cell>
          <cell r="G76">
            <v>18</v>
          </cell>
          <cell r="H76">
            <v>19</v>
          </cell>
        </row>
        <row r="77">
          <cell r="A77">
            <v>4</v>
          </cell>
          <cell r="B77">
            <v>43790</v>
          </cell>
          <cell r="C77">
            <v>11</v>
          </cell>
          <cell r="D77">
            <v>15</v>
          </cell>
          <cell r="F77">
            <v>18</v>
          </cell>
          <cell r="H77">
            <v>19</v>
          </cell>
        </row>
        <row r="78">
          <cell r="A78">
            <v>5</v>
          </cell>
          <cell r="B78">
            <v>43791</v>
          </cell>
          <cell r="C78">
            <v>8</v>
          </cell>
          <cell r="E78">
            <v>7</v>
          </cell>
          <cell r="F78">
            <v>21</v>
          </cell>
          <cell r="H78">
            <v>16</v>
          </cell>
          <cell r="I78">
            <v>20</v>
          </cell>
        </row>
        <row r="79">
          <cell r="A79">
            <v>6</v>
          </cell>
          <cell r="B79">
            <v>43792</v>
          </cell>
          <cell r="C79">
            <v>12</v>
          </cell>
          <cell r="F79">
            <v>22</v>
          </cell>
          <cell r="G79">
            <v>7</v>
          </cell>
          <cell r="H79">
            <v>13</v>
          </cell>
        </row>
        <row r="80">
          <cell r="A80">
            <v>7</v>
          </cell>
          <cell r="B80">
            <v>43793</v>
          </cell>
          <cell r="C80" t="str">
            <v>Compet.</v>
          </cell>
        </row>
        <row r="81">
          <cell r="A81">
            <v>1</v>
          </cell>
          <cell r="B81">
            <v>43794</v>
          </cell>
          <cell r="C81">
            <v>14</v>
          </cell>
          <cell r="E81">
            <v>8</v>
          </cell>
          <cell r="F81">
            <v>25</v>
          </cell>
          <cell r="H81">
            <v>19</v>
          </cell>
        </row>
        <row r="82">
          <cell r="A82">
            <v>2</v>
          </cell>
          <cell r="B82">
            <v>43795</v>
          </cell>
          <cell r="C82">
            <v>12</v>
          </cell>
          <cell r="D82">
            <v>15</v>
          </cell>
          <cell r="F82">
            <v>23</v>
          </cell>
          <cell r="G82">
            <v>23</v>
          </cell>
          <cell r="I82">
            <v>25</v>
          </cell>
        </row>
        <row r="83">
          <cell r="A83">
            <v>3</v>
          </cell>
          <cell r="B83">
            <v>43796</v>
          </cell>
          <cell r="E83">
            <v>8</v>
          </cell>
          <cell r="F83">
            <v>25</v>
          </cell>
          <cell r="G83">
            <v>16</v>
          </cell>
          <cell r="H83">
            <v>20</v>
          </cell>
        </row>
        <row r="84">
          <cell r="A84">
            <v>4</v>
          </cell>
          <cell r="B84">
            <v>43797</v>
          </cell>
          <cell r="C84">
            <v>10</v>
          </cell>
          <cell r="D84">
            <v>12</v>
          </cell>
          <cell r="F84">
            <v>23</v>
          </cell>
          <cell r="H84">
            <v>17</v>
          </cell>
        </row>
        <row r="85">
          <cell r="A85">
            <v>5</v>
          </cell>
          <cell r="B85">
            <v>43798</v>
          </cell>
          <cell r="C85">
            <v>11</v>
          </cell>
          <cell r="E85">
            <v>4</v>
          </cell>
          <cell r="F85">
            <v>19</v>
          </cell>
          <cell r="H85">
            <v>11</v>
          </cell>
          <cell r="I85">
            <v>20</v>
          </cell>
        </row>
        <row r="86">
          <cell r="A86">
            <v>6</v>
          </cell>
          <cell r="B86">
            <v>43799</v>
          </cell>
          <cell r="C86">
            <v>9</v>
          </cell>
          <cell r="F86">
            <v>19</v>
          </cell>
          <cell r="G86">
            <v>0</v>
          </cell>
          <cell r="H86">
            <v>5</v>
          </cell>
        </row>
        <row r="87">
          <cell r="A87" t="str">
            <v>0</v>
          </cell>
        </row>
        <row r="88">
          <cell r="A88">
            <v>7</v>
          </cell>
          <cell r="B88">
            <v>43800</v>
          </cell>
          <cell r="C88">
            <v>12</v>
          </cell>
        </row>
        <row r="89">
          <cell r="A89">
            <v>1</v>
          </cell>
          <cell r="B89">
            <v>43801</v>
          </cell>
          <cell r="C89">
            <v>13</v>
          </cell>
          <cell r="E89">
            <v>6</v>
          </cell>
          <cell r="F89">
            <v>24</v>
          </cell>
          <cell r="H89">
            <v>18</v>
          </cell>
        </row>
        <row r="90">
          <cell r="A90">
            <v>2</v>
          </cell>
          <cell r="B90">
            <v>43802</v>
          </cell>
          <cell r="C90">
            <v>13</v>
          </cell>
          <cell r="D90">
            <v>12</v>
          </cell>
          <cell r="F90">
            <v>23</v>
          </cell>
          <cell r="G90">
            <v>20</v>
          </cell>
          <cell r="I90">
            <v>24</v>
          </cell>
        </row>
        <row r="91">
          <cell r="A91">
            <v>3</v>
          </cell>
          <cell r="B91">
            <v>43803</v>
          </cell>
          <cell r="E91">
            <v>5</v>
          </cell>
          <cell r="F91">
            <v>25</v>
          </cell>
          <cell r="G91">
            <v>17</v>
          </cell>
          <cell r="H91">
            <v>19</v>
          </cell>
        </row>
        <row r="92">
          <cell r="A92">
            <v>4</v>
          </cell>
          <cell r="B92">
            <v>43804</v>
          </cell>
          <cell r="C92">
            <v>9</v>
          </cell>
          <cell r="D92">
            <v>9</v>
          </cell>
          <cell r="F92">
            <v>22</v>
          </cell>
          <cell r="H92">
            <v>18</v>
          </cell>
        </row>
        <row r="93">
          <cell r="A93">
            <v>5</v>
          </cell>
          <cell r="B93">
            <v>43805</v>
          </cell>
          <cell r="C93">
            <v>12</v>
          </cell>
          <cell r="E93">
            <v>10</v>
          </cell>
          <cell r="F93">
            <v>22</v>
          </cell>
          <cell r="H93">
            <v>18</v>
          </cell>
          <cell r="I93">
            <v>20</v>
          </cell>
        </row>
        <row r="94">
          <cell r="A94">
            <v>6</v>
          </cell>
          <cell r="B94">
            <v>43806</v>
          </cell>
          <cell r="C94">
            <v>4</v>
          </cell>
          <cell r="F94">
            <v>7</v>
          </cell>
          <cell r="G94" t="str">
            <v>competition</v>
          </cell>
          <cell r="H94">
            <v>9</v>
          </cell>
        </row>
        <row r="95">
          <cell r="A95">
            <v>7</v>
          </cell>
          <cell r="B95">
            <v>43807</v>
          </cell>
          <cell r="C95">
            <v>15</v>
          </cell>
        </row>
        <row r="96">
          <cell r="A96">
            <v>1</v>
          </cell>
          <cell r="B96">
            <v>43808</v>
          </cell>
          <cell r="C96">
            <v>12</v>
          </cell>
          <cell r="E96">
            <v>8</v>
          </cell>
          <cell r="F96">
            <v>19</v>
          </cell>
          <cell r="H96">
            <v>15</v>
          </cell>
        </row>
        <row r="97">
          <cell r="A97">
            <v>2</v>
          </cell>
          <cell r="B97">
            <v>43809</v>
          </cell>
          <cell r="C97">
            <v>12</v>
          </cell>
          <cell r="D97">
            <v>9</v>
          </cell>
          <cell r="F97">
            <v>20</v>
          </cell>
          <cell r="G97">
            <v>23</v>
          </cell>
          <cell r="I97">
            <v>17</v>
          </cell>
        </row>
        <row r="98">
          <cell r="A98">
            <v>3</v>
          </cell>
          <cell r="B98">
            <v>43810</v>
          </cell>
          <cell r="E98">
            <v>2</v>
          </cell>
          <cell r="F98">
            <v>25</v>
          </cell>
          <cell r="G98">
            <v>16</v>
          </cell>
          <cell r="H98">
            <v>18</v>
          </cell>
        </row>
        <row r="99">
          <cell r="A99">
            <v>4</v>
          </cell>
          <cell r="B99">
            <v>43811</v>
          </cell>
          <cell r="C99">
            <v>11</v>
          </cell>
          <cell r="D99">
            <v>9</v>
          </cell>
          <cell r="F99">
            <v>25</v>
          </cell>
          <cell r="H99">
            <v>15</v>
          </cell>
        </row>
        <row r="100">
          <cell r="A100">
            <v>5</v>
          </cell>
          <cell r="B100">
            <v>43812</v>
          </cell>
          <cell r="C100">
            <v>9</v>
          </cell>
          <cell r="E100">
            <v>10</v>
          </cell>
          <cell r="F100">
            <v>21</v>
          </cell>
          <cell r="H100">
            <v>12</v>
          </cell>
          <cell r="I100">
            <v>18</v>
          </cell>
        </row>
        <row r="101">
          <cell r="A101">
            <v>6</v>
          </cell>
          <cell r="B101">
            <v>43813</v>
          </cell>
          <cell r="C101">
            <v>5</v>
          </cell>
          <cell r="F101">
            <v>10</v>
          </cell>
          <cell r="G101">
            <v>7</v>
          </cell>
          <cell r="H101">
            <v>14</v>
          </cell>
        </row>
        <row r="102">
          <cell r="A102">
            <v>7</v>
          </cell>
          <cell r="B102">
            <v>43814</v>
          </cell>
          <cell r="C102">
            <v>12</v>
          </cell>
        </row>
        <row r="103">
          <cell r="A103">
            <v>1</v>
          </cell>
          <cell r="B103">
            <v>43815</v>
          </cell>
          <cell r="C103">
            <v>12</v>
          </cell>
          <cell r="E103">
            <v>9</v>
          </cell>
          <cell r="F103">
            <v>24</v>
          </cell>
          <cell r="H103">
            <v>18</v>
          </cell>
        </row>
        <row r="104">
          <cell r="A104">
            <v>2</v>
          </cell>
          <cell r="B104">
            <v>43816</v>
          </cell>
          <cell r="C104">
            <v>10</v>
          </cell>
          <cell r="D104">
            <v>12</v>
          </cell>
          <cell r="F104">
            <v>23</v>
          </cell>
          <cell r="G104">
            <v>20</v>
          </cell>
          <cell r="I104">
            <v>28</v>
          </cell>
        </row>
        <row r="105">
          <cell r="A105">
            <v>3</v>
          </cell>
          <cell r="B105">
            <v>43817</v>
          </cell>
          <cell r="E105">
            <v>2</v>
          </cell>
          <cell r="F105">
            <v>24</v>
          </cell>
          <cell r="G105">
            <v>13</v>
          </cell>
          <cell r="H105">
            <v>15</v>
          </cell>
        </row>
        <row r="106">
          <cell r="A106">
            <v>4</v>
          </cell>
          <cell r="B106">
            <v>43818</v>
          </cell>
          <cell r="C106">
            <v>5</v>
          </cell>
          <cell r="D106">
            <v>7</v>
          </cell>
          <cell r="F106">
            <v>22</v>
          </cell>
          <cell r="H106">
            <v>14</v>
          </cell>
        </row>
        <row r="107">
          <cell r="A107">
            <v>5</v>
          </cell>
          <cell r="B107">
            <v>43819</v>
          </cell>
          <cell r="C107">
            <v>11</v>
          </cell>
          <cell r="E107">
            <v>6</v>
          </cell>
          <cell r="F107">
            <v>21</v>
          </cell>
          <cell r="H107">
            <v>12</v>
          </cell>
          <cell r="I107">
            <v>14</v>
          </cell>
        </row>
        <row r="108">
          <cell r="A108">
            <v>6</v>
          </cell>
          <cell r="B108">
            <v>43820</v>
          </cell>
          <cell r="C108">
            <v>5</v>
          </cell>
          <cell r="F108">
            <v>12</v>
          </cell>
          <cell r="G108">
            <v>0</v>
          </cell>
          <cell r="H108">
            <v>6</v>
          </cell>
        </row>
        <row r="109">
          <cell r="A109">
            <v>7</v>
          </cell>
          <cell r="B109">
            <v>43821</v>
          </cell>
          <cell r="C109">
            <v>12</v>
          </cell>
        </row>
        <row r="110">
          <cell r="A110">
            <v>1</v>
          </cell>
          <cell r="B110">
            <v>43822</v>
          </cell>
          <cell r="C110">
            <v>13</v>
          </cell>
          <cell r="E110">
            <v>3</v>
          </cell>
          <cell r="F110">
            <v>22</v>
          </cell>
          <cell r="H110">
            <v>19</v>
          </cell>
        </row>
        <row r="111">
          <cell r="A111">
            <v>2</v>
          </cell>
          <cell r="B111">
            <v>43823</v>
          </cell>
        </row>
        <row r="112">
          <cell r="A112">
            <v>3</v>
          </cell>
          <cell r="B112">
            <v>43824</v>
          </cell>
        </row>
        <row r="113">
          <cell r="A113">
            <v>4</v>
          </cell>
          <cell r="B113">
            <v>43825</v>
          </cell>
        </row>
        <row r="114">
          <cell r="A114">
            <v>5</v>
          </cell>
          <cell r="B114">
            <v>43826</v>
          </cell>
          <cell r="C114">
            <v>11</v>
          </cell>
          <cell r="E114">
            <v>6</v>
          </cell>
          <cell r="F114">
            <v>21</v>
          </cell>
          <cell r="H114">
            <v>17</v>
          </cell>
          <cell r="I114">
            <v>11</v>
          </cell>
        </row>
        <row r="115">
          <cell r="A115">
            <v>6</v>
          </cell>
          <cell r="B115">
            <v>43827</v>
          </cell>
          <cell r="C115">
            <v>12</v>
          </cell>
          <cell r="F115">
            <v>15</v>
          </cell>
          <cell r="G115">
            <v>0</v>
          </cell>
          <cell r="H115">
            <v>6</v>
          </cell>
        </row>
        <row r="116">
          <cell r="A116">
            <v>7</v>
          </cell>
          <cell r="B116">
            <v>43828</v>
          </cell>
          <cell r="C116">
            <v>14</v>
          </cell>
        </row>
        <row r="117">
          <cell r="A117">
            <v>1</v>
          </cell>
          <cell r="B117">
            <v>43829</v>
          </cell>
          <cell r="C117">
            <v>11</v>
          </cell>
          <cell r="E117">
            <v>6</v>
          </cell>
          <cell r="F117">
            <v>19</v>
          </cell>
          <cell r="H117">
            <v>15</v>
          </cell>
        </row>
        <row r="118">
          <cell r="A118">
            <v>2</v>
          </cell>
          <cell r="B118">
            <v>43830</v>
          </cell>
        </row>
        <row r="119">
          <cell r="A119" t="str">
            <v>0</v>
          </cell>
        </row>
        <row r="120">
          <cell r="A120">
            <v>3</v>
          </cell>
          <cell r="B120">
            <v>43831</v>
          </cell>
        </row>
        <row r="121">
          <cell r="A121">
            <v>4</v>
          </cell>
          <cell r="B121">
            <v>43832</v>
          </cell>
          <cell r="C121" t="str">
            <v>10</v>
          </cell>
          <cell r="D121">
            <v>7</v>
          </cell>
        </row>
        <row r="122">
          <cell r="A122">
            <v>5</v>
          </cell>
          <cell r="B122">
            <v>43833</v>
          </cell>
          <cell r="C122" t="str">
            <v>13</v>
          </cell>
        </row>
        <row r="123">
          <cell r="A123">
            <v>6</v>
          </cell>
          <cell r="B123">
            <v>43834</v>
          </cell>
          <cell r="C123" t="str">
            <v>13</v>
          </cell>
        </row>
        <row r="124">
          <cell r="A124">
            <v>7</v>
          </cell>
          <cell r="B124">
            <v>43835</v>
          </cell>
          <cell r="C124" t="str">
            <v>13</v>
          </cell>
        </row>
        <row r="125">
          <cell r="A125">
            <v>1</v>
          </cell>
          <cell r="B125">
            <v>43836</v>
          </cell>
          <cell r="C125" t="str">
            <v>14</v>
          </cell>
        </row>
        <row r="126">
          <cell r="A126">
            <v>2</v>
          </cell>
          <cell r="B126">
            <v>43837</v>
          </cell>
          <cell r="C126" t="str">
            <v>10</v>
          </cell>
          <cell r="D126">
            <v>14</v>
          </cell>
        </row>
        <row r="127">
          <cell r="A127">
            <v>3</v>
          </cell>
          <cell r="B127">
            <v>43838</v>
          </cell>
        </row>
        <row r="128">
          <cell r="A128">
            <v>4</v>
          </cell>
          <cell r="B128">
            <v>43839</v>
          </cell>
          <cell r="C128" t="str">
            <v>5</v>
          </cell>
          <cell r="D128">
            <v>12</v>
          </cell>
        </row>
        <row r="129">
          <cell r="A129">
            <v>5</v>
          </cell>
          <cell r="B129">
            <v>43840</v>
          </cell>
          <cell r="C129" t="str">
            <v>11</v>
          </cell>
        </row>
        <row r="130">
          <cell r="A130">
            <v>6</v>
          </cell>
          <cell r="B130">
            <v>43841</v>
          </cell>
          <cell r="C130" t="str">
            <v>10</v>
          </cell>
        </row>
        <row r="131">
          <cell r="A131">
            <v>7</v>
          </cell>
          <cell r="B131">
            <v>43842</v>
          </cell>
          <cell r="C131" t="str">
            <v>12</v>
          </cell>
        </row>
        <row r="132">
          <cell r="A132">
            <v>1</v>
          </cell>
          <cell r="B132">
            <v>43843</v>
          </cell>
          <cell r="C132" t="str">
            <v>15</v>
          </cell>
        </row>
        <row r="133">
          <cell r="A133">
            <v>2</v>
          </cell>
          <cell r="B133">
            <v>43844</v>
          </cell>
          <cell r="C133" t="str">
            <v>13</v>
          </cell>
          <cell r="D133">
            <v>14</v>
          </cell>
        </row>
        <row r="134">
          <cell r="A134">
            <v>3</v>
          </cell>
          <cell r="B134">
            <v>43845</v>
          </cell>
        </row>
        <row r="135">
          <cell r="A135">
            <v>4</v>
          </cell>
          <cell r="B135">
            <v>43846</v>
          </cell>
          <cell r="C135" t="str">
            <v>15</v>
          </cell>
          <cell r="D135">
            <v>13</v>
          </cell>
        </row>
        <row r="136">
          <cell r="A136">
            <v>5</v>
          </cell>
          <cell r="B136">
            <v>43847</v>
          </cell>
          <cell r="C136" t="str">
            <v>12</v>
          </cell>
        </row>
        <row r="137">
          <cell r="A137">
            <v>6</v>
          </cell>
          <cell r="B137">
            <v>43848</v>
          </cell>
          <cell r="C137" t="str">
            <v>9</v>
          </cell>
        </row>
        <row r="138">
          <cell r="A138">
            <v>7</v>
          </cell>
          <cell r="B138">
            <v>43849</v>
          </cell>
          <cell r="C138" t="str">
            <v>12</v>
          </cell>
        </row>
        <row r="139">
          <cell r="A139">
            <v>1</v>
          </cell>
          <cell r="B139">
            <v>43850</v>
          </cell>
          <cell r="C139" t="str">
            <v>13</v>
          </cell>
        </row>
        <row r="140">
          <cell r="A140">
            <v>2</v>
          </cell>
          <cell r="B140">
            <v>43851</v>
          </cell>
          <cell r="C140" t="str">
            <v>11</v>
          </cell>
          <cell r="D140">
            <v>13</v>
          </cell>
        </row>
        <row r="141">
          <cell r="A141">
            <v>3</v>
          </cell>
          <cell r="B141">
            <v>43852</v>
          </cell>
        </row>
        <row r="142">
          <cell r="A142">
            <v>4</v>
          </cell>
          <cell r="B142">
            <v>43853</v>
          </cell>
          <cell r="C142" t="str">
            <v>14</v>
          </cell>
          <cell r="D142">
            <v>12</v>
          </cell>
        </row>
        <row r="143">
          <cell r="A143">
            <v>5</v>
          </cell>
          <cell r="B143">
            <v>43854</v>
          </cell>
          <cell r="C143" t="str">
            <v>9</v>
          </cell>
        </row>
        <row r="144">
          <cell r="A144">
            <v>6</v>
          </cell>
          <cell r="B144">
            <v>43855</v>
          </cell>
          <cell r="C144" t="str">
            <v>13</v>
          </cell>
        </row>
        <row r="145">
          <cell r="A145">
            <v>7</v>
          </cell>
          <cell r="B145">
            <v>43856</v>
          </cell>
          <cell r="C145" t="str">
            <v>15</v>
          </cell>
        </row>
        <row r="146">
          <cell r="A146">
            <v>1</v>
          </cell>
          <cell r="B146">
            <v>43857</v>
          </cell>
          <cell r="C146" t="str">
            <v>13</v>
          </cell>
        </row>
        <row r="147">
          <cell r="A147">
            <v>2</v>
          </cell>
          <cell r="B147">
            <v>43858</v>
          </cell>
          <cell r="C147" t="str">
            <v>9</v>
          </cell>
          <cell r="D147">
            <v>10</v>
          </cell>
        </row>
        <row r="148">
          <cell r="A148">
            <v>3</v>
          </cell>
          <cell r="B148">
            <v>43859</v>
          </cell>
        </row>
        <row r="149">
          <cell r="A149">
            <v>4</v>
          </cell>
          <cell r="B149">
            <v>43860</v>
          </cell>
          <cell r="C149" t="str">
            <v>9</v>
          </cell>
          <cell r="D149">
            <v>13</v>
          </cell>
        </row>
        <row r="150">
          <cell r="A150">
            <v>5</v>
          </cell>
          <cell r="B150">
            <v>43861</v>
          </cell>
          <cell r="C150" t="str">
            <v>12</v>
          </cell>
        </row>
        <row r="151">
          <cell r="A151" t="str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6" displayName="Tableau6" ref="A13:I22" totalsRowShown="0">
  <autoFilter ref="A13:I22"/>
  <tableColumns count="9">
    <tableColumn id="1" name="Colonne1" dataDxfId="8"/>
    <tableColumn id="2" name="Colonne2" dataDxfId="7"/>
    <tableColumn id="3" name="Colonne3" dataDxfId="6"/>
    <tableColumn id="4" name="Colonne4" dataDxfId="5"/>
    <tableColumn id="5" name="Colonne5" dataDxfId="4">
      <calculatedColumnFormula>D14*100/C14-100</calculatedColumnFormula>
    </tableColumn>
    <tableColumn id="6" name="Colonne6" dataDxfId="3"/>
    <tableColumn id="7" name="Colonne7" dataDxfId="2"/>
    <tableColumn id="8" name="Colonne8" dataDxfId="1"/>
    <tableColumn id="9" name="Colonne9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31"/>
  <sheetViews>
    <sheetView zoomScale="110" zoomScaleNormal="110" workbookViewId="0">
      <selection activeCell="H5" sqref="H5"/>
    </sheetView>
  </sheetViews>
  <sheetFormatPr baseColWidth="10" defaultColWidth="10.625" defaultRowHeight="14.25"/>
  <cols>
    <col min="1" max="1" width="3.375" style="84" customWidth="1"/>
    <col min="2" max="2" width="26.375" customWidth="1"/>
    <col min="3" max="6" width="15.5" customWidth="1"/>
    <col min="7" max="7" width="20.5" customWidth="1"/>
    <col min="8" max="8" width="18.375" customWidth="1"/>
    <col min="9" max="9" width="18.5" customWidth="1"/>
    <col min="1024" max="1024" width="11" customWidth="1"/>
  </cols>
  <sheetData>
    <row r="1" spans="1:9" s="84" customFormat="1" ht="25.35" customHeight="1">
      <c r="B1" s="85" t="s">
        <v>63</v>
      </c>
      <c r="C1" s="86"/>
      <c r="D1" s="86"/>
      <c r="E1" s="87"/>
      <c r="F1" s="88"/>
      <c r="G1" s="89"/>
      <c r="H1" s="90"/>
      <c r="I1" s="91"/>
    </row>
    <row r="2" spans="1:9" ht="25.35" customHeight="1">
      <c r="B2" s="85"/>
      <c r="C2" s="92" t="s">
        <v>64</v>
      </c>
      <c r="D2" s="93" t="s">
        <v>65</v>
      </c>
      <c r="E2" s="94"/>
      <c r="F2" s="95"/>
      <c r="G2" s="96"/>
      <c r="H2" s="97"/>
      <c r="I2" s="98"/>
    </row>
    <row r="3" spans="1:9" ht="25.35" customHeight="1">
      <c r="A3" s="84">
        <f t="shared" ref="A3:A66" si="0">IF(ISBLANK(B3),"0",WEEKDAY(B3,2))</f>
        <v>1</v>
      </c>
      <c r="B3" s="99">
        <v>43360</v>
      </c>
      <c r="C3" s="100">
        <v>6</v>
      </c>
      <c r="D3" s="101"/>
      <c r="E3" s="102">
        <v>4</v>
      </c>
      <c r="F3" s="103">
        <v>11</v>
      </c>
      <c r="G3" s="104"/>
      <c r="H3" s="105">
        <v>3</v>
      </c>
      <c r="I3" s="106"/>
    </row>
    <row r="4" spans="1:9" ht="25.35" customHeight="1">
      <c r="A4" s="84">
        <f t="shared" si="0"/>
        <v>2</v>
      </c>
      <c r="B4" s="99">
        <v>43361</v>
      </c>
      <c r="C4" s="100">
        <v>6</v>
      </c>
      <c r="D4" s="101">
        <v>7</v>
      </c>
      <c r="E4" s="102"/>
      <c r="F4" s="103">
        <v>13</v>
      </c>
      <c r="G4" s="104">
        <v>8</v>
      </c>
      <c r="H4" s="105"/>
      <c r="I4" s="106">
        <v>1</v>
      </c>
    </row>
    <row r="5" spans="1:9" ht="25.35" customHeight="1">
      <c r="A5" s="84">
        <f t="shared" si="0"/>
        <v>3</v>
      </c>
      <c r="B5" s="99">
        <v>43362</v>
      </c>
      <c r="C5" s="100"/>
      <c r="D5" s="101"/>
      <c r="E5" s="102">
        <v>2</v>
      </c>
      <c r="F5" s="103">
        <v>26</v>
      </c>
      <c r="G5" s="104">
        <v>3</v>
      </c>
      <c r="H5" s="105">
        <v>15</v>
      </c>
      <c r="I5" s="106"/>
    </row>
    <row r="6" spans="1:9" ht="25.35" customHeight="1">
      <c r="A6" s="84">
        <f t="shared" si="0"/>
        <v>4</v>
      </c>
      <c r="B6" s="99">
        <v>43363</v>
      </c>
      <c r="C6" s="100">
        <v>11</v>
      </c>
      <c r="D6" s="101">
        <v>9</v>
      </c>
      <c r="E6" s="102"/>
      <c r="F6" s="103">
        <v>11</v>
      </c>
      <c r="G6" s="104"/>
      <c r="H6" s="105">
        <v>2</v>
      </c>
      <c r="I6" s="106"/>
    </row>
    <row r="7" spans="1:9" ht="25.35" customHeight="1">
      <c r="A7" s="84">
        <f t="shared" si="0"/>
        <v>5</v>
      </c>
      <c r="B7" s="99">
        <v>43364</v>
      </c>
      <c r="C7" s="100">
        <v>8</v>
      </c>
      <c r="D7" s="101"/>
      <c r="E7" s="102">
        <v>1</v>
      </c>
      <c r="F7" s="103">
        <v>19</v>
      </c>
      <c r="G7" s="104"/>
      <c r="H7" s="105">
        <v>3</v>
      </c>
      <c r="I7" s="106">
        <v>2</v>
      </c>
    </row>
    <row r="8" spans="1:9" ht="25.35" customHeight="1">
      <c r="A8" s="84">
        <f t="shared" si="0"/>
        <v>6</v>
      </c>
      <c r="B8" s="99">
        <v>43365</v>
      </c>
      <c r="C8" s="100">
        <v>11</v>
      </c>
      <c r="D8" s="101"/>
      <c r="E8" s="102"/>
      <c r="F8" s="103">
        <v>14</v>
      </c>
      <c r="G8" s="104">
        <v>0</v>
      </c>
      <c r="H8" s="105">
        <v>5</v>
      </c>
      <c r="I8" s="106"/>
    </row>
    <row r="9" spans="1:9" ht="25.35" customHeight="1">
      <c r="A9" s="84">
        <f t="shared" si="0"/>
        <v>7</v>
      </c>
      <c r="B9" s="99">
        <v>43366</v>
      </c>
      <c r="C9" s="100">
        <v>6</v>
      </c>
      <c r="D9" s="101"/>
      <c r="E9" s="102"/>
      <c r="F9" s="103"/>
      <c r="G9" s="104"/>
      <c r="H9" s="105"/>
      <c r="I9" s="106"/>
    </row>
    <row r="10" spans="1:9" ht="25.35" customHeight="1">
      <c r="A10" s="84">
        <f t="shared" si="0"/>
        <v>1</v>
      </c>
      <c r="B10" s="99">
        <v>43367</v>
      </c>
      <c r="C10" s="100">
        <v>8</v>
      </c>
      <c r="D10" s="101"/>
      <c r="E10" s="102">
        <v>7</v>
      </c>
      <c r="F10" s="103">
        <v>16</v>
      </c>
      <c r="G10" s="104"/>
      <c r="H10" s="105">
        <v>15</v>
      </c>
      <c r="I10" s="106"/>
    </row>
    <row r="11" spans="1:9" ht="25.35" customHeight="1">
      <c r="A11" s="84">
        <f t="shared" si="0"/>
        <v>2</v>
      </c>
      <c r="B11" s="99">
        <v>43368</v>
      </c>
      <c r="C11" s="100">
        <v>13</v>
      </c>
      <c r="D11" s="101">
        <v>13</v>
      </c>
      <c r="E11" s="102"/>
      <c r="F11" s="103">
        <v>21</v>
      </c>
      <c r="G11" s="104">
        <v>16</v>
      </c>
      <c r="H11" s="105"/>
      <c r="I11" s="106">
        <v>16</v>
      </c>
    </row>
    <row r="12" spans="1:9" ht="25.35" customHeight="1">
      <c r="A12" s="84">
        <f t="shared" si="0"/>
        <v>3</v>
      </c>
      <c r="B12" s="99">
        <v>43369</v>
      </c>
      <c r="C12" s="100"/>
      <c r="D12" s="101"/>
      <c r="E12" s="102">
        <v>2</v>
      </c>
      <c r="F12" s="103">
        <v>23</v>
      </c>
      <c r="G12" s="104">
        <v>4</v>
      </c>
      <c r="H12" s="105">
        <v>18</v>
      </c>
      <c r="I12" s="106"/>
    </row>
    <row r="13" spans="1:9" ht="25.35" customHeight="1">
      <c r="A13" s="84">
        <f t="shared" si="0"/>
        <v>4</v>
      </c>
      <c r="B13" s="99">
        <v>43370</v>
      </c>
      <c r="C13" s="100">
        <v>7</v>
      </c>
      <c r="D13" s="101">
        <v>15</v>
      </c>
      <c r="E13" s="102"/>
      <c r="F13" s="103">
        <v>18</v>
      </c>
      <c r="G13" s="104"/>
      <c r="H13" s="105">
        <v>9</v>
      </c>
      <c r="I13" s="106"/>
    </row>
    <row r="14" spans="1:9" ht="25.35" customHeight="1">
      <c r="A14" s="84">
        <f t="shared" si="0"/>
        <v>5</v>
      </c>
      <c r="B14" s="99">
        <v>43371</v>
      </c>
      <c r="C14" s="100">
        <v>11</v>
      </c>
      <c r="D14" s="101"/>
      <c r="E14" s="102">
        <v>12</v>
      </c>
      <c r="F14" s="103">
        <v>24</v>
      </c>
      <c r="G14" s="104"/>
      <c r="H14" s="105">
        <v>6</v>
      </c>
      <c r="I14" s="106"/>
    </row>
    <row r="15" spans="1:9" ht="25.35" customHeight="1">
      <c r="A15" s="84">
        <f t="shared" si="0"/>
        <v>6</v>
      </c>
      <c r="B15" s="99">
        <v>43372</v>
      </c>
      <c r="C15" s="100">
        <v>5</v>
      </c>
      <c r="D15" s="101"/>
      <c r="E15" s="102"/>
      <c r="F15" s="103">
        <v>11</v>
      </c>
      <c r="G15" s="104">
        <v>0</v>
      </c>
      <c r="H15" s="105">
        <v>16</v>
      </c>
      <c r="I15" s="106"/>
    </row>
    <row r="16" spans="1:9" ht="25.35" customHeight="1">
      <c r="A16" s="84">
        <f t="shared" si="0"/>
        <v>7</v>
      </c>
      <c r="B16" s="99">
        <v>43373</v>
      </c>
      <c r="C16" s="100">
        <v>6</v>
      </c>
      <c r="D16" s="101"/>
      <c r="E16" s="102"/>
      <c r="F16" s="103"/>
      <c r="G16" s="104"/>
      <c r="H16" s="105"/>
      <c r="I16" s="106"/>
    </row>
    <row r="17" spans="1:9" s="109" customFormat="1" ht="25.35" customHeight="1">
      <c r="A17" s="84" t="str">
        <f t="shared" si="0"/>
        <v>0</v>
      </c>
      <c r="B17" s="107"/>
      <c r="C17" s="108"/>
      <c r="D17" s="108"/>
      <c r="E17" s="108"/>
      <c r="F17" s="108"/>
      <c r="G17" s="108"/>
      <c r="H17" s="108"/>
      <c r="I17" s="108"/>
    </row>
    <row r="18" spans="1:9" ht="25.35" customHeight="1">
      <c r="A18" s="84">
        <f t="shared" si="0"/>
        <v>1</v>
      </c>
      <c r="B18" s="99">
        <v>43374</v>
      </c>
      <c r="C18" s="100">
        <v>12</v>
      </c>
      <c r="D18" s="101"/>
      <c r="E18" s="102">
        <v>9</v>
      </c>
      <c r="F18" s="103">
        <v>19</v>
      </c>
      <c r="G18" s="104"/>
      <c r="H18" s="105">
        <v>13</v>
      </c>
      <c r="I18" s="106"/>
    </row>
    <row r="19" spans="1:9" ht="25.35" customHeight="1">
      <c r="A19" s="84">
        <f t="shared" si="0"/>
        <v>2</v>
      </c>
      <c r="B19" s="99">
        <v>43375</v>
      </c>
      <c r="C19" s="100">
        <v>15</v>
      </c>
      <c r="D19" s="101">
        <v>12</v>
      </c>
      <c r="E19" s="102"/>
      <c r="F19" s="103">
        <v>22</v>
      </c>
      <c r="G19" s="104">
        <v>7</v>
      </c>
      <c r="H19" s="105"/>
      <c r="I19" s="106">
        <v>10</v>
      </c>
    </row>
    <row r="20" spans="1:9" ht="25.35" customHeight="1">
      <c r="A20" s="84">
        <f t="shared" si="0"/>
        <v>3</v>
      </c>
      <c r="B20" s="99">
        <v>43376</v>
      </c>
      <c r="C20" s="100"/>
      <c r="D20" s="101"/>
      <c r="E20" s="102">
        <v>2</v>
      </c>
      <c r="F20" s="103">
        <v>23</v>
      </c>
      <c r="G20" s="104">
        <v>8</v>
      </c>
      <c r="H20" s="105">
        <v>15</v>
      </c>
      <c r="I20" s="106"/>
    </row>
    <row r="21" spans="1:9" ht="25.35" customHeight="1">
      <c r="A21" s="84">
        <f t="shared" si="0"/>
        <v>4</v>
      </c>
      <c r="B21" s="99">
        <v>43377</v>
      </c>
      <c r="C21" s="100">
        <v>8</v>
      </c>
      <c r="D21" s="101">
        <v>11</v>
      </c>
      <c r="E21" s="102"/>
      <c r="F21" s="103">
        <v>20</v>
      </c>
      <c r="G21" s="104"/>
      <c r="H21" s="105">
        <v>7</v>
      </c>
      <c r="I21" s="106"/>
    </row>
    <row r="22" spans="1:9" ht="25.35" customHeight="1">
      <c r="A22" s="84">
        <f t="shared" si="0"/>
        <v>5</v>
      </c>
      <c r="B22" s="99">
        <v>43378</v>
      </c>
      <c r="C22" s="100">
        <v>10</v>
      </c>
      <c r="D22" s="101"/>
      <c r="E22" s="102">
        <v>5</v>
      </c>
      <c r="F22" s="103">
        <v>7</v>
      </c>
      <c r="G22" s="104"/>
      <c r="H22" s="105">
        <v>5</v>
      </c>
      <c r="I22" s="106">
        <v>3</v>
      </c>
    </row>
    <row r="23" spans="1:9" ht="25.35" customHeight="1">
      <c r="A23" s="84">
        <f t="shared" si="0"/>
        <v>6</v>
      </c>
      <c r="B23" s="99">
        <v>43379</v>
      </c>
      <c r="C23" s="100">
        <v>5</v>
      </c>
      <c r="D23" s="101"/>
      <c r="E23" s="102"/>
      <c r="F23" s="103">
        <v>13</v>
      </c>
      <c r="G23" s="104">
        <v>0</v>
      </c>
      <c r="H23" s="105">
        <v>9</v>
      </c>
      <c r="I23" s="106"/>
    </row>
    <row r="24" spans="1:9" ht="25.35" customHeight="1">
      <c r="A24" s="84">
        <f t="shared" si="0"/>
        <v>7</v>
      </c>
      <c r="B24" s="99">
        <v>43380</v>
      </c>
      <c r="C24" s="100">
        <v>14</v>
      </c>
      <c r="D24" s="101"/>
      <c r="E24" s="102"/>
      <c r="F24" s="103"/>
      <c r="G24" s="104"/>
      <c r="H24" s="105"/>
      <c r="I24" s="106"/>
    </row>
    <row r="25" spans="1:9" ht="25.35" customHeight="1">
      <c r="A25" s="84">
        <f t="shared" si="0"/>
        <v>1</v>
      </c>
      <c r="B25" s="99">
        <v>43381</v>
      </c>
      <c r="C25" s="100">
        <v>12</v>
      </c>
      <c r="D25" s="101"/>
      <c r="E25" s="102">
        <v>12</v>
      </c>
      <c r="F25" s="103">
        <v>20</v>
      </c>
      <c r="G25" s="104"/>
      <c r="H25" s="105">
        <v>17</v>
      </c>
      <c r="I25" s="106"/>
    </row>
    <row r="26" spans="1:9" ht="25.35" customHeight="1">
      <c r="A26" s="84">
        <f t="shared" si="0"/>
        <v>2</v>
      </c>
      <c r="B26" s="99">
        <v>43382</v>
      </c>
      <c r="C26" s="100">
        <v>10</v>
      </c>
      <c r="D26" s="101">
        <v>14</v>
      </c>
      <c r="E26" s="102"/>
      <c r="F26" s="103">
        <v>23</v>
      </c>
      <c r="G26" s="104">
        <v>12</v>
      </c>
      <c r="H26" s="105"/>
      <c r="I26" s="106">
        <v>9</v>
      </c>
    </row>
    <row r="27" spans="1:9" ht="25.35" customHeight="1">
      <c r="A27" s="84">
        <f t="shared" si="0"/>
        <v>3</v>
      </c>
      <c r="B27" s="99">
        <v>43383</v>
      </c>
      <c r="C27" s="100"/>
      <c r="D27" s="101"/>
      <c r="E27" s="102">
        <v>3</v>
      </c>
      <c r="F27" s="103">
        <v>21</v>
      </c>
      <c r="G27" s="104"/>
      <c r="H27" s="105">
        <v>20</v>
      </c>
      <c r="I27" s="106"/>
    </row>
    <row r="28" spans="1:9" ht="25.35" customHeight="1">
      <c r="A28" s="84">
        <f t="shared" si="0"/>
        <v>4</v>
      </c>
      <c r="B28" s="99">
        <v>43384</v>
      </c>
      <c r="C28" s="100">
        <v>11</v>
      </c>
      <c r="D28" s="101">
        <v>11</v>
      </c>
      <c r="E28" s="102"/>
      <c r="F28" s="103">
        <v>19</v>
      </c>
      <c r="G28" s="104"/>
      <c r="H28" s="105">
        <v>8</v>
      </c>
      <c r="I28" s="106"/>
    </row>
    <row r="29" spans="1:9" ht="25.35" customHeight="1">
      <c r="A29" s="84">
        <f t="shared" si="0"/>
        <v>5</v>
      </c>
      <c r="B29" s="99">
        <v>43385</v>
      </c>
      <c r="C29" s="100">
        <v>12</v>
      </c>
      <c r="D29" s="101"/>
      <c r="E29" s="102">
        <v>3</v>
      </c>
      <c r="F29" s="103">
        <v>18</v>
      </c>
      <c r="G29" s="104"/>
      <c r="H29" s="105">
        <v>4</v>
      </c>
      <c r="I29" s="106">
        <v>1</v>
      </c>
    </row>
    <row r="30" spans="1:9" ht="25.35" customHeight="1">
      <c r="A30" s="84">
        <f t="shared" si="0"/>
        <v>6</v>
      </c>
      <c r="B30" s="99">
        <v>43386</v>
      </c>
      <c r="C30" s="100">
        <v>11</v>
      </c>
      <c r="D30" s="101"/>
      <c r="E30" s="102"/>
      <c r="F30" s="103">
        <v>17</v>
      </c>
      <c r="G30" s="104"/>
      <c r="H30" s="105">
        <v>14</v>
      </c>
      <c r="I30" s="106"/>
    </row>
    <row r="31" spans="1:9" ht="25.35" customHeight="1">
      <c r="A31" s="84">
        <f t="shared" si="0"/>
        <v>7</v>
      </c>
      <c r="B31" s="99">
        <v>43387</v>
      </c>
      <c r="C31" s="100">
        <v>15</v>
      </c>
      <c r="D31" s="101"/>
      <c r="E31" s="102"/>
      <c r="F31" s="103"/>
      <c r="G31" s="104"/>
      <c r="H31" s="105"/>
      <c r="I31" s="106"/>
    </row>
    <row r="32" spans="1:9" ht="25.35" customHeight="1">
      <c r="A32" s="84">
        <f t="shared" si="0"/>
        <v>1</v>
      </c>
      <c r="B32" s="99">
        <v>43388</v>
      </c>
      <c r="C32" s="100">
        <v>10</v>
      </c>
      <c r="D32" s="101"/>
      <c r="E32" s="102">
        <v>9</v>
      </c>
      <c r="F32" s="103">
        <v>21</v>
      </c>
      <c r="G32" s="104"/>
      <c r="H32" s="105"/>
      <c r="I32" s="106"/>
    </row>
    <row r="33" spans="1:9" ht="25.35" customHeight="1">
      <c r="A33" s="84">
        <f t="shared" si="0"/>
        <v>2</v>
      </c>
      <c r="B33" s="99">
        <v>43389</v>
      </c>
      <c r="C33" s="100">
        <v>10</v>
      </c>
      <c r="D33" s="101">
        <v>14</v>
      </c>
      <c r="E33" s="102"/>
      <c r="F33" s="103">
        <v>23</v>
      </c>
      <c r="G33" s="104">
        <v>17</v>
      </c>
      <c r="H33" s="105"/>
      <c r="I33" s="106">
        <v>22</v>
      </c>
    </row>
    <row r="34" spans="1:9" ht="25.35" customHeight="1">
      <c r="A34" s="84">
        <f t="shared" si="0"/>
        <v>3</v>
      </c>
      <c r="B34" s="99">
        <v>43390</v>
      </c>
      <c r="C34" s="100"/>
      <c r="D34" s="101"/>
      <c r="E34" s="102">
        <v>1</v>
      </c>
      <c r="F34" s="103">
        <v>18</v>
      </c>
      <c r="G34" s="104">
        <v>4</v>
      </c>
      <c r="H34" s="105">
        <v>16</v>
      </c>
      <c r="I34" s="106"/>
    </row>
    <row r="35" spans="1:9" ht="25.35" customHeight="1">
      <c r="A35" s="84">
        <f t="shared" si="0"/>
        <v>4</v>
      </c>
      <c r="B35" s="99">
        <v>43391</v>
      </c>
      <c r="C35" s="100">
        <v>13</v>
      </c>
      <c r="D35" s="101">
        <v>13</v>
      </c>
      <c r="E35" s="102"/>
      <c r="F35" s="103">
        <v>20</v>
      </c>
      <c r="G35" s="104"/>
      <c r="H35" s="105">
        <v>9</v>
      </c>
      <c r="I35" s="106"/>
    </row>
    <row r="36" spans="1:9" ht="25.35" customHeight="1">
      <c r="A36" s="84">
        <f t="shared" si="0"/>
        <v>5</v>
      </c>
      <c r="B36" s="99">
        <v>43392</v>
      </c>
      <c r="C36" s="100">
        <v>11</v>
      </c>
      <c r="D36" s="101"/>
      <c r="E36" s="102">
        <v>4</v>
      </c>
      <c r="F36" s="103">
        <v>20</v>
      </c>
      <c r="G36" s="104">
        <v>0</v>
      </c>
      <c r="H36" s="105">
        <v>3</v>
      </c>
      <c r="I36" s="106">
        <v>5</v>
      </c>
    </row>
    <row r="37" spans="1:9" ht="25.35" customHeight="1">
      <c r="A37" s="84">
        <f t="shared" si="0"/>
        <v>6</v>
      </c>
      <c r="B37" s="99">
        <v>43393</v>
      </c>
      <c r="C37" s="100">
        <v>12</v>
      </c>
      <c r="D37" s="101"/>
      <c r="E37" s="102"/>
      <c r="F37" s="103">
        <v>14</v>
      </c>
      <c r="G37" s="104">
        <v>1</v>
      </c>
      <c r="H37" s="105">
        <v>11</v>
      </c>
      <c r="I37" s="106"/>
    </row>
    <row r="38" spans="1:9" ht="25.35" customHeight="1">
      <c r="A38" s="84">
        <f t="shared" si="0"/>
        <v>7</v>
      </c>
      <c r="B38" s="99">
        <v>43394</v>
      </c>
      <c r="C38" s="100">
        <v>11</v>
      </c>
      <c r="D38" s="101"/>
      <c r="E38" s="102"/>
      <c r="F38" s="103"/>
      <c r="G38" s="104"/>
      <c r="H38" s="105"/>
      <c r="I38" s="106"/>
    </row>
    <row r="39" spans="1:9" ht="25.35" customHeight="1">
      <c r="A39" s="84">
        <f t="shared" si="0"/>
        <v>1</v>
      </c>
      <c r="B39" s="99">
        <v>43395</v>
      </c>
      <c r="C39" s="100">
        <v>12</v>
      </c>
      <c r="D39" s="101"/>
      <c r="E39" s="102">
        <v>8</v>
      </c>
      <c r="F39" s="103">
        <v>21</v>
      </c>
      <c r="G39" s="104"/>
      <c r="H39" s="105">
        <v>14</v>
      </c>
      <c r="I39" s="106"/>
    </row>
    <row r="40" spans="1:9" ht="25.35" customHeight="1">
      <c r="A40" s="84">
        <f t="shared" si="0"/>
        <v>2</v>
      </c>
      <c r="B40" s="99">
        <v>43396</v>
      </c>
      <c r="C40" s="100">
        <v>8</v>
      </c>
      <c r="D40" s="101">
        <v>15</v>
      </c>
      <c r="E40" s="102"/>
      <c r="F40" s="103">
        <v>18</v>
      </c>
      <c r="G40" s="104">
        <v>10</v>
      </c>
      <c r="H40" s="105"/>
      <c r="I40" s="106">
        <v>13</v>
      </c>
    </row>
    <row r="41" spans="1:9" ht="25.35" customHeight="1">
      <c r="A41" s="84">
        <f t="shared" si="0"/>
        <v>3</v>
      </c>
      <c r="B41" s="99">
        <v>43397</v>
      </c>
      <c r="C41" s="100"/>
      <c r="D41" s="101"/>
      <c r="E41" s="102">
        <v>1</v>
      </c>
      <c r="F41" s="103">
        <v>23</v>
      </c>
      <c r="G41" s="104">
        <v>8</v>
      </c>
      <c r="H41" s="105">
        <v>18</v>
      </c>
      <c r="I41" s="106"/>
    </row>
    <row r="42" spans="1:9" ht="25.35" customHeight="1">
      <c r="A42" s="84">
        <f t="shared" si="0"/>
        <v>4</v>
      </c>
      <c r="B42" s="99">
        <v>43398</v>
      </c>
      <c r="C42" s="100">
        <v>14</v>
      </c>
      <c r="D42" s="101">
        <v>8</v>
      </c>
      <c r="E42" s="102"/>
      <c r="F42" s="103">
        <v>17</v>
      </c>
      <c r="G42" s="104"/>
      <c r="H42" s="105">
        <v>7</v>
      </c>
      <c r="I42" s="106"/>
    </row>
    <row r="43" spans="1:9" ht="25.35" customHeight="1">
      <c r="A43" s="84">
        <f t="shared" si="0"/>
        <v>5</v>
      </c>
      <c r="B43" s="99">
        <v>43399</v>
      </c>
      <c r="C43" s="100">
        <v>14</v>
      </c>
      <c r="D43" s="101"/>
      <c r="E43" s="102">
        <v>7</v>
      </c>
      <c r="F43" s="103">
        <v>16</v>
      </c>
      <c r="G43" s="104"/>
      <c r="H43" s="105">
        <v>9</v>
      </c>
      <c r="I43" s="106">
        <v>1</v>
      </c>
    </row>
    <row r="44" spans="1:9" ht="25.35" customHeight="1">
      <c r="A44" s="84">
        <f t="shared" si="0"/>
        <v>6</v>
      </c>
      <c r="B44" s="99">
        <v>43400</v>
      </c>
      <c r="C44" s="100">
        <v>11</v>
      </c>
      <c r="D44" s="101"/>
      <c r="E44" s="102"/>
      <c r="F44" s="103">
        <v>15</v>
      </c>
      <c r="G44" s="104">
        <v>0</v>
      </c>
      <c r="H44" s="105">
        <v>9</v>
      </c>
      <c r="I44" s="106"/>
    </row>
    <row r="45" spans="1:9" ht="25.35" customHeight="1">
      <c r="A45" s="84">
        <f t="shared" si="0"/>
        <v>7</v>
      </c>
      <c r="B45" s="99">
        <v>43401</v>
      </c>
      <c r="C45" s="100">
        <v>11</v>
      </c>
      <c r="D45" s="101"/>
      <c r="E45" s="102"/>
      <c r="F45" s="103"/>
      <c r="G45" s="104"/>
      <c r="H45" s="105"/>
      <c r="I45" s="106"/>
    </row>
    <row r="46" spans="1:9" ht="25.35" customHeight="1">
      <c r="A46" s="84">
        <f t="shared" si="0"/>
        <v>1</v>
      </c>
      <c r="B46" s="99">
        <v>43402</v>
      </c>
      <c r="C46" s="100">
        <v>9</v>
      </c>
      <c r="D46" s="101"/>
      <c r="E46" s="102">
        <v>13</v>
      </c>
      <c r="F46" s="103">
        <v>22</v>
      </c>
      <c r="G46" s="104"/>
      <c r="H46" s="105">
        <v>16</v>
      </c>
      <c r="I46" s="106"/>
    </row>
    <row r="47" spans="1:9" ht="25.35" customHeight="1">
      <c r="A47" s="84">
        <f t="shared" si="0"/>
        <v>2</v>
      </c>
      <c r="B47" s="99">
        <v>43403</v>
      </c>
      <c r="C47" s="100">
        <v>13</v>
      </c>
      <c r="D47" s="101"/>
      <c r="E47" s="102"/>
      <c r="F47" s="103">
        <v>18</v>
      </c>
      <c r="G47" s="104">
        <v>13</v>
      </c>
      <c r="H47" s="105"/>
      <c r="I47" s="106">
        <v>10</v>
      </c>
    </row>
    <row r="48" spans="1:9" ht="25.35" customHeight="1">
      <c r="A48" s="84">
        <f t="shared" si="0"/>
        <v>3</v>
      </c>
      <c r="B48" s="99">
        <v>43404</v>
      </c>
      <c r="C48" s="100">
        <v>12</v>
      </c>
      <c r="D48" s="101"/>
      <c r="E48" s="102">
        <v>4</v>
      </c>
      <c r="F48" s="103">
        <v>20</v>
      </c>
      <c r="G48" s="104">
        <v>6</v>
      </c>
      <c r="H48" s="105">
        <v>17</v>
      </c>
      <c r="I48" s="106"/>
    </row>
    <row r="49" spans="1:9" s="109" customFormat="1" ht="25.35" customHeight="1">
      <c r="A49" s="84" t="str">
        <f t="shared" si="0"/>
        <v>0</v>
      </c>
      <c r="B49" s="107"/>
      <c r="C49" s="108"/>
      <c r="D49" s="108"/>
      <c r="E49" s="108"/>
      <c r="F49" s="108"/>
      <c r="G49" s="108"/>
      <c r="H49" s="108"/>
      <c r="I49" s="108"/>
    </row>
    <row r="50" spans="1:9" ht="25.35" customHeight="1">
      <c r="A50" s="84">
        <f t="shared" si="0"/>
        <v>4</v>
      </c>
      <c r="B50" s="99">
        <v>43405</v>
      </c>
      <c r="C50" s="100">
        <v>10</v>
      </c>
      <c r="D50" s="101">
        <v>10</v>
      </c>
      <c r="E50" s="102"/>
      <c r="F50" s="103">
        <v>21</v>
      </c>
      <c r="G50" s="104"/>
      <c r="H50" s="105">
        <v>8</v>
      </c>
      <c r="I50" s="106"/>
    </row>
    <row r="51" spans="1:9" ht="25.35" customHeight="1">
      <c r="A51" s="84">
        <f t="shared" si="0"/>
        <v>5</v>
      </c>
      <c r="B51" s="99">
        <v>43406</v>
      </c>
      <c r="C51" s="100">
        <v>9</v>
      </c>
      <c r="D51" s="101"/>
      <c r="E51" s="102">
        <v>4</v>
      </c>
      <c r="F51" s="103">
        <v>18</v>
      </c>
      <c r="G51" s="104"/>
      <c r="H51" s="105">
        <v>13</v>
      </c>
      <c r="I51" s="106">
        <v>4</v>
      </c>
    </row>
    <row r="52" spans="1:9" ht="25.35" customHeight="1">
      <c r="A52" s="84">
        <f t="shared" si="0"/>
        <v>6</v>
      </c>
      <c r="B52" s="99">
        <v>43407</v>
      </c>
      <c r="C52" s="100">
        <v>12</v>
      </c>
      <c r="D52" s="101"/>
      <c r="E52" s="102"/>
      <c r="F52" s="103">
        <v>8</v>
      </c>
      <c r="G52" s="104">
        <v>3</v>
      </c>
      <c r="H52" s="105">
        <v>6</v>
      </c>
      <c r="I52" s="106"/>
    </row>
    <row r="53" spans="1:9" ht="25.35" customHeight="1">
      <c r="A53" s="84">
        <f t="shared" si="0"/>
        <v>7</v>
      </c>
      <c r="B53" s="99">
        <v>43408</v>
      </c>
      <c r="C53" s="100">
        <v>9</v>
      </c>
      <c r="D53" s="101"/>
      <c r="E53" s="102"/>
      <c r="F53" s="103"/>
      <c r="G53" s="104"/>
      <c r="H53" s="105"/>
      <c r="I53" s="106"/>
    </row>
    <row r="54" spans="1:9" ht="25.35" customHeight="1">
      <c r="A54" s="84">
        <f t="shared" si="0"/>
        <v>1</v>
      </c>
      <c r="B54" s="99">
        <v>43409</v>
      </c>
      <c r="C54" s="100">
        <v>11</v>
      </c>
      <c r="D54" s="101"/>
      <c r="E54" s="102">
        <v>10</v>
      </c>
      <c r="F54" s="103">
        <v>20</v>
      </c>
      <c r="G54" s="104"/>
      <c r="H54" s="105">
        <v>16</v>
      </c>
      <c r="I54" s="106"/>
    </row>
    <row r="55" spans="1:9" ht="25.35" customHeight="1">
      <c r="A55" s="84">
        <f t="shared" si="0"/>
        <v>2</v>
      </c>
      <c r="B55" s="99">
        <v>43410</v>
      </c>
      <c r="C55" s="100">
        <v>12</v>
      </c>
      <c r="D55" s="101">
        <v>15</v>
      </c>
      <c r="E55" s="102"/>
      <c r="F55" s="103">
        <v>22</v>
      </c>
      <c r="G55" s="104">
        <v>18</v>
      </c>
      <c r="H55" s="105"/>
      <c r="I55" s="106">
        <v>11</v>
      </c>
    </row>
    <row r="56" spans="1:9" ht="25.35" customHeight="1">
      <c r="A56" s="84">
        <f t="shared" si="0"/>
        <v>3</v>
      </c>
      <c r="B56" s="99">
        <v>43411</v>
      </c>
      <c r="C56" s="100"/>
      <c r="D56" s="101"/>
      <c r="E56" s="102">
        <v>1</v>
      </c>
      <c r="F56" s="103">
        <v>21</v>
      </c>
      <c r="G56" s="104">
        <v>5</v>
      </c>
      <c r="H56" s="105">
        <v>18</v>
      </c>
      <c r="I56" s="106"/>
    </row>
    <row r="57" spans="1:9" ht="25.35" customHeight="1">
      <c r="A57" s="84">
        <f t="shared" si="0"/>
        <v>4</v>
      </c>
      <c r="B57" s="99">
        <v>43412</v>
      </c>
      <c r="C57" s="100">
        <v>10</v>
      </c>
      <c r="D57" s="101">
        <v>14</v>
      </c>
      <c r="E57" s="102"/>
      <c r="F57" s="103">
        <v>17</v>
      </c>
      <c r="G57" s="104"/>
      <c r="H57" s="105">
        <v>12</v>
      </c>
      <c r="I57" s="106"/>
    </row>
    <row r="58" spans="1:9" ht="25.35" customHeight="1">
      <c r="A58" s="84">
        <f t="shared" si="0"/>
        <v>5</v>
      </c>
      <c r="B58" s="99">
        <v>43413</v>
      </c>
      <c r="C58" s="100">
        <v>11</v>
      </c>
      <c r="D58" s="101"/>
      <c r="E58" s="102">
        <v>11</v>
      </c>
      <c r="F58" s="103">
        <v>14</v>
      </c>
      <c r="G58" s="104"/>
      <c r="H58" s="105">
        <v>5</v>
      </c>
      <c r="I58" s="106">
        <v>3</v>
      </c>
    </row>
    <row r="59" spans="1:9" ht="25.35" customHeight="1">
      <c r="A59" s="84">
        <f t="shared" si="0"/>
        <v>6</v>
      </c>
      <c r="B59" s="99">
        <v>43414</v>
      </c>
      <c r="C59" s="100"/>
      <c r="D59" s="101"/>
      <c r="E59" s="102"/>
      <c r="F59" s="103"/>
      <c r="G59" s="104"/>
      <c r="H59" s="105"/>
      <c r="I59" s="106"/>
    </row>
    <row r="60" spans="1:9" ht="25.35" customHeight="1">
      <c r="A60" s="84">
        <f t="shared" si="0"/>
        <v>7</v>
      </c>
      <c r="B60" s="99">
        <v>43415</v>
      </c>
      <c r="C60" s="100">
        <v>14</v>
      </c>
      <c r="D60" s="101"/>
      <c r="E60" s="102"/>
      <c r="F60" s="103">
        <v>18</v>
      </c>
      <c r="G60" s="104"/>
      <c r="H60" s="105"/>
      <c r="I60" s="106"/>
    </row>
    <row r="61" spans="1:9" ht="25.35" customHeight="1">
      <c r="A61" s="84">
        <f t="shared" si="0"/>
        <v>1</v>
      </c>
      <c r="B61" s="99">
        <v>43416</v>
      </c>
      <c r="C61" s="100">
        <v>11</v>
      </c>
      <c r="D61" s="101"/>
      <c r="E61" s="102">
        <v>10</v>
      </c>
      <c r="F61" s="103">
        <v>23</v>
      </c>
      <c r="G61" s="104"/>
      <c r="H61" s="105">
        <v>14</v>
      </c>
      <c r="I61" s="106"/>
    </row>
    <row r="62" spans="1:9" ht="25.35" customHeight="1">
      <c r="A62" s="84">
        <f t="shared" si="0"/>
        <v>2</v>
      </c>
      <c r="B62" s="99">
        <v>43417</v>
      </c>
      <c r="C62" s="100">
        <v>12</v>
      </c>
      <c r="D62" s="101">
        <v>15</v>
      </c>
      <c r="E62" s="102"/>
      <c r="F62" s="103">
        <v>19</v>
      </c>
      <c r="G62" s="104">
        <v>19</v>
      </c>
      <c r="H62" s="105"/>
      <c r="I62" s="106">
        <v>16</v>
      </c>
    </row>
    <row r="63" spans="1:9" ht="25.35" customHeight="1">
      <c r="A63" s="84">
        <f t="shared" si="0"/>
        <v>3</v>
      </c>
      <c r="B63" s="99">
        <v>43418</v>
      </c>
      <c r="C63" s="100"/>
      <c r="D63" s="101"/>
      <c r="E63" s="102">
        <v>3</v>
      </c>
      <c r="F63" s="103">
        <v>21</v>
      </c>
      <c r="G63" s="104">
        <v>6</v>
      </c>
      <c r="H63" s="105">
        <v>20</v>
      </c>
      <c r="I63" s="106"/>
    </row>
    <row r="64" spans="1:9" ht="25.35" customHeight="1">
      <c r="A64" s="84">
        <f t="shared" si="0"/>
        <v>4</v>
      </c>
      <c r="B64" s="99">
        <v>43419</v>
      </c>
      <c r="C64" s="100">
        <v>12</v>
      </c>
      <c r="D64" s="101">
        <v>13</v>
      </c>
      <c r="E64" s="102"/>
      <c r="F64" s="103">
        <v>21</v>
      </c>
      <c r="G64" s="104"/>
      <c r="H64" s="105">
        <v>14</v>
      </c>
      <c r="I64" s="106"/>
    </row>
    <row r="65" spans="1:9" ht="25.35" customHeight="1">
      <c r="A65" s="84">
        <f t="shared" si="0"/>
        <v>5</v>
      </c>
      <c r="B65" s="99">
        <v>43420</v>
      </c>
      <c r="C65" s="100">
        <v>9</v>
      </c>
      <c r="D65" s="101"/>
      <c r="E65" s="102">
        <v>5</v>
      </c>
      <c r="F65" s="103">
        <v>8</v>
      </c>
      <c r="G65" s="104"/>
      <c r="H65" s="105">
        <v>3</v>
      </c>
      <c r="I65" s="106">
        <v>4</v>
      </c>
    </row>
    <row r="66" spans="1:9" ht="25.35" customHeight="1">
      <c r="A66" s="84">
        <f t="shared" si="0"/>
        <v>6</v>
      </c>
      <c r="B66" s="99">
        <v>43421</v>
      </c>
      <c r="C66" s="100">
        <v>4</v>
      </c>
      <c r="D66" s="101"/>
      <c r="E66" s="102"/>
      <c r="F66" s="103">
        <v>14</v>
      </c>
      <c r="G66" s="104">
        <v>2</v>
      </c>
      <c r="H66" s="105">
        <v>13</v>
      </c>
      <c r="I66" s="106"/>
    </row>
    <row r="67" spans="1:9" ht="25.35" customHeight="1">
      <c r="A67" s="84">
        <f t="shared" ref="A67:A130" si="1">IF(ISBLANK(B67),"0",WEEKDAY(B67,2))</f>
        <v>7</v>
      </c>
      <c r="B67" s="99">
        <v>43422</v>
      </c>
      <c r="C67" s="100">
        <v>13</v>
      </c>
      <c r="D67" s="101"/>
      <c r="E67" s="102"/>
      <c r="F67" s="103"/>
      <c r="G67" s="104"/>
      <c r="H67" s="105"/>
      <c r="I67" s="106"/>
    </row>
    <row r="68" spans="1:9" ht="25.35" customHeight="1">
      <c r="A68" s="84">
        <f t="shared" si="1"/>
        <v>1</v>
      </c>
      <c r="B68" s="99">
        <v>43423</v>
      </c>
      <c r="C68" s="100">
        <v>13</v>
      </c>
      <c r="D68" s="101"/>
      <c r="E68" s="102">
        <v>11</v>
      </c>
      <c r="F68" s="103">
        <v>22</v>
      </c>
      <c r="G68" s="104"/>
      <c r="H68" s="105">
        <v>16</v>
      </c>
      <c r="I68" s="106"/>
    </row>
    <row r="69" spans="1:9" ht="25.35" customHeight="1">
      <c r="A69" s="84">
        <f t="shared" si="1"/>
        <v>2</v>
      </c>
      <c r="B69" s="99">
        <v>43424</v>
      </c>
      <c r="C69" s="100">
        <v>13</v>
      </c>
      <c r="D69" s="101">
        <v>13</v>
      </c>
      <c r="E69" s="102"/>
      <c r="F69" s="103">
        <v>25</v>
      </c>
      <c r="G69" s="104">
        <v>11</v>
      </c>
      <c r="H69" s="105"/>
      <c r="I69" s="106">
        <v>7</v>
      </c>
    </row>
    <row r="70" spans="1:9" ht="25.35" customHeight="1">
      <c r="A70" s="84">
        <f t="shared" si="1"/>
        <v>3</v>
      </c>
      <c r="B70" s="99">
        <v>43425</v>
      </c>
      <c r="C70" s="100"/>
      <c r="D70" s="101"/>
      <c r="E70" s="102">
        <v>1</v>
      </c>
      <c r="F70" s="103">
        <v>21</v>
      </c>
      <c r="G70" s="104">
        <v>6</v>
      </c>
      <c r="H70" s="105">
        <v>19</v>
      </c>
      <c r="I70" s="106"/>
    </row>
    <row r="71" spans="1:9" ht="25.35" customHeight="1">
      <c r="A71" s="84">
        <f t="shared" si="1"/>
        <v>4</v>
      </c>
      <c r="B71" s="99">
        <v>43426</v>
      </c>
      <c r="C71" s="100">
        <v>9</v>
      </c>
      <c r="D71" s="101">
        <v>6</v>
      </c>
      <c r="E71" s="102"/>
      <c r="F71" s="103">
        <v>13</v>
      </c>
      <c r="G71" s="104"/>
      <c r="H71" s="105">
        <v>16</v>
      </c>
      <c r="I71" s="106"/>
    </row>
    <row r="72" spans="1:9" ht="25.35" customHeight="1">
      <c r="A72" s="84">
        <f t="shared" si="1"/>
        <v>5</v>
      </c>
      <c r="B72" s="99">
        <v>43427</v>
      </c>
      <c r="C72" s="100">
        <v>11</v>
      </c>
      <c r="D72" s="101"/>
      <c r="E72" s="102">
        <v>10</v>
      </c>
      <c r="F72" s="103">
        <v>20</v>
      </c>
      <c r="G72" s="104"/>
      <c r="H72" s="105">
        <v>3</v>
      </c>
      <c r="I72" s="106">
        <v>8</v>
      </c>
    </row>
    <row r="73" spans="1:9" ht="25.35" customHeight="1">
      <c r="A73" s="84">
        <f t="shared" si="1"/>
        <v>6</v>
      </c>
      <c r="B73" s="99">
        <v>43428</v>
      </c>
      <c r="C73" s="100">
        <v>8</v>
      </c>
      <c r="D73" s="101"/>
      <c r="E73" s="102"/>
      <c r="F73" s="103">
        <v>10</v>
      </c>
      <c r="G73" s="104">
        <v>2</v>
      </c>
      <c r="H73" s="105">
        <v>14</v>
      </c>
      <c r="I73" s="106"/>
    </row>
    <row r="74" spans="1:9" ht="25.35" customHeight="1">
      <c r="A74" s="84">
        <f t="shared" si="1"/>
        <v>7</v>
      </c>
      <c r="B74" s="99">
        <v>43429</v>
      </c>
      <c r="C74" s="100">
        <v>12</v>
      </c>
      <c r="D74" s="101"/>
      <c r="E74" s="102"/>
      <c r="F74" s="103"/>
      <c r="G74" s="104"/>
      <c r="H74" s="105"/>
      <c r="I74" s="106"/>
    </row>
    <row r="75" spans="1:9" ht="25.35" customHeight="1">
      <c r="A75" s="84">
        <f t="shared" si="1"/>
        <v>1</v>
      </c>
      <c r="B75" s="99">
        <v>43430</v>
      </c>
      <c r="C75" s="100">
        <v>10</v>
      </c>
      <c r="D75" s="101"/>
      <c r="E75" s="102">
        <v>4</v>
      </c>
      <c r="F75" s="103">
        <v>17</v>
      </c>
      <c r="G75" s="104"/>
      <c r="H75" s="105">
        <v>16</v>
      </c>
      <c r="I75" s="106"/>
    </row>
    <row r="76" spans="1:9" ht="25.35" customHeight="1">
      <c r="A76" s="84">
        <f t="shared" si="1"/>
        <v>2</v>
      </c>
      <c r="B76" s="99">
        <v>43431</v>
      </c>
      <c r="C76" s="100">
        <v>7</v>
      </c>
      <c r="D76" s="101">
        <v>11</v>
      </c>
      <c r="E76" s="102"/>
      <c r="F76" s="103">
        <v>22</v>
      </c>
      <c r="G76" s="104">
        <v>18</v>
      </c>
      <c r="H76" s="105"/>
      <c r="I76" s="106">
        <v>15</v>
      </c>
    </row>
    <row r="77" spans="1:9" ht="25.35" customHeight="1">
      <c r="A77" s="84">
        <f t="shared" si="1"/>
        <v>3</v>
      </c>
      <c r="B77" s="99">
        <v>43432</v>
      </c>
      <c r="C77" s="100"/>
      <c r="D77" s="101"/>
      <c r="E77" s="102">
        <v>4</v>
      </c>
      <c r="F77" s="103">
        <v>19</v>
      </c>
      <c r="G77" s="104">
        <v>7</v>
      </c>
      <c r="H77" s="105">
        <v>15</v>
      </c>
      <c r="I77" s="106"/>
    </row>
    <row r="78" spans="1:9" ht="25.35" customHeight="1">
      <c r="A78" s="84">
        <f t="shared" si="1"/>
        <v>4</v>
      </c>
      <c r="B78" s="99">
        <v>43433</v>
      </c>
      <c r="C78" s="100">
        <v>13</v>
      </c>
      <c r="D78" s="101">
        <v>13</v>
      </c>
      <c r="E78" s="102"/>
      <c r="F78" s="103">
        <v>20</v>
      </c>
      <c r="G78" s="104"/>
      <c r="H78" s="105">
        <v>12</v>
      </c>
      <c r="I78" s="106"/>
    </row>
    <row r="79" spans="1:9" ht="25.35" customHeight="1">
      <c r="A79" s="84">
        <f t="shared" si="1"/>
        <v>5</v>
      </c>
      <c r="B79" s="99">
        <v>43434</v>
      </c>
      <c r="C79" s="100">
        <v>8</v>
      </c>
      <c r="D79" s="101"/>
      <c r="E79" s="102">
        <v>7</v>
      </c>
      <c r="F79" s="103">
        <v>18</v>
      </c>
      <c r="G79" s="104"/>
      <c r="H79" s="105">
        <v>9</v>
      </c>
      <c r="I79" s="106">
        <v>1</v>
      </c>
    </row>
    <row r="80" spans="1:9" s="109" customFormat="1" ht="25.35" customHeight="1">
      <c r="A80" s="84" t="str">
        <f t="shared" si="1"/>
        <v>0</v>
      </c>
      <c r="B80" s="107"/>
      <c r="C80" s="108"/>
      <c r="D80" s="108"/>
      <c r="E80" s="108"/>
      <c r="F80" s="108"/>
      <c r="G80" s="108"/>
      <c r="H80" s="108"/>
      <c r="I80" s="108"/>
    </row>
    <row r="81" spans="1:9" ht="25.35" customHeight="1">
      <c r="A81" s="84">
        <f t="shared" si="1"/>
        <v>6</v>
      </c>
      <c r="B81" s="99">
        <v>43435</v>
      </c>
      <c r="C81" s="100">
        <v>6</v>
      </c>
      <c r="D81" s="101"/>
      <c r="E81" s="102"/>
      <c r="F81" s="103">
        <v>13</v>
      </c>
      <c r="G81" s="104"/>
      <c r="H81" s="105">
        <v>6</v>
      </c>
      <c r="I81" s="106"/>
    </row>
    <row r="82" spans="1:9" ht="25.35" customHeight="1">
      <c r="A82" s="84">
        <f t="shared" si="1"/>
        <v>7</v>
      </c>
      <c r="B82" s="99">
        <v>43436</v>
      </c>
      <c r="C82" s="100">
        <v>12</v>
      </c>
      <c r="D82" s="101"/>
      <c r="E82" s="102"/>
      <c r="F82" s="103"/>
      <c r="G82" s="104"/>
      <c r="H82" s="105"/>
      <c r="I82" s="106"/>
    </row>
    <row r="83" spans="1:9" ht="25.35" customHeight="1">
      <c r="A83" s="84">
        <f t="shared" si="1"/>
        <v>1</v>
      </c>
      <c r="B83" s="99">
        <v>43437</v>
      </c>
      <c r="C83" s="100">
        <v>13</v>
      </c>
      <c r="D83" s="101"/>
      <c r="E83" s="102">
        <v>11</v>
      </c>
      <c r="F83" s="103">
        <v>18</v>
      </c>
      <c r="G83" s="104"/>
      <c r="H83" s="105">
        <v>18</v>
      </c>
      <c r="I83" s="106"/>
    </row>
    <row r="84" spans="1:9" ht="25.35" customHeight="1">
      <c r="A84" s="84">
        <f t="shared" si="1"/>
        <v>2</v>
      </c>
      <c r="B84" s="99">
        <v>43438</v>
      </c>
      <c r="C84" s="100">
        <v>11</v>
      </c>
      <c r="D84" s="101">
        <v>9</v>
      </c>
      <c r="E84" s="102"/>
      <c r="F84" s="103">
        <v>23</v>
      </c>
      <c r="G84" s="104">
        <v>15</v>
      </c>
      <c r="H84" s="105">
        <v>0</v>
      </c>
      <c r="I84" s="106">
        <v>6</v>
      </c>
    </row>
    <row r="85" spans="1:9" ht="25.35" customHeight="1">
      <c r="A85" s="84">
        <f t="shared" si="1"/>
        <v>3</v>
      </c>
      <c r="B85" s="99">
        <v>43439</v>
      </c>
      <c r="C85" s="100"/>
      <c r="D85" s="101"/>
      <c r="E85" s="102">
        <v>2</v>
      </c>
      <c r="F85" s="103">
        <v>17</v>
      </c>
      <c r="G85" s="104">
        <v>2</v>
      </c>
      <c r="H85" s="105">
        <v>13</v>
      </c>
      <c r="I85" s="106"/>
    </row>
    <row r="86" spans="1:9" ht="25.35" customHeight="1">
      <c r="A86" s="84">
        <f t="shared" si="1"/>
        <v>4</v>
      </c>
      <c r="B86" s="99">
        <v>43440</v>
      </c>
      <c r="C86" s="100">
        <v>11</v>
      </c>
      <c r="D86" s="101">
        <v>11</v>
      </c>
      <c r="E86" s="102"/>
      <c r="F86" s="103">
        <v>13</v>
      </c>
      <c r="G86" s="104"/>
      <c r="H86" s="105">
        <v>6</v>
      </c>
      <c r="I86" s="106"/>
    </row>
    <row r="87" spans="1:9" ht="25.35" customHeight="1">
      <c r="A87" s="84">
        <f t="shared" si="1"/>
        <v>5</v>
      </c>
      <c r="B87" s="99">
        <v>43441</v>
      </c>
      <c r="C87" s="100">
        <v>6</v>
      </c>
      <c r="D87" s="101"/>
      <c r="E87" s="102">
        <v>6</v>
      </c>
      <c r="F87" s="103">
        <v>13</v>
      </c>
      <c r="G87" s="104">
        <v>1</v>
      </c>
      <c r="H87" s="105">
        <v>4</v>
      </c>
      <c r="I87" s="106">
        <v>4</v>
      </c>
    </row>
    <row r="88" spans="1:9" ht="25.35" customHeight="1">
      <c r="A88" s="84">
        <f t="shared" si="1"/>
        <v>6</v>
      </c>
      <c r="B88" s="99">
        <v>43442</v>
      </c>
      <c r="C88" s="100">
        <v>7</v>
      </c>
      <c r="D88" s="101"/>
      <c r="E88" s="102"/>
      <c r="F88" s="103">
        <v>11</v>
      </c>
      <c r="G88" s="104"/>
      <c r="H88" s="105">
        <v>6</v>
      </c>
      <c r="I88" s="106"/>
    </row>
    <row r="89" spans="1:9" ht="25.35" customHeight="1">
      <c r="A89" s="84">
        <f t="shared" si="1"/>
        <v>7</v>
      </c>
      <c r="B89" s="99">
        <v>43443</v>
      </c>
      <c r="C89" s="100">
        <v>14</v>
      </c>
      <c r="D89" s="101"/>
      <c r="E89" s="102"/>
      <c r="F89" s="103"/>
      <c r="G89" s="104"/>
      <c r="H89" s="105"/>
      <c r="I89" s="106"/>
    </row>
    <row r="90" spans="1:9" ht="25.35" customHeight="1">
      <c r="A90" s="84">
        <f t="shared" si="1"/>
        <v>1</v>
      </c>
      <c r="B90" s="99">
        <v>43444</v>
      </c>
      <c r="C90" s="100">
        <v>7</v>
      </c>
      <c r="D90" s="101"/>
      <c r="E90" s="102">
        <v>11</v>
      </c>
      <c r="F90" s="103">
        <v>15</v>
      </c>
      <c r="G90" s="104"/>
      <c r="H90" s="105">
        <v>12</v>
      </c>
      <c r="I90" s="106"/>
    </row>
    <row r="91" spans="1:9" ht="25.35" customHeight="1">
      <c r="A91" s="84">
        <f t="shared" si="1"/>
        <v>2</v>
      </c>
      <c r="B91" s="99">
        <v>43445</v>
      </c>
      <c r="C91" s="100">
        <v>13</v>
      </c>
      <c r="D91" s="101">
        <v>14</v>
      </c>
      <c r="E91" s="102"/>
      <c r="F91" s="103">
        <v>21</v>
      </c>
      <c r="G91" s="104">
        <v>11</v>
      </c>
      <c r="H91" s="105">
        <v>0</v>
      </c>
      <c r="I91" s="106">
        <v>11</v>
      </c>
    </row>
    <row r="92" spans="1:9" ht="25.35" customHeight="1">
      <c r="A92" s="84">
        <f t="shared" si="1"/>
        <v>3</v>
      </c>
      <c r="B92" s="99">
        <v>43446</v>
      </c>
      <c r="C92" s="100"/>
      <c r="D92" s="101"/>
      <c r="E92" s="102">
        <v>1</v>
      </c>
      <c r="F92" s="103">
        <v>14</v>
      </c>
      <c r="G92" s="104">
        <v>6</v>
      </c>
      <c r="H92" s="105">
        <v>17</v>
      </c>
      <c r="I92" s="106"/>
    </row>
    <row r="93" spans="1:9" ht="25.35" customHeight="1">
      <c r="A93" s="84">
        <f t="shared" si="1"/>
        <v>4</v>
      </c>
      <c r="B93" s="99">
        <v>43447</v>
      </c>
      <c r="C93" s="100">
        <v>9</v>
      </c>
      <c r="D93" s="101">
        <v>10</v>
      </c>
      <c r="E93" s="102"/>
      <c r="F93" s="103">
        <v>14</v>
      </c>
      <c r="G93" s="104"/>
      <c r="H93" s="105">
        <v>8</v>
      </c>
      <c r="I93" s="106"/>
    </row>
    <row r="94" spans="1:9" ht="25.35" customHeight="1">
      <c r="A94" s="84">
        <f t="shared" si="1"/>
        <v>5</v>
      </c>
      <c r="B94" s="99">
        <v>43448</v>
      </c>
      <c r="C94" s="100">
        <v>5</v>
      </c>
      <c r="D94" s="101" t="s">
        <v>66</v>
      </c>
      <c r="E94" s="102">
        <v>9</v>
      </c>
      <c r="F94" s="103">
        <v>11</v>
      </c>
      <c r="G94" s="104"/>
      <c r="H94" s="105">
        <v>5</v>
      </c>
      <c r="I94" s="106">
        <v>0</v>
      </c>
    </row>
    <row r="95" spans="1:9" ht="25.35" customHeight="1">
      <c r="A95" s="84">
        <f t="shared" si="1"/>
        <v>6</v>
      </c>
      <c r="B95" s="99">
        <v>43449</v>
      </c>
      <c r="C95" s="100">
        <v>7</v>
      </c>
      <c r="D95" s="101"/>
      <c r="E95" s="102"/>
      <c r="F95" s="103">
        <v>9</v>
      </c>
      <c r="G95" s="104">
        <v>2</v>
      </c>
      <c r="H95" s="105">
        <v>7</v>
      </c>
      <c r="I95" s="106"/>
    </row>
    <row r="96" spans="1:9" ht="25.35" customHeight="1">
      <c r="A96" s="84">
        <f t="shared" si="1"/>
        <v>7</v>
      </c>
      <c r="B96" s="99">
        <v>43450</v>
      </c>
      <c r="C96" s="100"/>
      <c r="D96" s="101"/>
      <c r="E96" s="102"/>
      <c r="F96" s="103"/>
      <c r="G96" s="104"/>
      <c r="H96" s="105"/>
      <c r="I96" s="106"/>
    </row>
    <row r="97" spans="1:9" ht="25.35" customHeight="1">
      <c r="A97" s="84">
        <f t="shared" si="1"/>
        <v>1</v>
      </c>
      <c r="B97" s="99">
        <v>43451</v>
      </c>
      <c r="C97" s="100">
        <v>9</v>
      </c>
      <c r="D97" s="101"/>
      <c r="E97" s="102">
        <v>6</v>
      </c>
      <c r="F97" s="103">
        <v>21</v>
      </c>
      <c r="G97" s="104"/>
      <c r="H97" s="105">
        <v>18</v>
      </c>
      <c r="I97" s="106"/>
    </row>
    <row r="98" spans="1:9" ht="25.35" customHeight="1">
      <c r="A98" s="84">
        <f t="shared" si="1"/>
        <v>2</v>
      </c>
      <c r="B98" s="99">
        <v>43452</v>
      </c>
      <c r="C98" s="100">
        <v>6</v>
      </c>
      <c r="D98" s="101">
        <v>11</v>
      </c>
      <c r="E98" s="102"/>
      <c r="F98" s="103">
        <v>20</v>
      </c>
      <c r="G98" s="104">
        <v>13</v>
      </c>
      <c r="H98" s="105"/>
      <c r="I98" s="106">
        <v>11</v>
      </c>
    </row>
    <row r="99" spans="1:9" ht="25.35" customHeight="1">
      <c r="A99" s="84">
        <f t="shared" si="1"/>
        <v>3</v>
      </c>
      <c r="B99" s="99">
        <v>43453</v>
      </c>
      <c r="C99" s="100"/>
      <c r="D99" s="101"/>
      <c r="E99" s="102">
        <v>3</v>
      </c>
      <c r="F99" s="103">
        <v>17</v>
      </c>
      <c r="G99" s="104">
        <v>2</v>
      </c>
      <c r="H99" s="105">
        <v>18</v>
      </c>
      <c r="I99" s="106"/>
    </row>
    <row r="100" spans="1:9" ht="25.35" customHeight="1">
      <c r="A100" s="84">
        <f t="shared" si="1"/>
        <v>4</v>
      </c>
      <c r="B100" s="99">
        <v>43454</v>
      </c>
      <c r="C100" s="100">
        <v>8</v>
      </c>
      <c r="D100" s="101">
        <v>7</v>
      </c>
      <c r="E100" s="102"/>
      <c r="F100" s="103">
        <v>15</v>
      </c>
      <c r="G100" s="104"/>
      <c r="H100" s="105">
        <v>12</v>
      </c>
      <c r="I100" s="106"/>
    </row>
    <row r="101" spans="1:9" ht="25.35" customHeight="1">
      <c r="A101" s="84">
        <f t="shared" si="1"/>
        <v>5</v>
      </c>
      <c r="B101" s="99">
        <v>43455</v>
      </c>
      <c r="C101" s="100">
        <v>5</v>
      </c>
      <c r="D101" s="101"/>
      <c r="E101" s="102">
        <v>6</v>
      </c>
      <c r="F101" s="103">
        <v>10</v>
      </c>
      <c r="G101" s="104"/>
      <c r="H101" s="105">
        <v>5</v>
      </c>
      <c r="I101" s="106">
        <v>2</v>
      </c>
    </row>
    <row r="102" spans="1:9" ht="25.35" customHeight="1">
      <c r="A102" s="84">
        <f t="shared" si="1"/>
        <v>6</v>
      </c>
      <c r="B102" s="99">
        <v>43456</v>
      </c>
      <c r="C102" s="100">
        <v>12</v>
      </c>
      <c r="D102" s="101"/>
      <c r="E102" s="102"/>
      <c r="F102" s="103">
        <v>14</v>
      </c>
      <c r="G102" s="104">
        <v>1</v>
      </c>
      <c r="H102" s="105">
        <v>8</v>
      </c>
      <c r="I102" s="106"/>
    </row>
    <row r="103" spans="1:9" ht="25.35" customHeight="1">
      <c r="A103" s="84">
        <f t="shared" si="1"/>
        <v>7</v>
      </c>
      <c r="B103" s="99">
        <v>43457</v>
      </c>
      <c r="C103" s="100">
        <v>12</v>
      </c>
      <c r="D103" s="101"/>
      <c r="E103" s="102"/>
      <c r="F103" s="103"/>
      <c r="G103" s="104"/>
      <c r="H103" s="105"/>
      <c r="I103" s="106"/>
    </row>
    <row r="104" spans="1:9" ht="25.35" customHeight="1">
      <c r="A104" s="84">
        <f t="shared" si="1"/>
        <v>1</v>
      </c>
      <c r="B104" s="99">
        <v>43458</v>
      </c>
      <c r="C104" s="100"/>
      <c r="D104" s="101"/>
      <c r="E104" s="102"/>
      <c r="F104" s="103"/>
      <c r="G104" s="104"/>
      <c r="H104" s="105"/>
      <c r="I104" s="106"/>
    </row>
    <row r="105" spans="1:9" ht="25.35" customHeight="1">
      <c r="A105" s="84">
        <f t="shared" si="1"/>
        <v>2</v>
      </c>
      <c r="B105" s="99">
        <v>43459</v>
      </c>
      <c r="C105" s="100"/>
      <c r="D105" s="101"/>
      <c r="E105" s="102"/>
      <c r="F105" s="103"/>
      <c r="G105" s="104"/>
      <c r="H105" s="105"/>
      <c r="I105" s="106"/>
    </row>
    <row r="106" spans="1:9" ht="25.35" customHeight="1">
      <c r="A106" s="84">
        <f t="shared" si="1"/>
        <v>3</v>
      </c>
      <c r="B106" s="99">
        <v>43460</v>
      </c>
      <c r="C106" s="100"/>
      <c r="D106" s="101"/>
      <c r="E106" s="102"/>
      <c r="F106" s="103"/>
      <c r="G106" s="104"/>
      <c r="H106" s="105"/>
      <c r="I106" s="106"/>
    </row>
    <row r="107" spans="1:9" ht="25.35" customHeight="1">
      <c r="A107" s="84">
        <f t="shared" si="1"/>
        <v>4</v>
      </c>
      <c r="B107" s="99">
        <v>43461</v>
      </c>
      <c r="C107" s="100">
        <v>10</v>
      </c>
      <c r="D107" s="101">
        <v>9</v>
      </c>
      <c r="E107" s="102"/>
      <c r="F107" s="103">
        <v>21</v>
      </c>
      <c r="G107" s="104"/>
      <c r="H107" s="105">
        <v>14</v>
      </c>
      <c r="I107" s="106"/>
    </row>
    <row r="108" spans="1:9" ht="25.35" customHeight="1">
      <c r="A108" s="84">
        <f t="shared" si="1"/>
        <v>5</v>
      </c>
      <c r="B108" s="99">
        <v>43462</v>
      </c>
      <c r="C108" s="100">
        <v>9</v>
      </c>
      <c r="D108" s="101"/>
      <c r="E108" s="102">
        <v>6</v>
      </c>
      <c r="F108" s="103">
        <v>6</v>
      </c>
      <c r="G108" s="104"/>
      <c r="H108" s="105">
        <v>12</v>
      </c>
      <c r="I108" s="106">
        <v>1</v>
      </c>
    </row>
    <row r="109" spans="1:9" ht="25.35" customHeight="1">
      <c r="A109" s="84">
        <f t="shared" si="1"/>
        <v>6</v>
      </c>
      <c r="B109" s="99">
        <v>43463</v>
      </c>
      <c r="C109" s="100">
        <v>8</v>
      </c>
      <c r="D109" s="101"/>
      <c r="E109" s="102"/>
      <c r="F109" s="103">
        <v>10</v>
      </c>
      <c r="G109" s="104">
        <v>0</v>
      </c>
      <c r="H109" s="105">
        <v>4</v>
      </c>
      <c r="I109" s="106"/>
    </row>
    <row r="110" spans="1:9" ht="25.35" customHeight="1">
      <c r="A110" s="84">
        <f t="shared" si="1"/>
        <v>7</v>
      </c>
      <c r="B110" s="99">
        <v>43464</v>
      </c>
      <c r="C110" s="100">
        <v>15</v>
      </c>
      <c r="D110" s="101"/>
      <c r="E110" s="102"/>
      <c r="F110" s="103"/>
      <c r="G110" s="104"/>
      <c r="H110" s="105"/>
      <c r="I110" s="106"/>
    </row>
    <row r="111" spans="1:9" ht="25.35" customHeight="1">
      <c r="A111" s="84">
        <f t="shared" si="1"/>
        <v>1</v>
      </c>
      <c r="B111" s="99">
        <v>43465</v>
      </c>
      <c r="C111" s="100"/>
      <c r="D111" s="101"/>
      <c r="E111" s="102"/>
      <c r="F111" s="103"/>
      <c r="G111" s="104"/>
      <c r="H111" s="105"/>
      <c r="I111" s="106"/>
    </row>
    <row r="112" spans="1:9" s="109" customFormat="1" ht="25.35" customHeight="1">
      <c r="A112" s="84" t="str">
        <f t="shared" si="1"/>
        <v>0</v>
      </c>
      <c r="B112" s="110"/>
      <c r="C112" s="108"/>
      <c r="D112" s="108"/>
      <c r="E112" s="108"/>
      <c r="F112" s="108"/>
      <c r="G112" s="108"/>
      <c r="H112" s="108"/>
      <c r="I112" s="108"/>
    </row>
    <row r="113" spans="1:9" ht="25.35" customHeight="1">
      <c r="A113" s="84">
        <f t="shared" si="1"/>
        <v>2</v>
      </c>
      <c r="B113" s="99">
        <v>43466</v>
      </c>
      <c r="C113" s="100"/>
      <c r="D113" s="101"/>
      <c r="E113" s="102"/>
      <c r="F113" s="103"/>
      <c r="G113" s="104"/>
      <c r="H113" s="105"/>
      <c r="I113" s="106"/>
    </row>
    <row r="114" spans="1:9" ht="25.35" customHeight="1">
      <c r="A114" s="84">
        <f t="shared" si="1"/>
        <v>3</v>
      </c>
      <c r="B114" s="99">
        <v>43467</v>
      </c>
      <c r="C114" s="100"/>
      <c r="D114" s="101"/>
      <c r="E114" s="102">
        <v>1</v>
      </c>
      <c r="F114" s="103">
        <v>12</v>
      </c>
      <c r="G114" s="104">
        <v>2</v>
      </c>
      <c r="H114" s="105">
        <v>20</v>
      </c>
      <c r="I114" s="106"/>
    </row>
    <row r="115" spans="1:9" ht="25.35" customHeight="1">
      <c r="A115" s="84">
        <f t="shared" si="1"/>
        <v>4</v>
      </c>
      <c r="B115" s="99">
        <v>43468</v>
      </c>
      <c r="C115" s="100">
        <v>10</v>
      </c>
      <c r="D115" s="101">
        <v>11</v>
      </c>
      <c r="E115" s="102"/>
      <c r="F115" s="103">
        <v>21</v>
      </c>
      <c r="G115" s="104"/>
      <c r="H115" s="105">
        <v>15</v>
      </c>
      <c r="I115" s="106"/>
    </row>
    <row r="116" spans="1:9" ht="25.35" customHeight="1">
      <c r="A116" s="84">
        <f t="shared" si="1"/>
        <v>5</v>
      </c>
      <c r="B116" s="99">
        <v>43469</v>
      </c>
      <c r="C116" s="100">
        <v>7</v>
      </c>
      <c r="D116" s="101"/>
      <c r="E116" s="102">
        <v>10</v>
      </c>
      <c r="F116" s="103">
        <v>20</v>
      </c>
      <c r="G116" s="104"/>
      <c r="H116" s="105">
        <v>15</v>
      </c>
      <c r="I116" s="106">
        <v>6</v>
      </c>
    </row>
    <row r="117" spans="1:9" ht="25.35" customHeight="1">
      <c r="A117" s="84">
        <f t="shared" si="1"/>
        <v>6</v>
      </c>
      <c r="B117" s="99">
        <v>43470</v>
      </c>
      <c r="C117" s="100">
        <v>14</v>
      </c>
      <c r="D117" s="101"/>
      <c r="E117" s="102"/>
      <c r="F117" s="103">
        <v>12</v>
      </c>
      <c r="G117" s="104">
        <v>2</v>
      </c>
      <c r="H117" s="105">
        <v>4</v>
      </c>
      <c r="I117" s="106"/>
    </row>
    <row r="118" spans="1:9" ht="25.35" customHeight="1">
      <c r="A118" s="84">
        <f t="shared" si="1"/>
        <v>7</v>
      </c>
      <c r="B118" s="99">
        <v>43471</v>
      </c>
      <c r="C118" s="100">
        <v>7</v>
      </c>
      <c r="D118" s="101"/>
      <c r="E118" s="102"/>
      <c r="F118" s="103"/>
      <c r="G118" s="104"/>
      <c r="H118" s="105"/>
      <c r="I118" s="106"/>
    </row>
    <row r="119" spans="1:9" ht="25.35" customHeight="1">
      <c r="A119" s="84">
        <f t="shared" si="1"/>
        <v>1</v>
      </c>
      <c r="B119" s="99">
        <v>43472</v>
      </c>
      <c r="C119" s="100">
        <v>14</v>
      </c>
      <c r="D119" s="101"/>
      <c r="E119" s="102">
        <v>4</v>
      </c>
      <c r="F119" s="103">
        <v>17</v>
      </c>
      <c r="G119" s="104"/>
      <c r="H119" s="105">
        <v>18</v>
      </c>
      <c r="I119" s="106"/>
    </row>
    <row r="120" spans="1:9" ht="25.35" customHeight="1">
      <c r="A120" s="84">
        <f t="shared" si="1"/>
        <v>2</v>
      </c>
      <c r="B120" s="99">
        <v>43473</v>
      </c>
      <c r="C120" s="100">
        <v>9</v>
      </c>
      <c r="D120" s="101">
        <v>15</v>
      </c>
      <c r="E120" s="102"/>
      <c r="F120" s="103">
        <v>20</v>
      </c>
      <c r="G120" s="104">
        <v>17</v>
      </c>
      <c r="H120" s="105"/>
      <c r="I120" s="106">
        <v>14</v>
      </c>
    </row>
    <row r="121" spans="1:9" ht="25.35" customHeight="1">
      <c r="A121" s="84">
        <f t="shared" si="1"/>
        <v>3</v>
      </c>
      <c r="B121" s="99">
        <v>43474</v>
      </c>
      <c r="C121" s="100"/>
      <c r="D121" s="101"/>
      <c r="E121" s="102">
        <v>6</v>
      </c>
      <c r="F121" s="103">
        <v>22</v>
      </c>
      <c r="G121" s="104">
        <v>3</v>
      </c>
      <c r="H121" s="105">
        <v>11</v>
      </c>
      <c r="I121" s="106"/>
    </row>
    <row r="122" spans="1:9" ht="25.35" customHeight="1">
      <c r="A122" s="84">
        <f t="shared" si="1"/>
        <v>4</v>
      </c>
      <c r="B122" s="99">
        <v>43475</v>
      </c>
      <c r="C122" s="100">
        <v>8</v>
      </c>
      <c r="D122" s="101">
        <v>14</v>
      </c>
      <c r="E122" s="102"/>
      <c r="F122" s="103">
        <v>18</v>
      </c>
      <c r="G122" s="104"/>
      <c r="H122" s="105">
        <v>12</v>
      </c>
      <c r="I122" s="106"/>
    </row>
    <row r="123" spans="1:9" ht="25.35" customHeight="1">
      <c r="A123" s="84">
        <f t="shared" si="1"/>
        <v>5</v>
      </c>
      <c r="B123" s="99">
        <v>43476</v>
      </c>
      <c r="C123" s="100">
        <v>8</v>
      </c>
      <c r="D123" s="101"/>
      <c r="E123" s="102">
        <v>5</v>
      </c>
      <c r="F123" s="103">
        <v>23</v>
      </c>
      <c r="G123" s="104"/>
      <c r="H123" s="105">
        <v>4</v>
      </c>
      <c r="I123" s="106">
        <v>5</v>
      </c>
    </row>
    <row r="124" spans="1:9" ht="25.35" customHeight="1">
      <c r="A124" s="84">
        <f t="shared" si="1"/>
        <v>6</v>
      </c>
      <c r="B124" s="99">
        <v>43477</v>
      </c>
      <c r="C124" s="100">
        <v>7</v>
      </c>
      <c r="D124" s="101"/>
      <c r="E124" s="102"/>
      <c r="F124" s="103">
        <v>17</v>
      </c>
      <c r="G124" s="104">
        <v>2</v>
      </c>
      <c r="H124" s="105">
        <v>10</v>
      </c>
      <c r="I124" s="106"/>
    </row>
    <row r="125" spans="1:9" ht="25.35" customHeight="1">
      <c r="A125" s="84">
        <f t="shared" si="1"/>
        <v>7</v>
      </c>
      <c r="B125" s="99">
        <v>43478</v>
      </c>
      <c r="C125" s="100">
        <v>9</v>
      </c>
      <c r="D125" s="101"/>
      <c r="E125" s="102"/>
      <c r="F125" s="103"/>
      <c r="G125" s="104"/>
      <c r="H125" s="105"/>
      <c r="I125" s="106"/>
    </row>
    <row r="126" spans="1:9" ht="25.35" customHeight="1">
      <c r="A126" s="84">
        <f t="shared" si="1"/>
        <v>1</v>
      </c>
      <c r="B126" s="99">
        <v>43479</v>
      </c>
      <c r="C126" s="100">
        <v>7</v>
      </c>
      <c r="D126" s="101"/>
      <c r="E126" s="102">
        <v>12</v>
      </c>
      <c r="F126" s="103">
        <v>21</v>
      </c>
      <c r="G126" s="104"/>
      <c r="H126" s="105">
        <v>19</v>
      </c>
      <c r="I126" s="106"/>
    </row>
    <row r="127" spans="1:9" ht="25.35" customHeight="1">
      <c r="A127" s="84">
        <f t="shared" si="1"/>
        <v>2</v>
      </c>
      <c r="B127" s="99">
        <v>43480</v>
      </c>
      <c r="C127" s="100">
        <v>10</v>
      </c>
      <c r="D127" s="101">
        <v>13</v>
      </c>
      <c r="E127" s="102"/>
      <c r="F127" s="103">
        <v>25</v>
      </c>
      <c r="G127" s="104">
        <v>14</v>
      </c>
      <c r="H127" s="105"/>
      <c r="I127" s="106">
        <v>8</v>
      </c>
    </row>
    <row r="128" spans="1:9" ht="25.35" customHeight="1">
      <c r="A128" s="84">
        <f t="shared" si="1"/>
        <v>3</v>
      </c>
      <c r="B128" s="99">
        <v>43481</v>
      </c>
      <c r="C128" s="100"/>
      <c r="D128" s="101"/>
      <c r="E128" s="102">
        <v>4</v>
      </c>
      <c r="F128" s="103">
        <v>18</v>
      </c>
      <c r="G128" s="104">
        <v>6</v>
      </c>
      <c r="H128" s="105">
        <v>20</v>
      </c>
      <c r="I128" s="106"/>
    </row>
    <row r="129" spans="1:9" ht="25.35" customHeight="1">
      <c r="A129" s="84">
        <f t="shared" si="1"/>
        <v>4</v>
      </c>
      <c r="B129" s="99">
        <v>43482</v>
      </c>
      <c r="C129" s="100">
        <v>12</v>
      </c>
      <c r="D129" s="101">
        <v>13</v>
      </c>
      <c r="E129" s="102"/>
      <c r="F129" s="103">
        <v>21</v>
      </c>
      <c r="G129" s="104"/>
      <c r="H129" s="105">
        <v>11</v>
      </c>
      <c r="I129" s="106"/>
    </row>
    <row r="130" spans="1:9" ht="25.35" customHeight="1">
      <c r="A130" s="84">
        <f t="shared" si="1"/>
        <v>5</v>
      </c>
      <c r="B130" s="99">
        <v>43483</v>
      </c>
      <c r="C130" s="100">
        <v>12</v>
      </c>
      <c r="D130" s="101"/>
      <c r="E130" s="102">
        <v>8</v>
      </c>
      <c r="F130" s="103">
        <v>18</v>
      </c>
      <c r="G130" s="104"/>
      <c r="H130" s="105">
        <v>6</v>
      </c>
      <c r="I130" s="106">
        <v>8</v>
      </c>
    </row>
    <row r="131" spans="1:9" ht="25.35" customHeight="1">
      <c r="A131" s="84">
        <f t="shared" ref="A131:A194" si="2">IF(ISBLANK(B131),"0",WEEKDAY(B131,2))</f>
        <v>6</v>
      </c>
      <c r="B131" s="99">
        <v>43484</v>
      </c>
      <c r="C131" s="100">
        <v>10</v>
      </c>
      <c r="D131" s="101"/>
      <c r="E131" s="102"/>
      <c r="F131" s="103">
        <v>15</v>
      </c>
      <c r="G131" s="104">
        <v>4</v>
      </c>
      <c r="H131" s="105">
        <v>6</v>
      </c>
      <c r="I131" s="106"/>
    </row>
    <row r="132" spans="1:9" ht="25.35" customHeight="1">
      <c r="A132" s="84">
        <f t="shared" si="2"/>
        <v>7</v>
      </c>
      <c r="B132" s="99">
        <v>43485</v>
      </c>
      <c r="C132" s="100">
        <v>14</v>
      </c>
      <c r="D132" s="101"/>
      <c r="E132" s="102"/>
      <c r="F132" s="103"/>
      <c r="G132" s="104"/>
      <c r="H132" s="105"/>
      <c r="I132" s="106"/>
    </row>
    <row r="133" spans="1:9" ht="25.35" customHeight="1">
      <c r="A133" s="84">
        <f t="shared" si="2"/>
        <v>1</v>
      </c>
      <c r="B133" s="99">
        <v>43486</v>
      </c>
      <c r="C133" s="100">
        <v>14</v>
      </c>
      <c r="D133" s="101"/>
      <c r="E133" s="102">
        <v>11</v>
      </c>
      <c r="F133" s="103">
        <v>17</v>
      </c>
      <c r="G133" s="104"/>
      <c r="H133" s="105">
        <v>14</v>
      </c>
      <c r="I133" s="106"/>
    </row>
    <row r="134" spans="1:9" ht="25.35" customHeight="1">
      <c r="A134" s="84">
        <f t="shared" si="2"/>
        <v>2</v>
      </c>
      <c r="B134" s="99">
        <v>43487</v>
      </c>
      <c r="C134" s="100">
        <v>7</v>
      </c>
      <c r="D134" s="101">
        <v>15</v>
      </c>
      <c r="E134" s="102"/>
      <c r="F134" s="103">
        <v>21</v>
      </c>
      <c r="G134" s="104">
        <v>20</v>
      </c>
      <c r="H134" s="105"/>
      <c r="I134" s="106">
        <v>16</v>
      </c>
    </row>
    <row r="135" spans="1:9" ht="25.35" customHeight="1">
      <c r="A135" s="84">
        <f t="shared" si="2"/>
        <v>3</v>
      </c>
      <c r="B135" s="99">
        <v>43488</v>
      </c>
      <c r="C135" s="100"/>
      <c r="D135" s="101"/>
      <c r="E135" s="102">
        <v>5</v>
      </c>
      <c r="F135" s="103">
        <v>12</v>
      </c>
      <c r="G135" s="104">
        <v>4</v>
      </c>
      <c r="H135" s="105">
        <v>20</v>
      </c>
      <c r="I135" s="106"/>
    </row>
    <row r="136" spans="1:9" ht="25.35" customHeight="1">
      <c r="A136" s="84">
        <f t="shared" si="2"/>
        <v>4</v>
      </c>
      <c r="B136" s="99">
        <v>43489</v>
      </c>
      <c r="C136" s="100">
        <v>15</v>
      </c>
      <c r="D136" s="101">
        <v>14</v>
      </c>
      <c r="E136" s="102"/>
      <c r="F136" s="103">
        <v>23</v>
      </c>
      <c r="G136" s="104"/>
      <c r="H136" s="105">
        <v>14</v>
      </c>
      <c r="I136" s="106"/>
    </row>
    <row r="137" spans="1:9" ht="25.35" customHeight="1">
      <c r="A137" s="84">
        <f t="shared" si="2"/>
        <v>5</v>
      </c>
      <c r="B137" s="99">
        <v>43490</v>
      </c>
      <c r="C137" s="100">
        <v>14</v>
      </c>
      <c r="D137" s="101"/>
      <c r="E137" s="102">
        <v>8</v>
      </c>
      <c r="F137" s="103">
        <v>16</v>
      </c>
      <c r="G137" s="104"/>
      <c r="H137" s="105">
        <v>4</v>
      </c>
      <c r="I137" s="106">
        <v>5</v>
      </c>
    </row>
    <row r="138" spans="1:9" ht="25.35" customHeight="1">
      <c r="A138" s="84">
        <f t="shared" si="2"/>
        <v>6</v>
      </c>
      <c r="B138" s="99">
        <v>43491</v>
      </c>
      <c r="C138" s="100">
        <v>13</v>
      </c>
      <c r="D138" s="101"/>
      <c r="E138" s="102"/>
      <c r="F138" s="103">
        <v>19</v>
      </c>
      <c r="G138" s="104">
        <v>4</v>
      </c>
      <c r="H138" s="105">
        <v>15</v>
      </c>
      <c r="I138" s="106"/>
    </row>
    <row r="139" spans="1:9" ht="25.35" customHeight="1">
      <c r="A139" s="84">
        <f t="shared" si="2"/>
        <v>7</v>
      </c>
      <c r="B139" s="99">
        <v>43492</v>
      </c>
      <c r="C139" s="100">
        <v>14</v>
      </c>
      <c r="D139" s="101"/>
      <c r="E139" s="102"/>
      <c r="F139" s="103"/>
      <c r="G139" s="104"/>
      <c r="H139" s="105"/>
      <c r="I139" s="106"/>
    </row>
    <row r="140" spans="1:9" ht="25.35" customHeight="1">
      <c r="A140" s="84">
        <f t="shared" si="2"/>
        <v>1</v>
      </c>
      <c r="B140" s="99">
        <v>43493</v>
      </c>
      <c r="C140" s="100">
        <v>15</v>
      </c>
      <c r="D140" s="101"/>
      <c r="E140" s="102">
        <v>11</v>
      </c>
      <c r="F140" s="103">
        <v>19</v>
      </c>
      <c r="G140" s="104"/>
      <c r="H140" s="105">
        <v>12</v>
      </c>
      <c r="I140" s="106"/>
    </row>
    <row r="141" spans="1:9" ht="25.35" customHeight="1">
      <c r="A141" s="84">
        <f t="shared" si="2"/>
        <v>2</v>
      </c>
      <c r="B141" s="99">
        <v>43494</v>
      </c>
      <c r="C141" s="100">
        <v>15</v>
      </c>
      <c r="D141" s="101">
        <v>13</v>
      </c>
      <c r="E141" s="102"/>
      <c r="F141" s="103">
        <v>16</v>
      </c>
      <c r="G141" s="104">
        <v>24</v>
      </c>
      <c r="H141" s="105"/>
      <c r="I141" s="106">
        <v>13</v>
      </c>
    </row>
    <row r="142" spans="1:9" ht="25.35" customHeight="1">
      <c r="A142" s="84">
        <f t="shared" si="2"/>
        <v>3</v>
      </c>
      <c r="B142" s="99">
        <v>43495</v>
      </c>
      <c r="C142" s="100"/>
      <c r="D142" s="101"/>
      <c r="E142" s="102">
        <v>6</v>
      </c>
      <c r="F142" s="103">
        <v>18</v>
      </c>
      <c r="G142" s="104">
        <v>9</v>
      </c>
      <c r="H142" s="105">
        <v>17</v>
      </c>
      <c r="I142" s="106"/>
    </row>
    <row r="143" spans="1:9" ht="25.35" customHeight="1">
      <c r="A143" s="84">
        <f t="shared" si="2"/>
        <v>4</v>
      </c>
      <c r="B143" s="99">
        <v>43496</v>
      </c>
      <c r="C143" s="100">
        <v>12</v>
      </c>
      <c r="D143" s="101">
        <v>12</v>
      </c>
      <c r="E143" s="102"/>
      <c r="F143" s="103">
        <v>21</v>
      </c>
      <c r="G143" s="104"/>
      <c r="H143" s="105">
        <v>20</v>
      </c>
      <c r="I143" s="106"/>
    </row>
    <row r="144" spans="1:9" s="109" customFormat="1" ht="25.35" customHeight="1">
      <c r="A144" s="84" t="str">
        <f t="shared" si="2"/>
        <v>0</v>
      </c>
      <c r="B144" s="107"/>
      <c r="C144" s="108"/>
      <c r="D144" s="108"/>
      <c r="E144" s="108"/>
      <c r="F144" s="108"/>
      <c r="G144" s="108"/>
      <c r="H144" s="108"/>
      <c r="I144" s="108"/>
    </row>
    <row r="145" spans="1:9" ht="25.35" customHeight="1">
      <c r="A145" s="84">
        <f t="shared" si="2"/>
        <v>5</v>
      </c>
      <c r="B145" s="99">
        <v>43497</v>
      </c>
      <c r="C145" s="100">
        <v>12</v>
      </c>
      <c r="D145" s="101"/>
      <c r="E145" s="102">
        <v>9</v>
      </c>
      <c r="F145" s="103">
        <v>22</v>
      </c>
      <c r="G145" s="104"/>
      <c r="H145" s="105">
        <v>8</v>
      </c>
      <c r="I145" s="106">
        <v>8</v>
      </c>
    </row>
    <row r="146" spans="1:9" ht="25.35" customHeight="1">
      <c r="A146" s="84">
        <f t="shared" si="2"/>
        <v>6</v>
      </c>
      <c r="B146" s="99">
        <v>43498</v>
      </c>
      <c r="C146" s="100"/>
      <c r="D146" s="101"/>
      <c r="E146" s="102"/>
      <c r="F146" s="103"/>
      <c r="G146" s="104"/>
      <c r="H146" s="105"/>
      <c r="I146" s="106"/>
    </row>
    <row r="147" spans="1:9" ht="25.35" customHeight="1">
      <c r="A147" s="84">
        <f t="shared" si="2"/>
        <v>7</v>
      </c>
      <c r="B147" s="99">
        <v>43499</v>
      </c>
      <c r="C147" s="100">
        <v>14</v>
      </c>
      <c r="D147" s="101"/>
      <c r="E147" s="102"/>
      <c r="F147" s="103"/>
      <c r="G147" s="104"/>
      <c r="H147" s="105"/>
      <c r="I147" s="106"/>
    </row>
    <row r="148" spans="1:9" ht="25.35" customHeight="1">
      <c r="A148" s="84">
        <f t="shared" si="2"/>
        <v>1</v>
      </c>
      <c r="B148" s="99">
        <v>43500</v>
      </c>
      <c r="C148" s="100">
        <v>8</v>
      </c>
      <c r="D148" s="101"/>
      <c r="E148" s="102">
        <v>12</v>
      </c>
      <c r="F148" s="103">
        <v>22</v>
      </c>
      <c r="G148" s="104"/>
      <c r="H148" s="105">
        <v>19</v>
      </c>
      <c r="I148" s="106"/>
    </row>
    <row r="149" spans="1:9" ht="25.35" customHeight="1">
      <c r="A149" s="84">
        <f t="shared" si="2"/>
        <v>2</v>
      </c>
      <c r="B149" s="99">
        <v>43501</v>
      </c>
      <c r="C149" s="100">
        <v>13</v>
      </c>
      <c r="D149" s="101">
        <v>12</v>
      </c>
      <c r="E149" s="102"/>
      <c r="F149" s="103">
        <v>24</v>
      </c>
      <c r="G149" s="104">
        <v>24</v>
      </c>
      <c r="H149" s="105"/>
      <c r="I149" s="106">
        <v>16</v>
      </c>
    </row>
    <row r="150" spans="1:9" ht="25.35" customHeight="1">
      <c r="A150" s="84">
        <f t="shared" si="2"/>
        <v>3</v>
      </c>
      <c r="B150" s="99">
        <v>43502</v>
      </c>
      <c r="C150" s="100"/>
      <c r="D150" s="101"/>
      <c r="E150" s="102">
        <v>9</v>
      </c>
      <c r="F150" s="103">
        <v>24</v>
      </c>
      <c r="G150" s="104">
        <v>7</v>
      </c>
      <c r="H150" s="105">
        <v>20</v>
      </c>
      <c r="I150" s="106"/>
    </row>
    <row r="151" spans="1:9" ht="25.35" customHeight="1">
      <c r="A151" s="84">
        <f t="shared" si="2"/>
        <v>4</v>
      </c>
      <c r="B151" s="99">
        <v>43503</v>
      </c>
      <c r="C151" s="100">
        <v>9</v>
      </c>
      <c r="D151" s="101">
        <v>13</v>
      </c>
      <c r="E151" s="102"/>
      <c r="F151" s="103">
        <v>22</v>
      </c>
      <c r="G151" s="104"/>
      <c r="H151" s="105">
        <v>11</v>
      </c>
      <c r="I151" s="106"/>
    </row>
    <row r="152" spans="1:9" ht="25.35" customHeight="1">
      <c r="A152" s="84">
        <f t="shared" si="2"/>
        <v>5</v>
      </c>
      <c r="B152" s="99">
        <v>43504</v>
      </c>
      <c r="C152" s="100">
        <v>10</v>
      </c>
      <c r="D152" s="101"/>
      <c r="E152" s="102">
        <v>8</v>
      </c>
      <c r="F152" s="103">
        <v>21</v>
      </c>
      <c r="G152" s="104"/>
      <c r="H152" s="105">
        <v>11</v>
      </c>
      <c r="I152" s="106">
        <v>9</v>
      </c>
    </row>
    <row r="153" spans="1:9" ht="25.35" customHeight="1">
      <c r="A153" s="84">
        <f t="shared" si="2"/>
        <v>6</v>
      </c>
      <c r="B153" s="99">
        <v>43505</v>
      </c>
      <c r="C153" s="100">
        <v>14</v>
      </c>
      <c r="D153" s="101"/>
      <c r="E153" s="102"/>
      <c r="F153" s="103">
        <v>15</v>
      </c>
      <c r="G153" s="104"/>
      <c r="H153" s="105">
        <v>14</v>
      </c>
      <c r="I153" s="106"/>
    </row>
    <row r="154" spans="1:9" ht="25.35" customHeight="1">
      <c r="A154" s="84">
        <f t="shared" si="2"/>
        <v>7</v>
      </c>
      <c r="B154" s="99">
        <v>43506</v>
      </c>
      <c r="C154" s="100">
        <v>12</v>
      </c>
      <c r="D154" s="101"/>
      <c r="E154" s="102"/>
      <c r="F154" s="103"/>
      <c r="G154" s="104"/>
      <c r="H154" s="105"/>
      <c r="I154" s="106"/>
    </row>
    <row r="155" spans="1:9" ht="25.35" customHeight="1">
      <c r="A155" s="84">
        <f t="shared" si="2"/>
        <v>1</v>
      </c>
      <c r="B155" s="99">
        <v>43507</v>
      </c>
      <c r="C155" s="100">
        <v>11</v>
      </c>
      <c r="D155" s="101"/>
      <c r="E155" s="102">
        <v>7</v>
      </c>
      <c r="F155" s="103">
        <v>24</v>
      </c>
      <c r="G155" s="104"/>
      <c r="H155" s="105">
        <v>20</v>
      </c>
      <c r="I155" s="106"/>
    </row>
    <row r="156" spans="1:9" ht="25.35" customHeight="1">
      <c r="A156" s="84">
        <f t="shared" si="2"/>
        <v>2</v>
      </c>
      <c r="B156" s="99">
        <v>43508</v>
      </c>
      <c r="C156" s="100">
        <v>14</v>
      </c>
      <c r="D156" s="101">
        <v>14</v>
      </c>
      <c r="E156" s="102"/>
      <c r="F156" s="103">
        <v>22</v>
      </c>
      <c r="G156" s="104">
        <v>17</v>
      </c>
      <c r="H156" s="105"/>
      <c r="I156" s="106">
        <v>16</v>
      </c>
    </row>
    <row r="157" spans="1:9" ht="25.35" customHeight="1">
      <c r="A157" s="84">
        <f t="shared" si="2"/>
        <v>3</v>
      </c>
      <c r="B157" s="99">
        <v>43509</v>
      </c>
      <c r="C157" s="100"/>
      <c r="D157" s="101"/>
      <c r="E157" s="102">
        <v>6</v>
      </c>
      <c r="F157" s="103">
        <v>20</v>
      </c>
      <c r="G157" s="104">
        <v>12</v>
      </c>
      <c r="H157" s="105">
        <v>20</v>
      </c>
      <c r="I157" s="106"/>
    </row>
    <row r="158" spans="1:9" ht="25.35" customHeight="1">
      <c r="A158" s="84">
        <f t="shared" si="2"/>
        <v>4</v>
      </c>
      <c r="B158" s="99">
        <v>43510</v>
      </c>
      <c r="C158" s="100">
        <v>14</v>
      </c>
      <c r="D158" s="101">
        <v>15</v>
      </c>
      <c r="E158" s="102"/>
      <c r="F158" s="103">
        <v>17</v>
      </c>
      <c r="G158" s="104"/>
      <c r="H158" s="105">
        <v>18</v>
      </c>
      <c r="I158" s="106"/>
    </row>
    <row r="159" spans="1:9" ht="25.35" customHeight="1">
      <c r="A159" s="84">
        <f t="shared" si="2"/>
        <v>5</v>
      </c>
      <c r="B159" s="99">
        <v>43511</v>
      </c>
      <c r="C159" s="100">
        <v>14</v>
      </c>
      <c r="D159" s="101"/>
      <c r="E159" s="102">
        <v>9</v>
      </c>
      <c r="F159" s="103">
        <v>17</v>
      </c>
      <c r="G159" s="104"/>
      <c r="H159" s="105">
        <v>14</v>
      </c>
      <c r="I159" s="106">
        <v>8</v>
      </c>
    </row>
    <row r="160" spans="1:9" ht="23.85" customHeight="1">
      <c r="A160" s="84">
        <f t="shared" si="2"/>
        <v>6</v>
      </c>
      <c r="B160" s="99">
        <v>43512</v>
      </c>
      <c r="C160" s="100">
        <v>14</v>
      </c>
      <c r="D160" s="101"/>
      <c r="E160" s="102"/>
      <c r="F160" s="103">
        <v>12</v>
      </c>
      <c r="G160" s="104">
        <v>3</v>
      </c>
      <c r="H160" s="105">
        <v>10</v>
      </c>
      <c r="I160" s="106"/>
    </row>
    <row r="161" spans="1:9" ht="25.35" customHeight="1">
      <c r="A161" s="84">
        <f t="shared" si="2"/>
        <v>7</v>
      </c>
      <c r="B161" s="99">
        <v>43513</v>
      </c>
      <c r="C161" s="100">
        <v>13</v>
      </c>
      <c r="D161" s="101"/>
      <c r="E161" s="102"/>
      <c r="F161" s="103"/>
      <c r="G161" s="104"/>
      <c r="H161" s="105"/>
      <c r="I161" s="106"/>
    </row>
    <row r="162" spans="1:9" ht="25.35" customHeight="1">
      <c r="A162" s="84">
        <f t="shared" si="2"/>
        <v>1</v>
      </c>
      <c r="B162" s="99">
        <v>43514</v>
      </c>
      <c r="C162" s="100">
        <v>9</v>
      </c>
      <c r="D162" s="101"/>
      <c r="E162" s="102">
        <v>7</v>
      </c>
      <c r="F162" s="103">
        <v>21</v>
      </c>
      <c r="G162" s="104"/>
      <c r="H162" s="105">
        <v>17</v>
      </c>
      <c r="I162" s="106"/>
    </row>
    <row r="163" spans="1:9" ht="25.35" customHeight="1">
      <c r="A163" s="84">
        <f t="shared" si="2"/>
        <v>2</v>
      </c>
      <c r="B163" s="99">
        <v>43515</v>
      </c>
      <c r="C163" s="100">
        <v>12</v>
      </c>
      <c r="D163" s="101">
        <v>11</v>
      </c>
      <c r="E163" s="102"/>
      <c r="F163" s="103">
        <v>24</v>
      </c>
      <c r="G163" s="104">
        <v>19</v>
      </c>
      <c r="H163" s="105"/>
      <c r="I163" s="106">
        <v>3</v>
      </c>
    </row>
    <row r="164" spans="1:9" ht="25.35" customHeight="1">
      <c r="A164" s="84">
        <f t="shared" si="2"/>
        <v>3</v>
      </c>
      <c r="B164" s="99">
        <v>43516</v>
      </c>
      <c r="C164" s="100"/>
      <c r="D164" s="101"/>
      <c r="E164" s="102">
        <v>4</v>
      </c>
      <c r="F164" s="103">
        <v>25</v>
      </c>
      <c r="G164" s="104">
        <v>8</v>
      </c>
      <c r="H164" s="105">
        <v>19</v>
      </c>
      <c r="I164" s="106"/>
    </row>
    <row r="165" spans="1:9" ht="25.35" customHeight="1">
      <c r="A165" s="84">
        <f t="shared" si="2"/>
        <v>4</v>
      </c>
      <c r="B165" s="99">
        <v>43517</v>
      </c>
      <c r="C165" s="100">
        <v>10</v>
      </c>
      <c r="D165" s="101">
        <v>14</v>
      </c>
      <c r="E165" s="102"/>
      <c r="F165" s="103">
        <v>17</v>
      </c>
      <c r="G165" s="104"/>
      <c r="H165" s="105">
        <v>15</v>
      </c>
      <c r="I165" s="106"/>
    </row>
    <row r="166" spans="1:9" ht="25.35" customHeight="1">
      <c r="A166" s="84">
        <f t="shared" si="2"/>
        <v>5</v>
      </c>
      <c r="B166" s="99">
        <v>43518</v>
      </c>
      <c r="C166" s="100">
        <v>4</v>
      </c>
      <c r="D166" s="101"/>
      <c r="E166" s="102">
        <v>7</v>
      </c>
      <c r="F166" s="103">
        <v>20</v>
      </c>
      <c r="G166" s="104"/>
      <c r="H166" s="105">
        <v>10</v>
      </c>
      <c r="I166" s="106">
        <v>7</v>
      </c>
    </row>
    <row r="167" spans="1:9" ht="25.35" customHeight="1">
      <c r="A167" s="84">
        <f t="shared" si="2"/>
        <v>6</v>
      </c>
      <c r="B167" s="99">
        <v>43519</v>
      </c>
      <c r="C167" s="100">
        <v>14</v>
      </c>
      <c r="D167" s="101"/>
      <c r="E167" s="102"/>
      <c r="F167" s="103">
        <v>20</v>
      </c>
      <c r="G167" s="104">
        <v>3</v>
      </c>
      <c r="H167" s="105">
        <v>12</v>
      </c>
      <c r="I167" s="106"/>
    </row>
    <row r="168" spans="1:9" ht="25.35" customHeight="1">
      <c r="A168" s="84">
        <f t="shared" si="2"/>
        <v>7</v>
      </c>
      <c r="B168" s="99">
        <v>43520</v>
      </c>
      <c r="C168" s="100">
        <v>15</v>
      </c>
      <c r="D168" s="101"/>
      <c r="E168" s="102"/>
      <c r="F168" s="103"/>
      <c r="G168" s="104"/>
      <c r="H168" s="105"/>
      <c r="I168" s="106"/>
    </row>
    <row r="169" spans="1:9" ht="25.35" customHeight="1">
      <c r="A169" s="84">
        <f t="shared" si="2"/>
        <v>1</v>
      </c>
      <c r="B169" s="99">
        <v>43521</v>
      </c>
      <c r="C169" s="100">
        <v>12</v>
      </c>
      <c r="D169" s="101"/>
      <c r="E169" s="102">
        <v>12</v>
      </c>
      <c r="F169" s="103">
        <v>22</v>
      </c>
      <c r="G169" s="104"/>
      <c r="H169" s="105">
        <v>20</v>
      </c>
      <c r="I169" s="106"/>
    </row>
    <row r="170" spans="1:9" ht="25.35" customHeight="1">
      <c r="A170" s="84">
        <f t="shared" si="2"/>
        <v>2</v>
      </c>
      <c r="B170" s="99">
        <v>43522</v>
      </c>
      <c r="C170" s="100">
        <v>15</v>
      </c>
      <c r="D170" s="101">
        <v>14</v>
      </c>
      <c r="E170" s="102"/>
      <c r="F170" s="103">
        <v>24</v>
      </c>
      <c r="G170" s="104">
        <v>24</v>
      </c>
      <c r="H170" s="105"/>
      <c r="I170" s="106">
        <v>16</v>
      </c>
    </row>
    <row r="171" spans="1:9" ht="25.35" customHeight="1">
      <c r="A171" s="84">
        <f t="shared" si="2"/>
        <v>3</v>
      </c>
      <c r="B171" s="99">
        <v>43523</v>
      </c>
      <c r="C171" s="100"/>
      <c r="D171" s="101"/>
      <c r="E171" s="102">
        <v>5</v>
      </c>
      <c r="F171" s="103">
        <v>22</v>
      </c>
      <c r="G171" s="104">
        <v>6</v>
      </c>
      <c r="H171" s="105">
        <v>19</v>
      </c>
      <c r="I171" s="106"/>
    </row>
    <row r="172" spans="1:9" ht="25.35" customHeight="1">
      <c r="A172" s="84">
        <f t="shared" si="2"/>
        <v>4</v>
      </c>
      <c r="B172" s="99">
        <v>43524</v>
      </c>
      <c r="C172" s="100">
        <v>14</v>
      </c>
      <c r="D172" s="101">
        <v>12</v>
      </c>
      <c r="E172" s="102"/>
      <c r="F172" s="103">
        <v>19</v>
      </c>
      <c r="G172" s="104"/>
      <c r="H172" s="105">
        <v>14</v>
      </c>
      <c r="I172" s="106"/>
    </row>
    <row r="173" spans="1:9" s="109" customFormat="1" ht="25.35" customHeight="1">
      <c r="A173" s="84" t="str">
        <f t="shared" si="2"/>
        <v>0</v>
      </c>
      <c r="B173" s="107"/>
      <c r="C173" s="108"/>
      <c r="D173" s="108"/>
      <c r="E173" s="108"/>
      <c r="F173" s="108"/>
      <c r="G173" s="108"/>
      <c r="H173" s="108"/>
      <c r="I173" s="108"/>
    </row>
    <row r="174" spans="1:9" ht="25.35" customHeight="1">
      <c r="A174" s="84">
        <f t="shared" si="2"/>
        <v>5</v>
      </c>
      <c r="B174" s="99">
        <v>43525</v>
      </c>
      <c r="C174" s="100">
        <v>13</v>
      </c>
      <c r="D174" s="101"/>
      <c r="E174" s="102">
        <v>3</v>
      </c>
      <c r="F174" s="103">
        <v>19</v>
      </c>
      <c r="G174" s="104"/>
      <c r="H174" s="105">
        <v>8</v>
      </c>
      <c r="I174" s="106">
        <v>7</v>
      </c>
    </row>
    <row r="175" spans="1:9" ht="25.35" customHeight="1">
      <c r="A175" s="84">
        <f t="shared" si="2"/>
        <v>6</v>
      </c>
      <c r="B175" s="99">
        <v>43526</v>
      </c>
      <c r="C175" s="100">
        <v>15</v>
      </c>
      <c r="D175" s="101"/>
      <c r="E175" s="102"/>
      <c r="F175" s="103">
        <v>13</v>
      </c>
      <c r="G175" s="104">
        <v>0</v>
      </c>
      <c r="H175" s="105">
        <v>17</v>
      </c>
      <c r="I175" s="106"/>
    </row>
    <row r="176" spans="1:9" ht="25.35" customHeight="1">
      <c r="A176" s="84">
        <f t="shared" si="2"/>
        <v>7</v>
      </c>
      <c r="B176" s="99">
        <v>43527</v>
      </c>
      <c r="C176" s="100">
        <v>15</v>
      </c>
      <c r="D176" s="101"/>
      <c r="E176" s="102"/>
      <c r="F176" s="103"/>
      <c r="G176" s="104"/>
      <c r="H176" s="105"/>
      <c r="I176" s="106"/>
    </row>
    <row r="177" spans="1:11" ht="25.35" customHeight="1">
      <c r="A177" s="84">
        <f t="shared" si="2"/>
        <v>1</v>
      </c>
      <c r="B177" s="99">
        <v>43528</v>
      </c>
      <c r="C177" s="100">
        <v>12</v>
      </c>
      <c r="D177" s="101"/>
      <c r="E177" s="102">
        <v>8</v>
      </c>
      <c r="F177" s="103">
        <v>24</v>
      </c>
      <c r="G177" s="104"/>
      <c r="H177" s="105">
        <v>19</v>
      </c>
      <c r="I177" s="106"/>
    </row>
    <row r="178" spans="1:11" ht="25.35" customHeight="1">
      <c r="A178" s="84">
        <f t="shared" si="2"/>
        <v>2</v>
      </c>
      <c r="B178" s="99">
        <v>43529</v>
      </c>
      <c r="C178" s="100">
        <v>12</v>
      </c>
      <c r="D178" s="101">
        <v>12</v>
      </c>
      <c r="E178" s="102"/>
      <c r="F178" s="103">
        <v>25</v>
      </c>
      <c r="G178" s="104">
        <v>14</v>
      </c>
      <c r="H178" s="105"/>
      <c r="I178" s="106">
        <v>12</v>
      </c>
    </row>
    <row r="179" spans="1:11" ht="25.35" customHeight="1">
      <c r="A179" s="84">
        <f t="shared" si="2"/>
        <v>3</v>
      </c>
      <c r="B179" s="99">
        <v>43530</v>
      </c>
      <c r="C179" s="100"/>
      <c r="D179" s="101"/>
      <c r="E179" s="102">
        <v>8</v>
      </c>
      <c r="F179" s="103">
        <v>18</v>
      </c>
      <c r="G179" s="104">
        <v>9</v>
      </c>
      <c r="H179" s="105">
        <v>20</v>
      </c>
      <c r="I179" s="106"/>
    </row>
    <row r="180" spans="1:11" ht="25.35" customHeight="1">
      <c r="A180" s="84">
        <f t="shared" si="2"/>
        <v>4</v>
      </c>
      <c r="B180" s="99">
        <v>43531</v>
      </c>
      <c r="C180" s="100">
        <v>14</v>
      </c>
      <c r="D180" s="101">
        <v>10</v>
      </c>
      <c r="E180" s="102"/>
      <c r="F180" s="103">
        <v>21</v>
      </c>
      <c r="G180" s="104"/>
      <c r="H180" s="105">
        <v>17</v>
      </c>
      <c r="I180" s="106"/>
    </row>
    <row r="181" spans="1:11" ht="25.35" customHeight="1">
      <c r="A181" s="84">
        <f t="shared" si="2"/>
        <v>5</v>
      </c>
      <c r="B181" s="99">
        <v>43532</v>
      </c>
      <c r="C181" s="100">
        <v>12</v>
      </c>
      <c r="D181" s="101"/>
      <c r="E181" s="102">
        <v>15</v>
      </c>
      <c r="F181" s="103">
        <v>19</v>
      </c>
      <c r="G181" s="104"/>
      <c r="H181" s="105">
        <v>13</v>
      </c>
      <c r="I181" s="106">
        <v>9</v>
      </c>
    </row>
    <row r="182" spans="1:11" ht="25.35" customHeight="1">
      <c r="A182" s="84">
        <f t="shared" si="2"/>
        <v>6</v>
      </c>
      <c r="B182" s="99">
        <v>43533</v>
      </c>
      <c r="C182" s="100">
        <v>13</v>
      </c>
      <c r="D182" s="101"/>
      <c r="E182" s="102"/>
      <c r="F182" s="103">
        <v>16</v>
      </c>
      <c r="G182" s="104">
        <v>6</v>
      </c>
      <c r="H182" s="105">
        <v>12</v>
      </c>
      <c r="I182" s="106"/>
    </row>
    <row r="183" spans="1:11" ht="25.35" customHeight="1">
      <c r="A183" s="84">
        <f t="shared" si="2"/>
        <v>7</v>
      </c>
      <c r="B183" s="99">
        <v>43534</v>
      </c>
      <c r="C183" s="100">
        <v>14</v>
      </c>
      <c r="D183" s="101"/>
      <c r="E183" s="102"/>
      <c r="F183" s="103"/>
      <c r="G183" s="104"/>
      <c r="H183" s="105"/>
      <c r="I183" s="106"/>
    </row>
    <row r="184" spans="1:11" ht="25.35" customHeight="1">
      <c r="A184" s="84">
        <f t="shared" si="2"/>
        <v>1</v>
      </c>
      <c r="B184" s="99">
        <v>43535</v>
      </c>
      <c r="C184" s="100">
        <v>14</v>
      </c>
      <c r="D184" s="101"/>
      <c r="E184" s="102">
        <v>12</v>
      </c>
      <c r="F184" s="103">
        <v>25</v>
      </c>
      <c r="G184" s="104"/>
      <c r="H184" s="105">
        <v>19</v>
      </c>
      <c r="I184" s="106"/>
    </row>
    <row r="185" spans="1:11" ht="25.35" customHeight="1">
      <c r="A185" s="84">
        <f t="shared" si="2"/>
        <v>2</v>
      </c>
      <c r="B185" s="99">
        <v>43536</v>
      </c>
      <c r="C185" s="100">
        <v>10</v>
      </c>
      <c r="D185" s="101">
        <v>15</v>
      </c>
      <c r="E185" s="102"/>
      <c r="F185" s="103">
        <v>23</v>
      </c>
      <c r="G185" s="104">
        <v>25</v>
      </c>
      <c r="H185" s="105"/>
      <c r="I185" s="106">
        <v>11</v>
      </c>
    </row>
    <row r="186" spans="1:11" ht="25.35" customHeight="1">
      <c r="A186" s="84">
        <f t="shared" si="2"/>
        <v>3</v>
      </c>
      <c r="B186" s="99">
        <v>43537</v>
      </c>
      <c r="C186" s="100"/>
      <c r="D186" s="101"/>
      <c r="E186" s="102">
        <v>5</v>
      </c>
      <c r="F186" s="103">
        <v>21</v>
      </c>
      <c r="G186" s="104">
        <v>10</v>
      </c>
      <c r="H186" s="105">
        <v>20</v>
      </c>
      <c r="I186" s="106"/>
    </row>
    <row r="187" spans="1:11" ht="25.35" customHeight="1">
      <c r="A187" s="84">
        <f t="shared" si="2"/>
        <v>4</v>
      </c>
      <c r="B187" s="99">
        <v>43538</v>
      </c>
      <c r="C187" s="100">
        <v>14</v>
      </c>
      <c r="D187" s="101">
        <v>11</v>
      </c>
      <c r="E187" s="102"/>
      <c r="F187" s="103">
        <v>17</v>
      </c>
      <c r="G187" s="104"/>
      <c r="H187" s="105">
        <v>13</v>
      </c>
      <c r="I187" s="106"/>
    </row>
    <row r="188" spans="1:11" ht="25.35" customHeight="1">
      <c r="A188" s="84">
        <f t="shared" si="2"/>
        <v>5</v>
      </c>
      <c r="B188" s="99">
        <v>43539</v>
      </c>
      <c r="C188" s="100">
        <v>10</v>
      </c>
      <c r="D188" s="101"/>
      <c r="E188" s="102">
        <v>9</v>
      </c>
      <c r="F188" s="103">
        <v>17</v>
      </c>
      <c r="G188" s="104"/>
      <c r="H188" s="105">
        <v>9</v>
      </c>
      <c r="I188" s="106">
        <v>8</v>
      </c>
      <c r="K188" t="s">
        <v>67</v>
      </c>
    </row>
    <row r="189" spans="1:11" ht="25.35" customHeight="1">
      <c r="A189" s="84">
        <f t="shared" si="2"/>
        <v>6</v>
      </c>
      <c r="B189" s="99">
        <v>43540</v>
      </c>
      <c r="C189" s="100">
        <v>12</v>
      </c>
      <c r="D189" s="101"/>
      <c r="E189" s="102"/>
      <c r="F189" s="103">
        <v>9</v>
      </c>
      <c r="G189" s="104">
        <v>5</v>
      </c>
      <c r="H189" s="105">
        <v>15</v>
      </c>
      <c r="I189" s="106"/>
    </row>
    <row r="190" spans="1:11" ht="25.35" customHeight="1">
      <c r="A190" s="84">
        <f t="shared" si="2"/>
        <v>7</v>
      </c>
      <c r="B190" s="99">
        <v>43541</v>
      </c>
      <c r="C190" s="100">
        <v>15</v>
      </c>
      <c r="D190" s="101"/>
      <c r="E190" s="102"/>
      <c r="F190" s="103"/>
      <c r="G190" s="104"/>
      <c r="H190" s="105"/>
      <c r="I190" s="106"/>
    </row>
    <row r="191" spans="1:11" ht="25.35" customHeight="1">
      <c r="A191" s="84">
        <f t="shared" si="2"/>
        <v>1</v>
      </c>
      <c r="B191" s="99">
        <v>43542</v>
      </c>
      <c r="C191" s="100">
        <v>9</v>
      </c>
      <c r="D191" s="101"/>
      <c r="E191" s="102">
        <v>6</v>
      </c>
      <c r="F191" s="103">
        <v>21</v>
      </c>
      <c r="G191" s="104"/>
      <c r="H191" s="105">
        <v>16</v>
      </c>
      <c r="I191" s="106"/>
    </row>
    <row r="192" spans="1:11" ht="25.35" customHeight="1">
      <c r="A192" s="84">
        <f t="shared" si="2"/>
        <v>2</v>
      </c>
      <c r="B192" s="99">
        <v>43543</v>
      </c>
      <c r="C192" s="100">
        <v>12</v>
      </c>
      <c r="D192" s="101">
        <v>15</v>
      </c>
      <c r="E192" s="102"/>
      <c r="F192" s="103">
        <v>25</v>
      </c>
      <c r="G192" s="104">
        <v>23</v>
      </c>
      <c r="H192" s="105"/>
      <c r="I192" s="106">
        <v>16</v>
      </c>
    </row>
    <row r="193" spans="1:9" ht="25.35" customHeight="1">
      <c r="A193" s="84">
        <f t="shared" si="2"/>
        <v>3</v>
      </c>
      <c r="B193" s="99">
        <v>43544</v>
      </c>
      <c r="C193" s="100"/>
      <c r="D193" s="101"/>
      <c r="E193" s="102">
        <v>7</v>
      </c>
      <c r="F193" s="103">
        <v>24</v>
      </c>
      <c r="G193" s="104">
        <v>3</v>
      </c>
      <c r="H193" s="105">
        <v>17</v>
      </c>
      <c r="I193" s="106"/>
    </row>
    <row r="194" spans="1:9" ht="25.35" customHeight="1">
      <c r="A194" s="84">
        <f t="shared" si="2"/>
        <v>4</v>
      </c>
      <c r="B194" s="99">
        <v>43545</v>
      </c>
      <c r="C194" s="100">
        <v>15</v>
      </c>
      <c r="D194" s="101">
        <v>13</v>
      </c>
      <c r="E194" s="102"/>
      <c r="F194" s="103">
        <v>21</v>
      </c>
      <c r="G194" s="104"/>
      <c r="H194" s="105">
        <v>17</v>
      </c>
      <c r="I194" s="106"/>
    </row>
    <row r="195" spans="1:9" ht="25.35" customHeight="1">
      <c r="A195" s="84">
        <f t="shared" ref="A195:A258" si="3">IF(ISBLANK(B195),"0",WEEKDAY(B195,2))</f>
        <v>5</v>
      </c>
      <c r="B195" s="99">
        <v>43546</v>
      </c>
      <c r="C195" s="100">
        <v>15</v>
      </c>
      <c r="D195" s="101"/>
      <c r="E195" s="102">
        <v>10</v>
      </c>
      <c r="F195" s="103">
        <v>20</v>
      </c>
      <c r="G195" s="104"/>
      <c r="H195" s="105">
        <v>10</v>
      </c>
      <c r="I195" s="106">
        <v>8</v>
      </c>
    </row>
    <row r="196" spans="1:9" ht="25.35" customHeight="1">
      <c r="A196" s="84">
        <f t="shared" si="3"/>
        <v>6</v>
      </c>
      <c r="B196" s="99">
        <v>43547</v>
      </c>
      <c r="C196" s="100">
        <v>13</v>
      </c>
      <c r="D196" s="101"/>
      <c r="E196" s="102"/>
      <c r="F196" s="103">
        <v>19</v>
      </c>
      <c r="G196" s="104">
        <v>0</v>
      </c>
      <c r="H196" s="105">
        <v>10</v>
      </c>
      <c r="I196" s="106"/>
    </row>
    <row r="197" spans="1:9" ht="25.35" customHeight="1">
      <c r="A197" s="84">
        <f t="shared" si="3"/>
        <v>7</v>
      </c>
      <c r="B197" s="99">
        <v>43548</v>
      </c>
      <c r="C197" s="100">
        <v>15</v>
      </c>
      <c r="D197" s="101"/>
      <c r="E197" s="102"/>
      <c r="F197" s="103"/>
      <c r="G197" s="104"/>
      <c r="H197" s="105"/>
      <c r="I197" s="106"/>
    </row>
    <row r="198" spans="1:9" ht="25.35" customHeight="1">
      <c r="A198" s="84">
        <f t="shared" si="3"/>
        <v>1</v>
      </c>
      <c r="B198" s="99">
        <v>43549</v>
      </c>
      <c r="C198" s="100">
        <v>11</v>
      </c>
      <c r="D198" s="101"/>
      <c r="E198" s="102">
        <v>8</v>
      </c>
      <c r="F198" s="103">
        <v>24</v>
      </c>
      <c r="G198" s="104"/>
      <c r="H198" s="105">
        <v>14</v>
      </c>
      <c r="I198" s="106"/>
    </row>
    <row r="199" spans="1:9" ht="25.35" customHeight="1">
      <c r="A199" s="84">
        <f t="shared" si="3"/>
        <v>2</v>
      </c>
      <c r="B199" s="99">
        <v>43550</v>
      </c>
      <c r="C199" s="100">
        <v>10</v>
      </c>
      <c r="D199" s="101">
        <v>15</v>
      </c>
      <c r="E199" s="102"/>
      <c r="F199" s="103">
        <v>23</v>
      </c>
      <c r="G199" s="104">
        <v>24</v>
      </c>
      <c r="H199" s="105"/>
      <c r="I199" s="106">
        <v>14</v>
      </c>
    </row>
    <row r="200" spans="1:9" ht="25.35" customHeight="1">
      <c r="A200" s="84">
        <f t="shared" si="3"/>
        <v>3</v>
      </c>
      <c r="B200" s="99">
        <v>43551</v>
      </c>
      <c r="C200" s="100"/>
      <c r="D200" s="101"/>
      <c r="E200" s="102">
        <v>2</v>
      </c>
      <c r="F200" s="103">
        <v>25</v>
      </c>
      <c r="G200" s="104">
        <v>8</v>
      </c>
      <c r="H200" s="105">
        <v>20</v>
      </c>
      <c r="I200" s="106"/>
    </row>
    <row r="201" spans="1:9" ht="25.35" customHeight="1">
      <c r="A201" s="84">
        <f t="shared" si="3"/>
        <v>4</v>
      </c>
      <c r="B201" s="99">
        <v>43552</v>
      </c>
      <c r="C201" s="100">
        <v>13</v>
      </c>
      <c r="D201" s="101">
        <v>15</v>
      </c>
      <c r="E201" s="102"/>
      <c r="F201" s="103">
        <v>17</v>
      </c>
      <c r="G201" s="104"/>
      <c r="H201" s="105">
        <v>15</v>
      </c>
      <c r="I201" s="106"/>
    </row>
    <row r="202" spans="1:9" ht="25.35" customHeight="1">
      <c r="A202" s="84">
        <f t="shared" si="3"/>
        <v>5</v>
      </c>
      <c r="B202" s="99">
        <v>43553</v>
      </c>
      <c r="C202" s="100">
        <v>15</v>
      </c>
      <c r="D202" s="101"/>
      <c r="E202" s="102">
        <v>9</v>
      </c>
      <c r="F202" s="103">
        <v>20</v>
      </c>
      <c r="G202" s="104"/>
      <c r="H202" s="105">
        <v>11</v>
      </c>
      <c r="I202" s="106">
        <v>8</v>
      </c>
    </row>
    <row r="203" spans="1:9" ht="25.35" customHeight="1">
      <c r="A203" s="84">
        <f t="shared" si="3"/>
        <v>6</v>
      </c>
      <c r="B203" s="99">
        <v>43554</v>
      </c>
      <c r="C203" s="100">
        <v>13</v>
      </c>
      <c r="D203" s="101"/>
      <c r="E203" s="102"/>
      <c r="F203" s="103">
        <v>15</v>
      </c>
      <c r="G203" s="104">
        <v>2</v>
      </c>
      <c r="H203" s="105">
        <v>14</v>
      </c>
      <c r="I203" s="106"/>
    </row>
    <row r="204" spans="1:9" ht="25.35" customHeight="1">
      <c r="A204" s="84">
        <f t="shared" si="3"/>
        <v>7</v>
      </c>
      <c r="B204" s="99">
        <v>43555</v>
      </c>
      <c r="C204" s="100"/>
      <c r="D204" s="101"/>
      <c r="E204" s="102"/>
      <c r="F204" s="103"/>
      <c r="G204" s="104"/>
      <c r="H204" s="105"/>
      <c r="I204" s="106"/>
    </row>
    <row r="205" spans="1:9" s="109" customFormat="1" ht="25.35" customHeight="1">
      <c r="A205" s="84" t="str">
        <f t="shared" si="3"/>
        <v>0</v>
      </c>
      <c r="B205" s="107"/>
      <c r="C205" s="108"/>
      <c r="D205" s="108"/>
      <c r="E205" s="108"/>
      <c r="F205" s="108"/>
      <c r="G205" s="108"/>
      <c r="H205" s="108"/>
      <c r="I205" s="108"/>
    </row>
    <row r="206" spans="1:9" ht="25.35" customHeight="1">
      <c r="A206" s="84">
        <f t="shared" si="3"/>
        <v>1</v>
      </c>
      <c r="B206" s="99">
        <v>43556</v>
      </c>
      <c r="C206" s="100">
        <v>13</v>
      </c>
      <c r="D206" s="101"/>
      <c r="E206" s="102">
        <v>8</v>
      </c>
      <c r="F206" s="103">
        <v>17</v>
      </c>
      <c r="G206" s="104"/>
      <c r="H206" s="105">
        <v>20</v>
      </c>
      <c r="I206" s="106">
        <v>16</v>
      </c>
    </row>
    <row r="207" spans="1:9" ht="25.35" customHeight="1">
      <c r="A207" s="84">
        <f t="shared" si="3"/>
        <v>2</v>
      </c>
      <c r="B207" s="99">
        <v>43557</v>
      </c>
      <c r="C207" s="100">
        <v>11</v>
      </c>
      <c r="D207" s="101">
        <v>12</v>
      </c>
      <c r="E207" s="102"/>
      <c r="F207" s="103">
        <v>24</v>
      </c>
      <c r="G207" s="104">
        <v>20</v>
      </c>
      <c r="H207" s="105"/>
      <c r="I207" s="106"/>
    </row>
    <row r="208" spans="1:9" ht="25.35" customHeight="1">
      <c r="A208" s="84">
        <f t="shared" si="3"/>
        <v>3</v>
      </c>
      <c r="B208" s="99">
        <v>43558</v>
      </c>
      <c r="C208" s="100"/>
      <c r="D208" s="101"/>
      <c r="E208" s="102">
        <v>4</v>
      </c>
      <c r="F208" s="103">
        <v>24</v>
      </c>
      <c r="G208" s="104">
        <v>6</v>
      </c>
      <c r="H208" s="105">
        <v>17</v>
      </c>
      <c r="I208" s="106"/>
    </row>
    <row r="209" spans="1:9" ht="25.35" customHeight="1">
      <c r="A209" s="84">
        <f t="shared" si="3"/>
        <v>4</v>
      </c>
      <c r="B209" s="99">
        <v>43559</v>
      </c>
      <c r="C209" s="100">
        <v>10</v>
      </c>
      <c r="D209" s="101">
        <v>9</v>
      </c>
      <c r="E209" s="102"/>
      <c r="F209" s="103">
        <v>21</v>
      </c>
      <c r="G209" s="104"/>
      <c r="H209" s="105">
        <v>10</v>
      </c>
      <c r="I209" s="106"/>
    </row>
    <row r="210" spans="1:9" ht="25.35" customHeight="1">
      <c r="A210" s="84">
        <f t="shared" si="3"/>
        <v>5</v>
      </c>
      <c r="B210" s="99">
        <v>43560</v>
      </c>
      <c r="C210" s="100">
        <v>13</v>
      </c>
      <c r="D210" s="101"/>
      <c r="E210" s="102">
        <v>7</v>
      </c>
      <c r="F210" s="103">
        <v>18</v>
      </c>
      <c r="G210" s="104"/>
      <c r="H210" s="105">
        <v>7</v>
      </c>
      <c r="I210" s="106">
        <v>10</v>
      </c>
    </row>
    <row r="211" spans="1:9" ht="25.35" customHeight="1">
      <c r="A211" s="84">
        <f t="shared" si="3"/>
        <v>6</v>
      </c>
      <c r="B211" s="99">
        <v>43561</v>
      </c>
      <c r="C211" s="100"/>
      <c r="D211" s="101"/>
      <c r="E211" s="102"/>
      <c r="F211" s="103"/>
      <c r="G211" s="104"/>
      <c r="H211" s="105"/>
      <c r="I211" s="106"/>
    </row>
    <row r="212" spans="1:9" ht="25.35" customHeight="1">
      <c r="A212" s="84">
        <f t="shared" si="3"/>
        <v>7</v>
      </c>
      <c r="B212" s="99">
        <v>43562</v>
      </c>
      <c r="C212" s="100">
        <v>12</v>
      </c>
      <c r="D212" s="101"/>
      <c r="E212" s="102"/>
      <c r="F212" s="103"/>
      <c r="G212" s="104"/>
      <c r="H212" s="105"/>
      <c r="I212" s="106"/>
    </row>
    <row r="213" spans="1:9" ht="25.35" customHeight="1">
      <c r="A213" s="84">
        <f t="shared" si="3"/>
        <v>1</v>
      </c>
      <c r="B213" s="99">
        <v>43563</v>
      </c>
      <c r="C213" s="100">
        <v>13</v>
      </c>
      <c r="D213" s="101"/>
      <c r="E213" s="102">
        <v>9</v>
      </c>
      <c r="F213" s="103">
        <v>23</v>
      </c>
      <c r="G213" s="104"/>
      <c r="H213" s="105">
        <v>20</v>
      </c>
      <c r="I213" s="106"/>
    </row>
    <row r="214" spans="1:9" ht="25.35" customHeight="1">
      <c r="A214" s="84">
        <f t="shared" si="3"/>
        <v>2</v>
      </c>
      <c r="B214" s="99">
        <v>43564</v>
      </c>
      <c r="C214" s="100">
        <v>14</v>
      </c>
      <c r="D214" s="101">
        <v>15</v>
      </c>
      <c r="E214" s="102"/>
      <c r="F214" s="103">
        <v>25</v>
      </c>
      <c r="G214" s="104">
        <v>19</v>
      </c>
      <c r="H214" s="105"/>
      <c r="I214" s="106">
        <v>7</v>
      </c>
    </row>
    <row r="215" spans="1:9" ht="25.35" customHeight="1">
      <c r="A215" s="84">
        <f t="shared" si="3"/>
        <v>3</v>
      </c>
      <c r="B215" s="99">
        <v>43565</v>
      </c>
      <c r="C215" s="100"/>
      <c r="D215" s="101"/>
      <c r="E215" s="102">
        <v>5</v>
      </c>
      <c r="F215" s="103">
        <v>23</v>
      </c>
      <c r="G215" s="104">
        <v>11</v>
      </c>
      <c r="H215" s="105">
        <v>20</v>
      </c>
      <c r="I215" s="106"/>
    </row>
    <row r="216" spans="1:9" ht="25.35" customHeight="1">
      <c r="A216" s="84">
        <f t="shared" si="3"/>
        <v>4</v>
      </c>
      <c r="B216" s="99">
        <v>43566</v>
      </c>
      <c r="C216" s="100">
        <v>12</v>
      </c>
      <c r="D216" s="101">
        <v>15</v>
      </c>
      <c r="E216" s="102"/>
      <c r="F216" s="103">
        <v>23</v>
      </c>
      <c r="G216" s="104"/>
      <c r="H216" s="105">
        <v>20</v>
      </c>
      <c r="I216" s="106"/>
    </row>
    <row r="217" spans="1:9" ht="25.35" customHeight="1">
      <c r="A217" s="84">
        <f t="shared" si="3"/>
        <v>5</v>
      </c>
      <c r="B217" s="99">
        <v>43567</v>
      </c>
      <c r="C217" s="100">
        <v>8</v>
      </c>
      <c r="D217" s="101"/>
      <c r="E217" s="102">
        <v>6</v>
      </c>
      <c r="F217" s="103">
        <v>8</v>
      </c>
      <c r="G217" s="104"/>
      <c r="H217" s="105">
        <v>13</v>
      </c>
      <c r="I217" s="106">
        <v>8</v>
      </c>
    </row>
    <row r="218" spans="1:9" ht="25.35" customHeight="1">
      <c r="A218" s="84">
        <f t="shared" si="3"/>
        <v>6</v>
      </c>
      <c r="B218" s="99">
        <v>43568</v>
      </c>
      <c r="C218" s="100">
        <v>15</v>
      </c>
      <c r="D218" s="101"/>
      <c r="E218" s="102"/>
      <c r="F218" s="103">
        <v>12</v>
      </c>
      <c r="G218" s="104">
        <v>0</v>
      </c>
      <c r="H218" s="105">
        <v>9</v>
      </c>
      <c r="I218" s="106"/>
    </row>
    <row r="219" spans="1:9" ht="25.35" customHeight="1">
      <c r="A219" s="84">
        <f t="shared" si="3"/>
        <v>7</v>
      </c>
      <c r="B219" s="99">
        <v>43569</v>
      </c>
      <c r="C219" s="100">
        <v>11</v>
      </c>
      <c r="D219" s="101"/>
      <c r="E219" s="102"/>
      <c r="F219" s="103"/>
      <c r="G219" s="104"/>
      <c r="H219" s="105"/>
      <c r="I219" s="106"/>
    </row>
    <row r="220" spans="1:9" ht="25.35" customHeight="1">
      <c r="A220" s="84">
        <f t="shared" si="3"/>
        <v>1</v>
      </c>
      <c r="B220" s="99">
        <v>43570</v>
      </c>
      <c r="C220" s="100">
        <v>6</v>
      </c>
      <c r="D220" s="101"/>
      <c r="E220" s="102">
        <v>7</v>
      </c>
      <c r="F220" s="103">
        <v>19</v>
      </c>
      <c r="G220" s="104"/>
      <c r="H220" s="105">
        <v>17</v>
      </c>
      <c r="I220" s="106"/>
    </row>
    <row r="221" spans="1:9" ht="25.35" customHeight="1">
      <c r="A221" s="84">
        <f t="shared" si="3"/>
        <v>2</v>
      </c>
      <c r="B221" s="99">
        <v>43571</v>
      </c>
      <c r="C221" s="100">
        <v>14</v>
      </c>
      <c r="D221" s="101">
        <v>14</v>
      </c>
      <c r="E221" s="102"/>
      <c r="F221" s="103">
        <v>23</v>
      </c>
      <c r="G221" s="104">
        <v>23</v>
      </c>
      <c r="H221" s="105"/>
      <c r="I221" s="106">
        <v>6</v>
      </c>
    </row>
    <row r="222" spans="1:9" ht="25.35" customHeight="1">
      <c r="A222" s="84">
        <f t="shared" si="3"/>
        <v>3</v>
      </c>
      <c r="B222" s="99">
        <v>43572</v>
      </c>
      <c r="C222" s="100"/>
      <c r="D222" s="101"/>
      <c r="E222" s="102">
        <v>6</v>
      </c>
      <c r="F222" s="103">
        <v>22</v>
      </c>
      <c r="G222" s="104">
        <v>7</v>
      </c>
      <c r="H222" s="105">
        <v>18</v>
      </c>
      <c r="I222" s="106"/>
    </row>
    <row r="223" spans="1:9" ht="25.35" customHeight="1">
      <c r="A223" s="84">
        <f t="shared" si="3"/>
        <v>4</v>
      </c>
      <c r="B223" s="99">
        <v>43573</v>
      </c>
      <c r="C223" s="100">
        <v>12</v>
      </c>
      <c r="D223" s="101">
        <v>8</v>
      </c>
      <c r="E223" s="102"/>
      <c r="F223" s="103">
        <v>13</v>
      </c>
      <c r="G223" s="104"/>
      <c r="H223" s="105">
        <v>7</v>
      </c>
      <c r="I223" s="106"/>
    </row>
    <row r="224" spans="1:9" ht="25.35" customHeight="1">
      <c r="A224" s="84">
        <f t="shared" si="3"/>
        <v>5</v>
      </c>
      <c r="B224" s="99">
        <v>43574</v>
      </c>
      <c r="C224" s="100">
        <v>6</v>
      </c>
      <c r="D224" s="101"/>
      <c r="E224" s="102">
        <v>7</v>
      </c>
      <c r="F224" s="103">
        <v>7</v>
      </c>
      <c r="G224" s="104"/>
      <c r="H224" s="105">
        <v>12</v>
      </c>
      <c r="I224" s="106">
        <v>5</v>
      </c>
    </row>
    <row r="225" spans="1:9" ht="25.35" customHeight="1">
      <c r="A225" s="84">
        <f t="shared" si="3"/>
        <v>6</v>
      </c>
      <c r="B225" s="99">
        <v>43575</v>
      </c>
      <c r="C225" s="100">
        <v>7</v>
      </c>
      <c r="D225" s="101"/>
      <c r="E225" s="102"/>
      <c r="F225" s="103">
        <v>9</v>
      </c>
      <c r="G225" s="104">
        <v>0</v>
      </c>
      <c r="H225" s="105">
        <v>10</v>
      </c>
      <c r="I225" s="106"/>
    </row>
    <row r="226" spans="1:9" ht="25.35" customHeight="1">
      <c r="A226" s="84">
        <f t="shared" si="3"/>
        <v>7</v>
      </c>
      <c r="B226" s="99">
        <v>43576</v>
      </c>
      <c r="C226" s="100">
        <v>7</v>
      </c>
      <c r="D226" s="101"/>
      <c r="E226" s="102"/>
      <c r="F226" s="103"/>
      <c r="G226" s="104"/>
      <c r="H226" s="105"/>
      <c r="I226" s="106"/>
    </row>
    <row r="227" spans="1:9" ht="25.35" customHeight="1">
      <c r="A227" s="84">
        <f t="shared" si="3"/>
        <v>1</v>
      </c>
      <c r="B227" s="99">
        <v>43577</v>
      </c>
      <c r="C227" s="100">
        <v>12</v>
      </c>
      <c r="D227" s="101"/>
      <c r="E227" s="102">
        <v>6</v>
      </c>
      <c r="F227" s="103">
        <v>7</v>
      </c>
      <c r="G227" s="104"/>
      <c r="H227" s="105">
        <v>7</v>
      </c>
      <c r="I227" s="106"/>
    </row>
    <row r="228" spans="1:9" ht="25.35" customHeight="1">
      <c r="A228" s="84">
        <f t="shared" si="3"/>
        <v>2</v>
      </c>
      <c r="B228" s="99">
        <v>43578</v>
      </c>
      <c r="C228" s="100">
        <v>13</v>
      </c>
      <c r="D228" s="101">
        <v>14</v>
      </c>
      <c r="E228" s="102"/>
      <c r="F228" s="103">
        <v>24</v>
      </c>
      <c r="G228" s="104">
        <v>22</v>
      </c>
      <c r="H228" s="105"/>
      <c r="I228" s="106">
        <v>11</v>
      </c>
    </row>
    <row r="229" spans="1:9" ht="25.35" customHeight="1">
      <c r="A229" s="84">
        <f t="shared" si="3"/>
        <v>3</v>
      </c>
      <c r="B229" s="99">
        <v>43579</v>
      </c>
      <c r="C229" s="100"/>
      <c r="D229" s="101"/>
      <c r="E229" s="102">
        <v>10</v>
      </c>
      <c r="F229" s="103">
        <v>17</v>
      </c>
      <c r="G229" s="104">
        <v>7</v>
      </c>
      <c r="H229" s="105">
        <v>18</v>
      </c>
      <c r="I229" s="106"/>
    </row>
    <row r="230" spans="1:9" ht="25.35" customHeight="1">
      <c r="A230" s="84">
        <f t="shared" si="3"/>
        <v>4</v>
      </c>
      <c r="B230" s="99">
        <v>43580</v>
      </c>
      <c r="C230" s="100">
        <v>14</v>
      </c>
      <c r="D230" s="101">
        <v>12</v>
      </c>
      <c r="E230" s="102"/>
      <c r="F230" s="103">
        <v>20</v>
      </c>
      <c r="G230" s="104"/>
      <c r="H230" s="105">
        <v>16</v>
      </c>
      <c r="I230" s="106"/>
    </row>
    <row r="231" spans="1:9" ht="25.35" customHeight="1">
      <c r="A231" s="84">
        <f t="shared" si="3"/>
        <v>5</v>
      </c>
      <c r="B231" s="99">
        <v>43581</v>
      </c>
      <c r="C231" s="100">
        <v>12</v>
      </c>
      <c r="D231" s="101"/>
      <c r="E231" s="102">
        <v>4</v>
      </c>
      <c r="F231" s="103">
        <v>19</v>
      </c>
      <c r="G231" s="104"/>
      <c r="H231" s="105">
        <v>10</v>
      </c>
      <c r="I231" s="106">
        <v>10</v>
      </c>
    </row>
    <row r="232" spans="1:9" ht="25.35" customHeight="1">
      <c r="A232" s="84">
        <f t="shared" si="3"/>
        <v>6</v>
      </c>
      <c r="B232" s="99">
        <v>43582</v>
      </c>
      <c r="C232" s="100">
        <v>9</v>
      </c>
      <c r="D232" s="101"/>
      <c r="E232" s="102"/>
      <c r="F232" s="103">
        <v>10</v>
      </c>
      <c r="G232" s="104">
        <v>5</v>
      </c>
      <c r="H232" s="105">
        <v>6</v>
      </c>
      <c r="I232" s="106"/>
    </row>
    <row r="233" spans="1:9" ht="25.35" customHeight="1">
      <c r="A233" s="84">
        <f t="shared" si="3"/>
        <v>7</v>
      </c>
      <c r="B233" s="99">
        <v>43583</v>
      </c>
      <c r="C233" s="100">
        <v>13</v>
      </c>
      <c r="D233" s="101"/>
      <c r="E233" s="102"/>
      <c r="F233" s="103"/>
      <c r="G233" s="104"/>
      <c r="H233" s="105"/>
      <c r="I233" s="106"/>
    </row>
    <row r="234" spans="1:9" ht="25.35" customHeight="1">
      <c r="A234" s="84">
        <f t="shared" si="3"/>
        <v>1</v>
      </c>
      <c r="B234" s="99">
        <v>43584</v>
      </c>
      <c r="C234" s="100">
        <v>8</v>
      </c>
      <c r="D234" s="101"/>
      <c r="E234" s="102">
        <v>8</v>
      </c>
      <c r="F234" s="103">
        <v>22</v>
      </c>
      <c r="G234" s="104"/>
      <c r="H234" s="105">
        <v>18</v>
      </c>
      <c r="I234" s="106"/>
    </row>
    <row r="235" spans="1:9" ht="25.35" customHeight="1">
      <c r="A235" s="84">
        <f t="shared" si="3"/>
        <v>2</v>
      </c>
      <c r="B235" s="99">
        <v>43585</v>
      </c>
      <c r="C235" s="100">
        <v>14</v>
      </c>
      <c r="D235" s="101">
        <v>10</v>
      </c>
      <c r="E235" s="102"/>
      <c r="F235" s="103">
        <v>24</v>
      </c>
      <c r="G235" s="104">
        <v>21</v>
      </c>
      <c r="H235" s="105"/>
      <c r="I235" s="106">
        <v>8</v>
      </c>
    </row>
    <row r="236" spans="1:9" s="109" customFormat="1" ht="25.35" customHeight="1">
      <c r="A236" s="84" t="str">
        <f t="shared" si="3"/>
        <v>0</v>
      </c>
      <c r="B236" s="107"/>
      <c r="C236" s="108"/>
      <c r="D236" s="108"/>
      <c r="E236" s="108"/>
      <c r="F236" s="108"/>
      <c r="G236" s="108"/>
      <c r="H236" s="108"/>
      <c r="I236" s="108"/>
    </row>
    <row r="237" spans="1:9" ht="25.35" customHeight="1">
      <c r="A237" s="84">
        <f t="shared" si="3"/>
        <v>3</v>
      </c>
      <c r="B237" s="99">
        <v>43586</v>
      </c>
      <c r="C237" s="100"/>
      <c r="D237" s="101"/>
      <c r="E237" s="102"/>
      <c r="F237" s="103"/>
      <c r="G237" s="104"/>
      <c r="H237" s="105"/>
      <c r="I237" s="106"/>
    </row>
    <row r="238" spans="1:9" ht="25.35" customHeight="1">
      <c r="A238" s="84">
        <f t="shared" si="3"/>
        <v>4</v>
      </c>
      <c r="B238" s="99">
        <v>43587</v>
      </c>
      <c r="C238" s="100">
        <v>15</v>
      </c>
      <c r="D238" s="101">
        <v>12</v>
      </c>
      <c r="E238" s="102"/>
      <c r="F238" s="103">
        <v>19</v>
      </c>
      <c r="G238" s="104"/>
      <c r="H238" s="105">
        <v>20</v>
      </c>
      <c r="I238" s="106"/>
    </row>
    <row r="239" spans="1:9" ht="25.35" customHeight="1">
      <c r="A239" s="84">
        <f t="shared" si="3"/>
        <v>5</v>
      </c>
      <c r="B239" s="99">
        <v>43588</v>
      </c>
      <c r="C239" s="100">
        <v>10</v>
      </c>
      <c r="D239" s="101"/>
      <c r="E239" s="102">
        <v>0</v>
      </c>
      <c r="F239" s="103">
        <v>22</v>
      </c>
      <c r="G239" s="104"/>
      <c r="H239" s="105">
        <v>12</v>
      </c>
      <c r="I239" s="106">
        <v>10</v>
      </c>
    </row>
    <row r="240" spans="1:9" ht="25.35" customHeight="1">
      <c r="A240" s="84">
        <f t="shared" si="3"/>
        <v>6</v>
      </c>
      <c r="B240" s="99">
        <v>43589</v>
      </c>
      <c r="C240" s="100">
        <v>12</v>
      </c>
      <c r="D240" s="101"/>
      <c r="E240" s="102"/>
      <c r="F240" s="103">
        <v>15</v>
      </c>
      <c r="G240" s="104">
        <v>4</v>
      </c>
      <c r="H240" s="105">
        <v>5</v>
      </c>
      <c r="I240" s="106"/>
    </row>
    <row r="241" spans="1:9" ht="25.35" customHeight="1">
      <c r="A241" s="84">
        <f t="shared" si="3"/>
        <v>7</v>
      </c>
      <c r="B241" s="99">
        <v>43590</v>
      </c>
      <c r="C241" s="100">
        <v>15</v>
      </c>
      <c r="D241" s="101"/>
      <c r="E241" s="102"/>
      <c r="F241" s="103"/>
      <c r="G241" s="104"/>
      <c r="H241" s="105"/>
      <c r="I241" s="106"/>
    </row>
    <row r="242" spans="1:9" ht="25.35" customHeight="1">
      <c r="A242" s="84">
        <f t="shared" si="3"/>
        <v>1</v>
      </c>
      <c r="B242" s="99">
        <v>43591</v>
      </c>
      <c r="C242" s="100">
        <v>12</v>
      </c>
      <c r="D242" s="101"/>
      <c r="E242" s="102">
        <v>11</v>
      </c>
      <c r="F242" s="103">
        <v>24</v>
      </c>
      <c r="G242" s="104"/>
      <c r="H242" s="105">
        <v>18</v>
      </c>
      <c r="I242" s="106"/>
    </row>
    <row r="243" spans="1:9" ht="25.35" customHeight="1">
      <c r="A243" s="84">
        <f t="shared" si="3"/>
        <v>2</v>
      </c>
      <c r="B243" s="99">
        <v>43592</v>
      </c>
      <c r="C243" s="100">
        <v>14</v>
      </c>
      <c r="D243" s="101">
        <v>13</v>
      </c>
      <c r="E243" s="102"/>
      <c r="F243" s="103">
        <v>24</v>
      </c>
      <c r="G243" s="104">
        <v>18</v>
      </c>
      <c r="H243" s="105"/>
      <c r="I243" s="106">
        <v>9</v>
      </c>
    </row>
    <row r="244" spans="1:9" ht="25.35" customHeight="1">
      <c r="A244" s="84">
        <f t="shared" si="3"/>
        <v>3</v>
      </c>
      <c r="B244" s="99">
        <v>43593</v>
      </c>
      <c r="C244" s="100"/>
      <c r="D244" s="101"/>
      <c r="E244" s="102">
        <v>11</v>
      </c>
      <c r="F244" s="103">
        <v>24</v>
      </c>
      <c r="G244" s="104">
        <v>0</v>
      </c>
      <c r="H244" s="105">
        <v>17</v>
      </c>
      <c r="I244" s="106"/>
    </row>
    <row r="245" spans="1:9" ht="25.35" customHeight="1">
      <c r="A245" s="84">
        <f t="shared" si="3"/>
        <v>4</v>
      </c>
      <c r="B245" s="99">
        <v>43594</v>
      </c>
      <c r="C245" s="100">
        <v>13</v>
      </c>
      <c r="D245" s="101">
        <v>12</v>
      </c>
      <c r="E245" s="102"/>
      <c r="F245" s="103">
        <v>17</v>
      </c>
      <c r="G245" s="104"/>
      <c r="H245" s="105">
        <v>19</v>
      </c>
      <c r="I245" s="106"/>
    </row>
    <row r="246" spans="1:9" ht="25.35" customHeight="1">
      <c r="A246" s="84">
        <f t="shared" si="3"/>
        <v>5</v>
      </c>
      <c r="B246" s="99">
        <v>43595</v>
      </c>
      <c r="C246" s="100">
        <v>12</v>
      </c>
      <c r="D246" s="101"/>
      <c r="E246" s="102">
        <v>6</v>
      </c>
      <c r="F246" s="103">
        <v>23</v>
      </c>
      <c r="G246" s="104"/>
      <c r="H246" s="105">
        <v>7</v>
      </c>
      <c r="I246" s="106">
        <v>6</v>
      </c>
    </row>
    <row r="247" spans="1:9" ht="25.35" customHeight="1">
      <c r="A247" s="84">
        <f t="shared" si="3"/>
        <v>6</v>
      </c>
      <c r="B247" s="99">
        <v>43596</v>
      </c>
      <c r="C247" s="100">
        <v>14</v>
      </c>
      <c r="D247" s="101"/>
      <c r="E247" s="102"/>
      <c r="F247" s="103">
        <v>11</v>
      </c>
      <c r="G247" s="104">
        <v>9</v>
      </c>
      <c r="H247" s="105">
        <v>9</v>
      </c>
      <c r="I247" s="106"/>
    </row>
    <row r="248" spans="1:9" ht="25.35" customHeight="1">
      <c r="A248" s="84">
        <f t="shared" si="3"/>
        <v>7</v>
      </c>
      <c r="B248" s="99">
        <v>43597</v>
      </c>
      <c r="C248" s="100">
        <v>13</v>
      </c>
      <c r="D248" s="101"/>
      <c r="E248" s="102"/>
      <c r="F248" s="103"/>
      <c r="G248" s="104"/>
      <c r="H248" s="105"/>
      <c r="I248" s="106"/>
    </row>
    <row r="249" spans="1:9" ht="25.35" customHeight="1">
      <c r="A249" s="84">
        <f t="shared" si="3"/>
        <v>1</v>
      </c>
      <c r="B249" s="99">
        <v>43598</v>
      </c>
      <c r="C249" s="100">
        <v>8</v>
      </c>
      <c r="D249" s="101"/>
      <c r="E249" s="102">
        <v>11</v>
      </c>
      <c r="F249" s="103">
        <v>24</v>
      </c>
      <c r="G249" s="104"/>
      <c r="H249" s="105">
        <v>19</v>
      </c>
      <c r="I249" s="106"/>
    </row>
    <row r="250" spans="1:9" ht="25.35" customHeight="1">
      <c r="A250" s="84">
        <f t="shared" si="3"/>
        <v>2</v>
      </c>
      <c r="B250" s="99">
        <v>43599</v>
      </c>
      <c r="C250" s="100">
        <v>13</v>
      </c>
      <c r="D250" s="101">
        <v>12</v>
      </c>
      <c r="E250" s="102"/>
      <c r="F250" s="103">
        <v>25</v>
      </c>
      <c r="G250" s="104">
        <v>24</v>
      </c>
      <c r="H250" s="105"/>
      <c r="I250" s="106">
        <v>9</v>
      </c>
    </row>
    <row r="251" spans="1:9" ht="25.35" customHeight="1">
      <c r="A251" s="84">
        <f t="shared" si="3"/>
        <v>3</v>
      </c>
      <c r="B251" s="99">
        <v>43600</v>
      </c>
      <c r="C251" s="100"/>
      <c r="D251" s="101"/>
      <c r="E251" s="102">
        <v>9</v>
      </c>
      <c r="F251" s="103">
        <v>22</v>
      </c>
      <c r="G251" s="104">
        <v>7</v>
      </c>
      <c r="H251" s="105">
        <v>18</v>
      </c>
      <c r="I251" s="106"/>
    </row>
    <row r="252" spans="1:9" ht="25.35" customHeight="1">
      <c r="A252" s="84">
        <f t="shared" si="3"/>
        <v>4</v>
      </c>
      <c r="B252" s="99">
        <v>43601</v>
      </c>
      <c r="C252" s="100">
        <v>13</v>
      </c>
      <c r="D252" s="101">
        <v>13</v>
      </c>
      <c r="E252" s="102"/>
      <c r="F252" s="103">
        <v>16</v>
      </c>
      <c r="G252" s="104"/>
      <c r="H252" s="105">
        <v>18</v>
      </c>
      <c r="I252" s="106"/>
    </row>
    <row r="253" spans="1:9" ht="25.35" customHeight="1">
      <c r="A253" s="84">
        <f t="shared" si="3"/>
        <v>5</v>
      </c>
      <c r="B253" s="99">
        <v>43602</v>
      </c>
      <c r="C253" s="100">
        <v>6</v>
      </c>
      <c r="D253" s="101"/>
      <c r="E253" s="102">
        <v>10</v>
      </c>
      <c r="F253" s="103">
        <v>19</v>
      </c>
      <c r="G253" s="104"/>
      <c r="H253" s="105">
        <v>11</v>
      </c>
      <c r="I253" s="106">
        <v>9</v>
      </c>
    </row>
    <row r="254" spans="1:9" ht="25.35" customHeight="1">
      <c r="A254" s="84">
        <f t="shared" si="3"/>
        <v>6</v>
      </c>
      <c r="B254" s="99">
        <v>43603</v>
      </c>
      <c r="C254" s="100">
        <v>4</v>
      </c>
      <c r="D254" s="101"/>
      <c r="E254" s="102"/>
      <c r="F254" s="103">
        <v>11</v>
      </c>
      <c r="G254" s="104">
        <v>4</v>
      </c>
      <c r="H254" s="105">
        <v>1</v>
      </c>
      <c r="I254" s="106"/>
    </row>
    <row r="255" spans="1:9" ht="25.35" customHeight="1">
      <c r="A255" s="84">
        <f t="shared" si="3"/>
        <v>7</v>
      </c>
      <c r="B255" s="99">
        <v>43604</v>
      </c>
      <c r="C255" s="100">
        <v>11</v>
      </c>
      <c r="D255" s="101"/>
      <c r="E255" s="102"/>
      <c r="F255" s="103"/>
      <c r="G255" s="104"/>
      <c r="H255" s="105"/>
      <c r="I255" s="106"/>
    </row>
    <row r="256" spans="1:9" ht="25.35" customHeight="1">
      <c r="A256" s="84">
        <f t="shared" si="3"/>
        <v>1</v>
      </c>
      <c r="B256" s="99">
        <v>43605</v>
      </c>
      <c r="C256" s="100">
        <v>14</v>
      </c>
      <c r="D256" s="101"/>
      <c r="E256" s="102">
        <v>4</v>
      </c>
      <c r="F256" s="103">
        <v>22</v>
      </c>
      <c r="G256" s="104"/>
      <c r="H256" s="105">
        <v>18</v>
      </c>
      <c r="I256" s="106"/>
    </row>
    <row r="257" spans="1:9" ht="25.35" customHeight="1">
      <c r="A257" s="84">
        <f t="shared" si="3"/>
        <v>2</v>
      </c>
      <c r="B257" s="99">
        <v>43606</v>
      </c>
      <c r="C257" s="100">
        <v>13</v>
      </c>
      <c r="D257" s="101">
        <v>13</v>
      </c>
      <c r="E257" s="102"/>
      <c r="F257" s="103">
        <v>24</v>
      </c>
      <c r="G257" s="104">
        <v>20</v>
      </c>
      <c r="H257" s="105"/>
      <c r="I257" s="106">
        <v>9</v>
      </c>
    </row>
    <row r="258" spans="1:9" ht="25.35" customHeight="1">
      <c r="A258" s="84">
        <f t="shared" si="3"/>
        <v>3</v>
      </c>
      <c r="B258" s="99">
        <v>43607</v>
      </c>
      <c r="C258" s="100"/>
      <c r="D258" s="101"/>
      <c r="E258" s="102">
        <v>8</v>
      </c>
      <c r="F258" s="103">
        <v>23</v>
      </c>
      <c r="G258" s="104">
        <v>7</v>
      </c>
      <c r="H258" s="105">
        <v>17</v>
      </c>
      <c r="I258" s="106"/>
    </row>
    <row r="259" spans="1:9" ht="25.35" customHeight="1">
      <c r="A259" s="84">
        <f t="shared" ref="A259:A322" si="4">IF(ISBLANK(B259),"0",WEEKDAY(B259,2))</f>
        <v>4</v>
      </c>
      <c r="B259" s="99">
        <v>43608</v>
      </c>
      <c r="C259" s="100">
        <v>8</v>
      </c>
      <c r="D259" s="101">
        <v>12</v>
      </c>
      <c r="E259" s="102"/>
      <c r="F259" s="103">
        <v>18</v>
      </c>
      <c r="G259" s="104"/>
      <c r="H259" s="105">
        <v>16</v>
      </c>
      <c r="I259" s="106"/>
    </row>
    <row r="260" spans="1:9" ht="25.35" customHeight="1">
      <c r="A260" s="84">
        <f t="shared" si="4"/>
        <v>5</v>
      </c>
      <c r="B260" s="99">
        <v>43609</v>
      </c>
      <c r="C260" s="100">
        <v>9</v>
      </c>
      <c r="D260" s="101"/>
      <c r="E260" s="102">
        <v>5</v>
      </c>
      <c r="F260" s="103">
        <v>24</v>
      </c>
      <c r="G260" s="104"/>
      <c r="H260" s="105">
        <v>6</v>
      </c>
      <c r="I260" s="106">
        <v>10</v>
      </c>
    </row>
    <row r="261" spans="1:9" ht="25.35" customHeight="1">
      <c r="A261" s="84">
        <f t="shared" si="4"/>
        <v>6</v>
      </c>
      <c r="B261" s="99">
        <v>43610</v>
      </c>
      <c r="C261" s="100">
        <v>11</v>
      </c>
      <c r="D261" s="101"/>
      <c r="E261" s="102"/>
      <c r="F261" s="103">
        <v>8</v>
      </c>
      <c r="G261" s="104">
        <v>4</v>
      </c>
      <c r="H261" s="105">
        <v>11</v>
      </c>
      <c r="I261" s="106"/>
    </row>
    <row r="262" spans="1:9" ht="25.35" customHeight="1">
      <c r="A262" s="84">
        <f t="shared" si="4"/>
        <v>7</v>
      </c>
      <c r="B262" s="99">
        <v>43611</v>
      </c>
      <c r="C262" s="100">
        <v>11</v>
      </c>
      <c r="D262" s="101"/>
      <c r="E262" s="102"/>
      <c r="F262" s="103"/>
      <c r="G262" s="104"/>
      <c r="H262" s="105"/>
      <c r="I262" s="106"/>
    </row>
    <row r="263" spans="1:9" ht="25.35" customHeight="1">
      <c r="A263" s="84">
        <f t="shared" si="4"/>
        <v>1</v>
      </c>
      <c r="B263" s="99">
        <v>43612</v>
      </c>
      <c r="C263" s="100">
        <v>14</v>
      </c>
      <c r="D263" s="101"/>
      <c r="E263" s="102">
        <v>9</v>
      </c>
      <c r="F263" s="103">
        <v>24</v>
      </c>
      <c r="G263" s="104"/>
      <c r="H263" s="105">
        <v>17</v>
      </c>
      <c r="I263" s="106"/>
    </row>
    <row r="264" spans="1:9" ht="25.35" customHeight="1">
      <c r="A264" s="84">
        <f t="shared" si="4"/>
        <v>2</v>
      </c>
      <c r="B264" s="99">
        <v>43613</v>
      </c>
      <c r="C264" s="100">
        <v>11</v>
      </c>
      <c r="D264" s="101">
        <v>12</v>
      </c>
      <c r="E264" s="102"/>
      <c r="F264" s="103">
        <v>19</v>
      </c>
      <c r="G264" s="104">
        <v>25</v>
      </c>
      <c r="H264" s="105"/>
      <c r="I264" s="106">
        <v>20</v>
      </c>
    </row>
    <row r="265" spans="1:9" ht="25.35" customHeight="1">
      <c r="A265" s="84">
        <f t="shared" si="4"/>
        <v>3</v>
      </c>
      <c r="B265" s="99">
        <v>43614</v>
      </c>
      <c r="C265" s="100"/>
      <c r="D265" s="101"/>
      <c r="E265" s="102">
        <v>9</v>
      </c>
      <c r="F265" s="103">
        <v>15</v>
      </c>
      <c r="G265" s="104">
        <v>4</v>
      </c>
      <c r="H265" s="105">
        <v>18</v>
      </c>
      <c r="I265" s="106"/>
    </row>
    <row r="266" spans="1:9" ht="25.35" customHeight="1">
      <c r="A266" s="84">
        <f t="shared" si="4"/>
        <v>4</v>
      </c>
      <c r="B266" s="99">
        <v>43615</v>
      </c>
      <c r="C266" s="100">
        <v>9</v>
      </c>
      <c r="D266" s="101">
        <v>7</v>
      </c>
      <c r="E266" s="102"/>
      <c r="F266" s="103">
        <v>7</v>
      </c>
      <c r="G266" s="104"/>
      <c r="H266" s="105">
        <v>9</v>
      </c>
      <c r="I266" s="106"/>
    </row>
    <row r="267" spans="1:9" ht="25.35" customHeight="1">
      <c r="A267" s="84">
        <f t="shared" si="4"/>
        <v>5</v>
      </c>
      <c r="B267" s="99">
        <v>43616</v>
      </c>
      <c r="C267" s="100">
        <v>10</v>
      </c>
      <c r="D267" s="101"/>
      <c r="E267" s="102">
        <v>0</v>
      </c>
      <c r="F267" s="103">
        <v>12</v>
      </c>
      <c r="G267" s="104"/>
      <c r="H267" s="105">
        <v>6</v>
      </c>
      <c r="I267" s="106">
        <v>6</v>
      </c>
    </row>
    <row r="268" spans="1:9" s="109" customFormat="1" ht="25.35" customHeight="1">
      <c r="A268" s="84" t="str">
        <f t="shared" si="4"/>
        <v>0</v>
      </c>
      <c r="B268" s="107"/>
      <c r="C268" s="108"/>
      <c r="D268" s="108"/>
      <c r="E268" s="108"/>
      <c r="F268" s="108"/>
      <c r="G268" s="108"/>
      <c r="H268" s="108"/>
      <c r="I268" s="108"/>
    </row>
    <row r="269" spans="1:9" ht="25.35" customHeight="1">
      <c r="A269" s="84">
        <f t="shared" si="4"/>
        <v>6</v>
      </c>
      <c r="B269" s="99">
        <v>43617</v>
      </c>
      <c r="C269" s="100">
        <v>12</v>
      </c>
      <c r="D269" s="101"/>
      <c r="E269" s="102"/>
      <c r="F269" s="103">
        <v>14</v>
      </c>
      <c r="G269" s="104">
        <v>7</v>
      </c>
      <c r="H269" s="105">
        <v>10</v>
      </c>
      <c r="I269" s="106"/>
    </row>
    <row r="270" spans="1:9" ht="25.35" customHeight="1">
      <c r="A270" s="84">
        <f t="shared" si="4"/>
        <v>7</v>
      </c>
      <c r="B270" s="99">
        <v>43618</v>
      </c>
      <c r="C270" s="100">
        <v>13</v>
      </c>
      <c r="D270" s="101"/>
      <c r="E270" s="102"/>
      <c r="F270" s="103"/>
      <c r="G270" s="104"/>
      <c r="H270" s="105"/>
      <c r="I270" s="106"/>
    </row>
    <row r="271" spans="1:9" ht="25.35" customHeight="1">
      <c r="A271" s="84">
        <f t="shared" si="4"/>
        <v>1</v>
      </c>
      <c r="B271" s="99">
        <v>43619</v>
      </c>
      <c r="C271" s="100">
        <v>12</v>
      </c>
      <c r="D271" s="101"/>
      <c r="E271" s="102">
        <v>10</v>
      </c>
      <c r="F271" s="103">
        <v>25</v>
      </c>
      <c r="G271" s="104"/>
      <c r="H271" s="105">
        <v>11</v>
      </c>
      <c r="I271" s="106"/>
    </row>
    <row r="272" spans="1:9" ht="25.35" customHeight="1">
      <c r="A272" s="84">
        <f t="shared" si="4"/>
        <v>2</v>
      </c>
      <c r="B272" s="99">
        <v>43620</v>
      </c>
      <c r="C272" s="100">
        <v>14</v>
      </c>
      <c r="D272" s="101">
        <v>12</v>
      </c>
      <c r="E272" s="102"/>
      <c r="F272" s="103">
        <v>24</v>
      </c>
      <c r="G272" s="104">
        <v>19</v>
      </c>
      <c r="H272" s="105"/>
      <c r="I272" s="106">
        <v>12</v>
      </c>
    </row>
    <row r="273" spans="1:9" ht="25.35" customHeight="1">
      <c r="A273" s="84">
        <f t="shared" si="4"/>
        <v>3</v>
      </c>
      <c r="B273" s="99">
        <v>43621</v>
      </c>
      <c r="C273" s="100"/>
      <c r="D273" s="101"/>
      <c r="E273" s="102">
        <v>4</v>
      </c>
      <c r="F273" s="103">
        <v>18</v>
      </c>
      <c r="G273" s="104">
        <v>8</v>
      </c>
      <c r="H273" s="105">
        <v>20</v>
      </c>
      <c r="I273" s="106"/>
    </row>
    <row r="274" spans="1:9" ht="25.35" customHeight="1">
      <c r="A274" s="84">
        <f t="shared" si="4"/>
        <v>4</v>
      </c>
      <c r="B274" s="99">
        <v>43622</v>
      </c>
      <c r="C274" s="100">
        <v>6</v>
      </c>
      <c r="D274" s="101">
        <v>14</v>
      </c>
      <c r="E274" s="102"/>
      <c r="F274" s="103">
        <v>13</v>
      </c>
      <c r="G274" s="104"/>
      <c r="H274" s="105">
        <v>20</v>
      </c>
      <c r="I274" s="106"/>
    </row>
    <row r="275" spans="1:9" ht="25.35" customHeight="1">
      <c r="A275" s="84">
        <f t="shared" si="4"/>
        <v>5</v>
      </c>
      <c r="B275" s="111">
        <v>43623</v>
      </c>
      <c r="C275" s="100">
        <v>11</v>
      </c>
      <c r="D275" s="101"/>
      <c r="E275" s="102">
        <v>8</v>
      </c>
      <c r="F275" s="103">
        <v>14</v>
      </c>
      <c r="G275" s="104"/>
      <c r="H275" s="105">
        <v>5</v>
      </c>
      <c r="I275" s="106">
        <v>7</v>
      </c>
    </row>
    <row r="276" spans="1:9" ht="25.35" customHeight="1">
      <c r="A276" s="84">
        <f t="shared" si="4"/>
        <v>6</v>
      </c>
      <c r="B276" s="111">
        <v>43624</v>
      </c>
      <c r="C276" s="100">
        <v>15</v>
      </c>
      <c r="D276" s="101"/>
      <c r="E276" s="102"/>
      <c r="F276" s="103">
        <v>10</v>
      </c>
      <c r="G276" s="104">
        <v>5</v>
      </c>
      <c r="H276" s="105">
        <v>5</v>
      </c>
      <c r="I276" s="106"/>
    </row>
    <row r="277" spans="1:9" ht="25.35" customHeight="1">
      <c r="A277" s="84">
        <f t="shared" si="4"/>
        <v>7</v>
      </c>
      <c r="B277" s="111">
        <v>43625</v>
      </c>
      <c r="C277" s="100">
        <v>10</v>
      </c>
      <c r="D277" s="101"/>
      <c r="E277" s="102"/>
      <c r="F277" s="103"/>
      <c r="G277" s="104"/>
      <c r="H277" s="105"/>
      <c r="I277" s="106"/>
    </row>
    <row r="278" spans="1:9" ht="25.35" customHeight="1">
      <c r="A278" s="84">
        <f t="shared" si="4"/>
        <v>1</v>
      </c>
      <c r="B278" s="111">
        <v>43626</v>
      </c>
      <c r="C278" s="100">
        <v>10</v>
      </c>
      <c r="D278" s="101"/>
      <c r="E278" s="102">
        <v>8</v>
      </c>
      <c r="F278" s="103">
        <v>16</v>
      </c>
      <c r="G278" s="104"/>
      <c r="H278" s="105">
        <v>19</v>
      </c>
      <c r="I278" s="106"/>
    </row>
    <row r="279" spans="1:9" ht="25.35" customHeight="1">
      <c r="A279" s="84">
        <f t="shared" si="4"/>
        <v>2</v>
      </c>
      <c r="B279" s="111">
        <v>43627</v>
      </c>
      <c r="C279" s="100">
        <v>14</v>
      </c>
      <c r="D279" s="101">
        <v>9</v>
      </c>
      <c r="E279" s="102"/>
      <c r="F279" s="103">
        <v>21</v>
      </c>
      <c r="G279" s="104">
        <v>19</v>
      </c>
      <c r="H279" s="105"/>
      <c r="I279" s="106">
        <v>15</v>
      </c>
    </row>
    <row r="280" spans="1:9" ht="25.35" customHeight="1">
      <c r="A280" s="84">
        <f t="shared" si="4"/>
        <v>3</v>
      </c>
      <c r="B280" s="111">
        <v>43628</v>
      </c>
      <c r="C280" s="100"/>
      <c r="D280" s="101"/>
      <c r="E280" s="102">
        <v>3</v>
      </c>
      <c r="F280" s="103">
        <v>19</v>
      </c>
      <c r="G280" s="104">
        <v>10</v>
      </c>
      <c r="H280" s="105">
        <v>17</v>
      </c>
      <c r="I280" s="106"/>
    </row>
    <row r="281" spans="1:9" ht="25.35" customHeight="1">
      <c r="A281" s="84">
        <f t="shared" si="4"/>
        <v>4</v>
      </c>
      <c r="B281" s="111">
        <v>43629</v>
      </c>
      <c r="C281" s="100">
        <v>8</v>
      </c>
      <c r="D281" s="101">
        <v>14</v>
      </c>
      <c r="E281" s="102"/>
      <c r="F281" s="103">
        <v>21</v>
      </c>
      <c r="G281" s="104"/>
      <c r="H281" s="105">
        <v>10</v>
      </c>
      <c r="I281" s="106"/>
    </row>
    <row r="282" spans="1:9" ht="25.35" customHeight="1">
      <c r="A282" s="84">
        <f t="shared" si="4"/>
        <v>5</v>
      </c>
      <c r="B282" s="111">
        <v>43630</v>
      </c>
      <c r="C282" s="100">
        <v>9</v>
      </c>
      <c r="D282" s="101"/>
      <c r="E282" s="102">
        <v>5</v>
      </c>
      <c r="F282" s="103">
        <v>11</v>
      </c>
      <c r="G282" s="104"/>
      <c r="H282" s="105">
        <v>8</v>
      </c>
      <c r="I282" s="106">
        <v>7</v>
      </c>
    </row>
    <row r="283" spans="1:9" ht="25.35" customHeight="1">
      <c r="A283" s="84">
        <f t="shared" si="4"/>
        <v>6</v>
      </c>
      <c r="B283" s="111">
        <v>43631</v>
      </c>
      <c r="C283" s="100">
        <v>14</v>
      </c>
      <c r="D283" s="101"/>
      <c r="E283" s="102"/>
      <c r="F283" s="103">
        <v>10</v>
      </c>
      <c r="G283" s="104">
        <v>4</v>
      </c>
      <c r="H283" s="105">
        <v>3</v>
      </c>
      <c r="I283" s="106"/>
    </row>
    <row r="284" spans="1:9" ht="25.35" customHeight="1">
      <c r="A284" s="84">
        <f t="shared" si="4"/>
        <v>7</v>
      </c>
      <c r="B284" s="111">
        <v>43632</v>
      </c>
      <c r="C284" s="100">
        <v>11</v>
      </c>
      <c r="D284" s="101"/>
      <c r="E284" s="102"/>
      <c r="F284" s="103"/>
      <c r="G284" s="104"/>
      <c r="H284" s="105"/>
      <c r="I284" s="106"/>
    </row>
    <row r="285" spans="1:9" ht="25.35" customHeight="1">
      <c r="A285" s="84">
        <f t="shared" si="4"/>
        <v>1</v>
      </c>
      <c r="B285" s="111">
        <v>43633</v>
      </c>
      <c r="C285" s="100">
        <v>14</v>
      </c>
      <c r="D285" s="101"/>
      <c r="E285" s="102">
        <v>9</v>
      </c>
      <c r="F285" s="103">
        <v>19</v>
      </c>
      <c r="G285" s="104"/>
      <c r="H285" s="105">
        <v>13</v>
      </c>
      <c r="I285" s="106"/>
    </row>
    <row r="286" spans="1:9" ht="25.35" customHeight="1">
      <c r="A286" s="84">
        <f t="shared" si="4"/>
        <v>2</v>
      </c>
      <c r="B286" s="111">
        <v>43634</v>
      </c>
      <c r="C286" s="100">
        <v>7</v>
      </c>
      <c r="D286" s="101">
        <v>12</v>
      </c>
      <c r="E286" s="102"/>
      <c r="F286" s="103">
        <v>23</v>
      </c>
      <c r="G286" s="104">
        <v>15</v>
      </c>
      <c r="H286" s="105"/>
      <c r="I286" s="106">
        <v>7</v>
      </c>
    </row>
    <row r="287" spans="1:9" ht="25.35" customHeight="1">
      <c r="A287" s="84">
        <f t="shared" si="4"/>
        <v>3</v>
      </c>
      <c r="B287" s="111">
        <v>43635</v>
      </c>
      <c r="C287" s="100"/>
      <c r="D287" s="101"/>
      <c r="E287" s="102">
        <v>3</v>
      </c>
      <c r="F287" s="103">
        <v>18</v>
      </c>
      <c r="G287" s="104">
        <v>5</v>
      </c>
      <c r="H287" s="105">
        <v>16</v>
      </c>
      <c r="I287" s="106"/>
    </row>
    <row r="288" spans="1:9" ht="25.35" customHeight="1">
      <c r="A288" s="84">
        <f t="shared" si="4"/>
        <v>4</v>
      </c>
      <c r="B288" s="111">
        <v>43636</v>
      </c>
      <c r="C288" s="100">
        <v>7</v>
      </c>
      <c r="D288" s="101">
        <v>7</v>
      </c>
      <c r="E288" s="102"/>
      <c r="F288" s="103">
        <v>18</v>
      </c>
      <c r="G288" s="104"/>
      <c r="H288" s="105">
        <v>17</v>
      </c>
      <c r="I288" s="106"/>
    </row>
    <row r="289" spans="1:9" ht="25.35" customHeight="1">
      <c r="A289" s="84">
        <f t="shared" si="4"/>
        <v>5</v>
      </c>
      <c r="B289" s="111">
        <v>43637</v>
      </c>
      <c r="C289" s="100">
        <v>8</v>
      </c>
      <c r="D289" s="101"/>
      <c r="E289" s="102">
        <v>4</v>
      </c>
      <c r="F289" s="103">
        <v>13</v>
      </c>
      <c r="G289" s="104"/>
      <c r="H289" s="105">
        <v>3</v>
      </c>
      <c r="I289" s="106">
        <v>5</v>
      </c>
    </row>
    <row r="290" spans="1:9" ht="25.35" customHeight="1">
      <c r="A290" s="84">
        <f t="shared" si="4"/>
        <v>6</v>
      </c>
      <c r="B290" s="111">
        <v>43638</v>
      </c>
      <c r="C290" s="100">
        <v>13</v>
      </c>
      <c r="D290" s="101"/>
      <c r="E290" s="102"/>
      <c r="F290" s="103">
        <v>12</v>
      </c>
      <c r="G290" s="104">
        <v>4</v>
      </c>
      <c r="H290" s="105">
        <v>8</v>
      </c>
      <c r="I290" s="106"/>
    </row>
    <row r="291" spans="1:9" ht="25.35" customHeight="1">
      <c r="A291" s="84">
        <f t="shared" si="4"/>
        <v>7</v>
      </c>
      <c r="B291" s="111">
        <v>43639</v>
      </c>
      <c r="C291" s="100">
        <v>15</v>
      </c>
      <c r="D291" s="101"/>
      <c r="E291" s="102"/>
      <c r="F291" s="103"/>
      <c r="G291" s="104"/>
      <c r="H291" s="105"/>
      <c r="I291" s="106"/>
    </row>
    <row r="292" spans="1:9" ht="25.35" customHeight="1">
      <c r="A292" s="84">
        <f t="shared" si="4"/>
        <v>1</v>
      </c>
      <c r="B292" s="111">
        <v>43640</v>
      </c>
      <c r="C292" s="100">
        <v>6</v>
      </c>
      <c r="D292" s="101"/>
      <c r="E292" s="102">
        <v>8</v>
      </c>
      <c r="F292" s="103">
        <v>19</v>
      </c>
      <c r="G292" s="104"/>
      <c r="H292" s="105">
        <v>17</v>
      </c>
      <c r="I292" s="106"/>
    </row>
    <row r="293" spans="1:9" ht="25.35" customHeight="1">
      <c r="A293" s="84">
        <f t="shared" si="4"/>
        <v>2</v>
      </c>
      <c r="B293" s="111">
        <v>43641</v>
      </c>
      <c r="C293" s="100">
        <v>10</v>
      </c>
      <c r="D293" s="101">
        <v>7</v>
      </c>
      <c r="E293" s="102"/>
      <c r="F293" s="103">
        <v>24</v>
      </c>
      <c r="G293" s="104">
        <v>10</v>
      </c>
      <c r="H293" s="105"/>
      <c r="I293" s="106">
        <v>6</v>
      </c>
    </row>
    <row r="294" spans="1:9" ht="25.35" customHeight="1">
      <c r="A294" s="84">
        <f t="shared" si="4"/>
        <v>3</v>
      </c>
      <c r="B294" s="111">
        <v>43642</v>
      </c>
      <c r="C294" s="100"/>
      <c r="D294" s="101"/>
      <c r="E294" s="102">
        <v>0</v>
      </c>
      <c r="F294" s="103">
        <v>15</v>
      </c>
      <c r="G294" s="104">
        <v>4</v>
      </c>
      <c r="H294" s="105">
        <v>17</v>
      </c>
      <c r="I294" s="106"/>
    </row>
    <row r="295" spans="1:9" ht="25.35" customHeight="1">
      <c r="A295" s="84">
        <f t="shared" si="4"/>
        <v>4</v>
      </c>
      <c r="B295" s="111">
        <v>43643</v>
      </c>
      <c r="C295" s="100">
        <v>7</v>
      </c>
      <c r="D295" s="101" t="s">
        <v>68</v>
      </c>
      <c r="E295" s="102"/>
      <c r="F295" s="103">
        <v>18</v>
      </c>
      <c r="G295" s="104"/>
      <c r="H295" s="105">
        <v>8</v>
      </c>
      <c r="I295" s="106"/>
    </row>
    <row r="296" spans="1:9" ht="25.35" customHeight="1">
      <c r="A296" s="84">
        <f t="shared" si="4"/>
        <v>5</v>
      </c>
      <c r="B296" s="111">
        <v>43644</v>
      </c>
      <c r="C296" s="100">
        <v>8</v>
      </c>
      <c r="D296" s="101"/>
      <c r="E296" s="102" t="s">
        <v>69</v>
      </c>
      <c r="F296" s="103" t="s">
        <v>69</v>
      </c>
      <c r="G296" s="104"/>
      <c r="H296" s="105">
        <v>4</v>
      </c>
      <c r="I296" s="106" t="s">
        <v>68</v>
      </c>
    </row>
    <row r="297" spans="1:9" ht="25.35" customHeight="1">
      <c r="A297" s="84">
        <f t="shared" si="4"/>
        <v>6</v>
      </c>
      <c r="B297" s="111">
        <v>43645</v>
      </c>
      <c r="C297" s="100">
        <v>10</v>
      </c>
      <c r="D297" s="101"/>
      <c r="E297" s="102"/>
      <c r="F297" s="103">
        <v>10</v>
      </c>
      <c r="G297" s="104" t="s">
        <v>69</v>
      </c>
      <c r="H297" s="105" t="s">
        <v>68</v>
      </c>
      <c r="I297" s="106"/>
    </row>
    <row r="298" spans="1:9" ht="25.35" customHeight="1">
      <c r="A298" s="84">
        <f t="shared" si="4"/>
        <v>7</v>
      </c>
      <c r="B298" s="111">
        <v>43646</v>
      </c>
      <c r="C298" s="100">
        <v>12</v>
      </c>
      <c r="D298" s="101"/>
      <c r="E298" s="102"/>
      <c r="F298" s="103"/>
      <c r="G298" s="104"/>
      <c r="H298" s="105"/>
      <c r="I298" s="106"/>
    </row>
    <row r="299" spans="1:9" s="109" customFormat="1" ht="25.35" customHeight="1">
      <c r="A299" s="84" t="str">
        <f t="shared" si="4"/>
        <v>0</v>
      </c>
      <c r="B299" s="112"/>
      <c r="C299" s="108"/>
      <c r="D299" s="108"/>
      <c r="E299" s="108"/>
      <c r="F299" s="108"/>
      <c r="G299" s="108"/>
      <c r="H299" s="108"/>
      <c r="I299" s="108"/>
    </row>
    <row r="300" spans="1:9" ht="25.35" customHeight="1">
      <c r="A300" s="84">
        <f t="shared" si="4"/>
        <v>1</v>
      </c>
      <c r="B300" s="111">
        <v>43647</v>
      </c>
      <c r="C300" s="100">
        <v>10</v>
      </c>
      <c r="D300" s="101"/>
      <c r="E300" s="102"/>
      <c r="F300" s="103">
        <v>12</v>
      </c>
      <c r="G300" s="104"/>
      <c r="H300" s="105">
        <v>19</v>
      </c>
      <c r="I300" s="106"/>
    </row>
    <row r="301" spans="1:9" ht="25.35" customHeight="1">
      <c r="A301" s="84">
        <f t="shared" si="4"/>
        <v>2</v>
      </c>
      <c r="B301" s="111">
        <v>43648</v>
      </c>
      <c r="C301" s="100">
        <v>3</v>
      </c>
      <c r="D301" s="101">
        <v>15</v>
      </c>
      <c r="E301" s="102"/>
      <c r="F301" s="103">
        <v>23</v>
      </c>
      <c r="G301" s="104"/>
      <c r="H301" s="105"/>
      <c r="I301" s="106"/>
    </row>
    <row r="302" spans="1:9" ht="25.35" customHeight="1">
      <c r="A302" s="84">
        <f t="shared" si="4"/>
        <v>3</v>
      </c>
      <c r="B302" s="111">
        <v>43649</v>
      </c>
      <c r="C302" s="100">
        <v>8</v>
      </c>
      <c r="D302" s="101"/>
      <c r="E302" s="102"/>
      <c r="F302" s="103">
        <v>15</v>
      </c>
      <c r="G302" s="104"/>
      <c r="H302" s="105">
        <v>11</v>
      </c>
      <c r="I302" s="106"/>
    </row>
    <row r="303" spans="1:9" ht="25.35" customHeight="1">
      <c r="A303" s="84">
        <f t="shared" si="4"/>
        <v>4</v>
      </c>
      <c r="B303" s="111">
        <v>43650</v>
      </c>
      <c r="C303" s="100"/>
      <c r="D303" s="101">
        <v>9</v>
      </c>
      <c r="E303" s="102"/>
      <c r="F303" s="103">
        <v>11</v>
      </c>
      <c r="G303" s="104"/>
      <c r="H303" s="105">
        <v>2</v>
      </c>
      <c r="I303" s="106"/>
    </row>
    <row r="304" spans="1:9" ht="25.35" customHeight="1">
      <c r="A304" s="84">
        <f t="shared" si="4"/>
        <v>5</v>
      </c>
      <c r="B304" s="111">
        <v>43651</v>
      </c>
      <c r="C304" s="100">
        <v>13</v>
      </c>
      <c r="D304" s="101"/>
      <c r="E304" s="102"/>
      <c r="F304" s="103">
        <v>8</v>
      </c>
      <c r="G304" s="104"/>
      <c r="H304" s="105">
        <v>5</v>
      </c>
      <c r="I304" s="106"/>
    </row>
    <row r="305" spans="1:9" ht="25.35" customHeight="1">
      <c r="A305" s="84">
        <f t="shared" si="4"/>
        <v>6</v>
      </c>
      <c r="B305" s="111">
        <v>43652</v>
      </c>
      <c r="C305" s="100">
        <v>7</v>
      </c>
      <c r="D305" s="101"/>
      <c r="E305" s="102"/>
      <c r="F305" s="103">
        <v>7</v>
      </c>
      <c r="G305" s="104"/>
      <c r="H305" s="105"/>
      <c r="I305" s="106"/>
    </row>
    <row r="306" spans="1:9" ht="25.35" customHeight="1">
      <c r="A306" s="84">
        <f t="shared" si="4"/>
        <v>7</v>
      </c>
      <c r="B306" s="111">
        <v>43653</v>
      </c>
      <c r="C306" s="100">
        <v>10</v>
      </c>
      <c r="D306" s="101"/>
      <c r="E306" s="102"/>
      <c r="F306" s="103">
        <v>4</v>
      </c>
      <c r="G306" s="104"/>
      <c r="H306" s="105"/>
      <c r="I306" s="106"/>
    </row>
    <row r="307" spans="1:9" ht="25.35" customHeight="1">
      <c r="A307" s="84">
        <f t="shared" si="4"/>
        <v>1</v>
      </c>
      <c r="B307" s="111">
        <v>43654</v>
      </c>
      <c r="C307" s="100">
        <v>8</v>
      </c>
      <c r="D307" s="101"/>
      <c r="E307" s="102"/>
      <c r="F307" s="103">
        <v>14</v>
      </c>
      <c r="G307" s="104"/>
      <c r="H307" s="105">
        <v>18</v>
      </c>
      <c r="I307" s="106"/>
    </row>
    <row r="308" spans="1:9" ht="25.35" customHeight="1">
      <c r="A308" s="84">
        <f t="shared" si="4"/>
        <v>2</v>
      </c>
      <c r="B308" s="111">
        <v>43655</v>
      </c>
      <c r="C308" s="100">
        <v>4</v>
      </c>
      <c r="D308" s="101">
        <v>14</v>
      </c>
      <c r="E308" s="102"/>
      <c r="F308" s="103">
        <v>14</v>
      </c>
      <c r="G308" s="104"/>
      <c r="H308" s="105"/>
      <c r="I308" s="106"/>
    </row>
    <row r="309" spans="1:9" ht="25.35" customHeight="1">
      <c r="A309" s="84">
        <f t="shared" si="4"/>
        <v>3</v>
      </c>
      <c r="B309" s="111">
        <v>43656</v>
      </c>
      <c r="C309" s="100">
        <v>14</v>
      </c>
      <c r="D309" s="101"/>
      <c r="E309" s="102"/>
      <c r="F309" s="103">
        <v>21</v>
      </c>
      <c r="G309" s="104"/>
      <c r="H309" s="105">
        <v>8</v>
      </c>
      <c r="I309" s="106"/>
    </row>
    <row r="310" spans="1:9" ht="25.35" customHeight="1">
      <c r="A310" s="84">
        <f t="shared" si="4"/>
        <v>4</v>
      </c>
      <c r="B310" s="111">
        <v>43657</v>
      </c>
      <c r="C310" s="100"/>
      <c r="D310" s="101">
        <v>12</v>
      </c>
      <c r="E310" s="102"/>
      <c r="F310" s="103">
        <v>11</v>
      </c>
      <c r="G310" s="104"/>
      <c r="H310" s="105">
        <v>3</v>
      </c>
      <c r="I310" s="106"/>
    </row>
    <row r="311" spans="1:9" ht="25.35" customHeight="1">
      <c r="A311" s="84">
        <f t="shared" si="4"/>
        <v>5</v>
      </c>
      <c r="B311" s="111">
        <v>43658</v>
      </c>
      <c r="C311" s="100">
        <v>4</v>
      </c>
      <c r="D311" s="101"/>
      <c r="E311" s="102"/>
      <c r="F311" s="103">
        <v>13</v>
      </c>
      <c r="G311" s="104"/>
      <c r="H311" s="105">
        <v>12</v>
      </c>
      <c r="I311" s="106"/>
    </row>
    <row r="312" spans="1:9" ht="25.35" customHeight="1">
      <c r="A312" s="84">
        <f t="shared" si="4"/>
        <v>6</v>
      </c>
      <c r="B312" s="111">
        <v>43659</v>
      </c>
      <c r="C312" s="100">
        <v>10</v>
      </c>
      <c r="D312" s="101"/>
      <c r="E312" s="102"/>
      <c r="F312" s="103">
        <v>10</v>
      </c>
      <c r="G312" s="104"/>
      <c r="H312" s="105"/>
      <c r="I312" s="106"/>
    </row>
    <row r="313" spans="1:9" ht="25.35" customHeight="1">
      <c r="A313" s="84">
        <f t="shared" si="4"/>
        <v>7</v>
      </c>
      <c r="B313" s="111">
        <v>43660</v>
      </c>
      <c r="C313" s="100">
        <v>14</v>
      </c>
      <c r="D313" s="101"/>
      <c r="E313" s="102"/>
      <c r="F313" s="103">
        <v>6</v>
      </c>
      <c r="G313" s="104"/>
      <c r="H313" s="105"/>
      <c r="I313" s="106"/>
    </row>
    <row r="314" spans="1:9" ht="25.35" customHeight="1">
      <c r="A314" s="84">
        <f t="shared" si="4"/>
        <v>1</v>
      </c>
      <c r="B314" s="111">
        <v>43661</v>
      </c>
      <c r="C314" s="100">
        <v>4</v>
      </c>
      <c r="D314" s="101"/>
      <c r="E314" s="102"/>
      <c r="F314" s="103">
        <v>14</v>
      </c>
      <c r="G314" s="104"/>
      <c r="H314" s="105">
        <v>18</v>
      </c>
      <c r="I314" s="106"/>
    </row>
    <row r="315" spans="1:9" ht="25.35" customHeight="1">
      <c r="A315" s="84">
        <f t="shared" si="4"/>
        <v>2</v>
      </c>
      <c r="B315" s="111">
        <v>43662</v>
      </c>
      <c r="C315" s="100">
        <v>13</v>
      </c>
      <c r="D315" s="101">
        <v>15</v>
      </c>
      <c r="E315" s="102"/>
      <c r="F315" s="103">
        <v>25</v>
      </c>
      <c r="G315" s="104"/>
      <c r="H315" s="105"/>
      <c r="I315" s="106"/>
    </row>
    <row r="316" spans="1:9" ht="25.35" customHeight="1">
      <c r="A316" s="84">
        <f t="shared" si="4"/>
        <v>3</v>
      </c>
      <c r="B316" s="111">
        <v>43663</v>
      </c>
      <c r="C316" s="100">
        <v>12</v>
      </c>
      <c r="D316" s="101"/>
      <c r="E316" s="102"/>
      <c r="F316" s="103">
        <v>12</v>
      </c>
      <c r="G316" s="104"/>
      <c r="H316" s="105">
        <v>9</v>
      </c>
      <c r="I316" s="106"/>
    </row>
    <row r="317" spans="1:9" ht="25.35" customHeight="1">
      <c r="A317" s="84">
        <f t="shared" si="4"/>
        <v>4</v>
      </c>
      <c r="B317" s="111">
        <v>43664</v>
      </c>
      <c r="C317" s="100"/>
      <c r="D317" s="101">
        <v>12</v>
      </c>
      <c r="E317" s="102"/>
      <c r="F317" s="103">
        <v>16</v>
      </c>
      <c r="G317" s="104"/>
      <c r="H317" s="105">
        <v>6</v>
      </c>
      <c r="I317" s="106"/>
    </row>
    <row r="318" spans="1:9" ht="25.35" customHeight="1">
      <c r="A318" s="84">
        <f t="shared" si="4"/>
        <v>5</v>
      </c>
      <c r="B318" s="111">
        <v>43665</v>
      </c>
      <c r="C318" s="100">
        <v>9</v>
      </c>
      <c r="D318" s="101"/>
      <c r="E318" s="102"/>
      <c r="F318" s="103">
        <v>7</v>
      </c>
      <c r="G318" s="104"/>
      <c r="H318" s="105">
        <v>8</v>
      </c>
      <c r="I318" s="106"/>
    </row>
    <row r="319" spans="1:9" ht="25.35" customHeight="1">
      <c r="A319" s="84">
        <f t="shared" si="4"/>
        <v>6</v>
      </c>
      <c r="B319" s="111">
        <v>43666</v>
      </c>
      <c r="C319" s="100">
        <v>11</v>
      </c>
      <c r="D319" s="101"/>
      <c r="E319" s="102"/>
      <c r="F319" s="103">
        <v>15</v>
      </c>
      <c r="G319" s="104"/>
      <c r="H319" s="105"/>
      <c r="I319" s="106"/>
    </row>
    <row r="320" spans="1:9" ht="25.35" customHeight="1">
      <c r="A320" s="84">
        <f t="shared" si="4"/>
        <v>7</v>
      </c>
      <c r="B320" s="111">
        <v>43667</v>
      </c>
      <c r="C320" s="100">
        <v>9</v>
      </c>
      <c r="D320" s="101"/>
      <c r="E320" s="102"/>
      <c r="F320" s="103">
        <v>7</v>
      </c>
      <c r="G320" s="104"/>
      <c r="H320" s="105"/>
      <c r="I320" s="106"/>
    </row>
    <row r="321" spans="1:9" ht="25.35" customHeight="1">
      <c r="A321" s="84">
        <f t="shared" si="4"/>
        <v>1</v>
      </c>
      <c r="B321" s="111">
        <v>43668</v>
      </c>
      <c r="C321" s="100">
        <v>9</v>
      </c>
      <c r="D321" s="101"/>
      <c r="E321" s="102"/>
      <c r="F321" s="103">
        <v>14</v>
      </c>
      <c r="G321" s="104"/>
      <c r="H321" s="105">
        <v>15</v>
      </c>
      <c r="I321" s="106"/>
    </row>
    <row r="322" spans="1:9" ht="25.35" customHeight="1">
      <c r="A322" s="84">
        <f t="shared" si="4"/>
        <v>2</v>
      </c>
      <c r="B322" s="111">
        <v>43669</v>
      </c>
      <c r="C322" s="100">
        <v>7</v>
      </c>
      <c r="D322" s="101">
        <v>12</v>
      </c>
      <c r="E322" s="102"/>
      <c r="F322" s="103">
        <v>19</v>
      </c>
      <c r="G322" s="104"/>
      <c r="H322" s="105"/>
      <c r="I322" s="106"/>
    </row>
    <row r="323" spans="1:9" ht="25.35" customHeight="1">
      <c r="A323" s="84">
        <f t="shared" ref="A323:A363" si="5">IF(ISBLANK(B323),"0",WEEKDAY(B323,2))</f>
        <v>3</v>
      </c>
      <c r="B323" s="111">
        <v>43670</v>
      </c>
      <c r="C323" s="100">
        <v>8</v>
      </c>
      <c r="D323" s="101"/>
      <c r="E323" s="102"/>
      <c r="F323" s="103" t="s">
        <v>69</v>
      </c>
      <c r="G323" s="104"/>
      <c r="H323" s="105">
        <v>0</v>
      </c>
      <c r="I323" s="106"/>
    </row>
    <row r="324" spans="1:9" ht="25.35" customHeight="1">
      <c r="A324" s="84">
        <f t="shared" si="5"/>
        <v>4</v>
      </c>
      <c r="B324" s="111">
        <v>43671</v>
      </c>
      <c r="C324" s="100"/>
      <c r="D324" s="101">
        <v>0</v>
      </c>
      <c r="E324" s="102"/>
      <c r="F324" s="103">
        <v>14</v>
      </c>
      <c r="G324" s="104"/>
      <c r="H324" s="105">
        <v>6</v>
      </c>
      <c r="I324" s="106"/>
    </row>
    <row r="325" spans="1:9" ht="25.35" customHeight="1">
      <c r="A325" s="84">
        <f t="shared" si="5"/>
        <v>5</v>
      </c>
      <c r="B325" s="111">
        <v>43672</v>
      </c>
      <c r="C325" s="100">
        <v>7</v>
      </c>
      <c r="D325" s="101"/>
      <c r="E325" s="102"/>
      <c r="F325" s="103">
        <v>6</v>
      </c>
      <c r="G325" s="104"/>
      <c r="H325" s="105">
        <v>8</v>
      </c>
      <c r="I325" s="106"/>
    </row>
    <row r="326" spans="1:9" ht="25.35" customHeight="1">
      <c r="A326" s="84">
        <f t="shared" si="5"/>
        <v>6</v>
      </c>
      <c r="B326" s="111">
        <v>43673</v>
      </c>
      <c r="C326" s="100">
        <v>14</v>
      </c>
      <c r="D326" s="101"/>
      <c r="E326" s="102"/>
      <c r="F326" s="103">
        <v>15</v>
      </c>
      <c r="G326" s="104"/>
      <c r="H326" s="105"/>
      <c r="I326" s="106"/>
    </row>
    <row r="327" spans="1:9" ht="25.35" customHeight="1">
      <c r="A327" s="84">
        <f t="shared" si="5"/>
        <v>7</v>
      </c>
      <c r="B327" s="111">
        <v>43674</v>
      </c>
      <c r="C327" s="100">
        <v>12</v>
      </c>
      <c r="D327" s="101"/>
      <c r="E327" s="102"/>
      <c r="F327" s="103">
        <v>4</v>
      </c>
      <c r="G327" s="104"/>
      <c r="H327" s="105"/>
      <c r="I327" s="106"/>
    </row>
    <row r="328" spans="1:9" ht="25.35" customHeight="1">
      <c r="A328" s="84">
        <f t="shared" si="5"/>
        <v>1</v>
      </c>
      <c r="B328" s="111">
        <v>43675</v>
      </c>
      <c r="C328" s="100">
        <v>10</v>
      </c>
      <c r="D328" s="101"/>
      <c r="E328" s="102"/>
      <c r="F328" s="103">
        <v>14</v>
      </c>
      <c r="G328" s="104"/>
      <c r="H328" s="105">
        <v>9</v>
      </c>
      <c r="I328" s="106"/>
    </row>
    <row r="329" spans="1:9" ht="25.35" customHeight="1">
      <c r="A329" s="84">
        <f t="shared" si="5"/>
        <v>2</v>
      </c>
      <c r="B329" s="111">
        <v>43676</v>
      </c>
      <c r="C329" s="100">
        <v>0</v>
      </c>
      <c r="D329" s="101">
        <v>12</v>
      </c>
      <c r="E329" s="102"/>
      <c r="F329" s="103">
        <v>21</v>
      </c>
      <c r="G329" s="104"/>
      <c r="H329" s="105"/>
      <c r="I329" s="106"/>
    </row>
    <row r="330" spans="1:9" ht="25.35" customHeight="1">
      <c r="A330" s="84">
        <f t="shared" si="5"/>
        <v>3</v>
      </c>
      <c r="B330" s="111">
        <v>43677</v>
      </c>
      <c r="C330" s="100">
        <v>14</v>
      </c>
      <c r="D330" s="101"/>
      <c r="E330" s="102"/>
      <c r="F330" s="103">
        <v>16</v>
      </c>
      <c r="G330" s="104"/>
      <c r="H330" s="105">
        <v>10</v>
      </c>
      <c r="I330" s="106"/>
    </row>
    <row r="331" spans="1:9" s="109" customFormat="1" ht="25.35" customHeight="1">
      <c r="A331" s="84" t="str">
        <f t="shared" si="5"/>
        <v>0</v>
      </c>
      <c r="B331" s="112"/>
      <c r="C331" s="108"/>
      <c r="D331" s="108"/>
      <c r="E331" s="108"/>
      <c r="F331" s="108"/>
      <c r="G331" s="108"/>
      <c r="H331" s="108"/>
      <c r="I331" s="108"/>
    </row>
    <row r="332" spans="1:9" ht="25.35" customHeight="1">
      <c r="A332" s="84">
        <f t="shared" si="5"/>
        <v>4</v>
      </c>
      <c r="B332" s="111">
        <v>43678</v>
      </c>
      <c r="C332" s="100">
        <v>9</v>
      </c>
      <c r="D332" s="101"/>
      <c r="E332" s="102"/>
      <c r="F332" s="103">
        <v>7</v>
      </c>
      <c r="G332" s="104"/>
      <c r="H332" s="105">
        <v>5</v>
      </c>
      <c r="I332" s="106"/>
    </row>
    <row r="333" spans="1:9" ht="25.35" customHeight="1">
      <c r="A333" s="84">
        <f t="shared" si="5"/>
        <v>5</v>
      </c>
      <c r="B333" s="111">
        <v>43679</v>
      </c>
      <c r="C333" s="100">
        <v>9</v>
      </c>
      <c r="D333" s="101"/>
      <c r="E333" s="102"/>
      <c r="F333" s="103">
        <v>2</v>
      </c>
      <c r="G333" s="104"/>
      <c r="H333" s="105">
        <v>11</v>
      </c>
      <c r="I333" s="106"/>
    </row>
    <row r="334" spans="1:9" ht="25.35" customHeight="1">
      <c r="A334" s="84">
        <f t="shared" si="5"/>
        <v>6</v>
      </c>
      <c r="B334" s="111">
        <v>43680</v>
      </c>
      <c r="C334" s="100">
        <v>12</v>
      </c>
      <c r="D334" s="101"/>
      <c r="E334" s="102"/>
      <c r="F334" s="103">
        <v>11</v>
      </c>
      <c r="G334" s="104"/>
      <c r="H334" s="105"/>
      <c r="I334" s="106"/>
    </row>
    <row r="335" spans="1:9" ht="25.35" customHeight="1">
      <c r="A335" s="84">
        <f t="shared" si="5"/>
        <v>7</v>
      </c>
      <c r="B335" s="111">
        <v>43681</v>
      </c>
      <c r="C335" s="100">
        <v>6</v>
      </c>
      <c r="D335" s="101"/>
      <c r="E335" s="102"/>
      <c r="F335" s="103">
        <v>0</v>
      </c>
      <c r="G335" s="104"/>
      <c r="H335" s="105"/>
      <c r="I335" s="106"/>
    </row>
    <row r="336" spans="1:9" ht="25.35" customHeight="1">
      <c r="A336" s="84">
        <f t="shared" si="5"/>
        <v>1</v>
      </c>
      <c r="B336" s="111">
        <v>43682</v>
      </c>
      <c r="C336" s="100">
        <v>10</v>
      </c>
      <c r="D336" s="101"/>
      <c r="E336" s="102"/>
      <c r="F336" s="103">
        <v>11</v>
      </c>
      <c r="G336" s="104"/>
      <c r="H336" s="105">
        <v>14</v>
      </c>
      <c r="I336" s="106"/>
    </row>
    <row r="337" spans="1:9" ht="25.35" customHeight="1">
      <c r="A337" s="84">
        <f t="shared" si="5"/>
        <v>2</v>
      </c>
      <c r="B337" s="111">
        <v>43683</v>
      </c>
      <c r="C337" s="100">
        <v>0</v>
      </c>
      <c r="D337" s="101">
        <v>14</v>
      </c>
      <c r="E337" s="102"/>
      <c r="F337" s="103">
        <v>21</v>
      </c>
      <c r="G337" s="104"/>
      <c r="H337" s="105"/>
      <c r="I337" s="106"/>
    </row>
    <row r="338" spans="1:9" ht="25.35" customHeight="1">
      <c r="A338" s="84">
        <f t="shared" si="5"/>
        <v>3</v>
      </c>
      <c r="B338" s="111">
        <v>43684</v>
      </c>
      <c r="C338" s="100">
        <v>15</v>
      </c>
      <c r="D338" s="101"/>
      <c r="E338" s="102"/>
      <c r="F338" s="103">
        <v>7</v>
      </c>
      <c r="G338" s="104"/>
      <c r="H338" s="105">
        <v>5</v>
      </c>
      <c r="I338" s="106"/>
    </row>
    <row r="339" spans="1:9" ht="25.35" customHeight="1">
      <c r="A339" s="84">
        <f t="shared" si="5"/>
        <v>4</v>
      </c>
      <c r="B339" s="111">
        <v>43685</v>
      </c>
      <c r="C339" s="100">
        <v>12</v>
      </c>
      <c r="D339" s="101"/>
      <c r="E339" s="102"/>
      <c r="F339" s="103">
        <v>10</v>
      </c>
      <c r="G339" s="104"/>
      <c r="H339" s="105">
        <v>7</v>
      </c>
      <c r="I339" s="106"/>
    </row>
    <row r="340" spans="1:9" ht="25.35" customHeight="1">
      <c r="A340" s="84">
        <f t="shared" si="5"/>
        <v>5</v>
      </c>
      <c r="B340" s="111">
        <v>43686</v>
      </c>
      <c r="C340" s="100">
        <v>5</v>
      </c>
      <c r="D340" s="101"/>
      <c r="E340" s="102"/>
      <c r="F340" s="103" t="s">
        <v>69</v>
      </c>
      <c r="G340" s="104"/>
      <c r="H340" s="105">
        <v>9</v>
      </c>
      <c r="I340" s="106"/>
    </row>
    <row r="341" spans="1:9" ht="25.35" customHeight="1">
      <c r="A341" s="84">
        <f t="shared" si="5"/>
        <v>6</v>
      </c>
      <c r="B341" s="111">
        <v>43687</v>
      </c>
      <c r="C341" s="100">
        <v>11</v>
      </c>
      <c r="D341" s="101"/>
      <c r="E341" s="102"/>
      <c r="F341" s="103">
        <v>15</v>
      </c>
      <c r="G341" s="104"/>
      <c r="H341" s="105"/>
      <c r="I341" s="106"/>
    </row>
    <row r="342" spans="1:9" ht="25.35" customHeight="1">
      <c r="A342" s="84">
        <f t="shared" si="5"/>
        <v>7</v>
      </c>
      <c r="B342" s="111">
        <v>43688</v>
      </c>
      <c r="C342" s="100">
        <v>13</v>
      </c>
      <c r="D342" s="101"/>
      <c r="E342" s="102"/>
      <c r="F342" s="103" t="s">
        <v>69</v>
      </c>
      <c r="G342" s="104"/>
      <c r="H342" s="105"/>
      <c r="I342" s="106"/>
    </row>
    <row r="343" spans="1:9" ht="25.35" customHeight="1">
      <c r="A343" s="84">
        <f t="shared" si="5"/>
        <v>1</v>
      </c>
      <c r="B343" s="111">
        <v>43689</v>
      </c>
      <c r="C343" s="100">
        <v>9</v>
      </c>
      <c r="D343" s="101"/>
      <c r="E343" s="102"/>
      <c r="F343" s="103">
        <v>12</v>
      </c>
      <c r="G343" s="104"/>
      <c r="H343" s="105">
        <v>19</v>
      </c>
      <c r="I343" s="106"/>
    </row>
    <row r="344" spans="1:9" ht="25.35" customHeight="1">
      <c r="A344" s="84">
        <f t="shared" si="5"/>
        <v>2</v>
      </c>
      <c r="B344" s="111">
        <v>43690</v>
      </c>
      <c r="C344" s="100">
        <v>5</v>
      </c>
      <c r="D344" s="101">
        <v>11</v>
      </c>
      <c r="E344" s="102"/>
      <c r="F344" s="103">
        <v>25</v>
      </c>
      <c r="G344" s="104"/>
      <c r="H344" s="105"/>
      <c r="I344" s="106"/>
    </row>
    <row r="345" spans="1:9" ht="25.35" customHeight="1">
      <c r="A345" s="84">
        <f t="shared" si="5"/>
        <v>3</v>
      </c>
      <c r="B345" s="111">
        <v>43691</v>
      </c>
      <c r="C345" s="100">
        <v>8</v>
      </c>
      <c r="D345" s="101"/>
      <c r="E345" s="102"/>
      <c r="F345" s="103">
        <v>6</v>
      </c>
      <c r="G345" s="104"/>
      <c r="H345" s="105">
        <v>5</v>
      </c>
      <c r="I345" s="106"/>
    </row>
    <row r="346" spans="1:9" ht="25.35" customHeight="1">
      <c r="A346" s="84">
        <f t="shared" si="5"/>
        <v>4</v>
      </c>
      <c r="B346" s="111">
        <v>43692</v>
      </c>
      <c r="C346" s="100">
        <v>12</v>
      </c>
      <c r="D346" s="101"/>
      <c r="E346" s="102"/>
      <c r="F346" s="103">
        <v>9</v>
      </c>
      <c r="G346" s="104"/>
      <c r="H346" s="105">
        <v>6</v>
      </c>
      <c r="I346" s="106"/>
    </row>
    <row r="347" spans="1:9" ht="25.35" customHeight="1">
      <c r="A347" s="84">
        <f t="shared" si="5"/>
        <v>5</v>
      </c>
      <c r="B347" s="111">
        <v>43693</v>
      </c>
      <c r="C347" s="100">
        <v>9</v>
      </c>
      <c r="D347" s="101"/>
      <c r="E347" s="102"/>
      <c r="F347" s="103">
        <v>9</v>
      </c>
      <c r="G347" s="104"/>
      <c r="H347" s="105">
        <v>12</v>
      </c>
      <c r="I347" s="106"/>
    </row>
    <row r="348" spans="1:9" ht="25.35" customHeight="1">
      <c r="A348" s="84">
        <f t="shared" si="5"/>
        <v>6</v>
      </c>
      <c r="B348" s="111">
        <v>43694</v>
      </c>
      <c r="C348" s="100">
        <v>9</v>
      </c>
      <c r="D348" s="101"/>
      <c r="E348" s="102"/>
      <c r="F348" s="103">
        <v>10</v>
      </c>
      <c r="G348" s="104"/>
      <c r="H348" s="105"/>
      <c r="I348" s="106"/>
    </row>
    <row r="349" spans="1:9" ht="25.35" customHeight="1">
      <c r="A349" s="84">
        <f t="shared" si="5"/>
        <v>7</v>
      </c>
      <c r="B349" s="111">
        <v>43695</v>
      </c>
      <c r="C349" s="100">
        <v>7</v>
      </c>
      <c r="D349" s="101"/>
      <c r="E349" s="102"/>
      <c r="F349" s="103">
        <v>8</v>
      </c>
      <c r="G349" s="104"/>
      <c r="H349" s="105"/>
      <c r="I349" s="106"/>
    </row>
    <row r="350" spans="1:9" ht="25.35" customHeight="1">
      <c r="A350" s="84">
        <f t="shared" si="5"/>
        <v>1</v>
      </c>
      <c r="B350" s="111">
        <v>43696</v>
      </c>
      <c r="C350" s="100">
        <v>15</v>
      </c>
      <c r="D350" s="101"/>
      <c r="E350" s="102"/>
      <c r="F350" s="103">
        <v>12</v>
      </c>
      <c r="G350" s="104"/>
      <c r="H350" s="105">
        <v>20</v>
      </c>
      <c r="I350" s="106"/>
    </row>
    <row r="351" spans="1:9" ht="25.35" customHeight="1">
      <c r="A351" s="84">
        <f t="shared" si="5"/>
        <v>2</v>
      </c>
      <c r="B351" s="111">
        <v>43697</v>
      </c>
      <c r="C351" s="100">
        <v>11</v>
      </c>
      <c r="D351" s="101">
        <v>8</v>
      </c>
      <c r="E351" s="102"/>
      <c r="F351" s="103">
        <v>24</v>
      </c>
      <c r="G351" s="104"/>
      <c r="H351" s="105"/>
      <c r="I351" s="106"/>
    </row>
    <row r="352" spans="1:9" ht="25.35" customHeight="1">
      <c r="A352" s="84">
        <f t="shared" si="5"/>
        <v>3</v>
      </c>
      <c r="B352" s="111">
        <v>43698</v>
      </c>
      <c r="C352" s="100">
        <v>7</v>
      </c>
      <c r="D352" s="101"/>
      <c r="E352" s="102"/>
      <c r="F352" s="103">
        <v>9</v>
      </c>
      <c r="G352" s="104"/>
      <c r="H352" s="105">
        <v>8</v>
      </c>
      <c r="I352" s="106"/>
    </row>
    <row r="353" spans="1:9" ht="25.35" customHeight="1">
      <c r="A353" s="84">
        <f t="shared" si="5"/>
        <v>4</v>
      </c>
      <c r="B353" s="111">
        <v>43699</v>
      </c>
      <c r="C353" s="100">
        <v>11</v>
      </c>
      <c r="D353" s="101"/>
      <c r="E353" s="102"/>
      <c r="F353" s="103">
        <v>12</v>
      </c>
      <c r="G353" s="104"/>
      <c r="H353" s="105">
        <v>5</v>
      </c>
      <c r="I353" s="106"/>
    </row>
    <row r="354" spans="1:9" ht="25.35" customHeight="1">
      <c r="A354" s="84">
        <f t="shared" si="5"/>
        <v>5</v>
      </c>
      <c r="B354" s="111">
        <v>43700</v>
      </c>
      <c r="C354" s="100">
        <v>6</v>
      </c>
      <c r="D354" s="101"/>
      <c r="E354" s="102"/>
      <c r="F354" s="103">
        <v>8</v>
      </c>
      <c r="G354" s="104"/>
      <c r="H354" s="105">
        <v>8</v>
      </c>
      <c r="I354" s="106"/>
    </row>
    <row r="355" spans="1:9" ht="25.35" customHeight="1">
      <c r="A355" s="84">
        <f t="shared" si="5"/>
        <v>6</v>
      </c>
      <c r="B355" s="111">
        <v>43701</v>
      </c>
      <c r="C355" s="100">
        <v>13</v>
      </c>
      <c r="D355" s="101"/>
      <c r="E355" s="102"/>
      <c r="F355" s="103">
        <v>14</v>
      </c>
      <c r="G355" s="104"/>
      <c r="H355" s="105"/>
      <c r="I355" s="106"/>
    </row>
    <row r="356" spans="1:9" ht="25.35" customHeight="1">
      <c r="A356" s="84">
        <f t="shared" si="5"/>
        <v>7</v>
      </c>
      <c r="B356" s="111">
        <v>43702</v>
      </c>
      <c r="C356" s="100">
        <v>11</v>
      </c>
      <c r="D356" s="101"/>
      <c r="E356" s="102"/>
      <c r="F356" s="103" t="s">
        <v>69</v>
      </c>
      <c r="G356" s="104"/>
      <c r="H356" s="105"/>
      <c r="I356" s="106"/>
    </row>
    <row r="357" spans="1:9" ht="25.35" customHeight="1">
      <c r="A357" s="84">
        <f t="shared" si="5"/>
        <v>1</v>
      </c>
      <c r="B357" s="111">
        <v>43703</v>
      </c>
      <c r="C357" s="100">
        <v>7</v>
      </c>
      <c r="D357" s="101"/>
      <c r="E357" s="102"/>
      <c r="F357" s="103">
        <v>11</v>
      </c>
      <c r="G357" s="104"/>
      <c r="H357" s="105">
        <v>18</v>
      </c>
      <c r="I357" s="106"/>
    </row>
    <row r="358" spans="1:9" ht="25.35" customHeight="1">
      <c r="A358" s="84">
        <f t="shared" si="5"/>
        <v>2</v>
      </c>
      <c r="B358" s="111">
        <v>43704</v>
      </c>
      <c r="C358" s="100">
        <v>7</v>
      </c>
      <c r="D358" s="101">
        <v>10</v>
      </c>
      <c r="E358" s="102"/>
      <c r="F358" s="103">
        <v>21</v>
      </c>
      <c r="G358" s="104"/>
      <c r="H358" s="105"/>
      <c r="I358" s="106"/>
    </row>
    <row r="359" spans="1:9" ht="25.35" customHeight="1">
      <c r="A359" s="84">
        <f t="shared" si="5"/>
        <v>3</v>
      </c>
      <c r="B359" s="111">
        <v>43705</v>
      </c>
      <c r="C359" s="100">
        <v>8</v>
      </c>
      <c r="D359" s="101"/>
      <c r="E359" s="102"/>
      <c r="F359" s="103">
        <v>17</v>
      </c>
      <c r="G359" s="104"/>
      <c r="H359" s="105">
        <v>4</v>
      </c>
      <c r="I359" s="106"/>
    </row>
    <row r="360" spans="1:9" ht="25.35" customHeight="1">
      <c r="A360" s="84">
        <f t="shared" si="5"/>
        <v>4</v>
      </c>
      <c r="B360" s="111">
        <v>43706</v>
      </c>
      <c r="C360" s="100">
        <v>7</v>
      </c>
      <c r="D360" s="101"/>
      <c r="E360" s="102"/>
      <c r="F360" s="103">
        <v>17</v>
      </c>
      <c r="G360" s="104"/>
      <c r="H360" s="105">
        <v>5</v>
      </c>
      <c r="I360" s="106"/>
    </row>
    <row r="361" spans="1:9" ht="25.35" customHeight="1">
      <c r="A361" s="84">
        <f t="shared" si="5"/>
        <v>5</v>
      </c>
      <c r="B361" s="111">
        <v>43707</v>
      </c>
      <c r="C361" s="100">
        <v>8</v>
      </c>
      <c r="D361" s="101"/>
      <c r="E361" s="102"/>
      <c r="F361" s="103">
        <v>11</v>
      </c>
      <c r="G361" s="104"/>
      <c r="H361" s="105">
        <v>7</v>
      </c>
      <c r="I361" s="106"/>
    </row>
    <row r="362" spans="1:9" ht="25.35" customHeight="1">
      <c r="A362" s="84">
        <f t="shared" si="5"/>
        <v>6</v>
      </c>
      <c r="B362" s="111">
        <v>43708</v>
      </c>
      <c r="C362" s="100">
        <v>10</v>
      </c>
      <c r="D362" s="101"/>
      <c r="E362" s="102"/>
      <c r="F362" s="103">
        <v>16</v>
      </c>
      <c r="G362" s="104"/>
      <c r="H362" s="105"/>
      <c r="I362" s="106"/>
    </row>
    <row r="363" spans="1:9" ht="25.35" customHeight="1">
      <c r="A363" s="84">
        <f t="shared" si="5"/>
        <v>7</v>
      </c>
      <c r="B363" s="111">
        <v>43709</v>
      </c>
      <c r="C363" s="100">
        <v>14</v>
      </c>
      <c r="D363" s="101"/>
      <c r="E363" s="102"/>
      <c r="F363" s="103">
        <v>9</v>
      </c>
      <c r="G363" s="104"/>
      <c r="H363" s="105"/>
      <c r="I363" s="106"/>
    </row>
    <row r="364" spans="1:9" s="109" customFormat="1" ht="25.35" customHeight="1">
      <c r="A364" s="113"/>
      <c r="B364" s="112"/>
      <c r="C364" s="108"/>
      <c r="D364" s="108"/>
      <c r="E364" s="108"/>
      <c r="F364" s="108"/>
      <c r="G364" s="108"/>
      <c r="H364" s="108"/>
      <c r="I364" s="108"/>
    </row>
    <row r="365" spans="1:9" s="115" customFormat="1" ht="25.35" customHeight="1">
      <c r="A365" s="114"/>
    </row>
    <row r="366" spans="1:9" s="115" customFormat="1">
      <c r="A366" s="114"/>
    </row>
    <row r="367" spans="1:9" s="115" customFormat="1">
      <c r="A367" s="114"/>
    </row>
    <row r="368" spans="1:9" s="115" customFormat="1">
      <c r="A368" s="114"/>
    </row>
    <row r="369" spans="1:9" s="115" customFormat="1">
      <c r="A369" s="114"/>
    </row>
    <row r="370" spans="1:9" s="115" customFormat="1">
      <c r="A370" s="114"/>
    </row>
    <row r="371" spans="1:9" s="115" customFormat="1">
      <c r="A371" s="114"/>
    </row>
    <row r="372" spans="1:9" s="115" customFormat="1">
      <c r="A372" s="114"/>
    </row>
    <row r="373" spans="1:9" s="115" customFormat="1">
      <c r="A373" s="114"/>
    </row>
    <row r="374" spans="1:9" s="115" customFormat="1">
      <c r="A374" s="114"/>
    </row>
    <row r="375" spans="1:9" s="115" customFormat="1">
      <c r="A375" s="114"/>
    </row>
    <row r="376" spans="1:9" s="115" customFormat="1">
      <c r="A376" s="114"/>
    </row>
    <row r="377" spans="1:9" s="115" customFormat="1">
      <c r="A377" s="114"/>
    </row>
    <row r="378" spans="1:9" s="115" customFormat="1">
      <c r="A378" s="114"/>
    </row>
    <row r="379" spans="1:9" s="115" customFormat="1">
      <c r="A379" s="114"/>
    </row>
    <row r="380" spans="1:9" s="115" customFormat="1">
      <c r="A380" s="114"/>
    </row>
    <row r="381" spans="1:9" s="115" customFormat="1">
      <c r="A381" s="114"/>
    </row>
    <row r="382" spans="1:9" s="115" customFormat="1">
      <c r="A382" s="114"/>
    </row>
    <row r="383" spans="1:9">
      <c r="C383" s="116"/>
      <c r="D383" s="116"/>
      <c r="E383" s="116"/>
      <c r="F383" s="116"/>
      <c r="G383" s="116"/>
      <c r="H383" s="116"/>
      <c r="I383" s="116"/>
    </row>
    <row r="384" spans="1:9">
      <c r="C384" s="116"/>
      <c r="D384" s="116"/>
      <c r="E384" s="116"/>
      <c r="F384" s="116"/>
      <c r="G384" s="116"/>
      <c r="H384" s="116"/>
      <c r="I384" s="116"/>
    </row>
    <row r="385" spans="3:9">
      <c r="C385" s="116"/>
      <c r="D385" s="116"/>
      <c r="E385" s="116"/>
      <c r="F385" s="116"/>
      <c r="G385" s="116"/>
      <c r="H385" s="116"/>
      <c r="I385" s="116"/>
    </row>
    <row r="386" spans="3:9">
      <c r="C386" s="116"/>
      <c r="D386" s="116"/>
      <c r="E386" s="116"/>
      <c r="F386" s="116"/>
      <c r="G386" s="116"/>
      <c r="H386" s="116"/>
      <c r="I386" s="116"/>
    </row>
    <row r="387" spans="3:9">
      <c r="C387" s="116"/>
      <c r="D387" s="116"/>
      <c r="E387" s="116"/>
      <c r="F387" s="116"/>
      <c r="G387" s="116"/>
      <c r="H387" s="116"/>
      <c r="I387" s="116"/>
    </row>
    <row r="388" spans="3:9">
      <c r="C388" s="116"/>
      <c r="D388" s="116"/>
      <c r="E388" s="116"/>
      <c r="F388" s="116"/>
      <c r="G388" s="116"/>
      <c r="H388" s="116"/>
      <c r="I388" s="116"/>
    </row>
    <row r="389" spans="3:9">
      <c r="C389" s="116"/>
      <c r="D389" s="116"/>
      <c r="E389" s="116"/>
      <c r="F389" s="116"/>
      <c r="G389" s="116"/>
      <c r="H389" s="116"/>
      <c r="I389" s="116"/>
    </row>
    <row r="390" spans="3:9">
      <c r="C390" s="116"/>
      <c r="D390" s="116"/>
      <c r="E390" s="116"/>
      <c r="F390" s="116"/>
      <c r="G390" s="116"/>
      <c r="H390" s="116"/>
      <c r="I390" s="116"/>
    </row>
    <row r="391" spans="3:9">
      <c r="C391" s="116"/>
      <c r="D391" s="116"/>
      <c r="E391" s="116"/>
      <c r="F391" s="116"/>
      <c r="G391" s="116"/>
      <c r="H391" s="116"/>
      <c r="I391" s="116"/>
    </row>
    <row r="392" spans="3:9">
      <c r="C392" s="116"/>
      <c r="D392" s="116"/>
      <c r="E392" s="116"/>
      <c r="F392" s="116"/>
      <c r="G392" s="116"/>
      <c r="H392" s="116"/>
      <c r="I392" s="116"/>
    </row>
    <row r="393" spans="3:9">
      <c r="C393" s="116"/>
      <c r="D393" s="116"/>
      <c r="E393" s="116"/>
      <c r="F393" s="116"/>
      <c r="G393" s="116"/>
      <c r="H393" s="116"/>
      <c r="I393" s="116"/>
    </row>
    <row r="394" spans="3:9">
      <c r="C394" s="116"/>
      <c r="D394" s="116"/>
      <c r="E394" s="116"/>
      <c r="F394" s="116"/>
      <c r="G394" s="116"/>
      <c r="H394" s="116"/>
      <c r="I394" s="116"/>
    </row>
    <row r="395" spans="3:9">
      <c r="C395" s="116"/>
      <c r="D395" s="116"/>
      <c r="E395" s="116"/>
      <c r="F395" s="116"/>
      <c r="G395" s="116"/>
      <c r="H395" s="116"/>
      <c r="I395" s="116"/>
    </row>
    <row r="396" spans="3:9">
      <c r="C396" s="116"/>
      <c r="D396" s="116"/>
      <c r="E396" s="116"/>
      <c r="F396" s="116"/>
      <c r="G396" s="116"/>
      <c r="H396" s="116"/>
      <c r="I396" s="116"/>
    </row>
    <row r="397" spans="3:9">
      <c r="C397" s="116"/>
      <c r="D397" s="116"/>
      <c r="E397" s="116"/>
      <c r="F397" s="116"/>
      <c r="G397" s="116"/>
      <c r="H397" s="116"/>
      <c r="I397" s="116"/>
    </row>
    <row r="398" spans="3:9">
      <c r="C398" s="116"/>
      <c r="D398" s="116"/>
      <c r="E398" s="116"/>
      <c r="F398" s="116"/>
      <c r="G398" s="116"/>
      <c r="H398" s="116"/>
      <c r="I398" s="116"/>
    </row>
    <row r="399" spans="3:9">
      <c r="C399" s="116"/>
      <c r="D399" s="116"/>
      <c r="E399" s="116"/>
      <c r="F399" s="116"/>
      <c r="G399" s="116"/>
      <c r="H399" s="116"/>
      <c r="I399" s="116"/>
    </row>
    <row r="400" spans="3:9">
      <c r="C400" s="116"/>
      <c r="D400" s="116"/>
      <c r="E400" s="116"/>
      <c r="F400" s="116"/>
      <c r="G400" s="116"/>
      <c r="H400" s="116"/>
      <c r="I400" s="116"/>
    </row>
    <row r="401" spans="3:9">
      <c r="C401" s="116"/>
      <c r="D401" s="116"/>
      <c r="E401" s="116"/>
      <c r="F401" s="116"/>
      <c r="G401" s="116"/>
      <c r="H401" s="116"/>
      <c r="I401" s="116"/>
    </row>
    <row r="402" spans="3:9">
      <c r="C402" s="116"/>
      <c r="D402" s="116"/>
      <c r="E402" s="116"/>
      <c r="F402" s="116"/>
      <c r="G402" s="116"/>
      <c r="H402" s="116"/>
      <c r="I402" s="116"/>
    </row>
    <row r="403" spans="3:9">
      <c r="C403" s="116"/>
      <c r="D403" s="116"/>
      <c r="E403" s="116"/>
      <c r="F403" s="116"/>
      <c r="G403" s="116"/>
      <c r="H403" s="116"/>
      <c r="I403" s="116"/>
    </row>
    <row r="404" spans="3:9">
      <c r="C404" s="116"/>
      <c r="D404" s="116"/>
      <c r="E404" s="116"/>
      <c r="F404" s="116"/>
      <c r="G404" s="116"/>
      <c r="H404" s="116"/>
      <c r="I404" s="116"/>
    </row>
    <row r="405" spans="3:9">
      <c r="C405" s="116"/>
      <c r="D405" s="116"/>
      <c r="E405" s="116"/>
      <c r="F405" s="116"/>
      <c r="G405" s="116"/>
      <c r="H405" s="116"/>
      <c r="I405" s="116"/>
    </row>
    <row r="406" spans="3:9">
      <c r="C406" s="116"/>
      <c r="D406" s="116"/>
      <c r="E406" s="116"/>
      <c r="F406" s="116"/>
      <c r="G406" s="116"/>
      <c r="H406" s="116"/>
      <c r="I406" s="116"/>
    </row>
    <row r="407" spans="3:9">
      <c r="C407" s="116"/>
      <c r="D407" s="116"/>
      <c r="E407" s="116"/>
      <c r="F407" s="116"/>
      <c r="G407" s="116"/>
      <c r="H407" s="116"/>
      <c r="I407" s="116"/>
    </row>
    <row r="408" spans="3:9">
      <c r="C408" s="116"/>
      <c r="D408" s="116"/>
      <c r="E408" s="116"/>
      <c r="F408" s="116"/>
      <c r="G408" s="116"/>
      <c r="H408" s="116"/>
      <c r="I408" s="116"/>
    </row>
    <row r="409" spans="3:9">
      <c r="C409" s="116"/>
      <c r="D409" s="116"/>
      <c r="E409" s="116"/>
      <c r="F409" s="116"/>
      <c r="G409" s="116"/>
      <c r="H409" s="116"/>
      <c r="I409" s="116"/>
    </row>
    <row r="410" spans="3:9">
      <c r="C410" s="116"/>
      <c r="D410" s="116"/>
      <c r="E410" s="116"/>
      <c r="F410" s="116"/>
      <c r="G410" s="116"/>
      <c r="H410" s="116"/>
      <c r="I410" s="116"/>
    </row>
    <row r="411" spans="3:9">
      <c r="C411" s="116"/>
      <c r="D411" s="116"/>
      <c r="E411" s="116"/>
      <c r="F411" s="116"/>
      <c r="G411" s="116"/>
      <c r="H411" s="116"/>
      <c r="I411" s="116"/>
    </row>
    <row r="412" spans="3:9">
      <c r="C412" s="116"/>
      <c r="D412" s="116"/>
      <c r="E412" s="116"/>
      <c r="F412" s="116"/>
      <c r="G412" s="116"/>
      <c r="H412" s="116"/>
      <c r="I412" s="116"/>
    </row>
    <row r="413" spans="3:9">
      <c r="C413" s="116"/>
      <c r="D413" s="116"/>
      <c r="E413" s="116"/>
      <c r="F413" s="116"/>
      <c r="G413" s="116"/>
      <c r="H413" s="116"/>
      <c r="I413" s="116"/>
    </row>
    <row r="414" spans="3:9">
      <c r="C414" s="116"/>
      <c r="D414" s="116"/>
      <c r="E414" s="116"/>
      <c r="F414" s="116"/>
      <c r="G414" s="116"/>
      <c r="H414" s="116"/>
      <c r="I414" s="116"/>
    </row>
    <row r="415" spans="3:9">
      <c r="C415" s="116"/>
      <c r="D415" s="116"/>
      <c r="E415" s="116"/>
      <c r="F415" s="116"/>
      <c r="G415" s="116"/>
      <c r="H415" s="116"/>
      <c r="I415" s="116"/>
    </row>
    <row r="416" spans="3:9">
      <c r="C416" s="116"/>
      <c r="D416" s="116"/>
      <c r="E416" s="116"/>
      <c r="F416" s="116"/>
      <c r="G416" s="116"/>
      <c r="H416" s="116"/>
      <c r="I416" s="116"/>
    </row>
    <row r="417" spans="3:9">
      <c r="C417" s="116"/>
      <c r="D417" s="116"/>
      <c r="E417" s="116"/>
      <c r="F417" s="116"/>
      <c r="G417" s="116"/>
      <c r="H417" s="116"/>
      <c r="I417" s="116"/>
    </row>
    <row r="418" spans="3:9">
      <c r="C418" s="116"/>
      <c r="D418" s="116"/>
      <c r="E418" s="116"/>
      <c r="F418" s="116"/>
      <c r="G418" s="116"/>
      <c r="H418" s="116"/>
      <c r="I418" s="116"/>
    </row>
    <row r="419" spans="3:9">
      <c r="C419" s="116"/>
      <c r="D419" s="116"/>
      <c r="E419" s="116"/>
      <c r="F419" s="116"/>
      <c r="G419" s="116"/>
      <c r="H419" s="116"/>
      <c r="I419" s="116"/>
    </row>
    <row r="420" spans="3:9">
      <c r="C420" s="116"/>
      <c r="D420" s="116"/>
      <c r="E420" s="116"/>
      <c r="F420" s="116"/>
      <c r="G420" s="116"/>
      <c r="H420" s="116"/>
      <c r="I420" s="116"/>
    </row>
    <row r="421" spans="3:9">
      <c r="C421" s="116"/>
      <c r="D421" s="116"/>
      <c r="E421" s="116"/>
      <c r="F421" s="116"/>
      <c r="G421" s="116"/>
      <c r="H421" s="116"/>
      <c r="I421" s="116"/>
    </row>
    <row r="422" spans="3:9">
      <c r="C422" s="116"/>
      <c r="D422" s="116"/>
      <c r="E422" s="116"/>
      <c r="F422" s="116"/>
      <c r="G422" s="116"/>
      <c r="H422" s="116"/>
      <c r="I422" s="116"/>
    </row>
    <row r="423" spans="3:9">
      <c r="C423" s="116"/>
      <c r="D423" s="116"/>
      <c r="E423" s="116"/>
      <c r="F423" s="116"/>
      <c r="G423" s="116"/>
      <c r="H423" s="116"/>
      <c r="I423" s="116"/>
    </row>
    <row r="424" spans="3:9">
      <c r="C424" s="116"/>
      <c r="D424" s="116"/>
      <c r="E424" s="116"/>
      <c r="F424" s="116"/>
      <c r="G424" s="116"/>
      <c r="H424" s="116"/>
      <c r="I424" s="116"/>
    </row>
    <row r="425" spans="3:9">
      <c r="C425" s="116"/>
      <c r="D425" s="116"/>
      <c r="E425" s="116"/>
      <c r="F425" s="116"/>
      <c r="G425" s="116"/>
      <c r="H425" s="116"/>
      <c r="I425" s="116"/>
    </row>
    <row r="426" spans="3:9">
      <c r="C426" s="116"/>
      <c r="D426" s="116"/>
      <c r="E426" s="116"/>
      <c r="F426" s="116"/>
      <c r="G426" s="116"/>
      <c r="H426" s="116"/>
      <c r="I426" s="116"/>
    </row>
    <row r="427" spans="3:9">
      <c r="C427" s="116"/>
      <c r="D427" s="116"/>
      <c r="E427" s="116"/>
      <c r="F427" s="116"/>
      <c r="G427" s="116"/>
      <c r="H427" s="116"/>
      <c r="I427" s="116"/>
    </row>
    <row r="428" spans="3:9">
      <c r="C428" s="116"/>
      <c r="D428" s="116"/>
      <c r="E428" s="116"/>
      <c r="F428" s="116"/>
      <c r="G428" s="116"/>
      <c r="H428" s="116"/>
      <c r="I428" s="116"/>
    </row>
    <row r="429" spans="3:9">
      <c r="C429" s="116"/>
      <c r="D429" s="116"/>
      <c r="E429" s="116"/>
      <c r="F429" s="116"/>
      <c r="G429" s="116"/>
      <c r="H429" s="116"/>
      <c r="I429" s="116"/>
    </row>
    <row r="430" spans="3:9">
      <c r="C430" s="116"/>
      <c r="D430" s="116"/>
      <c r="E430" s="116"/>
      <c r="F430" s="116"/>
      <c r="G430" s="116"/>
      <c r="H430" s="116"/>
      <c r="I430" s="116"/>
    </row>
    <row r="431" spans="3:9">
      <c r="C431" s="116"/>
      <c r="D431" s="116"/>
      <c r="E431" s="116"/>
      <c r="F431" s="116"/>
      <c r="G431" s="116"/>
      <c r="H431" s="116"/>
      <c r="I431" s="116"/>
    </row>
  </sheetData>
  <mergeCells count="1">
    <mergeCell ref="C1:D1"/>
  </mergeCells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&amp;C&amp;10&amp;A</oddHeader>
    <oddFooter>&amp;C&amp;10Page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BL384"/>
  <sheetViews>
    <sheetView topLeftCell="A97" zoomScale="110" zoomScaleNormal="110" workbookViewId="0">
      <selection activeCell="E3" sqref="E3:I4"/>
    </sheetView>
  </sheetViews>
  <sheetFormatPr baseColWidth="10" defaultColWidth="10.625" defaultRowHeight="14.25"/>
  <cols>
    <col min="1" max="1" width="3.375" style="84" customWidth="1"/>
    <col min="2" max="2" width="25.375" customWidth="1"/>
    <col min="3" max="6" width="15.5" customWidth="1"/>
    <col min="7" max="7" width="20.5" customWidth="1"/>
    <col min="8" max="8" width="18.375" customWidth="1"/>
    <col min="9" max="9" width="18.5" customWidth="1"/>
    <col min="1024" max="1024" width="11" customWidth="1"/>
  </cols>
  <sheetData>
    <row r="1" spans="1:9" ht="26.45" customHeight="1">
      <c r="D1" s="117" t="s">
        <v>82</v>
      </c>
    </row>
    <row r="3" spans="1:9" ht="25.35" customHeight="1">
      <c r="B3" s="85" t="s">
        <v>63</v>
      </c>
      <c r="C3" s="118"/>
      <c r="D3" s="118"/>
      <c r="E3" s="119"/>
      <c r="F3" s="120"/>
      <c r="G3" s="121"/>
      <c r="H3" s="122"/>
      <c r="I3" s="123"/>
    </row>
    <row r="4" spans="1:9" ht="25.35" customHeight="1">
      <c r="B4" s="85"/>
      <c r="C4" s="92" t="s">
        <v>64</v>
      </c>
      <c r="D4" s="93" t="s">
        <v>65</v>
      </c>
      <c r="E4" s="119"/>
      <c r="F4" s="120"/>
      <c r="G4" s="121"/>
      <c r="H4" s="122"/>
      <c r="I4" s="123"/>
    </row>
    <row r="5" spans="1:9" ht="25.35" customHeight="1">
      <c r="A5" s="84">
        <f t="shared" ref="A5:A68" si="0">IF(ISBLANK(B5),"0",WEEKDAY(B5,2))</f>
        <v>4</v>
      </c>
      <c r="B5" s="124">
        <v>43720</v>
      </c>
      <c r="C5" s="100">
        <v>13</v>
      </c>
      <c r="D5" s="101">
        <v>8</v>
      </c>
      <c r="E5" s="125"/>
      <c r="F5" s="103">
        <v>19</v>
      </c>
      <c r="G5" s="126"/>
      <c r="H5" s="105">
        <v>17</v>
      </c>
      <c r="I5" s="106">
        <v>7</v>
      </c>
    </row>
    <row r="6" spans="1:9" ht="25.35" customHeight="1">
      <c r="A6" s="84">
        <f t="shared" si="0"/>
        <v>5</v>
      </c>
      <c r="B6" s="124">
        <v>43721</v>
      </c>
      <c r="C6" s="100">
        <v>14</v>
      </c>
      <c r="D6" s="127"/>
      <c r="E6" s="102">
        <v>4</v>
      </c>
      <c r="F6" s="103">
        <v>14</v>
      </c>
      <c r="G6" s="126"/>
      <c r="H6" s="105">
        <v>12</v>
      </c>
      <c r="I6" s="128"/>
    </row>
    <row r="7" spans="1:9" ht="25.35" customHeight="1">
      <c r="A7" s="84">
        <f t="shared" si="0"/>
        <v>6</v>
      </c>
      <c r="B7" s="124">
        <v>43722</v>
      </c>
      <c r="C7" s="129" t="s">
        <v>70</v>
      </c>
      <c r="D7" s="127"/>
      <c r="E7" s="125"/>
      <c r="F7" s="130" t="s">
        <v>70</v>
      </c>
      <c r="G7" s="126" t="s">
        <v>70</v>
      </c>
      <c r="H7" s="131" t="s">
        <v>70</v>
      </c>
      <c r="I7" s="128"/>
    </row>
    <row r="8" spans="1:9" ht="25.35" customHeight="1">
      <c r="A8" s="84">
        <f t="shared" si="0"/>
        <v>7</v>
      </c>
      <c r="B8" s="124">
        <v>43723</v>
      </c>
      <c r="C8" s="100">
        <v>9</v>
      </c>
      <c r="D8" s="127"/>
      <c r="E8" s="125"/>
      <c r="F8" s="130"/>
      <c r="G8" s="126"/>
      <c r="H8" s="131"/>
      <c r="I8" s="128"/>
    </row>
    <row r="9" spans="1:9" ht="25.35" customHeight="1">
      <c r="A9" s="84">
        <f t="shared" si="0"/>
        <v>1</v>
      </c>
      <c r="B9" s="124">
        <v>43724</v>
      </c>
      <c r="C9" s="100">
        <v>13</v>
      </c>
      <c r="D9" s="127"/>
      <c r="E9" s="102">
        <v>5</v>
      </c>
      <c r="F9" s="103">
        <v>23</v>
      </c>
      <c r="G9" s="126"/>
      <c r="H9" s="105">
        <v>18</v>
      </c>
      <c r="I9" s="128"/>
    </row>
    <row r="10" spans="1:9" ht="25.35" customHeight="1">
      <c r="A10" s="84">
        <f t="shared" si="0"/>
        <v>2</v>
      </c>
      <c r="B10" s="124">
        <v>43725</v>
      </c>
      <c r="C10" s="100">
        <v>15</v>
      </c>
      <c r="D10" s="101">
        <v>15</v>
      </c>
      <c r="E10" s="125"/>
      <c r="F10" s="103">
        <v>23</v>
      </c>
      <c r="G10" s="104">
        <v>17</v>
      </c>
      <c r="H10" s="131"/>
      <c r="I10" s="106">
        <v>20</v>
      </c>
    </row>
    <row r="11" spans="1:9" ht="25.35" customHeight="1">
      <c r="A11" s="84">
        <f t="shared" si="0"/>
        <v>3</v>
      </c>
      <c r="B11" s="124">
        <v>43726</v>
      </c>
      <c r="C11" s="129"/>
      <c r="D11" s="127"/>
      <c r="E11" s="102">
        <v>3</v>
      </c>
      <c r="F11" s="103">
        <v>23</v>
      </c>
      <c r="G11" s="104">
        <v>10</v>
      </c>
      <c r="H11" s="105">
        <v>13</v>
      </c>
      <c r="I11" s="128"/>
    </row>
    <row r="12" spans="1:9" ht="25.35" customHeight="1">
      <c r="A12" s="84">
        <f t="shared" si="0"/>
        <v>4</v>
      </c>
      <c r="B12" s="124">
        <v>43727</v>
      </c>
      <c r="C12" s="100">
        <v>13</v>
      </c>
      <c r="D12" s="101">
        <v>15</v>
      </c>
      <c r="E12" s="125"/>
      <c r="F12" s="103">
        <v>17</v>
      </c>
      <c r="G12" s="126"/>
      <c r="H12" s="105">
        <v>11</v>
      </c>
      <c r="I12" s="128"/>
    </row>
    <row r="13" spans="1:9" ht="25.35" customHeight="1">
      <c r="A13" s="84">
        <f t="shared" si="0"/>
        <v>5</v>
      </c>
      <c r="B13" s="124">
        <v>43728</v>
      </c>
      <c r="C13" s="100">
        <v>11</v>
      </c>
      <c r="D13" s="127"/>
      <c r="E13" s="102">
        <v>8</v>
      </c>
      <c r="F13" s="103">
        <v>19</v>
      </c>
      <c r="G13" s="126"/>
      <c r="H13" s="105">
        <v>10</v>
      </c>
      <c r="I13" s="106">
        <v>10</v>
      </c>
    </row>
    <row r="14" spans="1:9" ht="25.35" customHeight="1">
      <c r="A14" s="84">
        <f t="shared" si="0"/>
        <v>6</v>
      </c>
      <c r="B14" s="124">
        <v>43729</v>
      </c>
      <c r="C14" s="100">
        <v>20</v>
      </c>
      <c r="D14" s="127"/>
      <c r="E14" s="125"/>
      <c r="F14" s="103">
        <v>16</v>
      </c>
      <c r="G14" s="104">
        <v>6</v>
      </c>
      <c r="H14" s="105">
        <v>9</v>
      </c>
      <c r="I14" s="128"/>
    </row>
    <row r="15" spans="1:9" ht="25.35" customHeight="1">
      <c r="A15" s="84">
        <f t="shared" si="0"/>
        <v>7</v>
      </c>
      <c r="B15" s="124">
        <v>43730</v>
      </c>
      <c r="C15" s="100">
        <v>14</v>
      </c>
      <c r="D15" s="127"/>
      <c r="E15" s="125"/>
      <c r="F15" s="130"/>
      <c r="G15" s="126"/>
      <c r="H15" s="131"/>
      <c r="I15" s="128"/>
    </row>
    <row r="16" spans="1:9" ht="25.35" customHeight="1">
      <c r="A16" s="84">
        <f t="shared" si="0"/>
        <v>1</v>
      </c>
      <c r="B16" s="124">
        <v>43731</v>
      </c>
      <c r="C16" s="100">
        <v>14</v>
      </c>
      <c r="D16" s="127"/>
      <c r="E16" s="102">
        <v>10</v>
      </c>
      <c r="F16" s="103">
        <v>25</v>
      </c>
      <c r="G16" s="126"/>
      <c r="H16" s="105">
        <v>20</v>
      </c>
      <c r="I16" s="128"/>
    </row>
    <row r="17" spans="1:64" ht="25.35" customHeight="1">
      <c r="A17" s="84">
        <f t="shared" si="0"/>
        <v>2</v>
      </c>
      <c r="B17" s="124">
        <v>43732</v>
      </c>
      <c r="C17" s="100">
        <v>11</v>
      </c>
      <c r="D17" s="101">
        <v>14</v>
      </c>
      <c r="E17" s="125"/>
      <c r="F17" s="103">
        <v>20</v>
      </c>
      <c r="G17" s="104">
        <v>22</v>
      </c>
      <c r="H17" s="131"/>
      <c r="I17" s="106">
        <v>15</v>
      </c>
    </row>
    <row r="18" spans="1:64" ht="25.35" customHeight="1">
      <c r="A18" s="84">
        <f t="shared" si="0"/>
        <v>3</v>
      </c>
      <c r="B18" s="124">
        <v>43733</v>
      </c>
      <c r="C18" s="129"/>
      <c r="D18" s="127"/>
      <c r="E18" s="125" t="s">
        <v>71</v>
      </c>
      <c r="F18" s="103">
        <v>23</v>
      </c>
      <c r="G18" s="104">
        <v>11</v>
      </c>
      <c r="H18" s="105">
        <v>17</v>
      </c>
      <c r="I18" s="128"/>
    </row>
    <row r="19" spans="1:64" ht="25.35" customHeight="1">
      <c r="A19" s="84">
        <f t="shared" si="0"/>
        <v>4</v>
      </c>
      <c r="B19" s="132">
        <v>43734</v>
      </c>
      <c r="C19" s="100">
        <v>6</v>
      </c>
      <c r="D19" s="101">
        <v>11</v>
      </c>
      <c r="E19" s="125"/>
      <c r="F19" s="103">
        <v>16</v>
      </c>
      <c r="G19" s="126"/>
      <c r="H19" s="105">
        <v>19</v>
      </c>
      <c r="I19" s="128"/>
      <c r="J19" s="109"/>
      <c r="K19" s="109"/>
      <c r="L19" s="109"/>
      <c r="M19" s="109"/>
      <c r="N19" s="109"/>
      <c r="O19" s="109"/>
      <c r="P19" s="109"/>
      <c r="Q19" s="109"/>
      <c r="R19" s="109"/>
      <c r="S19" s="109"/>
      <c r="T19" s="109"/>
      <c r="U19" s="109"/>
      <c r="V19" s="109"/>
      <c r="W19" s="109"/>
      <c r="X19" s="109"/>
      <c r="Y19" s="109"/>
      <c r="Z19" s="109"/>
      <c r="AA19" s="109"/>
      <c r="AB19" s="109"/>
      <c r="AC19" s="109"/>
      <c r="AD19" s="109"/>
      <c r="AE19" s="109"/>
      <c r="AF19" s="109"/>
      <c r="AG19" s="109"/>
      <c r="AH19" s="109"/>
      <c r="AI19" s="109"/>
      <c r="AJ19" s="109"/>
      <c r="AK19" s="109"/>
      <c r="AL19" s="109"/>
      <c r="AM19" s="109"/>
      <c r="AN19" s="109"/>
      <c r="AO19" s="109"/>
      <c r="AP19" s="109"/>
      <c r="AQ19" s="109"/>
      <c r="AR19" s="109"/>
      <c r="AS19" s="109"/>
      <c r="AT19" s="109"/>
      <c r="AU19" s="109"/>
      <c r="AV19" s="109"/>
      <c r="AW19" s="109"/>
      <c r="AX19" s="109"/>
      <c r="AY19" s="109"/>
      <c r="AZ19" s="109"/>
      <c r="BA19" s="109"/>
      <c r="BB19" s="109"/>
      <c r="BC19" s="109"/>
      <c r="BD19" s="109"/>
      <c r="BE19" s="109"/>
      <c r="BF19" s="109"/>
      <c r="BG19" s="109"/>
      <c r="BH19" s="109"/>
      <c r="BI19" s="109"/>
      <c r="BJ19" s="109"/>
      <c r="BK19" s="109"/>
      <c r="BL19" s="109"/>
    </row>
    <row r="20" spans="1:64" ht="25.35" customHeight="1">
      <c r="A20" s="84">
        <f t="shared" si="0"/>
        <v>5</v>
      </c>
      <c r="B20" s="124">
        <v>43735</v>
      </c>
      <c r="C20" s="100">
        <v>14</v>
      </c>
      <c r="D20" s="127"/>
      <c r="E20" s="102">
        <v>8</v>
      </c>
      <c r="F20" s="103">
        <v>16</v>
      </c>
      <c r="G20" s="126"/>
      <c r="H20" s="105">
        <v>8</v>
      </c>
      <c r="I20" s="106">
        <v>13</v>
      </c>
    </row>
    <row r="21" spans="1:64" ht="25.35" customHeight="1">
      <c r="A21" s="84">
        <f t="shared" si="0"/>
        <v>6</v>
      </c>
      <c r="B21" s="124">
        <v>43736</v>
      </c>
      <c r="C21" s="100">
        <v>14</v>
      </c>
      <c r="D21" s="127"/>
      <c r="E21" s="125"/>
      <c r="F21" s="103">
        <v>14</v>
      </c>
      <c r="G21" s="104">
        <v>7</v>
      </c>
      <c r="H21" s="105">
        <v>13</v>
      </c>
      <c r="I21" s="128"/>
    </row>
    <row r="22" spans="1:64" ht="25.35" customHeight="1">
      <c r="A22" s="84">
        <f t="shared" si="0"/>
        <v>7</v>
      </c>
      <c r="B22" s="124">
        <v>43737</v>
      </c>
      <c r="C22" s="100">
        <v>14</v>
      </c>
      <c r="D22" s="127"/>
      <c r="E22" s="125"/>
      <c r="F22" s="130"/>
      <c r="G22" s="126"/>
      <c r="H22" s="131"/>
      <c r="I22" s="128"/>
    </row>
    <row r="23" spans="1:64" ht="25.35" customHeight="1">
      <c r="A23" s="84">
        <f t="shared" si="0"/>
        <v>1</v>
      </c>
      <c r="B23" s="124">
        <v>43738</v>
      </c>
      <c r="C23" s="100">
        <v>15</v>
      </c>
      <c r="D23" s="127"/>
      <c r="E23" s="102">
        <v>13</v>
      </c>
      <c r="F23" s="103">
        <v>24</v>
      </c>
      <c r="G23" s="126"/>
      <c r="H23" s="105">
        <v>14</v>
      </c>
      <c r="I23" s="128"/>
    </row>
    <row r="24" spans="1:64" ht="25.35" customHeight="1">
      <c r="A24" s="84" t="str">
        <f t="shared" si="0"/>
        <v>0</v>
      </c>
      <c r="B24" s="132"/>
      <c r="C24" s="133"/>
      <c r="D24" s="133"/>
      <c r="E24" s="133"/>
      <c r="F24" s="133"/>
      <c r="G24" s="133"/>
      <c r="H24" s="133"/>
      <c r="I24" s="133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  <c r="W24" s="109"/>
      <c r="X24" s="109"/>
      <c r="Y24" s="109"/>
      <c r="Z24" s="109"/>
      <c r="AA24" s="109"/>
      <c r="AB24" s="109"/>
      <c r="AC24" s="109"/>
      <c r="AD24" s="109"/>
      <c r="AE24" s="109"/>
      <c r="AF24" s="109"/>
      <c r="AG24" s="109"/>
      <c r="AH24" s="109"/>
      <c r="AI24" s="109"/>
      <c r="AJ24" s="109"/>
      <c r="AK24" s="109"/>
      <c r="AL24" s="109"/>
      <c r="AM24" s="109"/>
      <c r="AN24" s="109"/>
      <c r="AO24" s="109"/>
      <c r="AP24" s="109"/>
      <c r="AQ24" s="109"/>
      <c r="AR24" s="109"/>
      <c r="AS24" s="109"/>
      <c r="AT24" s="109"/>
      <c r="AU24" s="109"/>
      <c r="AV24" s="109"/>
      <c r="AW24" s="109"/>
      <c r="AX24" s="109"/>
      <c r="AY24" s="109"/>
      <c r="AZ24" s="109"/>
      <c r="BA24" s="109"/>
      <c r="BB24" s="109"/>
      <c r="BC24" s="109"/>
      <c r="BD24" s="109"/>
      <c r="BE24" s="109"/>
      <c r="BF24" s="109"/>
      <c r="BG24" s="109"/>
      <c r="BH24" s="109"/>
      <c r="BI24" s="109"/>
      <c r="BJ24" s="109"/>
      <c r="BK24" s="109"/>
      <c r="BL24" s="109"/>
    </row>
    <row r="25" spans="1:64" ht="25.35" customHeight="1">
      <c r="A25" s="84">
        <f t="shared" si="0"/>
        <v>2</v>
      </c>
      <c r="B25" s="124">
        <v>43739</v>
      </c>
      <c r="C25" s="100">
        <v>10</v>
      </c>
      <c r="D25" s="101">
        <v>10</v>
      </c>
      <c r="E25" s="102">
        <v>4</v>
      </c>
      <c r="F25" s="103">
        <v>24</v>
      </c>
      <c r="G25" s="104">
        <v>22</v>
      </c>
      <c r="H25" s="131"/>
      <c r="I25" s="106">
        <v>20</v>
      </c>
    </row>
    <row r="26" spans="1:64" ht="25.35" customHeight="1">
      <c r="A26" s="84">
        <f t="shared" si="0"/>
        <v>3</v>
      </c>
      <c r="B26" s="124">
        <v>43740</v>
      </c>
      <c r="C26" s="129"/>
      <c r="D26" s="127"/>
      <c r="E26" s="125"/>
      <c r="F26" s="103">
        <v>23</v>
      </c>
      <c r="G26" s="104">
        <v>13</v>
      </c>
      <c r="H26" s="105">
        <v>18</v>
      </c>
      <c r="I26" s="128"/>
    </row>
    <row r="27" spans="1:64" ht="25.35" customHeight="1">
      <c r="A27" s="84">
        <f t="shared" si="0"/>
        <v>4</v>
      </c>
      <c r="B27" s="124">
        <v>43741</v>
      </c>
      <c r="C27" s="100">
        <v>12</v>
      </c>
      <c r="D27" s="101">
        <v>13</v>
      </c>
      <c r="E27" s="125"/>
      <c r="F27" s="103">
        <v>22</v>
      </c>
      <c r="G27" s="126"/>
      <c r="H27" s="105">
        <v>15</v>
      </c>
      <c r="I27" s="128"/>
    </row>
    <row r="28" spans="1:64" ht="25.35" customHeight="1">
      <c r="A28" s="84">
        <f t="shared" si="0"/>
        <v>5</v>
      </c>
      <c r="B28" s="124">
        <v>43742</v>
      </c>
      <c r="C28" s="100">
        <v>13</v>
      </c>
      <c r="D28" s="127"/>
      <c r="E28" s="102">
        <v>5</v>
      </c>
      <c r="F28" s="103">
        <v>22</v>
      </c>
      <c r="G28" s="126"/>
      <c r="H28" s="105">
        <v>8</v>
      </c>
      <c r="I28" s="106">
        <v>13</v>
      </c>
    </row>
    <row r="29" spans="1:64" ht="25.35" customHeight="1">
      <c r="A29" s="84">
        <f t="shared" si="0"/>
        <v>6</v>
      </c>
      <c r="B29" s="124">
        <v>43743</v>
      </c>
      <c r="C29" s="100">
        <v>15</v>
      </c>
      <c r="D29" s="127"/>
      <c r="E29" s="125"/>
      <c r="F29" s="103">
        <v>18</v>
      </c>
      <c r="G29" s="104">
        <v>5</v>
      </c>
      <c r="H29" s="105">
        <v>20</v>
      </c>
      <c r="I29" s="128"/>
    </row>
    <row r="30" spans="1:64" ht="25.35" customHeight="1">
      <c r="A30" s="84">
        <f t="shared" si="0"/>
        <v>7</v>
      </c>
      <c r="B30" s="124">
        <v>43744</v>
      </c>
      <c r="C30" s="100">
        <v>10</v>
      </c>
      <c r="D30" s="127"/>
      <c r="E30" s="125"/>
      <c r="F30" s="130"/>
      <c r="G30" s="126"/>
      <c r="H30" s="131"/>
      <c r="I30" s="128"/>
    </row>
    <row r="31" spans="1:64" ht="25.35" customHeight="1">
      <c r="A31" s="84">
        <f t="shared" si="0"/>
        <v>1</v>
      </c>
      <c r="B31" s="124">
        <v>43745</v>
      </c>
      <c r="C31" s="100">
        <v>12</v>
      </c>
      <c r="D31" s="127"/>
      <c r="E31" s="102">
        <v>12</v>
      </c>
      <c r="F31" s="103">
        <v>25</v>
      </c>
      <c r="G31" s="126"/>
      <c r="H31" s="105">
        <v>19</v>
      </c>
      <c r="I31" s="128"/>
    </row>
    <row r="32" spans="1:64" ht="25.35" customHeight="1">
      <c r="A32" s="84">
        <f t="shared" si="0"/>
        <v>2</v>
      </c>
      <c r="B32" s="124">
        <v>43746</v>
      </c>
      <c r="C32" s="100">
        <v>12</v>
      </c>
      <c r="D32" s="101">
        <v>13</v>
      </c>
      <c r="E32" s="125"/>
      <c r="F32" s="103">
        <v>22</v>
      </c>
      <c r="G32" s="104">
        <v>24</v>
      </c>
      <c r="H32" s="131"/>
      <c r="I32" s="106">
        <v>24</v>
      </c>
    </row>
    <row r="33" spans="1:9" ht="25.35" customHeight="1">
      <c r="A33" s="84">
        <f t="shared" si="0"/>
        <v>3</v>
      </c>
      <c r="B33" s="124">
        <v>43747</v>
      </c>
      <c r="C33" s="129"/>
      <c r="D33" s="127"/>
      <c r="E33" s="102">
        <v>6</v>
      </c>
      <c r="F33" s="103">
        <v>25</v>
      </c>
      <c r="G33" s="104">
        <v>10</v>
      </c>
      <c r="H33" s="105">
        <v>19</v>
      </c>
      <c r="I33" s="128"/>
    </row>
    <row r="34" spans="1:9" ht="25.35" customHeight="1">
      <c r="A34" s="84">
        <f t="shared" si="0"/>
        <v>4</v>
      </c>
      <c r="B34" s="124">
        <v>43748</v>
      </c>
      <c r="C34" s="100">
        <v>12</v>
      </c>
      <c r="D34" s="101">
        <v>12</v>
      </c>
      <c r="E34" s="125"/>
      <c r="F34" s="103">
        <v>21</v>
      </c>
      <c r="G34" s="126"/>
      <c r="H34" s="105">
        <v>16</v>
      </c>
      <c r="I34" s="128"/>
    </row>
    <row r="35" spans="1:9" ht="25.35" customHeight="1">
      <c r="A35" s="84">
        <f t="shared" si="0"/>
        <v>5</v>
      </c>
      <c r="B35" s="124">
        <v>43749</v>
      </c>
      <c r="C35" s="100">
        <v>11</v>
      </c>
      <c r="D35" s="127"/>
      <c r="E35" s="102">
        <v>13</v>
      </c>
      <c r="F35" s="103">
        <v>18</v>
      </c>
      <c r="G35" s="126"/>
      <c r="H35" s="105">
        <v>10</v>
      </c>
      <c r="I35" s="106">
        <v>21</v>
      </c>
    </row>
    <row r="36" spans="1:9" ht="25.35" customHeight="1">
      <c r="A36" s="84">
        <f t="shared" si="0"/>
        <v>6</v>
      </c>
      <c r="B36" s="124">
        <v>43750</v>
      </c>
      <c r="C36" s="100">
        <v>12</v>
      </c>
      <c r="D36" s="127"/>
      <c r="E36" s="125"/>
      <c r="F36" s="103">
        <v>23</v>
      </c>
      <c r="G36" s="104">
        <v>0</v>
      </c>
      <c r="H36" s="105">
        <v>7</v>
      </c>
      <c r="I36" s="128"/>
    </row>
    <row r="37" spans="1:9" ht="25.35" customHeight="1">
      <c r="A37" s="84">
        <f t="shared" si="0"/>
        <v>7</v>
      </c>
      <c r="B37" s="124">
        <v>43751</v>
      </c>
      <c r="C37" s="100">
        <v>13</v>
      </c>
      <c r="D37" s="127"/>
      <c r="E37" s="125"/>
      <c r="F37" s="130"/>
      <c r="G37" s="126"/>
      <c r="H37" s="131"/>
      <c r="I37" s="128"/>
    </row>
    <row r="38" spans="1:9" ht="25.35" customHeight="1">
      <c r="A38" s="84">
        <f t="shared" si="0"/>
        <v>1</v>
      </c>
      <c r="B38" s="124">
        <v>43752</v>
      </c>
      <c r="C38" s="100">
        <v>15</v>
      </c>
      <c r="D38" s="127"/>
      <c r="E38" s="102">
        <v>9</v>
      </c>
      <c r="F38" s="103">
        <v>21</v>
      </c>
      <c r="G38" s="126"/>
      <c r="H38" s="105">
        <v>17</v>
      </c>
      <c r="I38" s="128"/>
    </row>
    <row r="39" spans="1:9" ht="25.35" customHeight="1">
      <c r="A39" s="84">
        <f t="shared" si="0"/>
        <v>2</v>
      </c>
      <c r="B39" s="124">
        <v>43753</v>
      </c>
      <c r="C39" s="100">
        <v>13</v>
      </c>
      <c r="D39" s="101">
        <v>13</v>
      </c>
      <c r="E39" s="125"/>
      <c r="F39" s="103">
        <v>23</v>
      </c>
      <c r="G39" s="104">
        <v>23</v>
      </c>
      <c r="H39" s="131"/>
      <c r="I39" s="106">
        <v>24</v>
      </c>
    </row>
    <row r="40" spans="1:9" ht="25.35" customHeight="1">
      <c r="A40" s="84">
        <f t="shared" si="0"/>
        <v>3</v>
      </c>
      <c r="B40" s="124">
        <v>43754</v>
      </c>
      <c r="C40" s="129"/>
      <c r="D40" s="127"/>
      <c r="E40" s="102">
        <v>3</v>
      </c>
      <c r="F40" s="103">
        <v>24</v>
      </c>
      <c r="G40" s="104">
        <v>13</v>
      </c>
      <c r="H40" s="105">
        <v>20</v>
      </c>
      <c r="I40" s="128"/>
    </row>
    <row r="41" spans="1:9" ht="25.35" customHeight="1">
      <c r="A41" s="84">
        <f t="shared" si="0"/>
        <v>4</v>
      </c>
      <c r="B41" s="124">
        <v>43755</v>
      </c>
      <c r="C41" s="100">
        <v>7</v>
      </c>
      <c r="D41" s="101">
        <v>13</v>
      </c>
      <c r="E41" s="125"/>
      <c r="F41" s="103">
        <v>18</v>
      </c>
      <c r="G41" s="126"/>
      <c r="H41" s="105">
        <v>18</v>
      </c>
      <c r="I41" s="128"/>
    </row>
    <row r="42" spans="1:9" ht="25.35" customHeight="1">
      <c r="A42" s="84">
        <f t="shared" si="0"/>
        <v>5</v>
      </c>
      <c r="B42" s="124">
        <v>43756</v>
      </c>
      <c r="C42" s="100">
        <v>11</v>
      </c>
      <c r="D42" s="127"/>
      <c r="E42" s="102">
        <v>11</v>
      </c>
      <c r="F42" s="103">
        <v>21</v>
      </c>
      <c r="G42" s="126"/>
      <c r="H42" s="105">
        <v>10</v>
      </c>
      <c r="I42" s="106">
        <v>17</v>
      </c>
    </row>
    <row r="43" spans="1:9" ht="25.35" customHeight="1">
      <c r="A43" s="84">
        <f t="shared" si="0"/>
        <v>6</v>
      </c>
      <c r="B43" s="124">
        <v>43757</v>
      </c>
      <c r="C43" s="100">
        <v>12</v>
      </c>
      <c r="D43" s="127"/>
      <c r="E43" s="125"/>
      <c r="F43" s="103">
        <v>17</v>
      </c>
      <c r="G43" s="104">
        <v>4</v>
      </c>
      <c r="H43" s="105">
        <v>12</v>
      </c>
      <c r="I43" s="128"/>
    </row>
    <row r="44" spans="1:9" ht="25.35" customHeight="1">
      <c r="A44" s="84">
        <f t="shared" si="0"/>
        <v>7</v>
      </c>
      <c r="B44" s="124">
        <v>43758</v>
      </c>
      <c r="C44" s="100">
        <v>15</v>
      </c>
      <c r="D44" s="127"/>
      <c r="E44" s="125"/>
      <c r="F44" s="130"/>
      <c r="G44" s="126"/>
      <c r="H44" s="131"/>
      <c r="I44" s="128"/>
    </row>
    <row r="45" spans="1:9" ht="25.35" customHeight="1">
      <c r="A45" s="84">
        <f t="shared" si="0"/>
        <v>1</v>
      </c>
      <c r="B45" s="124">
        <v>43759</v>
      </c>
      <c r="C45" s="100">
        <v>15</v>
      </c>
      <c r="D45" s="127"/>
      <c r="E45" s="102">
        <v>8</v>
      </c>
      <c r="F45" s="103">
        <v>25</v>
      </c>
      <c r="G45" s="126"/>
      <c r="H45" s="105">
        <v>18</v>
      </c>
      <c r="I45" s="128"/>
    </row>
    <row r="46" spans="1:9" ht="25.35" customHeight="1">
      <c r="A46" s="84">
        <f t="shared" si="0"/>
        <v>2</v>
      </c>
      <c r="B46" s="124">
        <v>43760</v>
      </c>
      <c r="C46" s="100">
        <v>10</v>
      </c>
      <c r="D46" s="101">
        <v>13</v>
      </c>
      <c r="E46" s="125"/>
      <c r="F46" s="103">
        <v>22</v>
      </c>
      <c r="G46" s="104">
        <v>24</v>
      </c>
      <c r="H46" s="131"/>
      <c r="I46" s="106">
        <v>22</v>
      </c>
    </row>
    <row r="47" spans="1:9" ht="25.35" customHeight="1">
      <c r="A47" s="84">
        <f t="shared" si="0"/>
        <v>3</v>
      </c>
      <c r="B47" s="124">
        <v>43761</v>
      </c>
      <c r="C47" s="129"/>
      <c r="D47" s="127"/>
      <c r="E47" s="102">
        <v>3</v>
      </c>
      <c r="F47" s="103">
        <v>24</v>
      </c>
      <c r="G47" s="104">
        <v>17</v>
      </c>
      <c r="H47" s="105">
        <v>16</v>
      </c>
      <c r="I47" s="128"/>
    </row>
    <row r="48" spans="1:9" ht="25.35" customHeight="1">
      <c r="A48" s="84">
        <f t="shared" si="0"/>
        <v>4</v>
      </c>
      <c r="B48" s="124">
        <v>43762</v>
      </c>
      <c r="C48" s="100">
        <v>15</v>
      </c>
      <c r="D48" s="101">
        <v>9</v>
      </c>
      <c r="E48" s="125"/>
      <c r="F48" s="103">
        <v>24</v>
      </c>
      <c r="G48" s="126"/>
      <c r="H48" s="105">
        <v>17</v>
      </c>
      <c r="I48" s="128"/>
    </row>
    <row r="49" spans="1:64" ht="25.35" customHeight="1">
      <c r="A49" s="84">
        <f t="shared" si="0"/>
        <v>5</v>
      </c>
      <c r="B49" s="124">
        <v>43763</v>
      </c>
      <c r="C49" s="100">
        <v>13</v>
      </c>
      <c r="D49" s="127"/>
      <c r="E49" s="102">
        <v>11</v>
      </c>
      <c r="F49" s="103">
        <v>18</v>
      </c>
      <c r="G49" s="126"/>
      <c r="H49" s="105">
        <v>11</v>
      </c>
      <c r="I49" s="106">
        <v>20</v>
      </c>
    </row>
    <row r="50" spans="1:64" ht="25.35" customHeight="1">
      <c r="A50" s="84">
        <f t="shared" si="0"/>
        <v>6</v>
      </c>
      <c r="B50" s="124">
        <v>43764</v>
      </c>
      <c r="C50" s="100">
        <v>12</v>
      </c>
      <c r="D50" s="127"/>
      <c r="E50" s="125"/>
      <c r="F50" s="103">
        <v>11</v>
      </c>
      <c r="G50" s="104">
        <v>6</v>
      </c>
      <c r="H50" s="105">
        <v>7</v>
      </c>
      <c r="I50" s="128"/>
    </row>
    <row r="51" spans="1:64" ht="25.35" customHeight="1">
      <c r="A51" s="84">
        <f t="shared" si="0"/>
        <v>7</v>
      </c>
      <c r="B51" s="124">
        <v>43765</v>
      </c>
      <c r="C51" s="100">
        <v>12</v>
      </c>
      <c r="D51" s="127"/>
      <c r="E51" s="125"/>
      <c r="F51" s="130"/>
      <c r="G51" s="126"/>
      <c r="H51" s="131"/>
      <c r="I51" s="128"/>
    </row>
    <row r="52" spans="1:64" ht="25.35" customHeight="1">
      <c r="A52" s="84">
        <f t="shared" si="0"/>
        <v>1</v>
      </c>
      <c r="B52" s="124">
        <v>43766</v>
      </c>
      <c r="C52" s="100">
        <v>12</v>
      </c>
      <c r="D52" s="127"/>
      <c r="E52" s="102">
        <v>9</v>
      </c>
      <c r="F52" s="103">
        <v>22</v>
      </c>
      <c r="G52" s="126"/>
      <c r="H52" s="105">
        <v>15</v>
      </c>
      <c r="I52" s="128"/>
    </row>
    <row r="53" spans="1:64" ht="25.35" customHeight="1">
      <c r="A53" s="84">
        <f t="shared" si="0"/>
        <v>2</v>
      </c>
      <c r="B53" s="124">
        <v>43767</v>
      </c>
      <c r="C53" s="100">
        <v>11</v>
      </c>
      <c r="D53" s="101">
        <v>15</v>
      </c>
      <c r="E53" s="125"/>
      <c r="F53" s="103">
        <v>24</v>
      </c>
      <c r="G53" s="104">
        <v>25</v>
      </c>
      <c r="H53" s="131"/>
      <c r="I53" s="106">
        <v>19</v>
      </c>
    </row>
    <row r="54" spans="1:64" ht="25.35" customHeight="1">
      <c r="A54" s="84">
        <f t="shared" si="0"/>
        <v>3</v>
      </c>
      <c r="B54" s="124">
        <v>43768</v>
      </c>
      <c r="C54" s="129"/>
      <c r="D54" s="127"/>
      <c r="E54" s="102">
        <v>5</v>
      </c>
      <c r="F54" s="103">
        <v>23</v>
      </c>
      <c r="G54" s="104">
        <v>11</v>
      </c>
      <c r="H54" s="105">
        <v>13</v>
      </c>
      <c r="I54" s="128"/>
    </row>
    <row r="55" spans="1:64" ht="25.35" customHeight="1">
      <c r="A55" s="84">
        <f t="shared" si="0"/>
        <v>4</v>
      </c>
      <c r="B55" s="124">
        <v>43769</v>
      </c>
      <c r="C55" s="100">
        <v>13</v>
      </c>
      <c r="D55" s="127"/>
      <c r="E55" s="125"/>
      <c r="F55" s="103">
        <v>17</v>
      </c>
      <c r="G55" s="126"/>
      <c r="H55" s="105">
        <v>8</v>
      </c>
      <c r="I55" s="128"/>
    </row>
    <row r="56" spans="1:64" ht="25.35" customHeight="1">
      <c r="A56" s="84" t="str">
        <f t="shared" si="0"/>
        <v>0</v>
      </c>
      <c r="B56" s="132"/>
      <c r="C56" s="133"/>
      <c r="D56" s="133"/>
      <c r="E56" s="133"/>
      <c r="F56" s="133"/>
      <c r="G56" s="133"/>
      <c r="H56" s="133"/>
      <c r="I56" s="133"/>
      <c r="J56" s="109"/>
      <c r="K56" s="109"/>
      <c r="L56" s="109"/>
      <c r="M56" s="109"/>
      <c r="N56" s="109"/>
      <c r="O56" s="109"/>
      <c r="P56" s="109"/>
      <c r="Q56" s="109"/>
      <c r="R56" s="109"/>
      <c r="S56" s="109"/>
      <c r="T56" s="109"/>
      <c r="U56" s="109"/>
      <c r="V56" s="109"/>
      <c r="W56" s="109"/>
      <c r="X56" s="109"/>
      <c r="Y56" s="109"/>
      <c r="Z56" s="109"/>
      <c r="AA56" s="109"/>
      <c r="AB56" s="109"/>
      <c r="AC56" s="109"/>
      <c r="AD56" s="109"/>
      <c r="AE56" s="109"/>
      <c r="AF56" s="109"/>
      <c r="AG56" s="109"/>
      <c r="AH56" s="109"/>
      <c r="AI56" s="109"/>
      <c r="AJ56" s="109"/>
      <c r="AK56" s="109"/>
      <c r="AL56" s="109"/>
      <c r="AM56" s="109"/>
      <c r="AN56" s="109"/>
      <c r="AO56" s="109"/>
      <c r="AP56" s="109"/>
      <c r="AQ56" s="109"/>
      <c r="AR56" s="109"/>
      <c r="AS56" s="109"/>
      <c r="AT56" s="109"/>
      <c r="AU56" s="109"/>
      <c r="AV56" s="109"/>
      <c r="AW56" s="109"/>
      <c r="AX56" s="109"/>
      <c r="AY56" s="109"/>
      <c r="AZ56" s="109"/>
      <c r="BA56" s="109"/>
      <c r="BB56" s="109"/>
      <c r="BC56" s="109"/>
      <c r="BD56" s="109"/>
      <c r="BE56" s="109"/>
      <c r="BF56" s="109"/>
      <c r="BG56" s="109"/>
      <c r="BH56" s="109"/>
      <c r="BI56" s="109"/>
      <c r="BJ56" s="109"/>
      <c r="BK56" s="109"/>
      <c r="BL56" s="109"/>
    </row>
    <row r="57" spans="1:64" ht="25.35" customHeight="1">
      <c r="A57" s="84">
        <f t="shared" si="0"/>
        <v>5</v>
      </c>
      <c r="B57" s="124">
        <v>43770</v>
      </c>
      <c r="C57" s="100">
        <v>10</v>
      </c>
      <c r="D57" s="127"/>
      <c r="E57" s="102">
        <v>11</v>
      </c>
      <c r="F57" s="103">
        <v>7</v>
      </c>
      <c r="G57" s="126"/>
      <c r="H57" s="105">
        <v>16</v>
      </c>
      <c r="I57" s="106">
        <v>6</v>
      </c>
    </row>
    <row r="58" spans="1:64" ht="25.35" customHeight="1">
      <c r="A58" s="84">
        <f t="shared" si="0"/>
        <v>6</v>
      </c>
      <c r="B58" s="124">
        <v>43771</v>
      </c>
      <c r="C58" s="100">
        <v>13</v>
      </c>
      <c r="D58" s="127"/>
      <c r="E58" s="125"/>
      <c r="F58" s="103">
        <v>14</v>
      </c>
      <c r="G58" s="104">
        <v>3</v>
      </c>
      <c r="H58" s="105">
        <v>9</v>
      </c>
      <c r="I58" s="128"/>
    </row>
    <row r="59" spans="1:64" ht="25.35" customHeight="1">
      <c r="A59" s="84">
        <f t="shared" si="0"/>
        <v>7</v>
      </c>
      <c r="B59" s="124">
        <v>43772</v>
      </c>
      <c r="C59" s="100">
        <v>15</v>
      </c>
      <c r="D59" s="127"/>
      <c r="E59" s="125"/>
      <c r="F59" s="130"/>
      <c r="G59" s="126"/>
      <c r="H59" s="131"/>
      <c r="I59" s="128"/>
    </row>
    <row r="60" spans="1:64" ht="25.35" customHeight="1">
      <c r="A60" s="84">
        <f t="shared" si="0"/>
        <v>1</v>
      </c>
      <c r="B60" s="124">
        <v>43773</v>
      </c>
      <c r="C60" s="100">
        <v>12</v>
      </c>
      <c r="D60" s="127"/>
      <c r="E60" s="102">
        <v>7</v>
      </c>
      <c r="F60" s="103">
        <v>24</v>
      </c>
      <c r="G60" s="126"/>
      <c r="H60" s="105">
        <v>18</v>
      </c>
      <c r="I60" s="128"/>
    </row>
    <row r="61" spans="1:64" ht="25.35" customHeight="1">
      <c r="A61" s="84">
        <f t="shared" si="0"/>
        <v>2</v>
      </c>
      <c r="B61" s="124">
        <v>43774</v>
      </c>
      <c r="C61" s="100">
        <v>15</v>
      </c>
      <c r="D61" s="101">
        <v>15</v>
      </c>
      <c r="E61" s="125"/>
      <c r="F61" s="103">
        <v>25</v>
      </c>
      <c r="G61" s="104">
        <v>23</v>
      </c>
      <c r="H61" s="131"/>
      <c r="I61" s="106">
        <v>29</v>
      </c>
    </row>
    <row r="62" spans="1:64" ht="25.35" customHeight="1">
      <c r="A62" s="84">
        <f t="shared" si="0"/>
        <v>3</v>
      </c>
      <c r="B62" s="124">
        <v>43775</v>
      </c>
      <c r="C62" s="129"/>
      <c r="D62" s="127"/>
      <c r="E62" s="102">
        <v>6</v>
      </c>
      <c r="F62" s="103">
        <v>24</v>
      </c>
      <c r="G62" s="104">
        <v>8</v>
      </c>
      <c r="H62" s="105">
        <v>19</v>
      </c>
      <c r="I62" s="128"/>
    </row>
    <row r="63" spans="1:64" ht="25.35" customHeight="1">
      <c r="A63" s="84">
        <f t="shared" si="0"/>
        <v>4</v>
      </c>
      <c r="B63" s="124">
        <v>43776</v>
      </c>
      <c r="C63" s="100">
        <v>11</v>
      </c>
      <c r="D63" s="101">
        <v>8</v>
      </c>
      <c r="E63" s="125"/>
      <c r="F63" s="103">
        <v>25</v>
      </c>
      <c r="G63" s="126"/>
      <c r="H63" s="105">
        <v>14</v>
      </c>
      <c r="I63" s="128"/>
    </row>
    <row r="64" spans="1:64" ht="25.35" customHeight="1">
      <c r="A64" s="84">
        <f t="shared" si="0"/>
        <v>5</v>
      </c>
      <c r="B64" s="124">
        <v>43777</v>
      </c>
      <c r="C64" s="100">
        <v>12</v>
      </c>
      <c r="D64" s="127"/>
      <c r="E64" s="102">
        <v>12</v>
      </c>
      <c r="F64" s="103">
        <v>25</v>
      </c>
      <c r="G64" s="126"/>
      <c r="H64" s="105">
        <v>9</v>
      </c>
      <c r="I64" s="106">
        <v>22</v>
      </c>
    </row>
    <row r="65" spans="1:9" ht="25.35" customHeight="1">
      <c r="A65" s="84">
        <f t="shared" si="0"/>
        <v>6</v>
      </c>
      <c r="B65" s="124">
        <v>43778</v>
      </c>
      <c r="C65" s="100">
        <v>14</v>
      </c>
      <c r="D65" s="127"/>
      <c r="E65" s="125"/>
      <c r="F65" s="103">
        <v>23</v>
      </c>
      <c r="G65" s="104">
        <v>0</v>
      </c>
      <c r="H65" s="105">
        <v>12</v>
      </c>
      <c r="I65" s="128"/>
    </row>
    <row r="66" spans="1:9" ht="25.35" customHeight="1">
      <c r="A66" s="84">
        <f t="shared" si="0"/>
        <v>7</v>
      </c>
      <c r="B66" s="124">
        <v>43779</v>
      </c>
      <c r="C66" s="100">
        <v>12</v>
      </c>
      <c r="D66" s="127"/>
      <c r="E66" s="125"/>
      <c r="F66" s="130"/>
      <c r="G66" s="126"/>
      <c r="H66" s="131"/>
      <c r="I66" s="128"/>
    </row>
    <row r="67" spans="1:9" ht="25.35" customHeight="1">
      <c r="A67" s="84">
        <f t="shared" si="0"/>
        <v>1</v>
      </c>
      <c r="B67" s="124">
        <v>43780</v>
      </c>
      <c r="C67" s="100">
        <v>10</v>
      </c>
      <c r="D67" s="127"/>
      <c r="E67" s="102">
        <v>10</v>
      </c>
      <c r="F67" s="103">
        <v>17</v>
      </c>
      <c r="G67" s="126"/>
      <c r="H67" s="105">
        <v>19</v>
      </c>
      <c r="I67" s="128"/>
    </row>
    <row r="68" spans="1:9" ht="25.35" customHeight="1">
      <c r="A68" s="84">
        <f t="shared" si="0"/>
        <v>2</v>
      </c>
      <c r="B68" s="124">
        <v>43781</v>
      </c>
      <c r="C68" s="100">
        <v>15</v>
      </c>
      <c r="D68" s="101">
        <v>13</v>
      </c>
      <c r="E68" s="125"/>
      <c r="F68" s="103">
        <v>22</v>
      </c>
      <c r="G68" s="104">
        <v>22</v>
      </c>
      <c r="H68" s="131"/>
      <c r="I68" s="106">
        <v>26</v>
      </c>
    </row>
    <row r="69" spans="1:9" ht="25.35" customHeight="1">
      <c r="A69" s="84">
        <f t="shared" ref="A69:A132" si="1">IF(ISBLANK(B69),"0",WEEKDAY(B69,2))</f>
        <v>3</v>
      </c>
      <c r="B69" s="124">
        <v>43782</v>
      </c>
      <c r="C69" s="129"/>
      <c r="D69" s="127"/>
      <c r="E69" s="102">
        <v>9</v>
      </c>
      <c r="F69" s="103">
        <v>25</v>
      </c>
      <c r="G69" s="104">
        <v>12</v>
      </c>
      <c r="H69" s="105">
        <v>19</v>
      </c>
      <c r="I69" s="128"/>
    </row>
    <row r="70" spans="1:9" ht="25.35" customHeight="1">
      <c r="A70" s="84">
        <f t="shared" si="1"/>
        <v>4</v>
      </c>
      <c r="B70" s="124">
        <v>43783</v>
      </c>
      <c r="C70" s="100">
        <v>14</v>
      </c>
      <c r="D70" s="101">
        <v>12</v>
      </c>
      <c r="E70" s="125"/>
      <c r="F70" s="103">
        <v>25</v>
      </c>
      <c r="G70" s="126"/>
      <c r="H70" s="105">
        <v>13</v>
      </c>
      <c r="I70" s="128"/>
    </row>
    <row r="71" spans="1:9" ht="25.35" customHeight="1">
      <c r="A71" s="84">
        <f t="shared" si="1"/>
        <v>5</v>
      </c>
      <c r="B71" s="124">
        <v>43784</v>
      </c>
      <c r="C71" s="100">
        <v>15</v>
      </c>
      <c r="D71" s="127"/>
      <c r="E71" s="102">
        <v>13</v>
      </c>
      <c r="F71" s="103">
        <v>19</v>
      </c>
      <c r="G71" s="126"/>
      <c r="H71" s="105">
        <v>16</v>
      </c>
      <c r="I71" s="106">
        <v>19</v>
      </c>
    </row>
    <row r="72" spans="1:9" ht="25.35" customHeight="1">
      <c r="A72" s="84">
        <f t="shared" si="1"/>
        <v>6</v>
      </c>
      <c r="B72" s="124">
        <v>43785</v>
      </c>
      <c r="C72" s="100">
        <v>3</v>
      </c>
      <c r="D72" s="127"/>
      <c r="E72" s="125"/>
      <c r="F72" s="103">
        <v>22</v>
      </c>
      <c r="G72" s="104">
        <v>0</v>
      </c>
      <c r="H72" s="105">
        <v>15</v>
      </c>
      <c r="I72" s="128"/>
    </row>
    <row r="73" spans="1:9" ht="25.35" customHeight="1">
      <c r="A73" s="84">
        <f t="shared" si="1"/>
        <v>7</v>
      </c>
      <c r="B73" s="124">
        <v>43786</v>
      </c>
      <c r="C73" s="100">
        <v>14</v>
      </c>
      <c r="D73" s="127"/>
      <c r="E73" s="125"/>
      <c r="F73" s="130"/>
      <c r="G73" s="126"/>
      <c r="H73" s="131"/>
      <c r="I73" s="128"/>
    </row>
    <row r="74" spans="1:9" ht="25.35" customHeight="1">
      <c r="A74" s="84">
        <f t="shared" si="1"/>
        <v>1</v>
      </c>
      <c r="B74" s="124">
        <v>43787</v>
      </c>
      <c r="C74" s="100">
        <v>15</v>
      </c>
      <c r="D74" s="127"/>
      <c r="E74" s="102">
        <v>8</v>
      </c>
      <c r="F74" s="103">
        <v>21</v>
      </c>
      <c r="G74" s="126"/>
      <c r="H74" s="105">
        <v>20</v>
      </c>
      <c r="I74" s="128"/>
    </row>
    <row r="75" spans="1:9" ht="25.35" customHeight="1">
      <c r="A75" s="84">
        <f t="shared" si="1"/>
        <v>2</v>
      </c>
      <c r="B75" s="124">
        <v>43788</v>
      </c>
      <c r="C75" s="100">
        <v>13</v>
      </c>
      <c r="D75" s="101">
        <v>13</v>
      </c>
      <c r="E75" s="125"/>
      <c r="F75" s="103">
        <v>24</v>
      </c>
      <c r="G75" s="104">
        <v>21</v>
      </c>
      <c r="H75" s="131"/>
      <c r="I75" s="106">
        <v>30</v>
      </c>
    </row>
    <row r="76" spans="1:9" ht="25.35" customHeight="1">
      <c r="A76" s="84">
        <f t="shared" si="1"/>
        <v>3</v>
      </c>
      <c r="B76" s="124">
        <v>43789</v>
      </c>
      <c r="C76" s="129"/>
      <c r="D76" s="127"/>
      <c r="E76" s="102">
        <v>4</v>
      </c>
      <c r="F76" s="103">
        <v>20</v>
      </c>
      <c r="G76" s="104">
        <v>18</v>
      </c>
      <c r="H76" s="105">
        <v>19</v>
      </c>
      <c r="I76" s="128"/>
    </row>
    <row r="77" spans="1:9" ht="25.35" customHeight="1">
      <c r="A77" s="84">
        <f t="shared" si="1"/>
        <v>4</v>
      </c>
      <c r="B77" s="124">
        <v>43790</v>
      </c>
      <c r="C77" s="100">
        <v>11</v>
      </c>
      <c r="D77" s="93">
        <v>15</v>
      </c>
      <c r="E77" s="102"/>
      <c r="F77" s="103">
        <v>18</v>
      </c>
      <c r="G77" s="104"/>
      <c r="H77" s="105">
        <v>19</v>
      </c>
      <c r="I77" s="106"/>
    </row>
    <row r="78" spans="1:9" ht="25.35" customHeight="1">
      <c r="A78" s="84">
        <f t="shared" si="1"/>
        <v>5</v>
      </c>
      <c r="B78" s="124">
        <v>43791</v>
      </c>
      <c r="C78" s="100">
        <v>8</v>
      </c>
      <c r="D78" s="93"/>
      <c r="E78" s="102">
        <v>7</v>
      </c>
      <c r="F78" s="103">
        <v>21</v>
      </c>
      <c r="G78" s="104"/>
      <c r="H78" s="105">
        <v>16</v>
      </c>
      <c r="I78" s="106">
        <v>20</v>
      </c>
    </row>
    <row r="79" spans="1:9" ht="25.35" customHeight="1">
      <c r="A79" s="84">
        <f t="shared" si="1"/>
        <v>6</v>
      </c>
      <c r="B79" s="124">
        <v>43792</v>
      </c>
      <c r="C79" s="100">
        <v>12</v>
      </c>
      <c r="D79" s="93"/>
      <c r="E79" s="102"/>
      <c r="F79" s="103">
        <v>22</v>
      </c>
      <c r="G79" s="104">
        <v>7</v>
      </c>
      <c r="H79" s="105">
        <v>13</v>
      </c>
      <c r="I79" s="106"/>
    </row>
    <row r="80" spans="1:9" ht="25.35" customHeight="1">
      <c r="A80" s="84">
        <f t="shared" si="1"/>
        <v>7</v>
      </c>
      <c r="B80" s="124">
        <v>43793</v>
      </c>
      <c r="C80" s="129" t="s">
        <v>72</v>
      </c>
      <c r="D80" s="93"/>
      <c r="E80" s="102"/>
      <c r="F80" s="103"/>
      <c r="G80" s="104"/>
      <c r="H80" s="105"/>
      <c r="I80" s="106"/>
    </row>
    <row r="81" spans="1:64" ht="25.35" customHeight="1">
      <c r="A81" s="84">
        <f t="shared" si="1"/>
        <v>1</v>
      </c>
      <c r="B81" s="124">
        <v>43794</v>
      </c>
      <c r="C81" s="100">
        <v>14</v>
      </c>
      <c r="D81" s="93"/>
      <c r="E81" s="102">
        <v>8</v>
      </c>
      <c r="F81" s="103">
        <v>25</v>
      </c>
      <c r="G81" s="104"/>
      <c r="H81" s="105">
        <v>19</v>
      </c>
      <c r="I81" s="106"/>
    </row>
    <row r="82" spans="1:64" ht="25.35" customHeight="1">
      <c r="A82" s="84">
        <f t="shared" si="1"/>
        <v>2</v>
      </c>
      <c r="B82" s="124">
        <v>43795</v>
      </c>
      <c r="C82" s="100">
        <v>12</v>
      </c>
      <c r="D82" s="93">
        <v>15</v>
      </c>
      <c r="E82" s="102"/>
      <c r="F82" s="103">
        <v>23</v>
      </c>
      <c r="G82" s="104">
        <v>23</v>
      </c>
      <c r="H82" s="105"/>
      <c r="I82" s="106">
        <v>25</v>
      </c>
    </row>
    <row r="83" spans="1:64" ht="25.35" customHeight="1">
      <c r="A83" s="84">
        <f t="shared" si="1"/>
        <v>3</v>
      </c>
      <c r="B83" s="124">
        <v>43796</v>
      </c>
      <c r="C83" s="129"/>
      <c r="D83" s="93"/>
      <c r="E83" s="102">
        <v>8</v>
      </c>
      <c r="F83" s="103">
        <v>25</v>
      </c>
      <c r="G83" s="104">
        <v>16</v>
      </c>
      <c r="H83" s="105">
        <v>20</v>
      </c>
      <c r="I83" s="106"/>
    </row>
    <row r="84" spans="1:64" ht="25.35" customHeight="1">
      <c r="A84" s="84">
        <f t="shared" si="1"/>
        <v>4</v>
      </c>
      <c r="B84" s="124">
        <v>43797</v>
      </c>
      <c r="C84" s="100">
        <v>10</v>
      </c>
      <c r="D84" s="93">
        <v>12</v>
      </c>
      <c r="E84" s="102"/>
      <c r="F84" s="103">
        <v>23</v>
      </c>
      <c r="G84" s="104"/>
      <c r="H84" s="105">
        <v>17</v>
      </c>
      <c r="I84" s="106"/>
    </row>
    <row r="85" spans="1:64" ht="25.35" customHeight="1">
      <c r="A85" s="84">
        <f t="shared" si="1"/>
        <v>5</v>
      </c>
      <c r="B85" s="124">
        <v>43798</v>
      </c>
      <c r="C85" s="100">
        <v>11</v>
      </c>
      <c r="D85" s="93"/>
      <c r="E85" s="102">
        <v>4</v>
      </c>
      <c r="F85" s="103">
        <v>19</v>
      </c>
      <c r="G85" s="104"/>
      <c r="H85" s="105">
        <v>11</v>
      </c>
      <c r="I85" s="106">
        <v>20</v>
      </c>
    </row>
    <row r="86" spans="1:64" ht="25.35" customHeight="1">
      <c r="A86" s="84">
        <f t="shared" si="1"/>
        <v>6</v>
      </c>
      <c r="B86" s="124">
        <v>43799</v>
      </c>
      <c r="C86" s="100">
        <v>9</v>
      </c>
      <c r="D86" s="93"/>
      <c r="E86" s="102"/>
      <c r="F86" s="103">
        <v>19</v>
      </c>
      <c r="G86" s="104">
        <v>0</v>
      </c>
      <c r="H86" s="105">
        <v>5</v>
      </c>
      <c r="I86" s="106"/>
    </row>
    <row r="87" spans="1:64" ht="25.35" customHeight="1">
      <c r="A87" s="84" t="str">
        <f t="shared" si="1"/>
        <v>0</v>
      </c>
      <c r="B87" s="132"/>
      <c r="C87" s="133"/>
      <c r="D87" s="108"/>
      <c r="E87" s="108"/>
      <c r="F87" s="108"/>
      <c r="G87" s="108"/>
      <c r="H87" s="108"/>
      <c r="I87" s="108"/>
      <c r="J87" s="109"/>
      <c r="K87" s="109"/>
      <c r="L87" s="109"/>
      <c r="M87" s="109"/>
      <c r="N87" s="109"/>
      <c r="O87" s="109"/>
      <c r="P87" s="109"/>
      <c r="Q87" s="109"/>
      <c r="R87" s="109"/>
      <c r="S87" s="109"/>
      <c r="T87" s="109"/>
      <c r="U87" s="109"/>
      <c r="V87" s="109"/>
      <c r="W87" s="109"/>
      <c r="X87" s="109"/>
      <c r="Y87" s="109"/>
      <c r="Z87" s="109"/>
      <c r="AA87" s="109"/>
      <c r="AB87" s="109"/>
      <c r="AC87" s="109"/>
      <c r="AD87" s="109"/>
      <c r="AE87" s="109"/>
      <c r="AF87" s="109"/>
      <c r="AG87" s="109"/>
      <c r="AH87" s="109"/>
      <c r="AI87" s="109"/>
      <c r="AJ87" s="109"/>
      <c r="AK87" s="109"/>
      <c r="AL87" s="109"/>
      <c r="AM87" s="109"/>
      <c r="AN87" s="109"/>
      <c r="AO87" s="109"/>
      <c r="AP87" s="109"/>
      <c r="AQ87" s="109"/>
      <c r="AR87" s="109"/>
      <c r="AS87" s="109"/>
      <c r="AT87" s="109"/>
      <c r="AU87" s="109"/>
      <c r="AV87" s="109"/>
      <c r="AW87" s="109"/>
      <c r="AX87" s="109"/>
      <c r="AY87" s="109"/>
      <c r="AZ87" s="109"/>
      <c r="BA87" s="109"/>
      <c r="BB87" s="109"/>
      <c r="BC87" s="109"/>
      <c r="BD87" s="109"/>
      <c r="BE87" s="109"/>
      <c r="BF87" s="109"/>
      <c r="BG87" s="109"/>
      <c r="BH87" s="109"/>
      <c r="BI87" s="109"/>
      <c r="BJ87" s="109"/>
      <c r="BK87" s="109"/>
      <c r="BL87" s="109"/>
    </row>
    <row r="88" spans="1:64" ht="25.35" customHeight="1">
      <c r="A88" s="84">
        <f t="shared" si="1"/>
        <v>7</v>
      </c>
      <c r="B88" s="124">
        <v>43800</v>
      </c>
      <c r="C88" s="100">
        <v>12</v>
      </c>
      <c r="D88" s="93"/>
      <c r="E88" s="102"/>
      <c r="F88" s="103"/>
      <c r="G88" s="104"/>
      <c r="H88" s="105"/>
      <c r="I88" s="106"/>
    </row>
    <row r="89" spans="1:64" ht="25.35" customHeight="1">
      <c r="A89" s="84">
        <f t="shared" si="1"/>
        <v>1</v>
      </c>
      <c r="B89" s="124">
        <v>43801</v>
      </c>
      <c r="C89" s="100">
        <v>13</v>
      </c>
      <c r="D89" s="93"/>
      <c r="E89" s="102">
        <v>6</v>
      </c>
      <c r="F89" s="103">
        <v>24</v>
      </c>
      <c r="G89" s="104"/>
      <c r="H89" s="105">
        <v>18</v>
      </c>
      <c r="I89" s="106"/>
    </row>
    <row r="90" spans="1:64" ht="25.35" customHeight="1">
      <c r="A90" s="84">
        <f t="shared" si="1"/>
        <v>2</v>
      </c>
      <c r="B90" s="124">
        <v>43802</v>
      </c>
      <c r="C90" s="100">
        <v>13</v>
      </c>
      <c r="D90" s="93">
        <v>12</v>
      </c>
      <c r="E90" s="102"/>
      <c r="F90" s="103">
        <v>23</v>
      </c>
      <c r="G90" s="104">
        <v>20</v>
      </c>
      <c r="H90" s="105"/>
      <c r="I90" s="106">
        <v>24</v>
      </c>
    </row>
    <row r="91" spans="1:64" ht="25.35" customHeight="1">
      <c r="A91" s="84">
        <f t="shared" si="1"/>
        <v>3</v>
      </c>
      <c r="B91" s="124">
        <v>43803</v>
      </c>
      <c r="C91" s="129"/>
      <c r="D91" s="93"/>
      <c r="E91" s="102">
        <v>5</v>
      </c>
      <c r="F91" s="103">
        <v>25</v>
      </c>
      <c r="G91" s="104">
        <v>17</v>
      </c>
      <c r="H91" s="105">
        <v>19</v>
      </c>
      <c r="I91" s="106"/>
    </row>
    <row r="92" spans="1:64" ht="25.35" customHeight="1">
      <c r="A92" s="84">
        <f t="shared" si="1"/>
        <v>4</v>
      </c>
      <c r="B92" s="124">
        <v>43804</v>
      </c>
      <c r="C92" s="100">
        <v>9</v>
      </c>
      <c r="D92" s="93">
        <v>9</v>
      </c>
      <c r="E92" s="102"/>
      <c r="F92" s="103">
        <v>22</v>
      </c>
      <c r="G92" s="104"/>
      <c r="H92" s="105">
        <v>18</v>
      </c>
      <c r="I92" s="106"/>
    </row>
    <row r="93" spans="1:64" ht="25.35" customHeight="1">
      <c r="A93" s="84">
        <f t="shared" si="1"/>
        <v>5</v>
      </c>
      <c r="B93" s="124">
        <v>43805</v>
      </c>
      <c r="C93" s="100">
        <v>12</v>
      </c>
      <c r="D93" s="93"/>
      <c r="E93" s="102">
        <v>10</v>
      </c>
      <c r="F93" s="103">
        <v>22</v>
      </c>
      <c r="G93" s="104"/>
      <c r="H93" s="105">
        <v>18</v>
      </c>
      <c r="I93" s="106">
        <v>20</v>
      </c>
    </row>
    <row r="94" spans="1:64" ht="25.35" customHeight="1">
      <c r="A94" s="84">
        <f t="shared" si="1"/>
        <v>6</v>
      </c>
      <c r="B94" s="124">
        <v>43806</v>
      </c>
      <c r="C94" s="100">
        <v>4</v>
      </c>
      <c r="D94" s="93"/>
      <c r="E94" s="102"/>
      <c r="F94" s="103">
        <v>7</v>
      </c>
      <c r="G94" s="104" t="s">
        <v>73</v>
      </c>
      <c r="H94" s="105">
        <v>9</v>
      </c>
      <c r="I94" s="106"/>
    </row>
    <row r="95" spans="1:64" ht="25.35" customHeight="1">
      <c r="A95" s="84">
        <f t="shared" si="1"/>
        <v>7</v>
      </c>
      <c r="B95" s="124">
        <v>43807</v>
      </c>
      <c r="C95" s="100">
        <v>15</v>
      </c>
      <c r="D95" s="93"/>
      <c r="E95" s="102"/>
      <c r="F95" s="103"/>
      <c r="G95" s="104"/>
      <c r="H95" s="105"/>
      <c r="I95" s="106"/>
    </row>
    <row r="96" spans="1:64" ht="25.35" customHeight="1">
      <c r="A96" s="84">
        <f t="shared" si="1"/>
        <v>1</v>
      </c>
      <c r="B96" s="124">
        <v>43808</v>
      </c>
      <c r="C96" s="100">
        <v>12</v>
      </c>
      <c r="D96" s="93"/>
      <c r="E96" s="102">
        <v>8</v>
      </c>
      <c r="F96" s="103">
        <v>19</v>
      </c>
      <c r="G96" s="104"/>
      <c r="H96" s="105">
        <v>15</v>
      </c>
      <c r="I96" s="106"/>
    </row>
    <row r="97" spans="1:9" ht="25.35" customHeight="1">
      <c r="A97" s="84">
        <f t="shared" si="1"/>
        <v>2</v>
      </c>
      <c r="B97" s="124">
        <v>43809</v>
      </c>
      <c r="C97" s="100">
        <v>12</v>
      </c>
      <c r="D97" s="93">
        <v>9</v>
      </c>
      <c r="E97" s="102"/>
      <c r="F97" s="103">
        <v>20</v>
      </c>
      <c r="G97" s="104">
        <v>23</v>
      </c>
      <c r="H97" s="105"/>
      <c r="I97" s="106">
        <v>17</v>
      </c>
    </row>
    <row r="98" spans="1:9" ht="25.35" customHeight="1">
      <c r="A98" s="84">
        <f t="shared" si="1"/>
        <v>3</v>
      </c>
      <c r="B98" s="124">
        <v>43810</v>
      </c>
      <c r="C98" s="129"/>
      <c r="D98" s="93"/>
      <c r="E98" s="102">
        <v>2</v>
      </c>
      <c r="F98" s="103">
        <v>25</v>
      </c>
      <c r="G98" s="104">
        <v>16</v>
      </c>
      <c r="H98" s="105">
        <v>18</v>
      </c>
      <c r="I98" s="106"/>
    </row>
    <row r="99" spans="1:9" ht="25.35" customHeight="1">
      <c r="A99" s="84">
        <f t="shared" si="1"/>
        <v>4</v>
      </c>
      <c r="B99" s="124">
        <v>43811</v>
      </c>
      <c r="C99" s="100">
        <v>11</v>
      </c>
      <c r="D99" s="93">
        <v>9</v>
      </c>
      <c r="E99" s="102"/>
      <c r="F99" s="103">
        <v>25</v>
      </c>
      <c r="G99" s="104"/>
      <c r="H99" s="105">
        <v>15</v>
      </c>
      <c r="I99" s="106"/>
    </row>
    <row r="100" spans="1:9" ht="25.35" customHeight="1">
      <c r="A100" s="84">
        <f t="shared" si="1"/>
        <v>5</v>
      </c>
      <c r="B100" s="124">
        <v>43812</v>
      </c>
      <c r="C100" s="100">
        <v>9</v>
      </c>
      <c r="D100" s="93"/>
      <c r="E100" s="102">
        <v>10</v>
      </c>
      <c r="F100" s="103">
        <v>21</v>
      </c>
      <c r="G100" s="104"/>
      <c r="H100" s="105">
        <v>12</v>
      </c>
      <c r="I100" s="106">
        <v>18</v>
      </c>
    </row>
    <row r="101" spans="1:9" ht="25.35" customHeight="1">
      <c r="A101" s="84">
        <f t="shared" si="1"/>
        <v>6</v>
      </c>
      <c r="B101" s="124">
        <v>43813</v>
      </c>
      <c r="C101" s="100">
        <v>5</v>
      </c>
      <c r="D101" s="93"/>
      <c r="E101" s="102"/>
      <c r="F101" s="103">
        <v>10</v>
      </c>
      <c r="G101" s="104">
        <v>7</v>
      </c>
      <c r="H101" s="105">
        <v>14</v>
      </c>
      <c r="I101" s="106"/>
    </row>
    <row r="102" spans="1:9" ht="25.35" customHeight="1">
      <c r="A102" s="84">
        <f t="shared" si="1"/>
        <v>7</v>
      </c>
      <c r="B102" s="124">
        <v>43814</v>
      </c>
      <c r="C102" s="100">
        <v>12</v>
      </c>
      <c r="D102" s="93"/>
      <c r="E102" s="102"/>
      <c r="F102" s="103"/>
      <c r="G102" s="104"/>
      <c r="H102" s="105"/>
      <c r="I102" s="106"/>
    </row>
    <row r="103" spans="1:9" ht="25.35" customHeight="1">
      <c r="A103" s="84">
        <f t="shared" si="1"/>
        <v>1</v>
      </c>
      <c r="B103" s="124">
        <v>43815</v>
      </c>
      <c r="C103" s="100">
        <v>12</v>
      </c>
      <c r="D103" s="93"/>
      <c r="E103" s="102">
        <v>9</v>
      </c>
      <c r="F103" s="103">
        <v>24</v>
      </c>
      <c r="G103" s="104"/>
      <c r="H103" s="105">
        <v>18</v>
      </c>
      <c r="I103" s="106"/>
    </row>
    <row r="104" spans="1:9" ht="25.35" customHeight="1">
      <c r="A104" s="84">
        <f t="shared" si="1"/>
        <v>2</v>
      </c>
      <c r="B104" s="124">
        <v>43816</v>
      </c>
      <c r="C104" s="100">
        <v>10</v>
      </c>
      <c r="D104" s="93">
        <v>12</v>
      </c>
      <c r="E104" s="102"/>
      <c r="F104" s="103">
        <v>23</v>
      </c>
      <c r="G104" s="104">
        <v>20</v>
      </c>
      <c r="H104" s="105"/>
      <c r="I104" s="106">
        <v>28</v>
      </c>
    </row>
    <row r="105" spans="1:9" ht="25.35" customHeight="1">
      <c r="A105" s="84">
        <f t="shared" si="1"/>
        <v>3</v>
      </c>
      <c r="B105" s="124">
        <v>43817</v>
      </c>
      <c r="C105" s="129"/>
      <c r="D105" s="93"/>
      <c r="E105" s="102">
        <v>2</v>
      </c>
      <c r="F105" s="103">
        <v>24</v>
      </c>
      <c r="G105" s="104">
        <v>13</v>
      </c>
      <c r="H105" s="105">
        <v>15</v>
      </c>
      <c r="I105" s="106"/>
    </row>
    <row r="106" spans="1:9" ht="25.35" customHeight="1">
      <c r="A106" s="84">
        <f t="shared" si="1"/>
        <v>4</v>
      </c>
      <c r="B106" s="124">
        <v>43818</v>
      </c>
      <c r="C106" s="100">
        <v>5</v>
      </c>
      <c r="D106" s="93">
        <v>7</v>
      </c>
      <c r="E106" s="102"/>
      <c r="F106" s="103">
        <v>22</v>
      </c>
      <c r="G106" s="104"/>
      <c r="H106" s="105">
        <v>14</v>
      </c>
      <c r="I106" s="106"/>
    </row>
    <row r="107" spans="1:9" ht="25.35" customHeight="1">
      <c r="A107" s="84">
        <f t="shared" si="1"/>
        <v>5</v>
      </c>
      <c r="B107" s="124">
        <v>43819</v>
      </c>
      <c r="C107" s="100">
        <v>11</v>
      </c>
      <c r="D107" s="93"/>
      <c r="E107" s="102">
        <v>6</v>
      </c>
      <c r="F107" s="103">
        <v>21</v>
      </c>
      <c r="G107" s="104"/>
      <c r="H107" s="105">
        <v>12</v>
      </c>
      <c r="I107" s="106">
        <v>14</v>
      </c>
    </row>
    <row r="108" spans="1:9" ht="25.35" customHeight="1">
      <c r="A108" s="84">
        <f t="shared" si="1"/>
        <v>6</v>
      </c>
      <c r="B108" s="124">
        <v>43820</v>
      </c>
      <c r="C108" s="100">
        <v>5</v>
      </c>
      <c r="D108" s="93"/>
      <c r="E108" s="102"/>
      <c r="F108" s="103">
        <v>12</v>
      </c>
      <c r="G108" s="104">
        <v>0</v>
      </c>
      <c r="H108" s="105">
        <v>6</v>
      </c>
      <c r="I108" s="106"/>
    </row>
    <row r="109" spans="1:9" ht="25.35" customHeight="1">
      <c r="A109" s="84">
        <f t="shared" si="1"/>
        <v>7</v>
      </c>
      <c r="B109" s="124">
        <v>43821</v>
      </c>
      <c r="C109" s="100">
        <v>12</v>
      </c>
      <c r="D109" s="93"/>
      <c r="E109" s="102"/>
      <c r="F109" s="103"/>
      <c r="G109" s="104"/>
      <c r="H109" s="105"/>
      <c r="I109" s="106"/>
    </row>
    <row r="110" spans="1:9" ht="25.35" customHeight="1">
      <c r="A110" s="84">
        <f t="shared" si="1"/>
        <v>1</v>
      </c>
      <c r="B110" s="124">
        <v>43822</v>
      </c>
      <c r="C110" s="100">
        <v>13</v>
      </c>
      <c r="D110" s="93"/>
      <c r="E110" s="102">
        <v>3</v>
      </c>
      <c r="F110" s="103">
        <v>22</v>
      </c>
      <c r="G110" s="104"/>
      <c r="H110" s="105">
        <v>19</v>
      </c>
      <c r="I110" s="106"/>
    </row>
    <row r="111" spans="1:9" ht="25.35" customHeight="1">
      <c r="A111" s="84">
        <f t="shared" si="1"/>
        <v>2</v>
      </c>
      <c r="B111" s="124">
        <v>43823</v>
      </c>
      <c r="C111" s="129"/>
      <c r="D111" s="93"/>
      <c r="E111" s="102"/>
      <c r="F111" s="103"/>
      <c r="G111" s="104"/>
      <c r="H111" s="105"/>
      <c r="I111" s="106"/>
    </row>
    <row r="112" spans="1:9" ht="25.35" customHeight="1">
      <c r="A112" s="84">
        <f t="shared" si="1"/>
        <v>3</v>
      </c>
      <c r="B112" s="124">
        <v>43824</v>
      </c>
      <c r="C112" s="129"/>
      <c r="D112" s="93"/>
      <c r="E112" s="102"/>
      <c r="F112" s="103"/>
      <c r="G112" s="104"/>
      <c r="H112" s="105"/>
      <c r="I112" s="106"/>
    </row>
    <row r="113" spans="1:64" ht="25.35" customHeight="1">
      <c r="A113" s="84">
        <f t="shared" si="1"/>
        <v>4</v>
      </c>
      <c r="B113" s="124">
        <v>43825</v>
      </c>
      <c r="C113" s="129"/>
      <c r="D113" s="93"/>
      <c r="E113" s="102"/>
      <c r="F113" s="103"/>
      <c r="G113" s="104"/>
      <c r="H113" s="105"/>
      <c r="I113" s="106"/>
    </row>
    <row r="114" spans="1:64" ht="25.35" customHeight="1">
      <c r="A114" s="84">
        <f t="shared" si="1"/>
        <v>5</v>
      </c>
      <c r="B114" s="124">
        <v>43826</v>
      </c>
      <c r="C114" s="100">
        <v>11</v>
      </c>
      <c r="D114" s="93"/>
      <c r="E114" s="102">
        <v>6</v>
      </c>
      <c r="F114" s="103">
        <v>21</v>
      </c>
      <c r="G114" s="104"/>
      <c r="H114" s="105">
        <v>17</v>
      </c>
      <c r="I114" s="106">
        <v>11</v>
      </c>
    </row>
    <row r="115" spans="1:64" ht="25.35" customHeight="1">
      <c r="A115" s="84">
        <f t="shared" si="1"/>
        <v>6</v>
      </c>
      <c r="B115" s="124">
        <v>43827</v>
      </c>
      <c r="C115" s="100">
        <v>12</v>
      </c>
      <c r="D115" s="93"/>
      <c r="E115" s="102"/>
      <c r="F115" s="103">
        <v>15</v>
      </c>
      <c r="G115" s="104">
        <v>0</v>
      </c>
      <c r="H115" s="105">
        <v>6</v>
      </c>
      <c r="I115" s="106"/>
    </row>
    <row r="116" spans="1:64" ht="25.35" customHeight="1">
      <c r="A116" s="84">
        <f t="shared" si="1"/>
        <v>7</v>
      </c>
      <c r="B116" s="124">
        <v>43828</v>
      </c>
      <c r="C116" s="100">
        <v>14</v>
      </c>
      <c r="D116" s="93"/>
      <c r="E116" s="102"/>
      <c r="F116" s="103"/>
      <c r="G116" s="104"/>
      <c r="H116" s="105"/>
      <c r="I116" s="106"/>
    </row>
    <row r="117" spans="1:64" ht="25.35" customHeight="1">
      <c r="A117" s="84">
        <f t="shared" si="1"/>
        <v>1</v>
      </c>
      <c r="B117" s="124">
        <v>43829</v>
      </c>
      <c r="C117" s="100">
        <v>11</v>
      </c>
      <c r="D117" s="93"/>
      <c r="E117" s="102">
        <v>6</v>
      </c>
      <c r="F117" s="103">
        <v>19</v>
      </c>
      <c r="G117" s="104"/>
      <c r="H117" s="105">
        <v>15</v>
      </c>
      <c r="I117" s="106"/>
    </row>
    <row r="118" spans="1:64" ht="25.35" customHeight="1">
      <c r="A118" s="84">
        <f t="shared" si="1"/>
        <v>2</v>
      </c>
      <c r="B118" s="124">
        <v>43830</v>
      </c>
      <c r="C118" s="129"/>
      <c r="D118" s="93"/>
      <c r="E118" s="102"/>
      <c r="F118" s="103"/>
      <c r="G118" s="104"/>
      <c r="H118" s="105"/>
      <c r="I118" s="106"/>
    </row>
    <row r="119" spans="1:64" ht="25.35" customHeight="1">
      <c r="A119" s="84" t="str">
        <f t="shared" si="1"/>
        <v>0</v>
      </c>
      <c r="B119" s="132"/>
      <c r="C119" s="133"/>
      <c r="D119" s="108"/>
      <c r="E119" s="108"/>
      <c r="F119" s="108"/>
      <c r="G119" s="108"/>
      <c r="H119" s="108"/>
      <c r="I119" s="108"/>
      <c r="J119" s="109"/>
      <c r="K119" s="109"/>
      <c r="L119" s="109"/>
      <c r="M119" s="109"/>
      <c r="N119" s="109"/>
      <c r="O119" s="109"/>
      <c r="P119" s="109"/>
      <c r="Q119" s="109"/>
      <c r="R119" s="109"/>
      <c r="S119" s="109"/>
      <c r="T119" s="109"/>
      <c r="U119" s="109"/>
      <c r="V119" s="109"/>
      <c r="W119" s="109"/>
      <c r="X119" s="109"/>
      <c r="Y119" s="109"/>
      <c r="Z119" s="109"/>
      <c r="AA119" s="109"/>
      <c r="AB119" s="109"/>
      <c r="AC119" s="109"/>
      <c r="AD119" s="109"/>
      <c r="AE119" s="109"/>
      <c r="AF119" s="109"/>
      <c r="AG119" s="109"/>
      <c r="AH119" s="109"/>
      <c r="AI119" s="109"/>
      <c r="AJ119" s="109"/>
      <c r="AK119" s="109"/>
      <c r="AL119" s="109"/>
      <c r="AM119" s="109"/>
      <c r="AN119" s="109"/>
      <c r="AO119" s="109"/>
      <c r="AP119" s="109"/>
      <c r="AQ119" s="109"/>
      <c r="AR119" s="109"/>
      <c r="AS119" s="109"/>
      <c r="AT119" s="109"/>
      <c r="AU119" s="109"/>
      <c r="AV119" s="109"/>
      <c r="AW119" s="109"/>
      <c r="AX119" s="109"/>
      <c r="AY119" s="109"/>
      <c r="AZ119" s="109"/>
      <c r="BA119" s="109"/>
      <c r="BB119" s="109"/>
      <c r="BC119" s="109"/>
      <c r="BD119" s="109"/>
      <c r="BE119" s="109"/>
      <c r="BF119" s="109"/>
      <c r="BG119" s="109"/>
      <c r="BH119" s="109"/>
      <c r="BI119" s="109"/>
      <c r="BJ119" s="109"/>
      <c r="BK119" s="109"/>
      <c r="BL119" s="109"/>
    </row>
    <row r="120" spans="1:64" ht="25.35" customHeight="1">
      <c r="A120" s="84">
        <f t="shared" si="1"/>
        <v>3</v>
      </c>
      <c r="B120" s="124">
        <v>43831</v>
      </c>
      <c r="C120" s="129"/>
      <c r="D120" s="93"/>
      <c r="E120" s="102"/>
      <c r="F120" s="103"/>
      <c r="G120" s="104"/>
      <c r="H120" s="105"/>
      <c r="I120" s="106"/>
    </row>
    <row r="121" spans="1:64" ht="25.35" customHeight="1">
      <c r="A121" s="84">
        <f t="shared" si="1"/>
        <v>4</v>
      </c>
      <c r="B121" s="124">
        <v>43832</v>
      </c>
      <c r="C121" s="129" t="s">
        <v>74</v>
      </c>
      <c r="D121" s="93">
        <v>7</v>
      </c>
      <c r="E121" s="102"/>
      <c r="F121" s="103">
        <v>20</v>
      </c>
      <c r="G121" s="104"/>
      <c r="H121" s="105">
        <v>15</v>
      </c>
      <c r="I121" s="106"/>
    </row>
    <row r="122" spans="1:64" ht="25.35" customHeight="1">
      <c r="A122" s="84">
        <f t="shared" si="1"/>
        <v>5</v>
      </c>
      <c r="B122" s="124">
        <v>43833</v>
      </c>
      <c r="C122" s="129" t="s">
        <v>75</v>
      </c>
      <c r="D122" s="93"/>
      <c r="E122" s="102">
        <v>13</v>
      </c>
      <c r="F122" s="103">
        <v>12</v>
      </c>
      <c r="G122" s="104"/>
      <c r="H122" s="105">
        <v>14</v>
      </c>
      <c r="I122" s="106">
        <v>20</v>
      </c>
    </row>
    <row r="123" spans="1:64" ht="25.35" customHeight="1">
      <c r="A123" s="84">
        <f t="shared" si="1"/>
        <v>6</v>
      </c>
      <c r="B123" s="124">
        <v>43834</v>
      </c>
      <c r="C123" s="129" t="s">
        <v>75</v>
      </c>
      <c r="D123" s="93"/>
      <c r="E123" s="102"/>
      <c r="F123" s="103">
        <v>14</v>
      </c>
      <c r="G123" s="104"/>
      <c r="H123" s="105">
        <v>14</v>
      </c>
      <c r="I123" s="106"/>
    </row>
    <row r="124" spans="1:64" ht="25.35" customHeight="1">
      <c r="A124" s="84">
        <f t="shared" si="1"/>
        <v>7</v>
      </c>
      <c r="B124" s="124">
        <v>43835</v>
      </c>
      <c r="C124" s="129" t="s">
        <v>75</v>
      </c>
      <c r="D124" s="93"/>
      <c r="E124" s="102"/>
      <c r="F124" s="103"/>
      <c r="G124" s="104">
        <v>5</v>
      </c>
      <c r="H124" s="105"/>
      <c r="I124" s="106"/>
    </row>
    <row r="125" spans="1:64" ht="25.35" customHeight="1">
      <c r="A125" s="84">
        <f t="shared" si="1"/>
        <v>1</v>
      </c>
      <c r="B125" s="124">
        <v>43836</v>
      </c>
      <c r="C125" s="129" t="s">
        <v>76</v>
      </c>
      <c r="D125" s="93"/>
      <c r="E125" s="102">
        <v>5</v>
      </c>
      <c r="F125" s="103">
        <v>24</v>
      </c>
      <c r="G125" s="104"/>
      <c r="H125" s="105">
        <v>17</v>
      </c>
      <c r="I125" s="106"/>
    </row>
    <row r="126" spans="1:64" ht="25.35" customHeight="1">
      <c r="A126" s="84">
        <f t="shared" si="1"/>
        <v>2</v>
      </c>
      <c r="B126" s="124">
        <v>43837</v>
      </c>
      <c r="C126" s="129" t="s">
        <v>74</v>
      </c>
      <c r="D126" s="93">
        <v>14</v>
      </c>
      <c r="E126" s="102"/>
      <c r="F126" s="103">
        <v>20</v>
      </c>
      <c r="G126" s="104">
        <v>22</v>
      </c>
      <c r="H126" s="105"/>
      <c r="I126" s="106">
        <v>22</v>
      </c>
    </row>
    <row r="127" spans="1:64" ht="25.35" customHeight="1">
      <c r="A127" s="84">
        <f t="shared" si="1"/>
        <v>3</v>
      </c>
      <c r="B127" s="124">
        <v>43838</v>
      </c>
      <c r="C127" s="129"/>
      <c r="D127" s="93"/>
      <c r="E127" s="102">
        <v>7</v>
      </c>
      <c r="F127" s="103">
        <v>25</v>
      </c>
      <c r="G127" s="104">
        <v>13</v>
      </c>
      <c r="H127" s="105">
        <v>20</v>
      </c>
      <c r="I127" s="106"/>
    </row>
    <row r="128" spans="1:64" ht="25.35" customHeight="1">
      <c r="A128" s="84">
        <f t="shared" si="1"/>
        <v>4</v>
      </c>
      <c r="B128" s="124">
        <v>43839</v>
      </c>
      <c r="C128" s="129" t="s">
        <v>77</v>
      </c>
      <c r="D128" s="93">
        <v>12</v>
      </c>
      <c r="E128" s="102"/>
      <c r="F128" s="103">
        <v>20</v>
      </c>
      <c r="G128" s="104"/>
      <c r="H128" s="105">
        <v>18</v>
      </c>
      <c r="I128" s="106"/>
    </row>
    <row r="129" spans="1:9" ht="25.35" customHeight="1">
      <c r="A129" s="84">
        <f t="shared" si="1"/>
        <v>5</v>
      </c>
      <c r="B129" s="124">
        <v>43840</v>
      </c>
      <c r="C129" s="129" t="s">
        <v>78</v>
      </c>
      <c r="D129" s="93"/>
      <c r="E129" s="102">
        <v>15</v>
      </c>
      <c r="F129" s="103">
        <v>25</v>
      </c>
      <c r="G129" s="104"/>
      <c r="H129" s="105">
        <v>14</v>
      </c>
      <c r="I129" s="106">
        <v>19</v>
      </c>
    </row>
    <row r="130" spans="1:9" ht="25.35" customHeight="1">
      <c r="A130" s="84">
        <f t="shared" si="1"/>
        <v>6</v>
      </c>
      <c r="B130" s="124">
        <v>43841</v>
      </c>
      <c r="C130" s="129" t="s">
        <v>74</v>
      </c>
      <c r="D130" s="93"/>
      <c r="E130" s="102"/>
      <c r="F130" s="103">
        <v>13</v>
      </c>
      <c r="G130" s="104">
        <v>5</v>
      </c>
      <c r="H130" s="105">
        <v>15</v>
      </c>
      <c r="I130" s="106"/>
    </row>
    <row r="131" spans="1:9" ht="25.35" customHeight="1">
      <c r="A131" s="84">
        <f t="shared" si="1"/>
        <v>7</v>
      </c>
      <c r="B131" s="124">
        <v>43842</v>
      </c>
      <c r="C131" s="129" t="s">
        <v>79</v>
      </c>
      <c r="D131" s="93"/>
      <c r="E131" s="102"/>
      <c r="F131" s="103"/>
      <c r="G131" s="104"/>
      <c r="H131" s="105"/>
      <c r="I131" s="106"/>
    </row>
    <row r="132" spans="1:9" ht="25.35" customHeight="1">
      <c r="A132" s="84">
        <f t="shared" si="1"/>
        <v>1</v>
      </c>
      <c r="B132" s="124">
        <v>43843</v>
      </c>
      <c r="C132" s="129" t="s">
        <v>80</v>
      </c>
      <c r="D132" s="93"/>
      <c r="E132" s="102">
        <v>9</v>
      </c>
      <c r="F132" s="103">
        <v>23</v>
      </c>
      <c r="G132" s="104"/>
      <c r="H132" s="105">
        <v>19</v>
      </c>
      <c r="I132" s="106"/>
    </row>
    <row r="133" spans="1:9" ht="25.35" customHeight="1">
      <c r="A133" s="84">
        <f t="shared" ref="A133:A151" si="2">IF(ISBLANK(B133),"0",WEEKDAY(B133,2))</f>
        <v>2</v>
      </c>
      <c r="B133" s="124">
        <v>43844</v>
      </c>
      <c r="C133" s="129" t="s">
        <v>75</v>
      </c>
      <c r="D133" s="93">
        <v>14</v>
      </c>
      <c r="E133" s="102"/>
      <c r="F133" s="103">
        <v>25</v>
      </c>
      <c r="G133" s="104">
        <v>25</v>
      </c>
      <c r="H133" s="105"/>
      <c r="I133" s="106">
        <v>29</v>
      </c>
    </row>
    <row r="134" spans="1:9" ht="25.35" customHeight="1">
      <c r="A134" s="84">
        <f t="shared" si="2"/>
        <v>3</v>
      </c>
      <c r="B134" s="124">
        <v>43845</v>
      </c>
      <c r="C134" s="129"/>
      <c r="D134" s="93"/>
      <c r="E134" s="102">
        <v>4</v>
      </c>
      <c r="F134" s="103">
        <v>25</v>
      </c>
      <c r="G134" s="104">
        <v>14</v>
      </c>
      <c r="H134" s="105">
        <v>19</v>
      </c>
      <c r="I134" s="106"/>
    </row>
    <row r="135" spans="1:9" ht="25.35" customHeight="1">
      <c r="A135" s="84">
        <f t="shared" si="2"/>
        <v>4</v>
      </c>
      <c r="B135" s="124">
        <v>43846</v>
      </c>
      <c r="C135" s="129" t="s">
        <v>80</v>
      </c>
      <c r="D135" s="93">
        <v>13</v>
      </c>
      <c r="E135" s="102"/>
      <c r="F135" s="103">
        <v>25</v>
      </c>
      <c r="G135" s="104"/>
      <c r="H135" s="105">
        <v>20</v>
      </c>
      <c r="I135" s="106"/>
    </row>
    <row r="136" spans="1:9" ht="25.35" customHeight="1">
      <c r="A136" s="84">
        <f t="shared" si="2"/>
        <v>5</v>
      </c>
      <c r="B136" s="124">
        <v>43847</v>
      </c>
      <c r="C136" s="129" t="s">
        <v>79</v>
      </c>
      <c r="D136" s="93"/>
      <c r="E136" s="102">
        <v>10</v>
      </c>
      <c r="F136" s="103">
        <v>23</v>
      </c>
      <c r="G136" s="104"/>
      <c r="H136" s="105">
        <v>16</v>
      </c>
      <c r="I136" s="106">
        <v>24</v>
      </c>
    </row>
    <row r="137" spans="1:9" ht="25.35" customHeight="1">
      <c r="A137" s="84">
        <f t="shared" si="2"/>
        <v>6</v>
      </c>
      <c r="B137" s="124">
        <v>43848</v>
      </c>
      <c r="C137" s="129" t="s">
        <v>81</v>
      </c>
      <c r="D137" s="93"/>
      <c r="E137" s="102"/>
      <c r="F137" s="103">
        <v>16</v>
      </c>
      <c r="G137" s="104">
        <v>11</v>
      </c>
      <c r="H137" s="105">
        <v>8</v>
      </c>
      <c r="I137" s="106"/>
    </row>
    <row r="138" spans="1:9" ht="25.35" customHeight="1">
      <c r="A138" s="84">
        <f t="shared" si="2"/>
        <v>7</v>
      </c>
      <c r="B138" s="124">
        <v>43849</v>
      </c>
      <c r="C138" s="129" t="s">
        <v>79</v>
      </c>
      <c r="D138" s="93"/>
      <c r="E138" s="102"/>
      <c r="F138" s="103"/>
      <c r="G138" s="104"/>
      <c r="H138" s="105"/>
      <c r="I138" s="106"/>
    </row>
    <row r="139" spans="1:9" ht="25.35" customHeight="1">
      <c r="A139" s="84">
        <f t="shared" si="2"/>
        <v>1</v>
      </c>
      <c r="B139" s="124">
        <v>43850</v>
      </c>
      <c r="C139" s="129" t="s">
        <v>75</v>
      </c>
      <c r="D139" s="93"/>
      <c r="E139" s="102">
        <v>11</v>
      </c>
      <c r="F139" s="103">
        <v>25</v>
      </c>
      <c r="G139" s="104"/>
      <c r="H139" s="105">
        <v>19</v>
      </c>
      <c r="I139" s="106"/>
    </row>
    <row r="140" spans="1:9" ht="25.35" customHeight="1">
      <c r="A140" s="84">
        <f t="shared" si="2"/>
        <v>2</v>
      </c>
      <c r="B140" s="124">
        <v>43851</v>
      </c>
      <c r="C140" s="129" t="s">
        <v>78</v>
      </c>
      <c r="D140" s="93">
        <v>13</v>
      </c>
      <c r="E140" s="102"/>
      <c r="F140" s="103">
        <v>25</v>
      </c>
      <c r="G140" s="104">
        <v>21</v>
      </c>
      <c r="H140" s="105"/>
      <c r="I140" s="106">
        <v>27</v>
      </c>
    </row>
    <row r="141" spans="1:9" ht="25.35" customHeight="1">
      <c r="A141" s="84">
        <f t="shared" si="2"/>
        <v>3</v>
      </c>
      <c r="B141" s="124">
        <v>43852</v>
      </c>
      <c r="C141" s="129"/>
      <c r="D141" s="93"/>
      <c r="E141" s="102">
        <v>7</v>
      </c>
      <c r="F141" s="103">
        <v>24</v>
      </c>
      <c r="G141" s="104">
        <v>13</v>
      </c>
      <c r="H141" s="105">
        <v>18</v>
      </c>
      <c r="I141" s="106"/>
    </row>
    <row r="142" spans="1:9" ht="25.35" customHeight="1">
      <c r="A142" s="84">
        <f t="shared" si="2"/>
        <v>4</v>
      </c>
      <c r="B142" s="124">
        <v>43853</v>
      </c>
      <c r="C142" s="129" t="s">
        <v>76</v>
      </c>
      <c r="D142" s="93">
        <v>12</v>
      </c>
      <c r="E142" s="102"/>
      <c r="F142" s="103">
        <v>24</v>
      </c>
      <c r="G142" s="104"/>
      <c r="H142" s="105">
        <v>14</v>
      </c>
      <c r="I142" s="106"/>
    </row>
    <row r="143" spans="1:9" ht="25.35" customHeight="1">
      <c r="A143" s="84">
        <f t="shared" si="2"/>
        <v>5</v>
      </c>
      <c r="B143" s="124">
        <v>43854</v>
      </c>
      <c r="C143" s="129" t="s">
        <v>81</v>
      </c>
      <c r="D143" s="93"/>
      <c r="E143" s="102">
        <v>7</v>
      </c>
      <c r="F143" s="103">
        <v>20</v>
      </c>
      <c r="G143" s="104"/>
      <c r="H143" s="105">
        <v>17</v>
      </c>
      <c r="I143" s="106">
        <v>21</v>
      </c>
    </row>
    <row r="144" spans="1:9" ht="25.35" customHeight="1">
      <c r="A144" s="84">
        <f t="shared" si="2"/>
        <v>6</v>
      </c>
      <c r="B144" s="124">
        <v>43855</v>
      </c>
      <c r="C144" s="129" t="s">
        <v>75</v>
      </c>
      <c r="D144" s="93"/>
      <c r="E144" s="102"/>
      <c r="F144" s="103">
        <v>16</v>
      </c>
      <c r="G144" s="104">
        <v>8</v>
      </c>
      <c r="H144" s="105">
        <v>9</v>
      </c>
      <c r="I144" s="106"/>
    </row>
    <row r="145" spans="1:64" ht="25.35" customHeight="1">
      <c r="A145" s="84">
        <f t="shared" si="2"/>
        <v>7</v>
      </c>
      <c r="B145" s="124">
        <v>43856</v>
      </c>
      <c r="C145" s="129" t="s">
        <v>80</v>
      </c>
      <c r="D145" s="93"/>
      <c r="E145" s="102"/>
      <c r="F145" s="103"/>
      <c r="G145" s="104"/>
      <c r="H145" s="105"/>
      <c r="I145" s="106"/>
    </row>
    <row r="146" spans="1:64" ht="25.35" customHeight="1">
      <c r="A146" s="84">
        <f t="shared" si="2"/>
        <v>1</v>
      </c>
      <c r="B146" s="124">
        <v>43857</v>
      </c>
      <c r="C146" s="129" t="s">
        <v>75</v>
      </c>
      <c r="D146" s="93"/>
      <c r="E146" s="102">
        <v>9</v>
      </c>
      <c r="F146" s="103">
        <v>25</v>
      </c>
      <c r="G146" s="104"/>
      <c r="H146" s="105">
        <v>18</v>
      </c>
      <c r="I146" s="106"/>
    </row>
    <row r="147" spans="1:64" ht="25.35" customHeight="1">
      <c r="A147" s="84">
        <f t="shared" si="2"/>
        <v>2</v>
      </c>
      <c r="B147" s="124">
        <v>43858</v>
      </c>
      <c r="C147" s="129" t="s">
        <v>81</v>
      </c>
      <c r="D147" s="93">
        <v>10</v>
      </c>
      <c r="E147" s="102"/>
      <c r="F147" s="103">
        <v>23</v>
      </c>
      <c r="G147" s="104">
        <v>25</v>
      </c>
      <c r="H147" s="105"/>
      <c r="I147" s="106">
        <v>19</v>
      </c>
    </row>
    <row r="148" spans="1:64" ht="25.35" customHeight="1">
      <c r="A148" s="84">
        <f t="shared" si="2"/>
        <v>3</v>
      </c>
      <c r="B148" s="124">
        <v>43859</v>
      </c>
      <c r="C148" s="129"/>
      <c r="D148" s="93"/>
      <c r="E148" s="102">
        <v>3</v>
      </c>
      <c r="F148" s="103">
        <v>25</v>
      </c>
      <c r="G148" s="104">
        <v>12</v>
      </c>
      <c r="H148" s="105">
        <v>19</v>
      </c>
      <c r="I148" s="106"/>
    </row>
    <row r="149" spans="1:64" ht="25.35" customHeight="1">
      <c r="A149" s="84">
        <f t="shared" si="2"/>
        <v>4</v>
      </c>
      <c r="B149" s="124">
        <v>43860</v>
      </c>
      <c r="C149" s="129" t="s">
        <v>81</v>
      </c>
      <c r="D149" s="93">
        <v>13</v>
      </c>
      <c r="E149" s="102"/>
      <c r="F149" s="103">
        <v>21</v>
      </c>
      <c r="G149" s="104"/>
      <c r="H149" s="105">
        <v>17</v>
      </c>
      <c r="I149" s="106"/>
    </row>
    <row r="150" spans="1:64" ht="25.35" customHeight="1">
      <c r="A150" s="84">
        <f t="shared" si="2"/>
        <v>5</v>
      </c>
      <c r="B150" s="124">
        <v>43861</v>
      </c>
      <c r="C150" s="129" t="s">
        <v>79</v>
      </c>
      <c r="D150" s="93"/>
      <c r="E150" s="102">
        <v>10</v>
      </c>
      <c r="F150" s="103">
        <v>19</v>
      </c>
      <c r="G150" s="104"/>
      <c r="H150" s="105">
        <v>17</v>
      </c>
      <c r="I150" s="106">
        <v>29</v>
      </c>
    </row>
    <row r="151" spans="1:64" ht="25.35" customHeight="1">
      <c r="A151" s="84" t="str">
        <f t="shared" si="2"/>
        <v>0</v>
      </c>
      <c r="B151" s="132"/>
      <c r="C151" s="133"/>
      <c r="D151" s="108"/>
      <c r="E151" s="108"/>
      <c r="F151" s="108"/>
      <c r="G151" s="108"/>
      <c r="H151" s="108"/>
      <c r="I151" s="108"/>
      <c r="J151" s="109"/>
      <c r="K151" s="109"/>
      <c r="L151" s="109"/>
      <c r="M151" s="109"/>
      <c r="N151" s="109"/>
      <c r="O151" s="109"/>
      <c r="P151" s="109"/>
      <c r="Q151" s="109"/>
      <c r="R151" s="109"/>
      <c r="S151" s="109"/>
      <c r="T151" s="109"/>
      <c r="U151" s="109"/>
      <c r="V151" s="109"/>
      <c r="W151" s="109"/>
      <c r="X151" s="109"/>
      <c r="Y151" s="109"/>
      <c r="Z151" s="109"/>
      <c r="AA151" s="109"/>
      <c r="AB151" s="109"/>
      <c r="AC151" s="109"/>
      <c r="AD151" s="109"/>
      <c r="AE151" s="109"/>
      <c r="AF151" s="109"/>
      <c r="AG151" s="109"/>
      <c r="AH151" s="109"/>
      <c r="AI151" s="109"/>
      <c r="AJ151" s="109"/>
      <c r="AK151" s="109"/>
      <c r="AL151" s="109"/>
      <c r="AM151" s="109"/>
      <c r="AN151" s="109"/>
      <c r="AO151" s="109"/>
      <c r="AP151" s="109"/>
      <c r="AQ151" s="109"/>
      <c r="AR151" s="109"/>
      <c r="AS151" s="109"/>
      <c r="AT151" s="109"/>
      <c r="AU151" s="109"/>
      <c r="AV151" s="109"/>
      <c r="AW151" s="109"/>
      <c r="AX151" s="109"/>
      <c r="AY151" s="109"/>
      <c r="AZ151" s="109"/>
      <c r="BA151" s="109"/>
      <c r="BB151" s="109"/>
      <c r="BC151" s="109"/>
      <c r="BD151" s="109"/>
      <c r="BE151" s="109"/>
      <c r="BF151" s="109"/>
      <c r="BG151" s="109"/>
      <c r="BH151" s="109"/>
      <c r="BI151" s="109"/>
      <c r="BJ151" s="109"/>
      <c r="BK151" s="109"/>
      <c r="BL151" s="109"/>
    </row>
    <row r="152" spans="1:64" s="134" customFormat="1" ht="25.35" customHeight="1">
      <c r="A152" s="84"/>
    </row>
    <row r="153" spans="1:64" s="134" customFormat="1">
      <c r="A153" s="84"/>
    </row>
    <row r="154" spans="1:64" s="134" customFormat="1">
      <c r="A154" s="84"/>
    </row>
    <row r="155" spans="1:64" s="134" customFormat="1">
      <c r="A155" s="84"/>
    </row>
    <row r="156" spans="1:64" s="134" customFormat="1">
      <c r="A156" s="84"/>
    </row>
    <row r="157" spans="1:64" s="134" customFormat="1">
      <c r="A157" s="84"/>
    </row>
    <row r="158" spans="1:64" s="134" customFormat="1">
      <c r="A158" s="84"/>
    </row>
    <row r="159" spans="1:64" s="134" customFormat="1">
      <c r="A159" s="84"/>
    </row>
    <row r="160" spans="1:64" s="134" customFormat="1">
      <c r="A160" s="84"/>
    </row>
    <row r="161" spans="1:9" s="134" customFormat="1">
      <c r="A161" s="84"/>
    </row>
    <row r="162" spans="1:9" s="134" customFormat="1">
      <c r="A162" s="84"/>
    </row>
    <row r="163" spans="1:9" s="134" customFormat="1">
      <c r="A163" s="84"/>
    </row>
    <row r="164" spans="1:9" s="134" customFormat="1">
      <c r="A164" s="84"/>
    </row>
    <row r="165" spans="1:9" s="134" customFormat="1">
      <c r="A165" s="84"/>
    </row>
    <row r="166" spans="1:9" s="134" customFormat="1">
      <c r="A166" s="84"/>
    </row>
    <row r="167" spans="1:9" s="134" customFormat="1">
      <c r="A167" s="84"/>
    </row>
    <row r="168" spans="1:9" s="134" customFormat="1">
      <c r="A168" s="84"/>
    </row>
    <row r="169" spans="1:9" s="134" customFormat="1">
      <c r="A169" s="84"/>
    </row>
    <row r="170" spans="1:9">
      <c r="C170" s="116"/>
      <c r="D170" s="116"/>
      <c r="E170" s="116"/>
      <c r="F170" s="116"/>
      <c r="G170" s="116"/>
      <c r="H170" s="116"/>
      <c r="I170" s="116"/>
    </row>
    <row r="171" spans="1:9">
      <c r="C171" s="116"/>
      <c r="D171" s="116"/>
      <c r="E171" s="116"/>
      <c r="F171" s="116"/>
      <c r="G171" s="116"/>
      <c r="H171" s="116"/>
      <c r="I171" s="116"/>
    </row>
    <row r="172" spans="1:9">
      <c r="C172" s="116"/>
      <c r="D172" s="116"/>
      <c r="E172" s="116"/>
      <c r="F172" s="116"/>
      <c r="G172" s="116"/>
      <c r="H172" s="116"/>
      <c r="I172" s="116"/>
    </row>
    <row r="173" spans="1:9">
      <c r="C173" s="116"/>
      <c r="D173" s="116"/>
      <c r="E173" s="116"/>
      <c r="F173" s="116"/>
      <c r="G173" s="116"/>
      <c r="H173" s="116"/>
      <c r="I173" s="116"/>
    </row>
    <row r="174" spans="1:9">
      <c r="C174" s="116"/>
      <c r="D174" s="116"/>
      <c r="E174" s="116"/>
      <c r="F174" s="116"/>
      <c r="G174" s="116"/>
      <c r="H174" s="116"/>
      <c r="I174" s="116"/>
    </row>
    <row r="175" spans="1:9">
      <c r="C175" s="116"/>
      <c r="D175" s="116"/>
      <c r="E175" s="116"/>
      <c r="F175" s="116"/>
      <c r="G175" s="116"/>
      <c r="H175" s="116"/>
      <c r="I175" s="116"/>
    </row>
    <row r="176" spans="1:9">
      <c r="C176" s="116"/>
      <c r="D176" s="116"/>
      <c r="E176" s="116"/>
      <c r="F176" s="116"/>
      <c r="G176" s="116"/>
      <c r="H176" s="116"/>
      <c r="I176" s="116"/>
    </row>
    <row r="177" spans="3:9">
      <c r="C177" s="116"/>
      <c r="D177" s="116"/>
      <c r="E177" s="116"/>
      <c r="F177" s="116"/>
      <c r="G177" s="116"/>
      <c r="H177" s="116"/>
      <c r="I177" s="116"/>
    </row>
    <row r="178" spans="3:9">
      <c r="C178" s="116"/>
      <c r="D178" s="116"/>
      <c r="E178" s="116"/>
      <c r="F178" s="116"/>
      <c r="G178" s="116"/>
      <c r="H178" s="116"/>
      <c r="I178" s="116"/>
    </row>
    <row r="179" spans="3:9">
      <c r="C179" s="116"/>
      <c r="D179" s="116"/>
      <c r="E179" s="116"/>
      <c r="F179" s="116"/>
      <c r="G179" s="116"/>
      <c r="H179" s="116"/>
      <c r="I179" s="116"/>
    </row>
    <row r="180" spans="3:9">
      <c r="C180" s="116"/>
      <c r="D180" s="116"/>
      <c r="E180" s="116"/>
      <c r="F180" s="116"/>
      <c r="G180" s="116"/>
      <c r="H180" s="116"/>
      <c r="I180" s="116"/>
    </row>
    <row r="181" spans="3:9">
      <c r="C181" s="116"/>
      <c r="D181" s="116"/>
      <c r="E181" s="116"/>
      <c r="F181" s="116"/>
      <c r="G181" s="116"/>
      <c r="H181" s="116"/>
      <c r="I181" s="116"/>
    </row>
    <row r="182" spans="3:9">
      <c r="C182" s="116"/>
      <c r="D182" s="116"/>
      <c r="E182" s="116"/>
      <c r="F182" s="116"/>
      <c r="G182" s="116"/>
      <c r="H182" s="116"/>
      <c r="I182" s="116"/>
    </row>
    <row r="183" spans="3:9">
      <c r="C183" s="116"/>
      <c r="D183" s="116"/>
      <c r="E183" s="116"/>
      <c r="F183" s="116"/>
      <c r="G183" s="116"/>
      <c r="H183" s="116"/>
      <c r="I183" s="116"/>
    </row>
    <row r="184" spans="3:9">
      <c r="C184" s="116"/>
      <c r="D184" s="116"/>
      <c r="E184" s="116"/>
      <c r="F184" s="116"/>
      <c r="G184" s="116"/>
      <c r="H184" s="116"/>
      <c r="I184" s="116"/>
    </row>
    <row r="185" spans="3:9">
      <c r="C185" s="116"/>
      <c r="D185" s="116"/>
      <c r="E185" s="116"/>
      <c r="F185" s="116"/>
      <c r="G185" s="116"/>
      <c r="H185" s="116"/>
      <c r="I185" s="116"/>
    </row>
    <row r="186" spans="3:9">
      <c r="C186" s="116"/>
      <c r="D186" s="116"/>
      <c r="E186" s="116"/>
      <c r="F186" s="116"/>
      <c r="G186" s="116"/>
      <c r="H186" s="116"/>
      <c r="I186" s="116"/>
    </row>
    <row r="187" spans="3:9">
      <c r="C187" s="116"/>
      <c r="D187" s="116"/>
      <c r="E187" s="116"/>
      <c r="F187" s="116"/>
      <c r="G187" s="116"/>
      <c r="H187" s="116"/>
      <c r="I187" s="116"/>
    </row>
    <row r="188" spans="3:9">
      <c r="C188" s="116"/>
      <c r="D188" s="116"/>
      <c r="E188" s="116"/>
      <c r="F188" s="116"/>
      <c r="G188" s="116"/>
      <c r="H188" s="116"/>
      <c r="I188" s="116"/>
    </row>
    <row r="189" spans="3:9">
      <c r="C189" s="116"/>
      <c r="D189" s="116"/>
      <c r="E189" s="116"/>
      <c r="F189" s="116"/>
      <c r="G189" s="116"/>
      <c r="H189" s="116"/>
      <c r="I189" s="116"/>
    </row>
    <row r="190" spans="3:9">
      <c r="C190" s="116"/>
      <c r="D190" s="116"/>
      <c r="E190" s="116"/>
      <c r="F190" s="116"/>
      <c r="G190" s="116"/>
      <c r="H190" s="116"/>
      <c r="I190" s="116"/>
    </row>
    <row r="191" spans="3:9">
      <c r="C191" s="116"/>
      <c r="D191" s="116"/>
      <c r="E191" s="116"/>
      <c r="F191" s="116"/>
      <c r="G191" s="116"/>
      <c r="H191" s="116"/>
      <c r="I191" s="116"/>
    </row>
    <row r="192" spans="3:9">
      <c r="C192" s="116"/>
      <c r="D192" s="116"/>
      <c r="E192" s="116"/>
      <c r="F192" s="116"/>
      <c r="G192" s="116"/>
      <c r="H192" s="116"/>
      <c r="I192" s="116"/>
    </row>
    <row r="193" spans="3:9">
      <c r="C193" s="116"/>
      <c r="D193" s="116"/>
      <c r="E193" s="116"/>
      <c r="F193" s="116"/>
      <c r="G193" s="116"/>
      <c r="H193" s="116"/>
      <c r="I193" s="116"/>
    </row>
    <row r="194" spans="3:9">
      <c r="C194" s="116"/>
      <c r="D194" s="116"/>
      <c r="E194" s="116"/>
      <c r="F194" s="116"/>
      <c r="G194" s="116"/>
      <c r="H194" s="116"/>
      <c r="I194" s="116"/>
    </row>
    <row r="195" spans="3:9">
      <c r="C195" s="116"/>
      <c r="D195" s="116"/>
      <c r="E195" s="116"/>
      <c r="F195" s="116"/>
      <c r="G195" s="116"/>
      <c r="H195" s="116"/>
      <c r="I195" s="116"/>
    </row>
    <row r="196" spans="3:9">
      <c r="C196" s="116"/>
      <c r="D196" s="116"/>
      <c r="E196" s="116"/>
      <c r="F196" s="116"/>
      <c r="G196" s="116"/>
      <c r="H196" s="116"/>
      <c r="I196" s="116"/>
    </row>
    <row r="197" spans="3:9">
      <c r="C197" s="116"/>
      <c r="D197" s="116"/>
      <c r="E197" s="116"/>
      <c r="F197" s="116"/>
      <c r="G197" s="116"/>
      <c r="H197" s="116"/>
      <c r="I197" s="116"/>
    </row>
    <row r="198" spans="3:9">
      <c r="C198" s="116"/>
      <c r="D198" s="116"/>
      <c r="E198" s="116"/>
      <c r="F198" s="116"/>
      <c r="G198" s="116"/>
      <c r="H198" s="116"/>
      <c r="I198" s="116"/>
    </row>
    <row r="199" spans="3:9">
      <c r="C199" s="116"/>
      <c r="D199" s="116"/>
      <c r="E199" s="116"/>
      <c r="F199" s="116"/>
      <c r="G199" s="116"/>
      <c r="H199" s="116"/>
      <c r="I199" s="116"/>
    </row>
    <row r="200" spans="3:9">
      <c r="C200" s="116"/>
      <c r="D200" s="116"/>
      <c r="E200" s="116"/>
      <c r="F200" s="116"/>
      <c r="G200" s="116"/>
      <c r="H200" s="116"/>
      <c r="I200" s="116"/>
    </row>
    <row r="201" spans="3:9">
      <c r="C201" s="116"/>
      <c r="D201" s="116"/>
      <c r="E201" s="116"/>
      <c r="F201" s="116"/>
      <c r="G201" s="116"/>
      <c r="H201" s="116"/>
      <c r="I201" s="116"/>
    </row>
    <row r="202" spans="3:9">
      <c r="C202" s="116"/>
      <c r="D202" s="116"/>
      <c r="E202" s="116"/>
      <c r="F202" s="116"/>
      <c r="G202" s="116"/>
      <c r="H202" s="116"/>
      <c r="I202" s="116"/>
    </row>
    <row r="203" spans="3:9">
      <c r="C203" s="116"/>
      <c r="D203" s="116"/>
      <c r="E203" s="116"/>
      <c r="F203" s="116"/>
      <c r="G203" s="116"/>
      <c r="H203" s="116"/>
      <c r="I203" s="116"/>
    </row>
    <row r="204" spans="3:9">
      <c r="C204" s="116"/>
      <c r="D204" s="116"/>
      <c r="E204" s="116"/>
      <c r="F204" s="116"/>
      <c r="G204" s="116"/>
      <c r="H204" s="116"/>
      <c r="I204" s="116"/>
    </row>
    <row r="205" spans="3:9">
      <c r="C205" s="116"/>
      <c r="D205" s="116"/>
      <c r="E205" s="116"/>
      <c r="F205" s="116"/>
      <c r="G205" s="116"/>
      <c r="H205" s="116"/>
      <c r="I205" s="116"/>
    </row>
    <row r="206" spans="3:9">
      <c r="C206" s="116"/>
      <c r="D206" s="116"/>
      <c r="E206" s="116"/>
      <c r="F206" s="116"/>
      <c r="G206" s="116"/>
      <c r="H206" s="116"/>
      <c r="I206" s="116"/>
    </row>
    <row r="207" spans="3:9">
      <c r="C207" s="116"/>
      <c r="D207" s="116"/>
      <c r="E207" s="116"/>
      <c r="F207" s="116"/>
      <c r="G207" s="116"/>
      <c r="H207" s="116"/>
      <c r="I207" s="116"/>
    </row>
    <row r="208" spans="3:9">
      <c r="C208" s="116"/>
      <c r="D208" s="116"/>
      <c r="E208" s="116"/>
      <c r="F208" s="116"/>
      <c r="G208" s="116"/>
      <c r="H208" s="116"/>
      <c r="I208" s="116"/>
    </row>
    <row r="209" spans="3:9">
      <c r="C209" s="116"/>
      <c r="D209" s="116"/>
      <c r="E209" s="116"/>
      <c r="F209" s="116"/>
      <c r="G209" s="116"/>
      <c r="H209" s="116"/>
      <c r="I209" s="116"/>
    </row>
    <row r="210" spans="3:9">
      <c r="C210" s="116"/>
      <c r="D210" s="116"/>
      <c r="E210" s="116"/>
      <c r="F210" s="116"/>
      <c r="G210" s="116"/>
      <c r="H210" s="116"/>
      <c r="I210" s="116"/>
    </row>
    <row r="211" spans="3:9">
      <c r="C211" s="116"/>
      <c r="D211" s="116"/>
      <c r="E211" s="116"/>
      <c r="F211" s="116"/>
      <c r="G211" s="116"/>
      <c r="H211" s="116"/>
      <c r="I211" s="116"/>
    </row>
    <row r="212" spans="3:9">
      <c r="C212" s="116"/>
      <c r="D212" s="116"/>
      <c r="E212" s="116"/>
      <c r="F212" s="116"/>
      <c r="G212" s="116"/>
      <c r="H212" s="116"/>
      <c r="I212" s="116"/>
    </row>
    <row r="213" spans="3:9">
      <c r="C213" s="116"/>
      <c r="D213" s="116"/>
      <c r="E213" s="116"/>
      <c r="F213" s="116"/>
      <c r="G213" s="116"/>
      <c r="H213" s="116"/>
      <c r="I213" s="116"/>
    </row>
    <row r="214" spans="3:9">
      <c r="C214" s="116"/>
      <c r="D214" s="116"/>
      <c r="E214" s="116"/>
      <c r="F214" s="116"/>
      <c r="G214" s="116"/>
      <c r="H214" s="116"/>
      <c r="I214" s="116"/>
    </row>
    <row r="215" spans="3:9">
      <c r="C215" s="116"/>
      <c r="D215" s="116"/>
      <c r="E215" s="116"/>
      <c r="F215" s="116"/>
      <c r="G215" s="116"/>
      <c r="H215" s="116"/>
      <c r="I215" s="116"/>
    </row>
    <row r="216" spans="3:9">
      <c r="C216" s="116"/>
      <c r="D216" s="116"/>
      <c r="E216" s="116"/>
      <c r="F216" s="116"/>
      <c r="G216" s="116"/>
      <c r="H216" s="116"/>
      <c r="I216" s="116"/>
    </row>
    <row r="217" spans="3:9">
      <c r="C217" s="116"/>
      <c r="D217" s="116"/>
      <c r="E217" s="116"/>
      <c r="F217" s="116"/>
      <c r="G217" s="116"/>
      <c r="H217" s="116"/>
      <c r="I217" s="116"/>
    </row>
    <row r="218" spans="3:9">
      <c r="C218" s="116"/>
      <c r="D218" s="116"/>
      <c r="E218" s="116"/>
      <c r="F218" s="116"/>
      <c r="G218" s="116"/>
      <c r="H218" s="116"/>
      <c r="I218" s="116"/>
    </row>
    <row r="333" spans="1:1">
      <c r="A333" s="113"/>
    </row>
    <row r="366" spans="1:1">
      <c r="A366" s="113"/>
    </row>
    <row r="367" spans="1:1">
      <c r="A367" s="135"/>
    </row>
    <row r="368" spans="1:1">
      <c r="A368" s="135"/>
    </row>
    <row r="369" spans="1:1">
      <c r="A369" s="135"/>
    </row>
    <row r="370" spans="1:1">
      <c r="A370" s="135"/>
    </row>
    <row r="371" spans="1:1">
      <c r="A371" s="135"/>
    </row>
    <row r="372" spans="1:1">
      <c r="A372" s="135"/>
    </row>
    <row r="373" spans="1:1">
      <c r="A373" s="135"/>
    </row>
    <row r="374" spans="1:1">
      <c r="A374" s="135"/>
    </row>
    <row r="375" spans="1:1">
      <c r="A375" s="135"/>
    </row>
    <row r="376" spans="1:1">
      <c r="A376" s="135"/>
    </row>
    <row r="377" spans="1:1">
      <c r="A377" s="135"/>
    </row>
    <row r="378" spans="1:1">
      <c r="A378" s="135"/>
    </row>
    <row r="379" spans="1:1">
      <c r="A379" s="135"/>
    </row>
    <row r="380" spans="1:1">
      <c r="A380" s="135"/>
    </row>
    <row r="381" spans="1:1">
      <c r="A381" s="135"/>
    </row>
    <row r="382" spans="1:1">
      <c r="A382" s="135"/>
    </row>
    <row r="383" spans="1:1">
      <c r="A383" s="135"/>
    </row>
    <row r="384" spans="1:1">
      <c r="A384" s="135"/>
    </row>
  </sheetData>
  <mergeCells count="5">
    <mergeCell ref="E3:E4"/>
    <mergeCell ref="F3:F4"/>
    <mergeCell ref="G3:G4"/>
    <mergeCell ref="H3:H4"/>
    <mergeCell ref="I3:I4"/>
  </mergeCells>
  <pageMargins left="0" right="0" top="0.39374999999999999" bottom="0.39374999999999999" header="0" footer="0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91"/>
  <sheetViews>
    <sheetView tabSelected="1" zoomScale="110" zoomScaleNormal="110" workbookViewId="0">
      <selection activeCell="G5" sqref="G5"/>
    </sheetView>
  </sheetViews>
  <sheetFormatPr baseColWidth="10" defaultColWidth="10.5" defaultRowHeight="14.25"/>
  <cols>
    <col min="1" max="1" width="11" customWidth="1"/>
    <col min="2" max="2" width="11.5" customWidth="1"/>
    <col min="3" max="4" width="8.625" customWidth="1"/>
    <col min="5" max="5" width="4.875" customWidth="1"/>
    <col min="6" max="9" width="8.625" customWidth="1"/>
    <col min="10" max="10" width="3.375" customWidth="1"/>
    <col min="11" max="11" width="11.75" customWidth="1"/>
    <col min="12" max="12" width="8.375" customWidth="1"/>
    <col min="13" max="61" width="11" customWidth="1"/>
  </cols>
  <sheetData>
    <row r="1" spans="1:12" ht="1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2"/>
      <c r="L1" s="2"/>
    </row>
    <row r="2" spans="1:12" ht="15">
      <c r="A2" s="3"/>
      <c r="B2" s="3"/>
      <c r="C2" s="3"/>
      <c r="D2" s="3"/>
      <c r="E2" s="3"/>
      <c r="F2" s="3"/>
      <c r="G2" s="3"/>
      <c r="H2" s="3"/>
      <c r="I2" s="3"/>
      <c r="J2" s="3"/>
      <c r="K2" s="2"/>
      <c r="L2" s="2"/>
    </row>
    <row r="3" spans="1:12" ht="1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</row>
    <row r="4" spans="1:12" ht="15">
      <c r="B4" s="2" t="s">
        <v>1</v>
      </c>
      <c r="C4" s="4">
        <v>43720</v>
      </c>
      <c r="D4" s="4"/>
      <c r="E4" s="4"/>
      <c r="F4" s="3" t="s">
        <v>2</v>
      </c>
      <c r="G4" s="4">
        <v>43830</v>
      </c>
      <c r="H4" s="4"/>
      <c r="I4" s="5"/>
    </row>
    <row r="5" spans="1:12" ht="15">
      <c r="B5" s="2"/>
      <c r="C5" s="5"/>
      <c r="D5" s="5"/>
      <c r="E5" s="5"/>
      <c r="F5" s="5"/>
      <c r="G5" s="5"/>
      <c r="H5" s="6"/>
      <c r="I5" s="5"/>
      <c r="J5" s="3"/>
    </row>
    <row r="6" spans="1:12" ht="15">
      <c r="B6" s="2" t="s">
        <v>3</v>
      </c>
      <c r="C6" s="7">
        <v>43360</v>
      </c>
      <c r="D6" s="7"/>
      <c r="E6" s="7"/>
      <c r="F6" s="8"/>
      <c r="G6" s="7">
        <v>43465</v>
      </c>
      <c r="H6" s="7"/>
      <c r="I6" s="5"/>
      <c r="J6" s="3"/>
    </row>
    <row r="7" spans="1:12" ht="15">
      <c r="B7" s="2"/>
      <c r="C7" s="9"/>
      <c r="D7" s="9"/>
      <c r="E7" s="9"/>
      <c r="F7" s="8"/>
      <c r="G7" s="9"/>
      <c r="H7" s="9"/>
      <c r="I7" s="5"/>
      <c r="J7" s="3"/>
    </row>
    <row r="9" spans="1:12" ht="15">
      <c r="B9" s="10"/>
      <c r="C9" s="10"/>
      <c r="D9" s="10"/>
      <c r="E9" s="10"/>
      <c r="F9" s="10"/>
      <c r="G9" s="10"/>
      <c r="H9" s="10"/>
      <c r="I9" s="10"/>
    </row>
    <row r="10" spans="1:12" ht="15">
      <c r="B10" s="11"/>
      <c r="C10" s="11"/>
      <c r="D10" s="11"/>
      <c r="E10" s="11"/>
      <c r="F10" s="11"/>
      <c r="G10" s="11"/>
      <c r="H10" s="11"/>
      <c r="I10" s="11"/>
    </row>
    <row r="11" spans="1:12" ht="15">
      <c r="A11" s="12"/>
      <c r="B11" s="12"/>
      <c r="C11" s="13" t="s">
        <v>4</v>
      </c>
      <c r="D11" s="14"/>
      <c r="E11" s="15"/>
      <c r="F11" s="13" t="s">
        <v>5</v>
      </c>
      <c r="G11" s="15"/>
      <c r="H11" s="14" t="s">
        <v>6</v>
      </c>
      <c r="I11" s="14"/>
    </row>
    <row r="12" spans="1:12" ht="15">
      <c r="A12" s="16"/>
      <c r="B12" s="17" t="s">
        <v>7</v>
      </c>
      <c r="C12" s="18" t="s">
        <v>8</v>
      </c>
      <c r="D12" s="19" t="s">
        <v>9</v>
      </c>
      <c r="E12" s="20"/>
      <c r="F12" s="18" t="s">
        <v>8</v>
      </c>
      <c r="G12" s="21" t="s">
        <v>10</v>
      </c>
      <c r="H12" s="22" t="s">
        <v>8</v>
      </c>
      <c r="I12" s="23" t="s">
        <v>10</v>
      </c>
    </row>
    <row r="13" spans="1:12" ht="15" hidden="1">
      <c r="A13" s="24" t="s">
        <v>11</v>
      </c>
      <c r="B13" s="25" t="s">
        <v>12</v>
      </c>
      <c r="C13" s="18" t="s">
        <v>13</v>
      </c>
      <c r="D13" s="23" t="s">
        <v>14</v>
      </c>
      <c r="E13" s="26" t="s">
        <v>15</v>
      </c>
      <c r="F13" s="27" t="s">
        <v>16</v>
      </c>
      <c r="G13" s="28" t="s">
        <v>17</v>
      </c>
      <c r="H13" s="29" t="s">
        <v>18</v>
      </c>
      <c r="I13" s="30" t="s">
        <v>19</v>
      </c>
    </row>
    <row r="14" spans="1:12" ht="15">
      <c r="A14" s="23" t="s">
        <v>20</v>
      </c>
      <c r="B14" s="25" t="s">
        <v>21</v>
      </c>
      <c r="C14" s="18">
        <f>SUMPRODUCT(('[1]2018-2019'!B3:B1000&gt;=C6)*('[1]2018-2019'!B3:B1000&lt;=G6)*(WEEKDAY('[1]2018-2019'!A3:A1000)=1),'[1]2018-2019'!C3:C1000)</f>
        <v>143</v>
      </c>
      <c r="D14" s="23">
        <f>SUMPRODUCT(('[1]2019-2020'!B5:B1000&gt;=C4)*('[1]2019-2020'!B5:B1000&lt;=G4)*(WEEKDAY('[1]2019-2020'!A5:A1000)=1),'[1]2019-2020'!C5:C1000)</f>
        <v>208</v>
      </c>
      <c r="E14" s="31">
        <f t="shared" ref="E14:E22" si="0">D14*100/C14-100</f>
        <v>45.454545454545467</v>
      </c>
      <c r="F14" s="27">
        <f>C14/SUMPRODUCT(('[1]2018-2019'!B3:B1000&gt;=C6)*('[1]2018-2019'!B3:B1000&lt;=G6)*(WEEKDAY('[1]2018-2019'!A3:A1000)=1))</f>
        <v>8.9375</v>
      </c>
      <c r="G14" s="28">
        <f>D14/SUMPRODUCT(('[1]2019-2020'!B5:B1000&gt;=C4)*('[1]2019-2020'!B5:B1000&lt;=G4)*(WEEKDAY('[1]2019-2020'!A5:A1000)=1))</f>
        <v>13</v>
      </c>
      <c r="H14" s="29">
        <f>F14*100/15</f>
        <v>59.583333333333336</v>
      </c>
      <c r="I14" s="30">
        <f>G14*100/15</f>
        <v>86.666666666666671</v>
      </c>
    </row>
    <row r="15" spans="1:12" ht="15">
      <c r="A15" s="23" t="s">
        <v>22</v>
      </c>
      <c r="B15" s="25" t="s">
        <v>23</v>
      </c>
      <c r="C15" s="18">
        <f>SUMPRODUCT(('[1]2018-2019'!B3:B1000&gt;=C6)*('[1]2018-2019'!B3:B1000&lt;=G6)*(WEEKDAY('[1]2018-2019'!A3:A1000)=2),'[1]2018-2019'!C3:C1000)</f>
        <v>149</v>
      </c>
      <c r="D15" s="23">
        <f>SUMPRODUCT(('[1]2019-2020'!B5:B1000&gt;=C4)*('[1]2019-2020'!B5:B1000&lt;=G4)*(WEEKDAY('[1]2019-2020'!A5:A1000)=2),'[1]2019-2020'!C5:C1000)</f>
        <v>172</v>
      </c>
      <c r="E15" s="31">
        <f t="shared" si="0"/>
        <v>15.43624161073825</v>
      </c>
      <c r="F15" s="27">
        <f>C15/SUMPRODUCT(('[1]2018-2019'!B3:B1000&gt;=C6)*('[1]2018-2019'!B3:B1000&lt;=G6)*(WEEKDAY('[1]2018-2019'!A3:A1000)=2))</f>
        <v>9.9333333333333336</v>
      </c>
      <c r="G15" s="28">
        <f>D15/SUMPRODUCT(('[1]2019-2020'!B5:B1000&gt;=C4)*('[1]2019-2020'!B5:B1000&lt;=G4)*(WEEKDAY('[1]2019-2020'!A5:A1000)=2))</f>
        <v>10.75</v>
      </c>
      <c r="H15" s="29">
        <f t="shared" ref="H15:I21" si="1">F15*100/15</f>
        <v>66.222222222222229</v>
      </c>
      <c r="I15" s="30">
        <f t="shared" si="1"/>
        <v>71.666666666666671</v>
      </c>
    </row>
    <row r="16" spans="1:12" ht="15">
      <c r="A16" s="23" t="s">
        <v>24</v>
      </c>
      <c r="B16" s="25" t="s">
        <v>25</v>
      </c>
      <c r="C16" s="18">
        <f>SUMPRODUCT(('[1]2018-2019'!B3:B1000&gt;=C6)*('[1]2018-2019'!B3:B1000&lt;=G6)*(WEEKDAY('[1]2018-2019'!A3:A1000)=2),'[1]2018-2019'!D3:D1000)</f>
        <v>163</v>
      </c>
      <c r="D16" s="23">
        <f>SUMPRODUCT(('[1]2019-2020'!B5:B1000&gt;=C4)*('[1]2019-2020'!B5:B1000&lt;=G4)*(WEEKDAY('[1]2019-2020'!A5:A1000)=2),'[1]2019-2020'!D5:D1000)</f>
        <v>182</v>
      </c>
      <c r="E16" s="31">
        <f t="shared" si="0"/>
        <v>11.656441717791409</v>
      </c>
      <c r="F16" s="27">
        <f>C16/SUMPRODUCT(('[1]2018-2019'!B3:B1000&gt;=C6)*('[1]2018-2019'!B3:B1000&lt;=G6)*(WEEKDAY('[1]2018-2019'!A3:A1000)=2))</f>
        <v>10.866666666666667</v>
      </c>
      <c r="G16" s="28">
        <f>D16/SUMPRODUCT(('[1]2019-2020'!B5:B1000&gt;=C4)*('[1]2019-2020'!B5:B1000&lt;=G4)*(WEEKDAY('[1]2019-2020'!A5:A1000)=2))</f>
        <v>11.375</v>
      </c>
      <c r="H16" s="29">
        <f t="shared" si="1"/>
        <v>72.444444444444443</v>
      </c>
      <c r="I16" s="30">
        <f t="shared" si="1"/>
        <v>75.833333333333329</v>
      </c>
    </row>
    <row r="17" spans="1:11" ht="15">
      <c r="A17" s="23" t="s">
        <v>26</v>
      </c>
      <c r="B17" s="25" t="s">
        <v>21</v>
      </c>
      <c r="C17" s="18">
        <f>SUMPRODUCT(('[1]2018-2019'!B3:B1000&gt;=C6)*('[1]2018-2019'!B3:B1000&lt;=G6)*(WEEKDAY('[1]2018-2019'!A3:A1000)=4),'[1]2018-2019'!C3:C1000)</f>
        <v>156</v>
      </c>
      <c r="D17" s="23">
        <f>SUMPRODUCT(('[1]2019-2020'!B5:B1000&gt;=C4)*('[1]2019-2020'!B5:B1000&lt;=G4)*(WEEKDAY('[1]2019-2020'!A5:A1000)=4),'[1]2019-2020'!C5:C1000)</f>
        <v>162</v>
      </c>
      <c r="E17" s="31">
        <f t="shared" si="0"/>
        <v>3.8461538461538396</v>
      </c>
      <c r="F17" s="27">
        <f>C17/SUMPRODUCT(('[1]2018-2019'!B3:B1000&gt;=C6)*('[1]2018-2019'!B3:B1000&lt;=G6)*(WEEKDAY('[1]2018-2019'!A3:A1000)=4))</f>
        <v>10.4</v>
      </c>
      <c r="G17" s="28">
        <f>D17/SUMPRODUCT(('[1]2019-2020'!B5:B1000&gt;=C4)*('[1]2019-2020'!B5:B1000&lt;=G4)*(WEEKDAY('[1]2019-2020'!A5:A1000)=4))</f>
        <v>10.125</v>
      </c>
      <c r="H17" s="29">
        <f t="shared" si="1"/>
        <v>69.333333333333329</v>
      </c>
      <c r="I17" s="30">
        <f t="shared" si="1"/>
        <v>67.5</v>
      </c>
    </row>
    <row r="18" spans="1:11" ht="15">
      <c r="A18" s="23" t="s">
        <v>27</v>
      </c>
      <c r="B18" s="25" t="s">
        <v>25</v>
      </c>
      <c r="C18" s="18">
        <f>SUMPRODUCT(('[1]2018-2019'!B3:B1000&gt;=C6)*('[1]2018-2019'!B3:B1000&lt;=G6)*(WEEKDAY('[1]2018-2019'!A3:A1000)=4),'[1]2018-2019'!D3:D1000)</f>
        <v>160</v>
      </c>
      <c r="D18" s="23">
        <f>SUMPRODUCT(('[1]2019-2020'!B5:B1000&gt;=C4)*('[1]2019-2020'!B5:B1000&lt;=G4)*(WEEKDAY('[1]2019-2020'!A5:A1000)=4),'[1]2019-2020'!D5:D1000)</f>
        <v>153</v>
      </c>
      <c r="E18" s="31">
        <f t="shared" si="0"/>
        <v>-4.375</v>
      </c>
      <c r="F18" s="27">
        <f>C18/SUMPRODUCT(('[1]2018-2019'!B3:B1000&gt;=C6)*('[1]2018-2019'!B3:B1000&lt;=G6)*(WEEKDAY('[1]2018-2019'!A3:A1000)=4))</f>
        <v>10.666666666666666</v>
      </c>
      <c r="G18" s="28">
        <f>D18/SUMPRODUCT(('[1]2019-2020'!B5:B1000&gt;=C4)*('[1]2019-2020'!B5:B1000&lt;=G4)*(WEEKDAY('[1]2019-2020'!A5:A1000)=4))</f>
        <v>9.5625</v>
      </c>
      <c r="H18" s="29">
        <f t="shared" si="1"/>
        <v>71.1111111111111</v>
      </c>
      <c r="I18" s="30">
        <f t="shared" si="1"/>
        <v>63.75</v>
      </c>
    </row>
    <row r="19" spans="1:11" ht="15">
      <c r="A19" s="23" t="s">
        <v>28</v>
      </c>
      <c r="B19" s="25" t="s">
        <v>23</v>
      </c>
      <c r="C19" s="18">
        <f>SUMPRODUCT(('[1]2018-2019'!B3:B1000&gt;=C6)*('[1]2018-2019'!B3:B1000&lt;=G6)*(WEEKDAY('[1]2018-2019'!A3:A1000)=5),'[1]2018-2019'!C3:C1000)</f>
        <v>139</v>
      </c>
      <c r="D19" s="23">
        <f>SUMPRODUCT(('[1]2019-2020'!B5:B1000&gt;=C4)*('[1]2019-2020'!B5:B1000&lt;=G4)*(WEEKDAY('[1]2019-2020'!A5:A1000)=5),'[1]2019-2020'!C5:C1000)</f>
        <v>186</v>
      </c>
      <c r="E19" s="31">
        <f t="shared" si="0"/>
        <v>33.812949640287769</v>
      </c>
      <c r="F19" s="27">
        <f>C19/SUMPRODUCT(('[1]2018-2019'!B3:B1000&gt;=C6)*('[1]2018-2019'!B3:B1000&lt;=G6)*(WEEKDAY('[1]2018-2019'!A3:A1000)=5))</f>
        <v>9.2666666666666675</v>
      </c>
      <c r="G19" s="28">
        <f>D19/SUMPRODUCT(('[1]2019-2020'!B5:B1000&gt;=C4)*('[1]2019-2020'!B5:B1000&lt;=G4)*(WEEKDAY('[1]2019-2020'!A5:A1000)=5))</f>
        <v>11.625</v>
      </c>
      <c r="H19" s="29">
        <f t="shared" si="1"/>
        <v>61.777777777777786</v>
      </c>
      <c r="I19" s="30">
        <f t="shared" si="1"/>
        <v>77.5</v>
      </c>
    </row>
    <row r="20" spans="1:11" ht="15">
      <c r="A20" s="23" t="s">
        <v>29</v>
      </c>
      <c r="B20" s="25" t="s">
        <v>23</v>
      </c>
      <c r="C20" s="18">
        <f>SUMPRODUCT(('[1]2018-2019'!B3:B1000&gt;=C6)*('[1]2018-2019'!B3:B1000&lt;=G6)*(WEEKDAY('[1]2018-2019'!A3:A1000)=6),'[1]2018-2019'!C3:C1000)</f>
        <v>119</v>
      </c>
      <c r="D20" s="23">
        <f>SUMPRODUCT(('[1]2019-2020'!B5:B1000&gt;=C4)*('[1]2019-2020'!B5:B1000&lt;=G4)*(WEEKDAY('[1]2019-2020'!A5:A1000)=6),'[1]2019-2020'!C5:C1000)</f>
        <v>162</v>
      </c>
      <c r="E20" s="31">
        <f t="shared" si="0"/>
        <v>36.134453781512605</v>
      </c>
      <c r="F20" s="27">
        <f>C20/SUMPRODUCT(('[1]2018-2019'!B3:B1000&gt;=C6)*('[1]2018-2019'!B3:B1000&lt;=G6)*(WEEKDAY('[1]2018-2019'!A3:A1000)=6))</f>
        <v>7.9333333333333336</v>
      </c>
      <c r="G20" s="28">
        <f>D20/SUMPRODUCT(('[1]2019-2020'!B5:B1000&gt;=C4)*('[1]2019-2020'!B5:B1000&lt;=G4)*(WEEKDAY('[1]2019-2020'!A5:A1000)=6))</f>
        <v>10.125</v>
      </c>
      <c r="H20" s="29">
        <f t="shared" si="1"/>
        <v>52.888888888888893</v>
      </c>
      <c r="I20" s="30">
        <f t="shared" si="1"/>
        <v>67.5</v>
      </c>
      <c r="K20" s="32"/>
    </row>
    <row r="21" spans="1:11" ht="15">
      <c r="A21" s="23" t="s">
        <v>30</v>
      </c>
      <c r="B21" s="25" t="s">
        <v>31</v>
      </c>
      <c r="C21" s="18">
        <f>SUMPRODUCT(('[1]2018-2019'!B3:B1000&gt;=C6)*('[1]2018-2019'!B3:B1000&lt;=G6)*(WEEKDAY('[1]2018-2019'!A3:A1000)=7),'[1]2018-2019'!C3:C1000)</f>
        <v>164</v>
      </c>
      <c r="D21" s="23">
        <f>SUMPRODUCT(('[1]2019-2020'!B5:B1000&gt;=C4)*('[1]2019-2020'!B5:B1000&lt;=G4)*(WEEKDAY('[1]2019-2020'!A5:A1000)=7),'[1]2019-2020'!C5:C1000)</f>
        <v>193</v>
      </c>
      <c r="E21" s="31">
        <f t="shared" si="0"/>
        <v>17.682926829268297</v>
      </c>
      <c r="F21" s="27">
        <f>C21/SUMPRODUCT(('[1]2018-2019'!B3:B1000&gt;=C6)*('[1]2018-2019'!B3:B1000&lt;=G6)*(WEEKDAY('[1]2018-2019'!A3:A1000)=7))</f>
        <v>10.933333333333334</v>
      </c>
      <c r="G21" s="28">
        <f>D21/SUMPRODUCT(('[1]2019-2020'!B5:B1000&gt;=C4)*('[1]2019-2020'!B5:B1000&lt;=G4)*(WEEKDAY('[1]2019-2020'!A5:A1000)=7))</f>
        <v>12.0625</v>
      </c>
      <c r="H21" s="29">
        <f t="shared" si="1"/>
        <v>72.888888888888886</v>
      </c>
      <c r="I21" s="30">
        <f t="shared" si="1"/>
        <v>80.416666666666671</v>
      </c>
    </row>
    <row r="22" spans="1:11" ht="15">
      <c r="A22" s="16"/>
      <c r="B22" s="23" t="s">
        <v>32</v>
      </c>
      <c r="C22" s="18">
        <f>SUM(C14:C21)</f>
        <v>1193</v>
      </c>
      <c r="D22" s="23">
        <f>SUM(D14:D21)</f>
        <v>1418</v>
      </c>
      <c r="E22" s="31">
        <f t="shared" si="0"/>
        <v>18.860016764459345</v>
      </c>
      <c r="F22" s="27">
        <f>AVERAGE(F14:F21)</f>
        <v>9.8671875</v>
      </c>
      <c r="G22" s="28">
        <f>AVERAGE(G14:G21)</f>
        <v>11.078125</v>
      </c>
      <c r="H22" s="29">
        <f>AVERAGE(H14:H21)</f>
        <v>65.78125</v>
      </c>
      <c r="I22" s="30">
        <f>AVERAGE(I14:I21)</f>
        <v>73.854166666666671</v>
      </c>
    </row>
    <row r="23" spans="1:11" ht="15">
      <c r="A23" s="16"/>
      <c r="B23" s="23"/>
      <c r="C23" s="22"/>
      <c r="D23" s="23"/>
      <c r="E23" s="33"/>
      <c r="F23" s="29"/>
      <c r="G23" s="30"/>
      <c r="H23" s="29"/>
      <c r="I23" s="30"/>
    </row>
    <row r="24" spans="1:11" ht="15">
      <c r="A24" t="s">
        <v>33</v>
      </c>
      <c r="B24" s="23"/>
      <c r="C24" s="22"/>
      <c r="D24" s="23"/>
      <c r="E24" s="33"/>
      <c r="F24" s="29"/>
      <c r="G24" s="30"/>
      <c r="H24" s="29"/>
      <c r="I24" s="30"/>
    </row>
    <row r="25" spans="1:11" ht="15">
      <c r="A25" s="16" t="s">
        <v>34</v>
      </c>
      <c r="B25" s="23"/>
      <c r="C25" s="22"/>
      <c r="D25" s="23"/>
      <c r="E25" s="33"/>
      <c r="F25" s="29"/>
      <c r="G25" s="30"/>
      <c r="H25" s="29"/>
      <c r="I25" s="30"/>
    </row>
    <row r="26" spans="1:11" ht="15">
      <c r="A26" s="16"/>
      <c r="B26" s="23"/>
      <c r="C26" s="22"/>
      <c r="D26" s="23"/>
      <c r="E26" s="33"/>
      <c r="F26" s="29"/>
      <c r="G26" s="30"/>
      <c r="H26" s="29"/>
      <c r="I26" s="30"/>
    </row>
    <row r="27" spans="1:11" ht="15">
      <c r="A27" t="s">
        <v>35</v>
      </c>
      <c r="B27" s="23"/>
      <c r="C27" s="22"/>
      <c r="D27" s="23"/>
      <c r="E27" s="33"/>
      <c r="F27" s="29"/>
      <c r="G27" s="30"/>
      <c r="H27" s="29"/>
      <c r="I27" s="30"/>
    </row>
    <row r="28" spans="1:11" ht="15">
      <c r="A28" s="16" t="s">
        <v>36</v>
      </c>
      <c r="B28" s="23"/>
      <c r="C28" s="22"/>
      <c r="D28" s="23"/>
      <c r="E28" s="33"/>
      <c r="F28" s="29"/>
      <c r="G28" s="30"/>
      <c r="H28" s="29"/>
      <c r="I28" s="30"/>
    </row>
    <row r="29" spans="1:11" ht="15">
      <c r="A29" s="16"/>
      <c r="B29" s="23"/>
      <c r="C29" s="22"/>
      <c r="D29" s="23"/>
      <c r="E29" s="33"/>
      <c r="F29" s="29"/>
      <c r="G29" s="30"/>
      <c r="H29" s="29"/>
      <c r="I29" s="30"/>
    </row>
    <row r="30" spans="1:11" ht="15">
      <c r="A30" s="16"/>
      <c r="B30" s="23"/>
      <c r="C30" s="22"/>
      <c r="D30" s="23"/>
      <c r="E30" s="33"/>
      <c r="F30" s="29"/>
      <c r="G30" s="30"/>
      <c r="H30" s="29"/>
      <c r="I30" s="30"/>
    </row>
    <row r="31" spans="1:11" ht="15">
      <c r="A31" s="16"/>
      <c r="B31" s="23"/>
      <c r="C31" s="22"/>
      <c r="D31" s="23"/>
      <c r="E31" s="33"/>
      <c r="F31" s="29"/>
      <c r="G31" s="30"/>
      <c r="H31" s="29"/>
      <c r="I31" s="30"/>
    </row>
    <row r="32" spans="1:11" ht="15">
      <c r="A32" s="16"/>
      <c r="B32" s="23"/>
      <c r="C32" s="22"/>
      <c r="D32" s="23"/>
      <c r="E32" s="33"/>
      <c r="F32" s="29"/>
      <c r="G32" s="30"/>
      <c r="H32" s="29"/>
      <c r="I32" s="30"/>
    </row>
    <row r="33" spans="1:9" ht="15">
      <c r="A33" s="16"/>
      <c r="B33" s="23"/>
      <c r="C33" s="22"/>
      <c r="D33" s="23"/>
      <c r="E33" s="33"/>
      <c r="F33" s="29"/>
      <c r="G33" s="30"/>
      <c r="H33" s="29"/>
      <c r="I33" s="30"/>
    </row>
    <row r="34" spans="1:9" ht="15">
      <c r="A34" s="16"/>
      <c r="B34" s="23"/>
      <c r="C34" s="22"/>
      <c r="D34" s="23"/>
      <c r="E34" s="33"/>
      <c r="F34" s="29"/>
      <c r="G34" s="30"/>
      <c r="H34" s="29"/>
      <c r="I34" s="30"/>
    </row>
    <row r="35" spans="1:9" ht="15">
      <c r="A35" s="16"/>
      <c r="B35" s="23"/>
      <c r="C35" s="22"/>
      <c r="D35" s="23"/>
      <c r="E35" s="33"/>
      <c r="F35" s="29"/>
      <c r="G35" s="30"/>
      <c r="H35" s="29"/>
      <c r="I35" s="30"/>
    </row>
    <row r="36" spans="1:9" ht="15">
      <c r="A36" s="16"/>
      <c r="B36" s="23"/>
      <c r="C36" s="22"/>
      <c r="D36" s="23"/>
      <c r="E36" s="33"/>
      <c r="F36" s="29"/>
      <c r="G36" s="30"/>
      <c r="H36" s="29"/>
      <c r="I36" s="30"/>
    </row>
    <row r="37" spans="1:9" ht="15">
      <c r="A37" s="16"/>
      <c r="B37" s="23"/>
      <c r="C37" s="22"/>
      <c r="D37" s="23"/>
      <c r="E37" s="33"/>
      <c r="F37" s="29"/>
      <c r="G37" s="30"/>
      <c r="H37" s="29"/>
      <c r="I37" s="30"/>
    </row>
    <row r="38" spans="1:9" ht="15">
      <c r="A38" s="16"/>
      <c r="B38" s="23"/>
      <c r="C38" s="22"/>
      <c r="D38" s="23"/>
      <c r="E38" s="33"/>
      <c r="F38" s="29"/>
      <c r="G38" s="30"/>
      <c r="H38" s="29"/>
      <c r="I38" s="30"/>
    </row>
    <row r="39" spans="1:9" ht="15">
      <c r="A39" s="16"/>
      <c r="B39" s="23"/>
      <c r="C39" s="22"/>
      <c r="D39" s="23"/>
      <c r="E39" s="33"/>
      <c r="F39" s="29"/>
      <c r="G39" s="30"/>
      <c r="H39" s="29"/>
      <c r="I39" s="30"/>
    </row>
    <row r="40" spans="1:9" ht="15">
      <c r="A40" s="16"/>
      <c r="B40" s="23"/>
      <c r="C40" s="22"/>
      <c r="D40" s="23"/>
      <c r="E40" s="33"/>
      <c r="F40" s="29"/>
      <c r="G40" s="30"/>
      <c r="H40" s="29"/>
      <c r="I40" s="30"/>
    </row>
    <row r="41" spans="1:9" ht="15">
      <c r="A41" s="16"/>
      <c r="B41" s="23"/>
      <c r="C41" s="22"/>
      <c r="D41" s="23"/>
      <c r="E41" s="33"/>
      <c r="F41" s="29"/>
      <c r="G41" s="30"/>
      <c r="H41" s="29"/>
      <c r="I41" s="30"/>
    </row>
    <row r="42" spans="1:9" ht="15">
      <c r="A42" s="16"/>
      <c r="B42" s="23"/>
      <c r="C42" s="22"/>
      <c r="D42" s="23"/>
      <c r="E42" s="33"/>
      <c r="F42" s="29"/>
      <c r="G42" s="30"/>
      <c r="H42" s="29"/>
      <c r="I42" s="30"/>
    </row>
    <row r="43" spans="1:9" ht="15">
      <c r="A43" s="16"/>
      <c r="B43" s="23"/>
      <c r="C43" s="22"/>
      <c r="D43" s="23"/>
      <c r="E43" s="33"/>
      <c r="F43" s="29"/>
      <c r="G43" s="30"/>
      <c r="H43" s="29"/>
      <c r="I43" s="30"/>
    </row>
    <row r="44" spans="1:9" ht="15">
      <c r="A44" s="16"/>
      <c r="B44" s="23"/>
      <c r="C44" s="22"/>
      <c r="D44" s="23"/>
      <c r="E44" s="33"/>
      <c r="F44" s="29"/>
      <c r="G44" s="30"/>
      <c r="H44" s="29"/>
      <c r="I44" s="30"/>
    </row>
    <row r="45" spans="1:9" ht="15">
      <c r="A45" s="16"/>
      <c r="B45" s="23"/>
      <c r="C45" s="22"/>
      <c r="D45" s="23"/>
      <c r="E45" s="33"/>
      <c r="F45" s="29"/>
      <c r="G45" s="30"/>
      <c r="H45" s="29"/>
      <c r="I45" s="30"/>
    </row>
    <row r="46" spans="1:9" ht="15">
      <c r="A46" s="16"/>
      <c r="B46" s="23"/>
      <c r="C46" s="22"/>
      <c r="D46" s="23"/>
      <c r="E46" s="33"/>
      <c r="F46" s="29"/>
      <c r="G46" s="30"/>
      <c r="H46" s="29"/>
      <c r="I46" s="30"/>
    </row>
    <row r="47" spans="1:9" ht="15">
      <c r="A47" s="16"/>
      <c r="B47" s="23"/>
      <c r="C47" s="22"/>
      <c r="D47" s="23"/>
      <c r="E47" s="33"/>
      <c r="F47" s="29"/>
      <c r="G47" s="30"/>
      <c r="H47" s="29"/>
      <c r="I47" s="30"/>
    </row>
    <row r="48" spans="1:9" ht="15">
      <c r="A48" s="16"/>
      <c r="B48" s="23"/>
      <c r="C48" s="22"/>
      <c r="D48" s="23"/>
      <c r="E48" s="33"/>
      <c r="F48" s="29"/>
      <c r="G48" s="30"/>
      <c r="H48" s="29"/>
      <c r="I48" s="30"/>
    </row>
    <row r="49" spans="1:9" ht="15">
      <c r="A49" s="16"/>
      <c r="B49" s="23"/>
      <c r="C49" s="22"/>
      <c r="D49" s="23"/>
      <c r="E49" s="33"/>
      <c r="F49" s="29"/>
      <c r="G49" s="30"/>
      <c r="H49" s="29"/>
      <c r="I49" s="30"/>
    </row>
    <row r="50" spans="1:9" ht="15">
      <c r="A50" s="16"/>
      <c r="B50" s="23"/>
      <c r="C50" s="22"/>
      <c r="D50" s="23"/>
      <c r="E50" s="33"/>
      <c r="F50" s="29"/>
      <c r="G50" s="30"/>
      <c r="H50" s="29"/>
      <c r="I50" s="30"/>
    </row>
    <row r="51" spans="1:9" ht="15">
      <c r="A51" s="16"/>
      <c r="B51" s="23"/>
      <c r="C51" s="22"/>
      <c r="D51" s="23"/>
      <c r="E51" s="33"/>
      <c r="F51" s="29"/>
      <c r="G51" s="30"/>
      <c r="H51" s="29"/>
      <c r="I51" s="30"/>
    </row>
    <row r="52" spans="1:9" ht="15">
      <c r="A52" s="16"/>
      <c r="B52" s="23"/>
      <c r="C52" s="22"/>
      <c r="D52" s="23"/>
      <c r="E52" s="33"/>
      <c r="F52" s="29"/>
      <c r="G52" s="30"/>
      <c r="H52" s="29"/>
      <c r="I52" s="30"/>
    </row>
    <row r="53" spans="1:9" ht="15.75" thickBot="1">
      <c r="A53" s="16"/>
      <c r="B53" s="34"/>
      <c r="C53" s="22"/>
      <c r="D53" s="23"/>
      <c r="E53" s="35"/>
      <c r="F53" s="29"/>
      <c r="G53" s="30"/>
      <c r="H53" s="29"/>
      <c r="I53" s="30"/>
    </row>
    <row r="54" spans="1:9" ht="15.75" thickBot="1">
      <c r="B54" s="36" t="s">
        <v>37</v>
      </c>
      <c r="C54" s="36"/>
      <c r="D54" s="36"/>
      <c r="E54" s="36"/>
      <c r="F54" s="36"/>
      <c r="G54" s="36"/>
      <c r="H54" s="36"/>
      <c r="I54" s="37"/>
    </row>
    <row r="55" spans="1:9" ht="15" thickBot="1">
      <c r="B55" s="38" t="s">
        <v>38</v>
      </c>
      <c r="C55" s="39" t="s">
        <v>4</v>
      </c>
      <c r="D55" s="39"/>
      <c r="E55" s="39"/>
      <c r="F55" s="40" t="s">
        <v>39</v>
      </c>
      <c r="G55" s="40"/>
      <c r="H55" s="41" t="s">
        <v>40</v>
      </c>
      <c r="I55" s="41"/>
    </row>
    <row r="56" spans="1:9">
      <c r="A56" s="42" t="s">
        <v>41</v>
      </c>
      <c r="B56" s="43" t="s">
        <v>23</v>
      </c>
      <c r="C56" s="44">
        <f>SUMIF('[1]2019-2020'!A5:A118,"1",'[1]2019-2020'!E5:E118)</f>
        <v>131</v>
      </c>
      <c r="D56" s="44"/>
      <c r="E56" s="44"/>
      <c r="F56" s="45">
        <f>C56/SUM(COUNTIF('[1]2019-2020'!A5:A118,1))</f>
        <v>8.1875</v>
      </c>
      <c r="G56" s="45"/>
      <c r="H56" s="46">
        <f>F56*100/15</f>
        <v>54.583333333333336</v>
      </c>
      <c r="I56" s="46"/>
    </row>
    <row r="57" spans="1:9">
      <c r="A57" s="47" t="s">
        <v>42</v>
      </c>
      <c r="B57" s="48" t="s">
        <v>21</v>
      </c>
      <c r="C57" s="49">
        <f>SUMIF('[1]2019-2020'!A5:A118,"3",'[1]2019-2020'!E5:E118)</f>
        <v>56</v>
      </c>
      <c r="D57" s="49"/>
      <c r="E57" s="49"/>
      <c r="F57" s="50">
        <f>C57/SUM(COUNTIF('[1]2019-2020'!A5:A118,3))</f>
        <v>3.7333333333333334</v>
      </c>
      <c r="G57" s="50"/>
      <c r="H57" s="51">
        <f>F57*100/15</f>
        <v>24.888888888888889</v>
      </c>
      <c r="I57" s="51"/>
    </row>
    <row r="58" spans="1:9" ht="15" thickBot="1">
      <c r="A58" s="52" t="s">
        <v>43</v>
      </c>
      <c r="B58" s="53" t="s">
        <v>25</v>
      </c>
      <c r="C58" s="54">
        <f>SUMIF('[1]2019-2020'!A5:A118,"5",'[1]2019-2020'!E5:E118)</f>
        <v>139</v>
      </c>
      <c r="D58" s="54"/>
      <c r="E58" s="54"/>
      <c r="F58" s="55">
        <f>C58/SUM(COUNTIF('[1]2019-2020'!A5:A118,5))</f>
        <v>8.6875</v>
      </c>
      <c r="G58" s="55"/>
      <c r="H58" s="56">
        <f>F58*100/15</f>
        <v>57.916666666666664</v>
      </c>
      <c r="I58" s="56"/>
    </row>
    <row r="59" spans="1:9" ht="15" thickBot="1">
      <c r="A59" s="16"/>
      <c r="B59" s="57" t="s">
        <v>44</v>
      </c>
      <c r="C59" s="54">
        <f>SUM(C56:C58)</f>
        <v>326</v>
      </c>
      <c r="D59" s="54"/>
      <c r="E59" s="54"/>
      <c r="F59" s="55">
        <f>AVERAGE(F56:F58)</f>
        <v>6.8694444444444445</v>
      </c>
      <c r="G59" s="55"/>
      <c r="H59" s="56">
        <f>AVERAGE(H56:H58)</f>
        <v>45.796296296296298</v>
      </c>
      <c r="I59" s="56"/>
    </row>
    <row r="61" spans="1:9" ht="15.75" thickBot="1">
      <c r="B61" s="58" t="s">
        <v>45</v>
      </c>
      <c r="C61" s="58"/>
      <c r="D61" s="58"/>
      <c r="E61" s="58"/>
      <c r="F61" s="58"/>
      <c r="G61" s="58"/>
      <c r="H61" s="58"/>
      <c r="I61" s="59"/>
    </row>
    <row r="62" spans="1:9" ht="15" thickBot="1">
      <c r="B62" s="38" t="s">
        <v>38</v>
      </c>
      <c r="C62" s="60" t="s">
        <v>4</v>
      </c>
      <c r="D62" s="60"/>
      <c r="E62" s="60"/>
      <c r="F62" s="40" t="s">
        <v>39</v>
      </c>
      <c r="G62" s="40"/>
      <c r="H62" s="41" t="s">
        <v>40</v>
      </c>
      <c r="I62" s="41"/>
    </row>
    <row r="63" spans="1:9">
      <c r="A63" s="61" t="s">
        <v>41</v>
      </c>
      <c r="B63" s="43" t="s">
        <v>25</v>
      </c>
      <c r="C63" s="62">
        <f>SUMIF('[1]2019-2020'!A5:A118,"1",'[1]2019-2020'!F5:F118)</f>
        <v>360</v>
      </c>
      <c r="D63" s="62"/>
      <c r="E63" s="62"/>
      <c r="F63" s="45">
        <f>C63/SUM(COUNTIF('[1]2019-2020'!A5:A118,1))</f>
        <v>22.5</v>
      </c>
      <c r="G63" s="45"/>
      <c r="H63" s="46">
        <f t="shared" ref="H63:H71" si="2">F63*100/25</f>
        <v>90</v>
      </c>
      <c r="I63" s="46"/>
    </row>
    <row r="64" spans="1:9">
      <c r="A64" s="63" t="s">
        <v>46</v>
      </c>
      <c r="B64" s="48" t="s">
        <v>21</v>
      </c>
      <c r="C64" s="64">
        <f>SUMIF('[1]2019-2020'!A5:A118,"2",'[1]2019-2020'!F5:F118)</f>
        <v>318</v>
      </c>
      <c r="D64" s="64"/>
      <c r="E64" s="64"/>
      <c r="F64" s="50">
        <f>C64/SUM(COUNTIF('[1]2019-2020'!A5:A118,2))</f>
        <v>19.875</v>
      </c>
      <c r="G64" s="50"/>
      <c r="H64" s="51">
        <f t="shared" si="2"/>
        <v>79.5</v>
      </c>
      <c r="I64" s="51"/>
    </row>
    <row r="65" spans="1:10">
      <c r="A65" s="63" t="s">
        <v>47</v>
      </c>
      <c r="B65" s="48" t="s">
        <v>48</v>
      </c>
      <c r="C65" s="64">
        <f>SUMIF('[1]2019-2020'!A5:A118,"2",'[1]2019-2020'!G5:G118)</f>
        <v>309</v>
      </c>
      <c r="D65" s="64"/>
      <c r="E65" s="64"/>
      <c r="F65" s="50">
        <f>C65/SUM(COUNTIF('[1]2019-2020'!A5:A118,2))</f>
        <v>19.3125</v>
      </c>
      <c r="G65" s="50"/>
      <c r="H65" s="51">
        <f t="shared" si="2"/>
        <v>77.25</v>
      </c>
      <c r="I65" s="51"/>
    </row>
    <row r="66" spans="1:10">
      <c r="A66" s="63" t="s">
        <v>49</v>
      </c>
      <c r="B66" s="48" t="s">
        <v>50</v>
      </c>
      <c r="C66" s="64">
        <f>SUMIF('[1]2019-2020'!A5:A118,"3",'[1]2019-2020'!G5:G118)</f>
        <v>185</v>
      </c>
      <c r="D66" s="64"/>
      <c r="E66" s="64"/>
      <c r="F66" s="50">
        <f>C66/SUM(COUNTIF('[1]2019-2020'!A5:A118,3))</f>
        <v>12.333333333333334</v>
      </c>
      <c r="G66" s="50"/>
      <c r="H66" s="51">
        <f t="shared" si="2"/>
        <v>49.333333333333343</v>
      </c>
      <c r="I66" s="51"/>
    </row>
    <row r="67" spans="1:10">
      <c r="A67" s="63" t="s">
        <v>42</v>
      </c>
      <c r="B67" s="48" t="s">
        <v>25</v>
      </c>
      <c r="C67" s="64">
        <f>SUMIF('[1]2019-2020'!A5:A118,"3",'[1]2019-2020'!F5:F118)</f>
        <v>333</v>
      </c>
      <c r="D67" s="64"/>
      <c r="E67" s="64"/>
      <c r="F67" s="50">
        <f>C67/SUM(COUNTIF('[1]2019-2020'!A5:A118,3))</f>
        <v>22.2</v>
      </c>
      <c r="G67" s="50"/>
      <c r="H67" s="51">
        <f t="shared" si="2"/>
        <v>88.8</v>
      </c>
      <c r="I67" s="51"/>
    </row>
    <row r="68" spans="1:10">
      <c r="A68" s="63" t="s">
        <v>51</v>
      </c>
      <c r="B68" s="48" t="s">
        <v>23</v>
      </c>
      <c r="C68" s="64">
        <f>SUMIF('[1]2019-2020'!A5:A118,"4",'[1]2019-2020'!F5:F118)</f>
        <v>314</v>
      </c>
      <c r="D68" s="64"/>
      <c r="E68" s="64"/>
      <c r="F68" s="50">
        <f>C68/SUM(COUNTIF('[1]2019-2020'!A5:A118,4))</f>
        <v>19.625</v>
      </c>
      <c r="G68" s="50"/>
      <c r="H68" s="51">
        <f t="shared" si="2"/>
        <v>78.5</v>
      </c>
      <c r="I68" s="51"/>
    </row>
    <row r="69" spans="1:10">
      <c r="A69" s="63" t="s">
        <v>43</v>
      </c>
      <c r="B69" s="48" t="s">
        <v>48</v>
      </c>
      <c r="C69" s="64">
        <f>SUMIF('[1]2019-2020'!A5:A118,"5",'[1]2019-2020'!F5:F118)</f>
        <v>304</v>
      </c>
      <c r="D69" s="64"/>
      <c r="E69" s="64"/>
      <c r="F69" s="50">
        <f>C69/SUM(COUNTIF('[1]2019-2020'!A5:A118,5))</f>
        <v>19</v>
      </c>
      <c r="G69" s="50"/>
      <c r="H69" s="51">
        <f t="shared" si="2"/>
        <v>76</v>
      </c>
      <c r="I69" s="51"/>
    </row>
    <row r="70" spans="1:10">
      <c r="A70" s="63" t="s">
        <v>52</v>
      </c>
      <c r="B70" s="48" t="s">
        <v>31</v>
      </c>
      <c r="C70" s="64">
        <f>SUMIF('[1]2019-2020'!A5:A118,"6",'[1]2019-2020'!F5:F118)</f>
        <v>243</v>
      </c>
      <c r="D70" s="64"/>
      <c r="E70" s="64"/>
      <c r="F70" s="50">
        <f>C70/SUM(COUNTIF('[1]2019-2020'!A5:A118,6))</f>
        <v>15.1875</v>
      </c>
      <c r="G70" s="50"/>
      <c r="H70" s="51">
        <f t="shared" si="2"/>
        <v>60.75</v>
      </c>
      <c r="I70" s="51"/>
    </row>
    <row r="71" spans="1:10" ht="15" thickBot="1">
      <c r="A71" s="65" t="s">
        <v>53</v>
      </c>
      <c r="B71" s="53" t="s">
        <v>54</v>
      </c>
      <c r="C71" s="66">
        <f>SUMIF('[1]2019-2020'!A5:A118,"6",'[1]2019-2020'!G5:G118)</f>
        <v>45</v>
      </c>
      <c r="D71" s="66"/>
      <c r="E71" s="66"/>
      <c r="F71" s="55">
        <f>C71/SUM(COUNTIF('[1]2019-2020'!A5:A118,6))</f>
        <v>2.8125</v>
      </c>
      <c r="G71" s="55"/>
      <c r="H71" s="56">
        <f t="shared" si="2"/>
        <v>11.25</v>
      </c>
      <c r="I71" s="56"/>
    </row>
    <row r="72" spans="1:10">
      <c r="B72" s="67" t="s">
        <v>44</v>
      </c>
      <c r="C72" s="68">
        <f>SUM(C63,C64,C67,C68,C69,C70)</f>
        <v>1872</v>
      </c>
      <c r="D72" s="68"/>
      <c r="E72" s="68"/>
      <c r="F72" s="69">
        <f>AVERAGE(F63,F64,F67,F68,F69,F70)</f>
        <v>19.731249999999999</v>
      </c>
      <c r="G72" s="69"/>
      <c r="H72" s="70">
        <f>AVERAGE(H63,H64,H67,H68,H69,H70)</f>
        <v>78.924999999999997</v>
      </c>
      <c r="I72" s="70"/>
      <c r="J72" t="s">
        <v>55</v>
      </c>
    </row>
    <row r="73" spans="1:10" ht="15" thickBot="1">
      <c r="B73" s="71" t="s">
        <v>44</v>
      </c>
      <c r="C73" s="72">
        <f>SUM(C63:C71)</f>
        <v>2411</v>
      </c>
      <c r="D73" s="72"/>
      <c r="E73" s="72"/>
      <c r="F73" s="73">
        <f>AVERAGE(F63:F71)</f>
        <v>16.982870370370371</v>
      </c>
      <c r="G73" s="73"/>
      <c r="H73" s="74">
        <f>AVERAGE(H63:H71)</f>
        <v>67.931481481481498</v>
      </c>
      <c r="I73" s="74"/>
      <c r="J73" t="s">
        <v>56</v>
      </c>
    </row>
    <row r="75" spans="1:10" ht="15.75" thickBot="1">
      <c r="B75" s="58" t="s">
        <v>57</v>
      </c>
      <c r="C75" s="58"/>
      <c r="D75" s="58"/>
      <c r="E75" s="58"/>
      <c r="F75" s="58"/>
      <c r="G75" s="58"/>
      <c r="H75" s="58"/>
      <c r="I75" s="59"/>
    </row>
    <row r="76" spans="1:10" ht="15" thickBot="1">
      <c r="B76" s="75" t="s">
        <v>38</v>
      </c>
      <c r="C76" s="60" t="s">
        <v>4</v>
      </c>
      <c r="D76" s="60"/>
      <c r="E76" s="60"/>
      <c r="F76" s="40" t="s">
        <v>39</v>
      </c>
      <c r="G76" s="40"/>
      <c r="H76" s="41" t="s">
        <v>40</v>
      </c>
      <c r="I76" s="41"/>
    </row>
    <row r="77" spans="1:10">
      <c r="A77" s="61" t="s">
        <v>41</v>
      </c>
      <c r="B77" s="43" t="s">
        <v>58</v>
      </c>
      <c r="C77" s="62">
        <f>SUMIF('[1]2019-2020'!A5:A118,"1",'[1]2019-2020'!H5:H118)</f>
        <v>282</v>
      </c>
      <c r="D77" s="62"/>
      <c r="E77" s="62"/>
      <c r="F77" s="45">
        <f>C77/SUM(COUNTIF('[1]2019-2020'!A5:A118,1))</f>
        <v>17.625</v>
      </c>
      <c r="G77" s="45"/>
      <c r="H77" s="46">
        <f>F77*100/20</f>
        <v>88.125</v>
      </c>
      <c r="I77" s="46"/>
    </row>
    <row r="78" spans="1:10">
      <c r="A78" s="63" t="s">
        <v>42</v>
      </c>
      <c r="B78" s="48" t="s">
        <v>48</v>
      </c>
      <c r="C78" s="64">
        <f>SUMIF('[1]2019-2020'!A5:A118,"3",'[1]2019-2020'!H5:H118)</f>
        <v>245</v>
      </c>
      <c r="D78" s="64"/>
      <c r="E78" s="64"/>
      <c r="F78" s="50">
        <f>C78/SUM(COUNTIF('[1]2019-2020'!A5:A118,3))</f>
        <v>16.333333333333332</v>
      </c>
      <c r="G78" s="50"/>
      <c r="H78" s="51">
        <f>F78*100/20</f>
        <v>81.666666666666657</v>
      </c>
      <c r="I78" s="51"/>
    </row>
    <row r="79" spans="1:10">
      <c r="A79" s="63" t="s">
        <v>51</v>
      </c>
      <c r="B79" s="48" t="s">
        <v>25</v>
      </c>
      <c r="C79" s="64">
        <f>SUMIF('[1]2019-2020'!A5:A118,"4",'[1]2019-2020'!H5:H118)</f>
        <v>231</v>
      </c>
      <c r="D79" s="64"/>
      <c r="E79" s="64"/>
      <c r="F79" s="50">
        <f>C79/SUM(COUNTIF('[1]2019-2020'!A5:A118,4))</f>
        <v>14.4375</v>
      </c>
      <c r="G79" s="50"/>
      <c r="H79" s="51">
        <f>F79*100/20</f>
        <v>72.1875</v>
      </c>
      <c r="I79" s="51"/>
    </row>
    <row r="80" spans="1:10">
      <c r="A80" s="63" t="s">
        <v>43</v>
      </c>
      <c r="B80" s="48" t="s">
        <v>21</v>
      </c>
      <c r="C80" s="64">
        <f>SUMIF('[1]2019-2020'!A5:A118,"5",'[1]2019-2020'!H5:H118)</f>
        <v>196</v>
      </c>
      <c r="D80" s="64"/>
      <c r="E80" s="64"/>
      <c r="F80" s="50">
        <f>C80/SUM(COUNTIF('[1]2019-2020'!A5:A118,5))</f>
        <v>12.25</v>
      </c>
      <c r="G80" s="50"/>
      <c r="H80" s="51">
        <f>F80*100/20</f>
        <v>61.25</v>
      </c>
      <c r="I80" s="51"/>
    </row>
    <row r="81" spans="1:9" ht="15" thickBot="1">
      <c r="A81" s="65" t="s">
        <v>52</v>
      </c>
      <c r="B81" s="53" t="s">
        <v>59</v>
      </c>
      <c r="C81" s="66">
        <f>SUMIF('[1]2019-2020'!A5:A118,"6",'[1]2019-2020'!H5:H118)</f>
        <v>157</v>
      </c>
      <c r="D81" s="66"/>
      <c r="E81" s="66"/>
      <c r="F81" s="55">
        <f>C81/SUM(COUNTIF('[1]2019-2020'!A5:A118,6))</f>
        <v>9.8125</v>
      </c>
      <c r="G81" s="55"/>
      <c r="H81" s="56">
        <f>F81*100/20</f>
        <v>49.0625</v>
      </c>
      <c r="I81" s="56"/>
    </row>
    <row r="82" spans="1:9" ht="15" thickBot="1">
      <c r="B82" s="76" t="s">
        <v>44</v>
      </c>
      <c r="C82" s="77">
        <f>SUM(C77:C81)</f>
        <v>1111</v>
      </c>
      <c r="D82" s="77"/>
      <c r="E82" s="77"/>
      <c r="F82" s="78">
        <f>AVERAGE(F77:F81)</f>
        <v>14.091666666666665</v>
      </c>
      <c r="G82" s="78"/>
      <c r="H82" s="79">
        <f>AVERAGE(H77:H81)</f>
        <v>70.458333333333329</v>
      </c>
      <c r="I82" s="79"/>
    </row>
    <row r="84" spans="1:9" ht="15.75" thickBot="1">
      <c r="B84" s="58" t="s">
        <v>60</v>
      </c>
      <c r="C84" s="58"/>
      <c r="D84" s="58"/>
      <c r="E84" s="58"/>
      <c r="F84" s="58"/>
      <c r="G84" s="58"/>
      <c r="H84" s="58"/>
      <c r="I84" s="59"/>
    </row>
    <row r="85" spans="1:9" ht="15" thickBot="1">
      <c r="B85" s="38" t="s">
        <v>38</v>
      </c>
      <c r="C85" s="80" t="s">
        <v>4</v>
      </c>
      <c r="D85" s="80"/>
      <c r="E85" s="80"/>
      <c r="F85" s="81" t="s">
        <v>39</v>
      </c>
      <c r="G85" s="81"/>
      <c r="H85" s="82" t="s">
        <v>40</v>
      </c>
      <c r="I85" s="82"/>
    </row>
    <row r="86" spans="1:9">
      <c r="A86" s="61" t="s">
        <v>46</v>
      </c>
      <c r="B86" s="43" t="s">
        <v>61</v>
      </c>
      <c r="C86" s="62">
        <f>SUMIF('[1]2019-2020'!A5:A118,"2",'[1]2019-2020'!I5:I118)</f>
        <v>323</v>
      </c>
      <c r="D86" s="62"/>
      <c r="E86" s="62"/>
      <c r="F86" s="45">
        <f>C86/SUM(COUNTIF('[1]2019-2020'!A5:A118,2))</f>
        <v>20.1875</v>
      </c>
      <c r="G86" s="45"/>
      <c r="H86" s="46">
        <f>F86*100/25</f>
        <v>80.75</v>
      </c>
      <c r="I86" s="46"/>
    </row>
    <row r="87" spans="1:9" ht="15" thickBot="1">
      <c r="A87" s="65" t="s">
        <v>43</v>
      </c>
      <c r="B87" s="53" t="s">
        <v>61</v>
      </c>
      <c r="C87" s="66">
        <f>SUMIF('[1]2019-2020'!A5:A118,"5",'[1]2019-2020'!I5:I118)</f>
        <v>244</v>
      </c>
      <c r="D87" s="66"/>
      <c r="E87" s="66"/>
      <c r="F87" s="55">
        <f>C87/SUM(COUNTIF('[1]2019-2020'!A5:A118,5))</f>
        <v>15.25</v>
      </c>
      <c r="G87" s="55"/>
      <c r="H87" s="56">
        <f>F87*100/25</f>
        <v>61</v>
      </c>
      <c r="I87" s="56"/>
    </row>
    <row r="88" spans="1:9" ht="15" thickBot="1">
      <c r="B88" s="76" t="s">
        <v>44</v>
      </c>
      <c r="C88" s="77">
        <f>SUM(C86:C87)</f>
        <v>567</v>
      </c>
      <c r="D88" s="77"/>
      <c r="E88" s="77"/>
      <c r="F88" s="78">
        <f>AVERAGE(F86:F87)</f>
        <v>17.71875</v>
      </c>
      <c r="G88" s="78"/>
      <c r="H88" s="79">
        <f>AVERAGE(H86:H87)</f>
        <v>70.875</v>
      </c>
      <c r="I88" s="79"/>
    </row>
    <row r="90" spans="1:9" ht="15">
      <c r="A90" s="83" t="s">
        <v>62</v>
      </c>
    </row>
    <row r="91" spans="1:9">
      <c r="B91">
        <f>SUM(C88,C82,C73,C59,D22)</f>
        <v>5833</v>
      </c>
    </row>
  </sheetData>
  <mergeCells count="14">
    <mergeCell ref="B75:H75"/>
    <mergeCell ref="B84:H84"/>
    <mergeCell ref="C11:E11"/>
    <mergeCell ref="F11:G11"/>
    <mergeCell ref="H11:I11"/>
    <mergeCell ref="B54:H54"/>
    <mergeCell ref="C55:E55"/>
    <mergeCell ref="B61:H61"/>
    <mergeCell ref="A1:J1"/>
    <mergeCell ref="C4:E4"/>
    <mergeCell ref="G4:H4"/>
    <mergeCell ref="C6:E6"/>
    <mergeCell ref="G6:H6"/>
    <mergeCell ref="B9:I9"/>
  </mergeCells>
  <pageMargins left="0.7" right="0.7" top="0.75" bottom="0.75" header="0.51180555555555496" footer="0.51180555555555496"/>
  <pageSetup paperSize="9" scale="95" firstPageNumber="0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2018-2019</vt:lpstr>
      <vt:lpstr>2019-2020</vt:lpstr>
      <vt:lpstr>2020-2021</vt:lpstr>
      <vt:lpstr>Stat 2.1_2018_2019_2020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batot</dc:creator>
  <cp:lastModifiedBy>batot</cp:lastModifiedBy>
  <dcterms:created xsi:type="dcterms:W3CDTF">2020-04-07T19:14:38Z</dcterms:created>
  <dcterms:modified xsi:type="dcterms:W3CDTF">2020-04-07T19:18:26Z</dcterms:modified>
</cp:coreProperties>
</file>