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xr:revisionPtr revIDLastSave="0" documentId="13_ncr:1_{64852176-6F6D-46A0-93B5-C254ED4633A0}" xr6:coauthVersionLast="44" xr6:coauthVersionMax="44" xr10:uidLastSave="{00000000-0000-0000-0000-000000000000}"/>
  <bookViews>
    <workbookView xWindow="-108" yWindow="-108" windowWidth="23256" windowHeight="12576" activeTab="4" xr2:uid="{00000000-000D-0000-FFFF-FFFF00000000}"/>
  </bookViews>
  <sheets>
    <sheet name="Accueil" sheetId="13" r:id="rId1"/>
    <sheet name="Pdc_linéaires" sheetId="15" r:id="rId2"/>
    <sheet name="Résultats" sheetId="14" r:id="rId3"/>
    <sheet name="Pdc_singulières" sheetId="16" r:id="rId4"/>
    <sheet name="Feuil1" sheetId="12" r:id="rId5"/>
  </sheets>
  <definedNames>
    <definedName name="diametre_interieur">Feuil1!$K$2:$Y$3</definedName>
    <definedName name="longueurs_équivalentes">Feuil1!$J$2:$Y$23</definedName>
    <definedName name="Température_moyenne">Feuil1!$C$1:$E$13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12" i="12" l="1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S11" i="12"/>
  <c r="Q11" i="12"/>
  <c r="P11" i="12"/>
  <c r="O11" i="12"/>
  <c r="N11" i="12"/>
  <c r="M11" i="12"/>
  <c r="L11" i="12"/>
  <c r="K11" i="12"/>
  <c r="F9" i="14" l="1"/>
  <c r="F10" i="14"/>
  <c r="F11" i="14"/>
  <c r="F12" i="14"/>
  <c r="F13" i="14"/>
  <c r="F14" i="14"/>
  <c r="F15" i="14"/>
  <c r="F16" i="14"/>
  <c r="F17" i="14"/>
  <c r="F8" i="14"/>
</calcChain>
</file>

<file path=xl/sharedStrings.xml><?xml version="1.0" encoding="utf-8"?>
<sst xmlns="http://schemas.openxmlformats.org/spreadsheetml/2006/main" count="153" uniqueCount="61">
  <si>
    <t>Masse volumique</t>
  </si>
  <si>
    <t>Température moyenne</t>
  </si>
  <si>
    <t>Viscosité cinématique</t>
  </si>
  <si>
    <t>°C</t>
  </si>
  <si>
    <t>kg/m3</t>
  </si>
  <si>
    <t>m²/s</t>
  </si>
  <si>
    <t>Tronçon</t>
  </si>
  <si>
    <t>Ø NOMINAL</t>
  </si>
  <si>
    <t>Ø EXT</t>
  </si>
  <si>
    <t>RESULTATS</t>
  </si>
  <si>
    <t>PERTES DE CHARGE LINEAIRES</t>
  </si>
  <si>
    <t>Pertes de charge</t>
  </si>
  <si>
    <t>Total</t>
  </si>
  <si>
    <t>Pa</t>
  </si>
  <si>
    <t>PERTES DE CHARGE SINGULIERES</t>
  </si>
  <si>
    <t>Accéder aux résultats</t>
  </si>
  <si>
    <t>Calcul de pertes de charge d'un réseau de tuyauterie</t>
  </si>
  <si>
    <t>ETAPE 1</t>
  </si>
  <si>
    <t>Calculer les pertes de charges en ligne du réseau</t>
  </si>
  <si>
    <t>ETAPE 2</t>
  </si>
  <si>
    <t>Calculer les pertes de charges singulières des panoplies du réseau</t>
  </si>
  <si>
    <t>ETAPE 3</t>
  </si>
  <si>
    <t>Calculer les pertes de charges singulières des matériels du réseau</t>
  </si>
  <si>
    <t>ETAPE 4</t>
  </si>
  <si>
    <t>Ajouter le matériel non référencé</t>
  </si>
  <si>
    <t>ETAPE 5</t>
  </si>
  <si>
    <t>9192,59</t>
  </si>
  <si>
    <t>DN</t>
  </si>
  <si>
    <t>N° tronçon</t>
  </si>
  <si>
    <t>91925,9</t>
  </si>
  <si>
    <t>150</t>
  </si>
  <si>
    <t>100</t>
  </si>
  <si>
    <t>Matériel</t>
  </si>
  <si>
    <t>Quantité</t>
  </si>
  <si>
    <t>Longueur (m)</t>
  </si>
  <si>
    <t xml:space="preserve">Longueurs équivalentes </t>
  </si>
  <si>
    <t>diam int ( m ) T1/T10</t>
  </si>
  <si>
    <t>MATERIEL</t>
  </si>
  <si>
    <t>ROBINETTERIE</t>
  </si>
  <si>
    <t>robinet à boisseau</t>
  </si>
  <si>
    <t>/</t>
  </si>
  <si>
    <t>vanne papillon</t>
  </si>
  <si>
    <t>robinet à soupape</t>
  </si>
  <si>
    <t>filtre à tamis</t>
  </si>
  <si>
    <t>clapet à battant</t>
  </si>
  <si>
    <t>compteur</t>
  </si>
  <si>
    <t>manchon anti vibratil</t>
  </si>
  <si>
    <t>coude taraudé 90°</t>
  </si>
  <si>
    <t>coude à soudé 90°</t>
  </si>
  <si>
    <t>coude taraudé 45°</t>
  </si>
  <si>
    <t>coude à soudé 45°</t>
  </si>
  <si>
    <t>té à 90° en ligne</t>
  </si>
  <si>
    <t>té à 90° entrée latérale</t>
  </si>
  <si>
    <t>té à 45° entrée latérale</t>
  </si>
  <si>
    <t>réduction à 20°</t>
  </si>
  <si>
    <t>élargissement à 20°</t>
  </si>
  <si>
    <t>entrée bache</t>
  </si>
  <si>
    <t>sortie bache</t>
  </si>
  <si>
    <t>9304,25</t>
  </si>
  <si>
    <t>0,00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</si>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</sst>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i/>
      <sz val="14"/>
      <color theme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right"/>
    </xf>
    <xf numFmtId="0" fontId="0" fillId="0" borderId="8" xfId="0" applyNumberFormat="1" applyBorder="1" applyAlignment="1">
      <alignment horizontal="right" vertical="center"/>
    </xf>
    <xf numFmtId="0" fontId="0" fillId="0" borderId="10" xfId="0" applyNumberFormat="1" applyBorder="1" applyAlignment="1">
      <alignment horizontal="right" vertical="center"/>
    </xf>
    <xf numFmtId="0" fontId="0" fillId="0" borderId="11" xfId="0" applyNumberFormat="1" applyBorder="1" applyAlignment="1">
      <alignment horizontal="right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6" borderId="0" xfId="0" applyFill="1"/>
    <xf numFmtId="0" fontId="0" fillId="0" borderId="0" xfId="0" applyFill="1"/>
    <xf numFmtId="0" fontId="4" fillId="6" borderId="0" xfId="0" applyFont="1" applyFill="1" applyAlignment="1">
      <alignment wrapText="1"/>
    </xf>
    <xf numFmtId="0" fontId="0" fillId="6" borderId="0" xfId="0" applyFill="1" applyAlignment="1">
      <alignment vertical="center" wrapText="1"/>
    </xf>
    <xf numFmtId="0" fontId="7" fillId="6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0" fontId="4" fillId="6" borderId="0" xfId="0" applyFont="1" applyFill="1" applyAlignment="1">
      <alignment horizontal="center" wrapText="1"/>
    </xf>
    <xf numFmtId="0" fontId="7" fillId="6" borderId="0" xfId="0" applyFont="1" applyFill="1" applyAlignment="1">
      <alignment vertical="center" wrapText="1"/>
    </xf>
    <xf numFmtId="0" fontId="0" fillId="0" borderId="16" xfId="0" applyBorder="1"/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8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7" fillId="6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4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3070860</xdr:colOff>
          <xdr:row>39</xdr:row>
          <xdr:rowOff>7620</xdr:rowOff>
        </xdr:from>
        <xdr:to>
          <xdr:col>2</xdr:col>
          <xdr:colOff>723900</xdr:colOff>
          <xdr:row>42</xdr:row>
          <xdr:rowOff>30480</xdr:rowOff>
        </xdr:to>
        <xdr:sp macro="" textlink="">
          <xdr:nvSpPr>
            <xdr:cNvPr id="3078" name="Résultats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3055620</xdr:colOff>
          <xdr:row>9</xdr:row>
          <xdr:rowOff>106680</xdr:rowOff>
        </xdr:from>
        <xdr:to>
          <xdr:col>2</xdr:col>
          <xdr:colOff>708660</xdr:colOff>
          <xdr:row>12</xdr:row>
          <xdr:rowOff>129540</xdr:rowOff>
        </xdr:to>
        <xdr:sp macro="" textlink="">
          <xdr:nvSpPr>
            <xdr:cNvPr id="3079" name="CommandButton1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3055620</xdr:colOff>
          <xdr:row>18</xdr:row>
          <xdr:rowOff>106680</xdr:rowOff>
        </xdr:from>
        <xdr:to>
          <xdr:col>2</xdr:col>
          <xdr:colOff>708660</xdr:colOff>
          <xdr:row>21</xdr:row>
          <xdr:rowOff>129540</xdr:rowOff>
        </xdr:to>
        <xdr:sp macro="" textlink="">
          <xdr:nvSpPr>
            <xdr:cNvPr id="3080" name="CommandButton2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DD7877-76E8-4E5C-934B-D08AE7FCC2B8}" name="diametres" displayName="diametres" ref="G1:H22" totalsRowShown="0" headerRowDxfId="3" dataDxfId="2">
  <tableColumns count="2">
    <tableColumn id="1" xr3:uid="{E5F79033-9250-4AF3-AAFB-8DF0690C2C34}" name="Ø NOMINAL" dataDxfId="1"/>
    <tableColumn id="2" xr3:uid="{CCA88E3F-604D-48B2-AFB2-6B982F935BEA}" name="Ø EX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081AC-17C2-481F-9D2E-9251AA619C1C}">
  <sheetPr codeName="Feuil2"/>
  <dimension ref="A1:E53"/>
  <sheetViews>
    <sheetView topLeftCell="A4" workbookViewId="0">
      <selection activeCell="E19" sqref="E19"/>
    </sheetView>
  </sheetViews>
  <sheetFormatPr baseColWidth="10" defaultRowHeight="14.4" x14ac:dyDescent="0.3"/>
  <cols>
    <col min="2" max="2" width="59.88671875" bestFit="1" customWidth="1"/>
  </cols>
  <sheetData>
    <row r="1" spans="1:3" ht="33.6" customHeight="1" x14ac:dyDescent="0.65">
      <c r="A1" s="24"/>
      <c r="B1" s="24"/>
      <c r="C1" s="24"/>
    </row>
    <row r="2" spans="1:3" ht="33.6" customHeight="1" x14ac:dyDescent="0.65">
      <c r="A2" s="24"/>
      <c r="B2" s="24"/>
      <c r="C2" s="24"/>
    </row>
    <row r="3" spans="1:3" ht="33.6" customHeight="1" x14ac:dyDescent="0.65">
      <c r="A3" s="24"/>
      <c r="B3" s="27" t="s">
        <v>16</v>
      </c>
      <c r="C3" s="24"/>
    </row>
    <row r="4" spans="1:3" ht="33.6" x14ac:dyDescent="0.65">
      <c r="A4" s="24"/>
      <c r="B4" s="28"/>
      <c r="C4" s="24"/>
    </row>
    <row r="5" spans="1:3" x14ac:dyDescent="0.3">
      <c r="A5" s="22"/>
      <c r="B5" s="22"/>
      <c r="C5" s="22"/>
    </row>
    <row r="6" spans="1:3" x14ac:dyDescent="0.3">
      <c r="A6" s="22"/>
      <c r="B6" s="22"/>
      <c r="C6" s="22"/>
    </row>
    <row r="7" spans="1:3" x14ac:dyDescent="0.3">
      <c r="A7" s="22"/>
      <c r="B7" s="22"/>
      <c r="C7" s="22"/>
    </row>
    <row r="8" spans="1:3" x14ac:dyDescent="0.3">
      <c r="A8" s="22"/>
      <c r="B8" s="22"/>
      <c r="C8" s="22"/>
    </row>
    <row r="9" spans="1:3" ht="18" x14ac:dyDescent="0.35">
      <c r="A9" s="53" t="s">
        <v>17</v>
      </c>
      <c r="B9" s="53"/>
      <c r="C9" s="53"/>
    </row>
    <row r="10" spans="1:3" x14ac:dyDescent="0.3">
      <c r="A10" s="22"/>
      <c r="B10" s="22"/>
      <c r="C10" s="22"/>
    </row>
    <row r="11" spans="1:3" ht="14.4" customHeight="1" x14ac:dyDescent="0.3">
      <c r="A11" s="52" t="s">
        <v>18</v>
      </c>
      <c r="B11" s="52"/>
      <c r="C11" s="29"/>
    </row>
    <row r="12" spans="1:3" ht="14.4" customHeight="1" x14ac:dyDescent="0.3">
      <c r="A12" s="29"/>
      <c r="B12" s="29"/>
      <c r="C12" s="29"/>
    </row>
    <row r="13" spans="1:3" x14ac:dyDescent="0.3">
      <c r="A13" s="25"/>
      <c r="B13" s="25"/>
      <c r="C13" s="25"/>
    </row>
    <row r="14" spans="1:3" x14ac:dyDescent="0.3">
      <c r="A14" s="22"/>
      <c r="B14" s="22"/>
      <c r="C14" s="22"/>
    </row>
    <row r="15" spans="1:3" x14ac:dyDescent="0.3">
      <c r="A15" s="22"/>
      <c r="B15" s="22"/>
      <c r="C15" s="22"/>
    </row>
    <row r="16" spans="1:3" ht="18" x14ac:dyDescent="0.35">
      <c r="A16" s="53" t="s">
        <v>19</v>
      </c>
      <c r="B16" s="53"/>
      <c r="C16" s="53"/>
    </row>
    <row r="17" spans="1:3" x14ac:dyDescent="0.3">
      <c r="A17" s="22"/>
      <c r="B17" s="22"/>
      <c r="C17" s="22"/>
    </row>
    <row r="18" spans="1:3" ht="14.4" customHeight="1" x14ac:dyDescent="0.3">
      <c r="A18" s="52" t="s">
        <v>22</v>
      </c>
      <c r="B18" s="52"/>
      <c r="C18" s="29"/>
    </row>
    <row r="19" spans="1:3" ht="14.4" customHeight="1" x14ac:dyDescent="0.3">
      <c r="A19" s="29"/>
      <c r="B19" s="29"/>
      <c r="C19" s="29"/>
    </row>
    <row r="20" spans="1:3" x14ac:dyDescent="0.3">
      <c r="A20" s="22"/>
      <c r="B20" s="22"/>
      <c r="C20" s="22"/>
    </row>
    <row r="21" spans="1:3" x14ac:dyDescent="0.3">
      <c r="A21" s="22"/>
      <c r="B21" s="22"/>
      <c r="C21" s="22"/>
    </row>
    <row r="22" spans="1:3" x14ac:dyDescent="0.3">
      <c r="A22" s="22"/>
      <c r="B22" s="22"/>
      <c r="C22" s="22"/>
    </row>
    <row r="23" spans="1:3" x14ac:dyDescent="0.3">
      <c r="A23" s="22"/>
      <c r="B23" s="22"/>
      <c r="C23" s="22"/>
    </row>
    <row r="24" spans="1:3" ht="18" x14ac:dyDescent="0.35">
      <c r="A24" s="53" t="s">
        <v>21</v>
      </c>
      <c r="B24" s="53"/>
      <c r="C24" s="53"/>
    </row>
    <row r="25" spans="1:3" x14ac:dyDescent="0.3">
      <c r="A25" s="22"/>
      <c r="B25" s="22"/>
      <c r="C25" s="22"/>
    </row>
    <row r="26" spans="1:3" ht="14.4" customHeight="1" x14ac:dyDescent="0.3">
      <c r="A26" s="52" t="s">
        <v>20</v>
      </c>
      <c r="B26" s="52"/>
      <c r="C26" s="26"/>
    </row>
    <row r="27" spans="1:3" ht="14.4" customHeight="1" x14ac:dyDescent="0.3">
      <c r="A27" s="26"/>
      <c r="B27" s="26"/>
      <c r="C27" s="26"/>
    </row>
    <row r="28" spans="1:3" x14ac:dyDescent="0.3">
      <c r="A28" s="22"/>
      <c r="B28" s="22"/>
      <c r="C28" s="22"/>
    </row>
    <row r="29" spans="1:3" x14ac:dyDescent="0.3">
      <c r="A29" s="22"/>
      <c r="B29" s="22"/>
      <c r="C29" s="22"/>
    </row>
    <row r="30" spans="1:3" x14ac:dyDescent="0.3">
      <c r="A30" s="22"/>
      <c r="B30" s="22"/>
      <c r="C30" s="22"/>
    </row>
    <row r="31" spans="1:3" x14ac:dyDescent="0.3">
      <c r="A31" s="22"/>
      <c r="B31" s="22"/>
      <c r="C31" s="22"/>
    </row>
    <row r="32" spans="1:3" ht="18" x14ac:dyDescent="0.35">
      <c r="A32" s="53" t="s">
        <v>23</v>
      </c>
      <c r="B32" s="53"/>
      <c r="C32" s="53"/>
    </row>
    <row r="33" spans="1:5" x14ac:dyDescent="0.3">
      <c r="A33" s="22"/>
      <c r="B33" s="22"/>
      <c r="C33" s="22"/>
    </row>
    <row r="34" spans="1:5" ht="14.4" customHeight="1" x14ac:dyDescent="0.3">
      <c r="A34" s="52" t="s">
        <v>24</v>
      </c>
      <c r="B34" s="52"/>
      <c r="C34" s="29"/>
    </row>
    <row r="35" spans="1:5" ht="14.4" customHeight="1" x14ac:dyDescent="0.3">
      <c r="A35" s="29"/>
      <c r="B35" s="29"/>
      <c r="C35" s="29"/>
    </row>
    <row r="36" spans="1:5" x14ac:dyDescent="0.3">
      <c r="A36" s="22"/>
      <c r="B36" s="22"/>
      <c r="C36" s="22"/>
    </row>
    <row r="37" spans="1:5" x14ac:dyDescent="0.3">
      <c r="A37" s="22"/>
      <c r="B37" s="22"/>
      <c r="C37" s="22"/>
    </row>
    <row r="38" spans="1:5" ht="18" x14ac:dyDescent="0.35">
      <c r="A38" s="53" t="s">
        <v>25</v>
      </c>
      <c r="B38" s="53"/>
      <c r="C38" s="53"/>
    </row>
    <row r="39" spans="1:5" x14ac:dyDescent="0.3">
      <c r="A39" s="22"/>
      <c r="B39" s="22"/>
      <c r="C39" s="22"/>
    </row>
    <row r="40" spans="1:5" ht="14.4" customHeight="1" x14ac:dyDescent="0.3">
      <c r="A40" s="52" t="s">
        <v>15</v>
      </c>
      <c r="B40" s="52"/>
      <c r="C40" s="29"/>
    </row>
    <row r="41" spans="1:5" ht="14.4" customHeight="1" x14ac:dyDescent="0.3">
      <c r="A41" s="29"/>
      <c r="B41" s="29"/>
      <c r="C41" s="29"/>
    </row>
    <row r="42" spans="1:5" x14ac:dyDescent="0.3">
      <c r="A42" s="22"/>
      <c r="B42" s="22"/>
      <c r="C42" s="22"/>
    </row>
    <row r="43" spans="1:5" x14ac:dyDescent="0.3">
      <c r="A43" s="22"/>
      <c r="B43" s="22"/>
      <c r="C43" s="22"/>
    </row>
    <row r="45" spans="1:5" x14ac:dyDescent="0.3">
      <c r="A45" s="23"/>
      <c r="B45" s="23"/>
      <c r="C45" s="23"/>
      <c r="D45" s="23"/>
      <c r="E45" s="23"/>
    </row>
    <row r="46" spans="1:5" x14ac:dyDescent="0.3">
      <c r="A46" s="23"/>
      <c r="B46" s="23"/>
      <c r="C46" s="23"/>
      <c r="D46" s="23"/>
      <c r="E46" s="23"/>
    </row>
    <row r="47" spans="1:5" x14ac:dyDescent="0.3">
      <c r="D47" s="23"/>
      <c r="E47" s="23"/>
    </row>
    <row r="48" spans="1:5" x14ac:dyDescent="0.3">
      <c r="D48" s="23"/>
      <c r="E48" s="23"/>
    </row>
    <row r="49" spans="1:5" x14ac:dyDescent="0.3">
      <c r="D49" s="23"/>
      <c r="E49" s="23"/>
    </row>
    <row r="50" spans="1:5" x14ac:dyDescent="0.3">
      <c r="D50" s="23"/>
      <c r="E50" s="23"/>
    </row>
    <row r="51" spans="1:5" x14ac:dyDescent="0.3">
      <c r="A51" s="23"/>
      <c r="B51" s="23"/>
      <c r="C51" s="23"/>
      <c r="D51" s="23"/>
      <c r="E51" s="23"/>
    </row>
    <row r="52" spans="1:5" x14ac:dyDescent="0.3">
      <c r="A52" s="23"/>
      <c r="B52" s="23"/>
      <c r="C52" s="23"/>
      <c r="D52" s="23"/>
      <c r="E52" s="23"/>
    </row>
    <row r="53" spans="1:5" x14ac:dyDescent="0.3">
      <c r="A53" s="23"/>
      <c r="B53" s="23"/>
      <c r="C53" s="23"/>
      <c r="D53" s="23"/>
      <c r="E53" s="23"/>
    </row>
  </sheetData>
  <mergeCells count="10">
    <mergeCell ref="A40:B40"/>
    <mergeCell ref="A9:C9"/>
    <mergeCell ref="A16:C16"/>
    <mergeCell ref="A24:C24"/>
    <mergeCell ref="A11:B11"/>
    <mergeCell ref="A26:B26"/>
    <mergeCell ref="A32:C32"/>
    <mergeCell ref="A38:C38"/>
    <mergeCell ref="A18:B18"/>
    <mergeCell ref="A34:B3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9" r:id="rId4" name="CommandButton1">
          <controlPr defaultSize="0" autoLine="0" r:id="rId5">
            <anchor moveWithCells="1">
              <from>
                <xdr:col>1</xdr:col>
                <xdr:colOff>3055620</xdr:colOff>
                <xdr:row>9</xdr:row>
                <xdr:rowOff>106680</xdr:rowOff>
              </from>
              <to>
                <xdr:col>2</xdr:col>
                <xdr:colOff>708660</xdr:colOff>
                <xdr:row>12</xdr:row>
                <xdr:rowOff>129540</xdr:rowOff>
              </to>
            </anchor>
          </controlPr>
        </control>
      </mc:Choice>
      <mc:Fallback>
        <control shapeId="3079" r:id="rId4" name="CommandButton1"/>
      </mc:Fallback>
    </mc:AlternateContent>
    <mc:AlternateContent xmlns:mc="http://schemas.openxmlformats.org/markup-compatibility/2006">
      <mc:Choice Requires="x14">
        <control shapeId="3078" r:id="rId6" name="Résultats">
          <controlPr defaultSize="0" autoLine="0" r:id="rId7">
            <anchor moveWithCells="1">
              <from>
                <xdr:col>1</xdr:col>
                <xdr:colOff>3070860</xdr:colOff>
                <xdr:row>39</xdr:row>
                <xdr:rowOff>7620</xdr:rowOff>
              </from>
              <to>
                <xdr:col>2</xdr:col>
                <xdr:colOff>723900</xdr:colOff>
                <xdr:row>42</xdr:row>
                <xdr:rowOff>30480</xdr:rowOff>
              </to>
            </anchor>
          </controlPr>
        </control>
      </mc:Choice>
      <mc:Fallback>
        <control shapeId="3078" r:id="rId6" name="Résultats"/>
      </mc:Fallback>
    </mc:AlternateContent>
    <mc:AlternateContent xmlns:mc="http://schemas.openxmlformats.org/markup-compatibility/2006">
      <mc:Choice Requires="x14">
        <control shapeId="3080" r:id="rId8" name="CommandButton2">
          <controlPr defaultSize="0" autoLine="0" r:id="rId9">
            <anchor moveWithCells="1">
              <from>
                <xdr:col>1</xdr:col>
                <xdr:colOff>3055620</xdr:colOff>
                <xdr:row>18</xdr:row>
                <xdr:rowOff>106680</xdr:rowOff>
              </from>
              <to>
                <xdr:col>2</xdr:col>
                <xdr:colOff>708660</xdr:colOff>
                <xdr:row>21</xdr:row>
                <xdr:rowOff>129540</xdr:rowOff>
              </to>
            </anchor>
          </controlPr>
        </control>
      </mc:Choice>
      <mc:Fallback>
        <control shapeId="3080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38697-F29A-44E8-A089-123F94FEDB92}">
  <sheetPr codeName="Feuil4"/>
  <dimension ref="A1"/>
  <sheetViews>
    <sheetView workbookViewId="0">
      <selection activeCell="C28" sqref="C28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79C9-F3FE-41A4-A6C7-A811479A1F0D}">
  <sheetPr codeName="Feuil3"/>
  <dimension ref="A1:I24"/>
  <sheetViews>
    <sheetView topLeftCell="A4" zoomScaleNormal="100" zoomScaleSheetLayoutView="130" workbookViewId="0">
      <selection activeCell="H23" sqref="H23"/>
    </sheetView>
  </sheetViews>
  <sheetFormatPr baseColWidth="10" defaultRowHeight="14.4" x14ac:dyDescent="0.3"/>
  <cols>
    <col min="1" max="1" width="7.77734375" customWidth="1"/>
    <col min="2" max="2" width="9.88671875" bestFit="1" customWidth="1"/>
    <col min="3" max="3" width="8.44140625" bestFit="1" customWidth="1"/>
    <col min="4" max="4" width="11.6640625" bestFit="1" customWidth="1"/>
    <col min="5" max="5" width="11.21875" customWidth="1"/>
    <col min="6" max="6" width="3" bestFit="1" customWidth="1"/>
    <col min="7" max="7" width="10.77734375" customWidth="1"/>
    <col min="8" max="8" width="11.77734375" customWidth="1"/>
  </cols>
  <sheetData>
    <row r="1" spans="1:9" ht="14.4" customHeight="1" x14ac:dyDescent="0.3">
      <c r="A1" s="57" t="s">
        <v>9</v>
      </c>
      <c r="B1" s="57"/>
      <c r="C1" s="57"/>
      <c r="D1" s="57"/>
      <c r="E1" s="57"/>
      <c r="F1" s="57"/>
      <c r="G1" s="57"/>
      <c r="H1" s="57"/>
      <c r="I1" s="57"/>
    </row>
    <row r="2" spans="1:9" ht="14.4" customHeight="1" x14ac:dyDescent="0.3">
      <c r="A2" s="57"/>
      <c r="B2" s="57"/>
      <c r="C2" s="57"/>
      <c r="D2" s="57"/>
      <c r="E2" s="57"/>
      <c r="F2" s="57"/>
      <c r="G2" s="57"/>
      <c r="H2" s="57"/>
      <c r="I2" s="57"/>
    </row>
    <row r="3" spans="1:9" ht="14.4" customHeight="1" x14ac:dyDescent="0.3">
      <c r="A3" s="57"/>
      <c r="B3" s="57"/>
      <c r="C3" s="57"/>
      <c r="D3" s="57"/>
      <c r="E3" s="57"/>
      <c r="F3" s="57"/>
      <c r="G3" s="57"/>
      <c r="H3" s="57"/>
      <c r="I3" s="57"/>
    </row>
    <row r="5" spans="1:9" x14ac:dyDescent="0.3">
      <c r="B5" s="54" t="s">
        <v>10</v>
      </c>
      <c r="C5" s="54"/>
      <c r="D5" s="54"/>
    </row>
    <row r="7" spans="1:9" x14ac:dyDescent="0.3">
      <c r="B7" s="30" t="s">
        <v>28</v>
      </c>
      <c r="C7" s="32" t="s">
        <v>27</v>
      </c>
      <c r="D7" s="32" t="s">
        <v>34</v>
      </c>
      <c r="E7" s="55" t="s">
        <v>11</v>
      </c>
      <c r="F7" s="55"/>
    </row>
    <row r="8" spans="1:9" x14ac:dyDescent="0.3">
      <c r="B8" s="31" t="s">
        <v>30</v>
      </c>
      <c r="C8" s="32" t="s">
        <v>31</v>
      </c>
      <c r="D8" s="32" t="s">
        <v>58</v>
      </c>
      <c r="E8" s="16" t="s">
        <v>26</v>
      </c>
      <c r="F8" s="19" t="str">
        <f t="shared" ref="F8:F17" si="0">IF(E8="0,00","","Pa")</f>
        <v>Pa</v>
      </c>
    </row>
    <row r="9" spans="1:9" x14ac:dyDescent="0.3">
      <c r="B9" s="31" t="s">
        <v>60</v>
      </c>
      <c r="C9" s="32" t="s">
        <v>60</v>
      </c>
      <c r="D9" s="32" t="s">
        <v>59</v>
      </c>
      <c r="E9" s="16" t="s">
        <v>26</v>
      </c>
      <c r="F9" s="19" t="str">
        <f t="shared" si="0"/>
        <v>Pa</v>
      </c>
    </row>
    <row r="10" spans="1:9" x14ac:dyDescent="0.3">
      <c r="B10" s="31" t="s">
        <v>60</v>
      </c>
      <c r="C10" s="32" t="s">
        <v>60</v>
      </c>
      <c r="D10" s="32" t="s">
        <v>59</v>
      </c>
      <c r="E10" s="17" t="s">
        <v>26</v>
      </c>
      <c r="F10" s="20" t="str">
        <f t="shared" si="0"/>
        <v>Pa</v>
      </c>
    </row>
    <row r="11" spans="1:9" x14ac:dyDescent="0.3">
      <c r="B11" s="31" t="s">
        <v>60</v>
      </c>
      <c r="C11" s="32" t="s">
        <v>60</v>
      </c>
      <c r="D11" s="32" t="s">
        <v>59</v>
      </c>
      <c r="E11" s="16" t="s">
        <v>26</v>
      </c>
      <c r="F11" s="19" t="str">
        <f t="shared" si="0"/>
        <v>Pa</v>
      </c>
    </row>
    <row r="12" spans="1:9" x14ac:dyDescent="0.3">
      <c r="B12" s="31" t="s">
        <v>60</v>
      </c>
      <c r="C12" s="32" t="s">
        <v>60</v>
      </c>
      <c r="D12" s="32" t="s">
        <v>59</v>
      </c>
      <c r="E12" s="16" t="s">
        <v>26</v>
      </c>
      <c r="F12" s="19" t="str">
        <f t="shared" si="0"/>
        <v>Pa</v>
      </c>
    </row>
    <row r="13" spans="1:9" x14ac:dyDescent="0.3">
      <c r="B13" s="31" t="s">
        <v>60</v>
      </c>
      <c r="C13" s="32" t="s">
        <v>60</v>
      </c>
      <c r="D13" s="32" t="s">
        <v>59</v>
      </c>
      <c r="E13" s="17" t="s">
        <v>26</v>
      </c>
      <c r="F13" s="20" t="str">
        <f t="shared" si="0"/>
        <v>Pa</v>
      </c>
    </row>
    <row r="14" spans="1:9" x14ac:dyDescent="0.3">
      <c r="B14" s="31" t="s">
        <v>60</v>
      </c>
      <c r="C14" s="32" t="s">
        <v>60</v>
      </c>
      <c r="D14" s="32" t="s">
        <v>59</v>
      </c>
      <c r="E14" s="16" t="s">
        <v>26</v>
      </c>
      <c r="F14" s="19" t="str">
        <f t="shared" si="0"/>
        <v>Pa</v>
      </c>
    </row>
    <row r="15" spans="1:9" x14ac:dyDescent="0.3">
      <c r="B15" s="31" t="s">
        <v>60</v>
      </c>
      <c r="C15" s="32" t="s">
        <v>60</v>
      </c>
      <c r="D15" s="32" t="s">
        <v>59</v>
      </c>
      <c r="E15" s="16" t="s">
        <v>26</v>
      </c>
      <c r="F15" s="19" t="str">
        <f t="shared" si="0"/>
        <v>Pa</v>
      </c>
    </row>
    <row r="16" spans="1:9" x14ac:dyDescent="0.3">
      <c r="B16" s="31" t="s">
        <v>60</v>
      </c>
      <c r="C16" s="32" t="s">
        <v>60</v>
      </c>
      <c r="D16" s="32" t="s">
        <v>59</v>
      </c>
      <c r="E16" s="16" t="s">
        <v>26</v>
      </c>
      <c r="F16" s="19" t="str">
        <f t="shared" si="0"/>
        <v>Pa</v>
      </c>
    </row>
    <row r="17" spans="2:6" x14ac:dyDescent="0.3">
      <c r="B17" s="31" t="s">
        <v>60</v>
      </c>
      <c r="C17" s="32" t="s">
        <v>60</v>
      </c>
      <c r="D17" s="32" t="s">
        <v>59</v>
      </c>
      <c r="E17" s="18" t="s">
        <v>26</v>
      </c>
      <c r="F17" s="21" t="str">
        <f t="shared" si="0"/>
        <v>Pa</v>
      </c>
    </row>
    <row r="19" spans="2:6" x14ac:dyDescent="0.3">
      <c r="B19" t="s">
        <v>12</v>
      </c>
      <c r="D19" t="s">
        <v>58</v>
      </c>
      <c r="E19" s="15" t="s">
        <v>29</v>
      </c>
      <c r="F19" t="s">
        <v>13</v>
      </c>
    </row>
    <row r="22" spans="2:6" x14ac:dyDescent="0.3">
      <c r="B22" s="54" t="s">
        <v>14</v>
      </c>
      <c r="C22" s="54"/>
      <c r="D22" s="54"/>
    </row>
    <row r="24" spans="2:6" x14ac:dyDescent="0.3">
      <c r="B24" s="32" t="s">
        <v>32</v>
      </c>
      <c r="C24" s="32" t="s">
        <v>33</v>
      </c>
      <c r="D24" s="32" t="s">
        <v>27</v>
      </c>
      <c r="E24" s="56" t="s">
        <v>11</v>
      </c>
      <c r="F24" s="56"/>
    </row>
  </sheetData>
  <mergeCells count="5">
    <mergeCell ref="B5:D5"/>
    <mergeCell ref="E7:F7"/>
    <mergeCell ref="B22:D22"/>
    <mergeCell ref="E24:F24"/>
    <mergeCell ref="A1:I3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FB71F-544E-4911-94F9-1BE384BE14D9}">
  <sheetPr codeName="Feuil5"/>
  <dimension ref="A1"/>
  <sheetViews>
    <sheetView workbookViewId="0">
      <selection activeCell="G27" sqref="G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FB2DA-6971-41E5-B60E-1F99A8390EFE}">
  <sheetPr codeName="Feuil1"/>
  <dimension ref="A1:Y23"/>
  <sheetViews>
    <sheetView tabSelected="1" topLeftCell="I1" workbookViewId="0">
      <selection activeCell="Q27" sqref="Q27"/>
    </sheetView>
  </sheetViews>
  <sheetFormatPr baseColWidth="10" defaultRowHeight="14.4" x14ac:dyDescent="0.3"/>
  <cols>
    <col min="3" max="3" width="19.6640625" bestFit="1" customWidth="1"/>
    <col min="4" max="4" width="15.109375" bestFit="1" customWidth="1"/>
    <col min="5" max="5" width="18.77734375" bestFit="1" customWidth="1"/>
    <col min="10" max="10" width="19.77734375" bestFit="1" customWidth="1"/>
  </cols>
  <sheetData>
    <row r="1" spans="1:25" ht="15" thickBot="1" x14ac:dyDescent="0.35">
      <c r="A1" s="1" t="s">
        <v>6</v>
      </c>
      <c r="C1" s="1" t="s">
        <v>1</v>
      </c>
      <c r="D1" s="1" t="s">
        <v>0</v>
      </c>
      <c r="E1" s="1" t="s">
        <v>2</v>
      </c>
      <c r="G1" s="13" t="s">
        <v>7</v>
      </c>
      <c r="H1" s="14" t="s">
        <v>8</v>
      </c>
      <c r="J1" s="58" t="s">
        <v>35</v>
      </c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5" x14ac:dyDescent="0.3">
      <c r="A2">
        <v>1</v>
      </c>
      <c r="C2" s="2" t="s">
        <v>3</v>
      </c>
      <c r="D2" s="3" t="s">
        <v>4</v>
      </c>
      <c r="E2" s="2" t="s">
        <v>5</v>
      </c>
      <c r="G2" s="14">
        <v>6</v>
      </c>
      <c r="H2" s="14">
        <v>1.0199999999999999E-2</v>
      </c>
      <c r="J2" s="33" t="s">
        <v>27</v>
      </c>
      <c r="K2" s="34">
        <v>15</v>
      </c>
      <c r="L2" s="34">
        <v>20</v>
      </c>
      <c r="M2" s="34">
        <v>25</v>
      </c>
      <c r="N2" s="34">
        <v>32</v>
      </c>
      <c r="O2" s="34">
        <v>40</v>
      </c>
      <c r="P2" s="34">
        <v>50</v>
      </c>
      <c r="Q2" s="34">
        <v>65</v>
      </c>
      <c r="R2" s="34">
        <v>80</v>
      </c>
      <c r="S2" s="34">
        <v>100</v>
      </c>
      <c r="T2" s="34">
        <v>125</v>
      </c>
      <c r="U2" s="34">
        <v>150</v>
      </c>
      <c r="V2" s="34">
        <v>200</v>
      </c>
      <c r="W2" s="34">
        <v>250</v>
      </c>
      <c r="X2" s="34">
        <v>300</v>
      </c>
      <c r="Y2" s="35">
        <v>350</v>
      </c>
    </row>
    <row r="3" spans="1:25" ht="15" thickBot="1" x14ac:dyDescent="0.35">
      <c r="A3">
        <v>2</v>
      </c>
      <c r="C3" s="4">
        <v>0</v>
      </c>
      <c r="D3" s="5">
        <v>999.9</v>
      </c>
      <c r="E3" s="6">
        <v>1.7999999999999999E-6</v>
      </c>
      <c r="G3" s="14">
        <v>8</v>
      </c>
      <c r="H3" s="14">
        <v>1.35E-2</v>
      </c>
      <c r="J3" s="36" t="s">
        <v>36</v>
      </c>
      <c r="K3" s="37">
        <v>1.66E-2</v>
      </c>
      <c r="L3" s="37">
        <v>2.2200000000000001E-2</v>
      </c>
      <c r="M3" s="37">
        <v>2.7900000000000001E-2</v>
      </c>
      <c r="N3" s="37">
        <v>3.6600000000000001E-2</v>
      </c>
      <c r="O3" s="37">
        <v>4.2500000000000003E-2</v>
      </c>
      <c r="P3" s="37">
        <v>5.3199999999999997E-2</v>
      </c>
      <c r="Q3" s="37">
        <v>7.0300000000000001E-2</v>
      </c>
      <c r="R3" s="37">
        <v>8.2500000000000004E-2</v>
      </c>
      <c r="S3" s="37">
        <v>0.1071</v>
      </c>
      <c r="T3" s="37">
        <v>0.125</v>
      </c>
      <c r="U3" s="37">
        <v>0.1593</v>
      </c>
      <c r="V3" s="37">
        <v>0.20730000000000001</v>
      </c>
      <c r="W3" s="37">
        <v>0.26040000000000002</v>
      </c>
      <c r="X3" s="37">
        <v>0.30969999999999998</v>
      </c>
      <c r="Y3" s="38">
        <v>0.35199999999999998</v>
      </c>
    </row>
    <row r="4" spans="1:25" x14ac:dyDescent="0.3">
      <c r="A4">
        <v>3</v>
      </c>
      <c r="C4" s="7">
        <v>10</v>
      </c>
      <c r="D4" s="8">
        <v>999.7</v>
      </c>
      <c r="E4" s="9">
        <v>1.3200000000000001E-6</v>
      </c>
      <c r="G4" s="14">
        <v>10</v>
      </c>
      <c r="H4" s="14">
        <v>1.72E-2</v>
      </c>
      <c r="J4" s="39" t="s">
        <v>37</v>
      </c>
      <c r="K4" s="40"/>
      <c r="L4" s="40"/>
      <c r="M4" s="40"/>
      <c r="N4" s="40"/>
      <c r="O4" s="41"/>
      <c r="P4" s="41"/>
      <c r="Q4" s="41"/>
      <c r="R4" s="41"/>
      <c r="S4" s="41"/>
      <c r="T4" s="41"/>
      <c r="U4" s="41"/>
      <c r="V4" s="41"/>
      <c r="W4" s="41"/>
      <c r="X4" s="41"/>
      <c r="Y4" s="42"/>
    </row>
    <row r="5" spans="1:25" x14ac:dyDescent="0.3">
      <c r="A5">
        <v>4</v>
      </c>
      <c r="C5" s="4">
        <v>20</v>
      </c>
      <c r="D5" s="5">
        <v>998.3</v>
      </c>
      <c r="E5" s="6">
        <v>1.0099999999999999E-6</v>
      </c>
      <c r="G5" s="14">
        <v>15</v>
      </c>
      <c r="H5" s="14">
        <v>2.1299999999999999E-2</v>
      </c>
      <c r="J5" s="43" t="s">
        <v>38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5"/>
    </row>
    <row r="6" spans="1:25" x14ac:dyDescent="0.3">
      <c r="A6">
        <v>5</v>
      </c>
      <c r="C6" s="7">
        <v>30</v>
      </c>
      <c r="D6" s="8">
        <v>995.7</v>
      </c>
      <c r="E6" s="9">
        <v>8.0500000000000002E-7</v>
      </c>
      <c r="G6" s="14">
        <v>20</v>
      </c>
      <c r="H6" s="14">
        <v>2.69E-2</v>
      </c>
      <c r="J6" s="46" t="s">
        <v>39</v>
      </c>
      <c r="K6" s="47">
        <v>0.17</v>
      </c>
      <c r="L6" s="47">
        <v>0.23</v>
      </c>
      <c r="M6" s="47">
        <v>0.28999999999999998</v>
      </c>
      <c r="N6" s="47">
        <v>0.36</v>
      </c>
      <c r="O6" s="47">
        <v>0.45</v>
      </c>
      <c r="P6" s="47">
        <v>0.55000000000000004</v>
      </c>
      <c r="Q6" s="47" t="s">
        <v>40</v>
      </c>
      <c r="R6" s="47" t="s">
        <v>40</v>
      </c>
      <c r="S6" s="47" t="s">
        <v>40</v>
      </c>
      <c r="T6" s="47" t="s">
        <v>40</v>
      </c>
      <c r="U6" s="47" t="s">
        <v>40</v>
      </c>
      <c r="V6" s="47" t="s">
        <v>40</v>
      </c>
      <c r="W6" s="47" t="s">
        <v>40</v>
      </c>
      <c r="X6" s="47" t="s">
        <v>40</v>
      </c>
      <c r="Y6" s="48" t="s">
        <v>40</v>
      </c>
    </row>
    <row r="7" spans="1:25" x14ac:dyDescent="0.3">
      <c r="A7">
        <v>6</v>
      </c>
      <c r="C7" s="4">
        <v>40</v>
      </c>
      <c r="D7" s="5">
        <v>992.2</v>
      </c>
      <c r="E7" s="6">
        <v>6.6499999999999999E-7</v>
      </c>
      <c r="G7" s="14">
        <v>25</v>
      </c>
      <c r="H7" s="14">
        <v>3.3700000000000001E-2</v>
      </c>
      <c r="J7" s="46" t="s">
        <v>41</v>
      </c>
      <c r="K7" s="47" t="s">
        <v>40</v>
      </c>
      <c r="L7" s="47" t="s">
        <v>40</v>
      </c>
      <c r="M7" s="47" t="s">
        <v>40</v>
      </c>
      <c r="N7" s="47" t="s">
        <v>40</v>
      </c>
      <c r="O7" s="47" t="s">
        <v>40</v>
      </c>
      <c r="P7" s="47" t="s">
        <v>40</v>
      </c>
      <c r="Q7" s="47">
        <v>0.22</v>
      </c>
      <c r="R7" s="47">
        <v>0.25</v>
      </c>
      <c r="S7" s="47">
        <v>0.28000000000000003</v>
      </c>
      <c r="T7" s="47">
        <v>0.3</v>
      </c>
      <c r="U7" s="47">
        <v>0.33</v>
      </c>
      <c r="V7" s="47">
        <v>0.38</v>
      </c>
      <c r="W7" s="47">
        <v>0.41</v>
      </c>
      <c r="X7" s="47">
        <v>0.48</v>
      </c>
      <c r="Y7" s="48">
        <v>0.5</v>
      </c>
    </row>
    <row r="8" spans="1:25" x14ac:dyDescent="0.3">
      <c r="A8">
        <v>7</v>
      </c>
      <c r="C8" s="7">
        <v>50</v>
      </c>
      <c r="D8" s="8">
        <v>987.9</v>
      </c>
      <c r="E8" s="9">
        <v>5.6199999999999998E-7</v>
      </c>
      <c r="G8" s="14">
        <v>32</v>
      </c>
      <c r="H8" s="14">
        <v>4.24E-2</v>
      </c>
      <c r="J8" s="46" t="s">
        <v>42</v>
      </c>
      <c r="K8" s="47">
        <v>2.5</v>
      </c>
      <c r="L8" s="47">
        <v>3.4</v>
      </c>
      <c r="M8" s="47">
        <v>4.2</v>
      </c>
      <c r="N8" s="47">
        <v>5.5</v>
      </c>
      <c r="O8" s="47">
        <v>6.7</v>
      </c>
      <c r="P8" s="47">
        <v>8.5</v>
      </c>
      <c r="Q8" s="47">
        <v>10.199999999999999</v>
      </c>
      <c r="R8" s="47">
        <v>13.5</v>
      </c>
      <c r="S8" s="47">
        <v>16.2</v>
      </c>
      <c r="T8" s="47">
        <v>20</v>
      </c>
      <c r="U8" s="47">
        <v>25</v>
      </c>
      <c r="V8" s="47">
        <v>33</v>
      </c>
      <c r="W8" s="47">
        <v>40</v>
      </c>
      <c r="X8" s="47">
        <v>49</v>
      </c>
      <c r="Y8" s="48">
        <v>53</v>
      </c>
    </row>
    <row r="9" spans="1:25" x14ac:dyDescent="0.3">
      <c r="A9">
        <v>8</v>
      </c>
      <c r="C9" s="4">
        <v>60</v>
      </c>
      <c r="D9" s="5">
        <v>982.9</v>
      </c>
      <c r="E9" s="6">
        <v>4.7999999999999996E-7</v>
      </c>
      <c r="G9" s="14">
        <v>40</v>
      </c>
      <c r="H9" s="14">
        <v>4.8299999999999996E-2</v>
      </c>
      <c r="J9" s="46" t="s">
        <v>43</v>
      </c>
      <c r="K9" s="47">
        <v>10</v>
      </c>
      <c r="L9" s="47">
        <v>12.5</v>
      </c>
      <c r="M9" s="47">
        <v>16</v>
      </c>
      <c r="N9" s="47">
        <v>20</v>
      </c>
      <c r="O9" s="47">
        <v>26</v>
      </c>
      <c r="P9" s="47">
        <v>33</v>
      </c>
      <c r="Q9" s="47">
        <v>40</v>
      </c>
      <c r="R9" s="47">
        <v>50</v>
      </c>
      <c r="S9" s="47">
        <v>60</v>
      </c>
      <c r="T9" s="47">
        <v>75</v>
      </c>
      <c r="U9" s="47">
        <v>90</v>
      </c>
      <c r="V9" s="47">
        <v>125</v>
      </c>
      <c r="W9" s="47">
        <v>160</v>
      </c>
      <c r="X9" s="47">
        <v>185</v>
      </c>
      <c r="Y9" s="48">
        <v>205</v>
      </c>
    </row>
    <row r="10" spans="1:25" x14ac:dyDescent="0.3">
      <c r="A10">
        <v>9</v>
      </c>
      <c r="C10" s="7">
        <v>70</v>
      </c>
      <c r="D10" s="8">
        <v>977.5</v>
      </c>
      <c r="E10" s="9">
        <v>4.1399999999999997E-7</v>
      </c>
      <c r="G10" s="14">
        <v>50</v>
      </c>
      <c r="H10" s="14">
        <v>6.0299999999999999E-2</v>
      </c>
      <c r="J10" s="46" t="s">
        <v>44</v>
      </c>
      <c r="K10" s="47">
        <v>1.8</v>
      </c>
      <c r="L10" s="47">
        <v>2.5</v>
      </c>
      <c r="M10" s="47">
        <v>3</v>
      </c>
      <c r="N10" s="47">
        <v>4</v>
      </c>
      <c r="O10" s="47">
        <v>5</v>
      </c>
      <c r="P10" s="47">
        <v>6</v>
      </c>
      <c r="Q10" s="47">
        <v>8</v>
      </c>
      <c r="R10" s="47">
        <v>10</v>
      </c>
      <c r="S10" s="47">
        <v>13</v>
      </c>
      <c r="T10" s="47">
        <v>17</v>
      </c>
      <c r="U10" s="47">
        <v>19</v>
      </c>
      <c r="V10" s="47">
        <v>25</v>
      </c>
      <c r="W10" s="47">
        <v>30</v>
      </c>
      <c r="X10" s="47">
        <v>38</v>
      </c>
      <c r="Y10" s="48">
        <v>42</v>
      </c>
    </row>
    <row r="11" spans="1:25" x14ac:dyDescent="0.3">
      <c r="A11">
        <v>10</v>
      </c>
      <c r="C11" s="4">
        <v>80</v>
      </c>
      <c r="D11" s="5">
        <v>971.6</v>
      </c>
      <c r="E11" s="6">
        <v>3.6199999999999999E-7</v>
      </c>
      <c r="G11" s="14">
        <v>60</v>
      </c>
      <c r="H11" s="14">
        <v>7.0000000000000007E-2</v>
      </c>
      <c r="J11" s="46" t="s">
        <v>45</v>
      </c>
      <c r="K11" s="47">
        <f>K6*1.4545*10</f>
        <v>2.4726500000000002</v>
      </c>
      <c r="L11" s="47">
        <f>L6*1.4545*10</f>
        <v>3.3453499999999998</v>
      </c>
      <c r="M11" s="47">
        <f>M6*1.4545*10</f>
        <v>4.218049999999999</v>
      </c>
      <c r="N11" s="47">
        <f>N6*1.4545*10</f>
        <v>5.2362000000000002</v>
      </c>
      <c r="O11" s="47">
        <f>O6*1.4545*10</f>
        <v>6.5452500000000002</v>
      </c>
      <c r="P11" s="47">
        <f>0.8*10</f>
        <v>8</v>
      </c>
      <c r="Q11" s="47">
        <f>1*10</f>
        <v>10</v>
      </c>
      <c r="R11" s="47">
        <v>20</v>
      </c>
      <c r="S11" s="47">
        <f>4*10</f>
        <v>40</v>
      </c>
      <c r="T11" s="47">
        <v>50</v>
      </c>
      <c r="U11" s="47">
        <v>55</v>
      </c>
      <c r="V11" s="47">
        <v>75</v>
      </c>
      <c r="W11" s="47">
        <v>100</v>
      </c>
      <c r="X11" s="47">
        <v>110</v>
      </c>
      <c r="Y11" s="48">
        <v>125</v>
      </c>
    </row>
    <row r="12" spans="1:25" x14ac:dyDescent="0.3">
      <c r="C12" s="7">
        <v>90</v>
      </c>
      <c r="D12" s="8">
        <v>965.2</v>
      </c>
      <c r="E12" s="9">
        <v>3.22E-7</v>
      </c>
      <c r="G12" s="14">
        <v>65</v>
      </c>
      <c r="H12" s="14">
        <v>7.6100000000000001E-2</v>
      </c>
      <c r="J12" s="46" t="s">
        <v>46</v>
      </c>
      <c r="K12" s="47">
        <f t="shared" ref="K12:P12" si="0">K6*2</f>
        <v>0.34</v>
      </c>
      <c r="L12" s="47">
        <f t="shared" si="0"/>
        <v>0.46</v>
      </c>
      <c r="M12" s="47">
        <f t="shared" si="0"/>
        <v>0.57999999999999996</v>
      </c>
      <c r="N12" s="47">
        <f t="shared" si="0"/>
        <v>0.72</v>
      </c>
      <c r="O12" s="47">
        <f t="shared" si="0"/>
        <v>0.9</v>
      </c>
      <c r="P12" s="47">
        <f t="shared" si="0"/>
        <v>1.1000000000000001</v>
      </c>
      <c r="Q12" s="47">
        <f t="shared" ref="Q12:Y12" si="1">Q7*3</f>
        <v>0.66</v>
      </c>
      <c r="R12" s="47">
        <f t="shared" si="1"/>
        <v>0.75</v>
      </c>
      <c r="S12" s="47">
        <f t="shared" si="1"/>
        <v>0.84000000000000008</v>
      </c>
      <c r="T12" s="47">
        <f t="shared" si="1"/>
        <v>0.89999999999999991</v>
      </c>
      <c r="U12" s="47">
        <f t="shared" si="1"/>
        <v>0.99</v>
      </c>
      <c r="V12" s="47">
        <f t="shared" si="1"/>
        <v>1.1400000000000001</v>
      </c>
      <c r="W12" s="47">
        <f t="shared" si="1"/>
        <v>1.23</v>
      </c>
      <c r="X12" s="47">
        <f t="shared" si="1"/>
        <v>1.44</v>
      </c>
      <c r="Y12" s="48">
        <f t="shared" si="1"/>
        <v>1.5</v>
      </c>
    </row>
    <row r="13" spans="1:25" ht="15" thickBot="1" x14ac:dyDescent="0.35">
      <c r="C13" s="10">
        <v>100</v>
      </c>
      <c r="D13" s="11">
        <v>958.4</v>
      </c>
      <c r="E13" s="12">
        <v>2.9199999999999997E-7</v>
      </c>
      <c r="G13" s="14">
        <v>80</v>
      </c>
      <c r="H13" s="14">
        <v>8.8900000000000007E-2</v>
      </c>
      <c r="J13" s="46" t="s">
        <v>47</v>
      </c>
      <c r="K13" s="47">
        <v>0.6</v>
      </c>
      <c r="L13" s="47">
        <v>0.8</v>
      </c>
      <c r="M13" s="47">
        <v>1</v>
      </c>
      <c r="N13" s="47" t="s">
        <v>40</v>
      </c>
      <c r="O13" s="47" t="s">
        <v>40</v>
      </c>
      <c r="P13" s="47" t="s">
        <v>40</v>
      </c>
      <c r="Q13" s="47" t="s">
        <v>40</v>
      </c>
      <c r="R13" s="47" t="s">
        <v>40</v>
      </c>
      <c r="S13" s="47" t="s">
        <v>40</v>
      </c>
      <c r="T13" s="47" t="s">
        <v>40</v>
      </c>
      <c r="U13" s="47" t="s">
        <v>40</v>
      </c>
      <c r="V13" s="47" t="s">
        <v>40</v>
      </c>
      <c r="W13" s="47" t="s">
        <v>40</v>
      </c>
      <c r="X13" s="47" t="s">
        <v>40</v>
      </c>
      <c r="Y13" s="48" t="s">
        <v>40</v>
      </c>
    </row>
    <row r="14" spans="1:25" x14ac:dyDescent="0.3">
      <c r="G14" s="14">
        <v>90</v>
      </c>
      <c r="H14" s="14">
        <v>0.1016</v>
      </c>
      <c r="J14" s="46" t="s">
        <v>48</v>
      </c>
      <c r="K14" s="47" t="s">
        <v>40</v>
      </c>
      <c r="L14" s="47" t="s">
        <v>40</v>
      </c>
      <c r="M14" s="47" t="s">
        <v>40</v>
      </c>
      <c r="N14" s="47">
        <v>0.65</v>
      </c>
      <c r="O14" s="47">
        <v>0.8</v>
      </c>
      <c r="P14" s="47">
        <v>1</v>
      </c>
      <c r="Q14" s="47">
        <v>1.3</v>
      </c>
      <c r="R14" s="47">
        <v>1.6</v>
      </c>
      <c r="S14" s="47">
        <v>2</v>
      </c>
      <c r="T14" s="47">
        <v>2.5</v>
      </c>
      <c r="U14" s="47">
        <v>3</v>
      </c>
      <c r="V14" s="47">
        <v>3.5</v>
      </c>
      <c r="W14" s="47">
        <v>5</v>
      </c>
      <c r="X14" s="47">
        <v>6</v>
      </c>
      <c r="Y14" s="48">
        <v>7</v>
      </c>
    </row>
    <row r="15" spans="1:25" x14ac:dyDescent="0.3">
      <c r="G15" s="14">
        <v>100</v>
      </c>
      <c r="H15" s="14">
        <v>0.1143</v>
      </c>
      <c r="J15" s="46" t="s">
        <v>49</v>
      </c>
      <c r="K15" s="47">
        <v>0.22</v>
      </c>
      <c r="L15" s="47">
        <v>0.3</v>
      </c>
      <c r="M15" s="47">
        <v>0.35</v>
      </c>
      <c r="N15" s="47" t="s">
        <v>40</v>
      </c>
      <c r="O15" s="47" t="s">
        <v>40</v>
      </c>
      <c r="P15" s="47" t="s">
        <v>40</v>
      </c>
      <c r="Q15" s="47" t="s">
        <v>40</v>
      </c>
      <c r="R15" s="47" t="s">
        <v>40</v>
      </c>
      <c r="S15" s="47" t="s">
        <v>40</v>
      </c>
      <c r="T15" s="47" t="s">
        <v>40</v>
      </c>
      <c r="U15" s="47" t="s">
        <v>40</v>
      </c>
      <c r="V15" s="47" t="s">
        <v>40</v>
      </c>
      <c r="W15" s="47" t="s">
        <v>40</v>
      </c>
      <c r="X15" s="47" t="s">
        <v>40</v>
      </c>
      <c r="Y15" s="48" t="s">
        <v>40</v>
      </c>
    </row>
    <row r="16" spans="1:25" x14ac:dyDescent="0.3">
      <c r="G16" s="14">
        <v>125</v>
      </c>
      <c r="H16" s="14">
        <v>0.13969999999999999</v>
      </c>
      <c r="J16" s="46" t="s">
        <v>50</v>
      </c>
      <c r="K16" s="47" t="s">
        <v>40</v>
      </c>
      <c r="L16" s="47" t="s">
        <v>40</v>
      </c>
      <c r="M16" s="47" t="s">
        <v>40</v>
      </c>
      <c r="N16" s="47">
        <v>0.35</v>
      </c>
      <c r="O16" s="47">
        <v>0.48</v>
      </c>
      <c r="P16" s="47">
        <v>0.6</v>
      </c>
      <c r="Q16" s="47">
        <v>0.75</v>
      </c>
      <c r="R16" s="47">
        <v>0.95</v>
      </c>
      <c r="S16" s="47">
        <v>1.2</v>
      </c>
      <c r="T16" s="47">
        <v>1.5</v>
      </c>
      <c r="U16" s="47">
        <v>1.8</v>
      </c>
      <c r="V16" s="47">
        <v>2.4</v>
      </c>
      <c r="W16" s="47">
        <v>2.9</v>
      </c>
      <c r="X16" s="47">
        <v>3.6</v>
      </c>
      <c r="Y16" s="48">
        <v>4</v>
      </c>
    </row>
    <row r="17" spans="7:25" x14ac:dyDescent="0.3">
      <c r="G17" s="14">
        <v>150</v>
      </c>
      <c r="H17" s="14">
        <v>0.16830000000000001</v>
      </c>
      <c r="J17" s="46" t="s">
        <v>51</v>
      </c>
      <c r="K17" s="47">
        <v>0.22</v>
      </c>
      <c r="L17" s="47">
        <v>0.3</v>
      </c>
      <c r="M17" s="47">
        <v>0.4</v>
      </c>
      <c r="N17" s="47">
        <v>0.5</v>
      </c>
      <c r="O17" s="47">
        <v>0.6</v>
      </c>
      <c r="P17" s="47">
        <v>0.7</v>
      </c>
      <c r="Q17" s="47">
        <v>1</v>
      </c>
      <c r="R17" s="47">
        <v>1.3</v>
      </c>
      <c r="S17" s="47">
        <v>1.6</v>
      </c>
      <c r="T17" s="47">
        <v>1.9</v>
      </c>
      <c r="U17" s="47">
        <v>2.2999999999999998</v>
      </c>
      <c r="V17" s="47">
        <v>3</v>
      </c>
      <c r="W17" s="47">
        <v>3.8</v>
      </c>
      <c r="X17" s="47">
        <v>4.5</v>
      </c>
      <c r="Y17" s="48">
        <v>5</v>
      </c>
    </row>
    <row r="18" spans="7:25" x14ac:dyDescent="0.3">
      <c r="G18" s="14">
        <v>175</v>
      </c>
      <c r="H18" s="14">
        <v>0.19369999999999998</v>
      </c>
      <c r="J18" s="46" t="s">
        <v>52</v>
      </c>
      <c r="K18" s="47">
        <v>0.8</v>
      </c>
      <c r="L18" s="47">
        <v>1.2</v>
      </c>
      <c r="M18" s="47">
        <v>1.5</v>
      </c>
      <c r="N18" s="47">
        <v>1.8</v>
      </c>
      <c r="O18" s="47">
        <v>2.2000000000000002</v>
      </c>
      <c r="P18" s="47">
        <v>2.8</v>
      </c>
      <c r="Q18" s="47">
        <v>3.5</v>
      </c>
      <c r="R18" s="47">
        <v>4.5</v>
      </c>
      <c r="S18" s="47">
        <v>5.5</v>
      </c>
      <c r="T18" s="47">
        <v>7</v>
      </c>
      <c r="U18" s="47">
        <v>8</v>
      </c>
      <c r="V18" s="47">
        <v>11</v>
      </c>
      <c r="W18" s="47">
        <v>14</v>
      </c>
      <c r="X18" s="47">
        <v>16</v>
      </c>
      <c r="Y18" s="48">
        <v>18</v>
      </c>
    </row>
    <row r="19" spans="7:25" x14ac:dyDescent="0.3">
      <c r="G19" s="14">
        <v>200</v>
      </c>
      <c r="H19" s="14">
        <v>0.21909999999999999</v>
      </c>
      <c r="J19" s="46" t="s">
        <v>53</v>
      </c>
      <c r="K19" s="47">
        <v>0.5</v>
      </c>
      <c r="L19" s="47">
        <v>0.7</v>
      </c>
      <c r="M19" s="47">
        <v>0.9</v>
      </c>
      <c r="N19" s="47">
        <v>1.1000000000000001</v>
      </c>
      <c r="O19" s="47">
        <v>1.45</v>
      </c>
      <c r="P19" s="47">
        <v>1.8</v>
      </c>
      <c r="Q19" s="47">
        <v>2.2000000000000002</v>
      </c>
      <c r="R19" s="47">
        <v>2.8</v>
      </c>
      <c r="S19" s="47">
        <v>3.4</v>
      </c>
      <c r="T19" s="47">
        <v>4.2</v>
      </c>
      <c r="U19" s="47">
        <v>5</v>
      </c>
      <c r="V19" s="47">
        <v>7</v>
      </c>
      <c r="W19" s="47">
        <v>8.5</v>
      </c>
      <c r="X19" s="47">
        <v>10</v>
      </c>
      <c r="Y19" s="48">
        <v>13</v>
      </c>
    </row>
    <row r="20" spans="7:25" x14ac:dyDescent="0.3">
      <c r="G20" s="14">
        <v>225</v>
      </c>
      <c r="H20" s="14">
        <v>0.2445</v>
      </c>
      <c r="J20" s="46" t="s">
        <v>54</v>
      </c>
      <c r="K20" s="47" t="s">
        <v>40</v>
      </c>
      <c r="L20" s="47" t="s">
        <v>40</v>
      </c>
      <c r="M20" s="47" t="s">
        <v>40</v>
      </c>
      <c r="N20" s="47" t="s">
        <v>40</v>
      </c>
      <c r="O20" s="47" t="s">
        <v>40</v>
      </c>
      <c r="P20" s="47" t="s">
        <v>40</v>
      </c>
      <c r="Q20" s="47">
        <v>0.1</v>
      </c>
      <c r="R20" s="47">
        <v>0.2</v>
      </c>
      <c r="S20" s="47">
        <v>0.2</v>
      </c>
      <c r="T20" s="47">
        <v>0.2</v>
      </c>
      <c r="U20" s="47">
        <v>0.3</v>
      </c>
      <c r="V20" s="47">
        <v>0.4</v>
      </c>
      <c r="W20" s="47">
        <v>0.5</v>
      </c>
      <c r="X20" s="47">
        <v>0.6</v>
      </c>
      <c r="Y20" s="48">
        <v>0.6</v>
      </c>
    </row>
    <row r="21" spans="7:25" x14ac:dyDescent="0.3">
      <c r="G21" s="14">
        <v>250</v>
      </c>
      <c r="H21" s="14">
        <v>0.27300000000000002</v>
      </c>
      <c r="J21" s="46" t="s">
        <v>55</v>
      </c>
      <c r="K21" s="47" t="s">
        <v>40</v>
      </c>
      <c r="L21" s="47" t="s">
        <v>40</v>
      </c>
      <c r="M21" s="47">
        <v>0.2</v>
      </c>
      <c r="N21" s="47">
        <v>0.2</v>
      </c>
      <c r="O21" s="47">
        <v>0.2</v>
      </c>
      <c r="P21" s="47">
        <v>0.2</v>
      </c>
      <c r="Q21" s="47">
        <v>0.3</v>
      </c>
      <c r="R21" s="47">
        <v>0.4</v>
      </c>
      <c r="S21" s="47">
        <v>0.4</v>
      </c>
      <c r="T21" s="47">
        <v>0.5</v>
      </c>
      <c r="U21" s="47">
        <v>0.6</v>
      </c>
      <c r="V21" s="47">
        <v>0.7</v>
      </c>
      <c r="W21" s="47">
        <v>0.9</v>
      </c>
      <c r="X21" s="47">
        <v>1.1000000000000001</v>
      </c>
      <c r="Y21" s="48">
        <v>1.2</v>
      </c>
    </row>
    <row r="22" spans="7:25" x14ac:dyDescent="0.3">
      <c r="G22" s="14">
        <v>300</v>
      </c>
      <c r="H22" s="14">
        <v>0.32389999999999997</v>
      </c>
      <c r="J22" s="46" t="s">
        <v>56</v>
      </c>
      <c r="K22" s="47" t="s">
        <v>40</v>
      </c>
      <c r="L22" s="47">
        <v>0.5</v>
      </c>
      <c r="M22" s="47">
        <v>0.6</v>
      </c>
      <c r="N22" s="47">
        <v>0.8</v>
      </c>
      <c r="O22" s="47">
        <v>1</v>
      </c>
      <c r="P22" s="47">
        <v>1.3</v>
      </c>
      <c r="Q22" s="47">
        <v>1.6</v>
      </c>
      <c r="R22" s="47">
        <v>2</v>
      </c>
      <c r="S22" s="47">
        <v>2.5</v>
      </c>
      <c r="T22" s="47">
        <v>3</v>
      </c>
      <c r="U22" s="47">
        <v>3.8</v>
      </c>
      <c r="V22" s="47">
        <v>5</v>
      </c>
      <c r="W22" s="47">
        <v>6</v>
      </c>
      <c r="X22" s="47">
        <v>7.5</v>
      </c>
      <c r="Y22" s="48">
        <v>8.5</v>
      </c>
    </row>
    <row r="23" spans="7:25" ht="15" thickBot="1" x14ac:dyDescent="0.35">
      <c r="J23" s="49" t="s">
        <v>57</v>
      </c>
      <c r="K23" s="50" t="s">
        <v>40</v>
      </c>
      <c r="L23" s="50">
        <v>1</v>
      </c>
      <c r="M23" s="50">
        <v>1.3</v>
      </c>
      <c r="N23" s="50">
        <v>1.5</v>
      </c>
      <c r="O23" s="50">
        <v>2</v>
      </c>
      <c r="P23" s="50">
        <v>2.5</v>
      </c>
      <c r="Q23" s="50">
        <v>3</v>
      </c>
      <c r="R23" s="50">
        <v>3.8</v>
      </c>
      <c r="S23" s="50">
        <v>5</v>
      </c>
      <c r="T23" s="50">
        <v>6</v>
      </c>
      <c r="U23" s="50">
        <v>7</v>
      </c>
      <c r="V23" s="50">
        <v>9.5</v>
      </c>
      <c r="W23" s="50">
        <v>12</v>
      </c>
      <c r="X23" s="50">
        <v>14</v>
      </c>
      <c r="Y23" s="51">
        <v>18</v>
      </c>
    </row>
  </sheetData>
  <mergeCells count="1">
    <mergeCell ref="J1:Y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Pdc_linéaires</vt:lpstr>
      <vt:lpstr>Résultats</vt:lpstr>
      <vt:lpstr>Pdc_singulières</vt:lpstr>
      <vt:lpstr>Feuil1</vt:lpstr>
      <vt:lpstr>diametre_interieur</vt:lpstr>
      <vt:lpstr>longueurs_équivalentes</vt:lpstr>
      <vt:lpstr>Température_moyenne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BOSQUIN Jonathan [EIFFAGE ENERGIE]</dc:creator>
  <cp:lastModifiedBy>JONATHAN</cp:lastModifiedBy>
  <cp:lastPrinted>2020-03-31T09:03:52Z</cp:lastPrinted>
  <dcterms:created xsi:type="dcterms:W3CDTF">2020-03-13T09:40:35Z</dcterms:created>
  <dcterms:modified xsi:type="dcterms:W3CDTF">2020-04-01T14:15:38Z</dcterms:modified>
</cp:coreProperties>
</file>