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robin\Desktop\"/>
    </mc:Choice>
  </mc:AlternateContent>
  <xr:revisionPtr revIDLastSave="0" documentId="13_ncr:1_{51287432-3D5E-4502-BCC9-9058A2B6DF0F}" xr6:coauthVersionLast="45" xr6:coauthVersionMax="45" xr10:uidLastSave="{00000000-0000-0000-0000-000000000000}"/>
  <bookViews>
    <workbookView xWindow="-120" yWindow="-120" windowWidth="57840" windowHeight="15840" activeTab="1" xr2:uid="{D4CABDCD-E702-4504-8F2A-E00673533D7F}"/>
  </bookViews>
  <sheets>
    <sheet name="Valeurs de l'HDV" sheetId="1" r:id="rId1"/>
    <sheet name="Guide" sheetId="2" r:id="rId2"/>
  </sheets>
  <definedNames>
    <definedName name="_xlcn.WorksheetConnection_GuideduDiadème.xlsxTableau21" hidden="1">Mineur[]</definedName>
    <definedName name="_xlcn.WorksheetConnection_GuideduDiadème.xlsxTableau31" hidden="1">Botaniste[]</definedName>
    <definedName name="_xlcn.WorksheetConnection_GuideduDiadème.xlsxTableau41" hidden="1">Base[]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" name="Tableau4" connection="WorksheetConnection_Guide du Diadème.xlsx!Tableau4"/>
          <x15:modelTable id="Tableau3" name="Tableau3" connection="WorksheetConnection_Guide du Diadème.xlsx!Tableau3"/>
          <x15:modelTable id="Tableau2" name="Tableau2" connection="WorksheetConnection_Guide du Diadème.xlsx!Tableau2"/>
        </x15:modelTables>
        <x15:modelRelationships>
          <x15:modelRelationship fromTable="Tableau4" fromColumn="Prix à l'HDV" toTable="Tableau2" toColumn="Mineur"/>
          <x15:modelRelationship fromTable="Tableau4" fromColumn="Prix à l'HDV" toTable="Tableau3" toColumn="Botaniste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2" l="1"/>
  <c r="O4" i="2"/>
  <c r="O5" i="2"/>
  <c r="O6" i="2"/>
  <c r="O7" i="2"/>
  <c r="O8" i="2"/>
  <c r="C23" i="2"/>
  <c r="O24" i="2" s="1"/>
  <c r="K7" i="2" l="1"/>
  <c r="C58" i="2"/>
  <c r="O16" i="2" s="1"/>
  <c r="C36" i="2"/>
  <c r="O12" i="2" s="1"/>
  <c r="C33" i="2"/>
  <c r="C49" i="2"/>
  <c r="C53" i="2"/>
  <c r="C37" i="2"/>
  <c r="C40" i="2"/>
  <c r="C41" i="2"/>
  <c r="C34" i="2"/>
  <c r="O13" i="2" s="1"/>
  <c r="C32" i="2"/>
  <c r="C43" i="2"/>
  <c r="C45" i="2"/>
  <c r="O14" i="2" s="1"/>
  <c r="C35" i="2"/>
  <c r="C51" i="2"/>
  <c r="C38" i="2"/>
  <c r="C44" i="2"/>
  <c r="C50" i="2"/>
  <c r="O15" i="2" s="1"/>
  <c r="C55" i="2"/>
  <c r="C42" i="2"/>
  <c r="C46" i="2"/>
  <c r="C48" i="2"/>
  <c r="C54" i="2"/>
  <c r="C52" i="2"/>
  <c r="C39" i="2"/>
  <c r="C47" i="2"/>
  <c r="C56" i="2"/>
  <c r="C57" i="2"/>
  <c r="C26" i="2"/>
  <c r="K21" i="2" s="1"/>
  <c r="C29" i="2"/>
  <c r="K18" i="2" s="1"/>
  <c r="C8" i="2"/>
  <c r="C15" i="2"/>
  <c r="C20" i="2"/>
  <c r="C7" i="2"/>
  <c r="C21" i="2"/>
  <c r="C18" i="2"/>
  <c r="C22" i="2"/>
  <c r="C17" i="2"/>
  <c r="C14" i="2"/>
  <c r="C19" i="2"/>
  <c r="C13" i="2"/>
  <c r="C9" i="2"/>
  <c r="C5" i="2"/>
  <c r="C10" i="2"/>
  <c r="C12" i="2"/>
  <c r="C4" i="2"/>
  <c r="C11" i="2"/>
  <c r="C16" i="2"/>
  <c r="C25" i="2"/>
  <c r="C24" i="2"/>
  <c r="C28" i="2"/>
  <c r="C6" i="2"/>
  <c r="G33" i="2" l="1"/>
  <c r="S13" i="2"/>
  <c r="O21" i="2"/>
  <c r="K4" i="2"/>
  <c r="K39" i="2"/>
  <c r="K32" i="2"/>
  <c r="S36" i="2"/>
  <c r="G32" i="2"/>
  <c r="O37" i="2"/>
  <c r="G12" i="2"/>
  <c r="S8" i="2"/>
  <c r="G7" i="2"/>
  <c r="S7" i="2"/>
  <c r="G5" i="2"/>
  <c r="G48" i="2"/>
  <c r="O28" i="2"/>
  <c r="K10" i="2"/>
  <c r="O36" i="2"/>
  <c r="G18" i="2"/>
  <c r="P3" i="2"/>
  <c r="G43" i="2"/>
  <c r="S12" i="2"/>
  <c r="T11" i="2" s="1"/>
  <c r="G40" i="2"/>
  <c r="S16" i="2"/>
  <c r="G51" i="2"/>
  <c r="G36" i="2"/>
  <c r="O32" i="2"/>
  <c r="G22" i="2"/>
  <c r="S38" i="2"/>
  <c r="K34" i="2"/>
  <c r="O38" i="2"/>
  <c r="G13" i="2"/>
  <c r="S15" i="2"/>
  <c r="G35" i="2"/>
  <c r="G50" i="2"/>
  <c r="K42" i="2"/>
  <c r="S23" i="2"/>
  <c r="K40" i="2"/>
  <c r="S37" i="2"/>
  <c r="K33" i="2"/>
  <c r="G42" i="2"/>
  <c r="S32" i="2"/>
  <c r="K14" i="2"/>
  <c r="G47" i="2"/>
  <c r="S20" i="2"/>
  <c r="S6" i="2"/>
  <c r="G6" i="2"/>
  <c r="O31" i="2"/>
  <c r="G21" i="2"/>
  <c r="S40" i="2"/>
  <c r="K36" i="2"/>
  <c r="S39" i="2"/>
  <c r="K35" i="2"/>
  <c r="S14" i="2"/>
  <c r="G34" i="2"/>
  <c r="G49" i="2"/>
  <c r="O30" i="2"/>
  <c r="G20" i="2"/>
  <c r="S28" i="2"/>
  <c r="G11" i="2"/>
  <c r="O20" i="2"/>
  <c r="K3" i="2"/>
  <c r="O39" i="2"/>
  <c r="G14" i="2"/>
  <c r="O23" i="2"/>
  <c r="P19" i="2" s="1"/>
  <c r="K6" i="2"/>
  <c r="K11" i="2"/>
  <c r="S29" i="2"/>
  <c r="O40" i="2"/>
  <c r="G15" i="2"/>
  <c r="S30" i="2"/>
  <c r="K12" i="2"/>
  <c r="O22" i="2"/>
  <c r="K5" i="2"/>
  <c r="S5" i="2"/>
  <c r="G4" i="2"/>
  <c r="G44" i="2"/>
  <c r="O29" i="2"/>
  <c r="G19" i="2"/>
  <c r="K13" i="2"/>
  <c r="S31" i="2"/>
  <c r="K43" i="2"/>
  <c r="S24" i="2"/>
  <c r="S21" i="2"/>
  <c r="G41" i="2"/>
  <c r="P11" i="2"/>
  <c r="S22" i="2"/>
  <c r="K41" i="2"/>
  <c r="C27" i="2"/>
  <c r="P35" i="2" l="1"/>
  <c r="P27" i="2"/>
  <c r="T19" i="2"/>
  <c r="T35" i="2"/>
  <c r="T27" i="2"/>
  <c r="S4" i="2"/>
  <c r="T3" i="2" s="1"/>
  <c r="G3" i="2"/>
  <c r="E21" i="1"/>
  <c r="E23" i="1"/>
  <c r="E24" i="1"/>
  <c r="E13" i="1"/>
  <c r="E20" i="1"/>
  <c r="E10" i="1"/>
  <c r="E14" i="1"/>
  <c r="E18" i="1"/>
  <c r="E22" i="1"/>
  <c r="E30" i="1"/>
  <c r="E35" i="1"/>
  <c r="E36" i="1"/>
  <c r="E42" i="1"/>
  <c r="E31" i="1"/>
  <c r="E41" i="1"/>
  <c r="E38" i="1"/>
  <c r="E39" i="1"/>
  <c r="E33" i="1"/>
  <c r="E37" i="1"/>
  <c r="E34" i="1"/>
  <c r="E43" i="1"/>
  <c r="E4" i="1"/>
  <c r="E8" i="1"/>
  <c r="E7" i="1"/>
  <c r="E40" i="1"/>
  <c r="E26" i="1"/>
  <c r="E27" i="1"/>
  <c r="E6" i="1"/>
  <c r="E5" i="1"/>
  <c r="E16" i="1"/>
  <c r="E11" i="1"/>
  <c r="E15" i="1"/>
  <c r="E12" i="1"/>
  <c r="E3" i="1"/>
  <c r="E25" i="1"/>
  <c r="E19" i="1"/>
  <c r="E32" i="1"/>
  <c r="E17" i="1"/>
  <c r="E9" i="1"/>
  <c r="E28" i="1"/>
  <c r="E2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7079567-0965-4852-883F-7F7DB68F55C5}" keepAlive="1" name="Requête - Tableau3" description="Connexion à la requête « Tableau3 » dans le classeur." type="5" refreshedVersion="6" background="1" saveData="1">
    <dbPr connection="Provider=Microsoft.Mashup.OleDb.1;Data Source=$Workbook$;Location=Tableau3;Extended Properties=&quot;&quot;" command="SELECT * FROM [Tableau3]"/>
  </connection>
  <connection id="2" xr16:uid="{8D2173A2-8DF3-4EAB-AAF9-201380CC0BC8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22585DB5-1F65-4BC6-9BC9-AB8248DA24AC}" name="WorksheetConnection_Guide du Diadème.xlsx!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WorksheetConnection_GuideduDiadème.xlsxTableau21"/>
        </x15:connection>
      </ext>
    </extLst>
  </connection>
  <connection id="4" xr16:uid="{CCA8FD94-EFF9-4093-B3B9-291A76907E78}" name="WorksheetConnection_Guide du Diadème.xlsx!Tableau3" type="102" refreshedVersion="6" minRefreshableVersion="5">
    <extLst>
      <ext xmlns:x15="http://schemas.microsoft.com/office/spreadsheetml/2010/11/main" uri="{DE250136-89BD-433C-8126-D09CA5730AF9}">
        <x15:connection id="Tableau3">
          <x15:rangePr sourceName="_xlcn.WorksheetConnection_GuideduDiadème.xlsxTableau31"/>
        </x15:connection>
      </ext>
    </extLst>
  </connection>
  <connection id="5" xr16:uid="{A9A9BC87-CF32-431C-8EA8-5B0484F7F091}" name="WorksheetConnection_Guide du Diadème.xlsx!Tableau4" type="102" refreshedVersion="6" minRefreshableVersion="5">
    <extLst>
      <ext xmlns:x15="http://schemas.microsoft.com/office/spreadsheetml/2010/11/main" uri="{DE250136-89BD-433C-8126-D09CA5730AF9}">
        <x15:connection id="Tableau4">
          <x15:rangePr sourceName="_xlcn.WorksheetConnection_GuideduDiadème.xlsxTableau41"/>
        </x15:connection>
      </ext>
    </extLst>
  </connection>
</connections>
</file>

<file path=xl/sharedStrings.xml><?xml version="1.0" encoding="utf-8"?>
<sst xmlns="http://schemas.openxmlformats.org/spreadsheetml/2006/main" count="383" uniqueCount="169">
  <si>
    <t>Nom</t>
  </si>
  <si>
    <t>Nombre d'assignat</t>
  </si>
  <si>
    <t>Valeur à l'HDV</t>
  </si>
  <si>
    <t>Ratio</t>
  </si>
  <si>
    <t>Cor karakul albinos</t>
  </si>
  <si>
    <t>Cor ufiti</t>
  </si>
  <si>
    <t>Mini-cavalier blanc</t>
  </si>
  <si>
    <t>Petiot païssa</t>
  </si>
  <si>
    <t>Buse chasseuse</t>
  </si>
  <si>
    <t>Bébé brachiosaure</t>
  </si>
  <si>
    <t>Poupée de Hraesvelgr</t>
  </si>
  <si>
    <t>Portrait du capitaine général</t>
  </si>
  <si>
    <t>Portrait du Dragon céleste</t>
  </si>
  <si>
    <t>Portemanteau</t>
  </si>
  <si>
    <t>Grand buffet ishgardais</t>
  </si>
  <si>
    <t xml:space="preserve">Patère à tabliers </t>
  </si>
  <si>
    <t>Barde de machiniste</t>
  </si>
  <si>
    <t>Rouleau "Safety in Numbers"</t>
  </si>
  <si>
    <t>Rouleau "The Mendicant's Relish"</t>
  </si>
  <si>
    <t>Rouleau "Jewel"</t>
  </si>
  <si>
    <t>Lingot de Cielacier</t>
  </si>
  <si>
    <t xml:space="preserve">étoffe de Cielacier </t>
  </si>
  <si>
    <t>Cuir de Cielacier</t>
  </si>
  <si>
    <t>Matéria de la collecte VII</t>
  </si>
  <si>
    <t>Matéria de la collecte VIII</t>
  </si>
  <si>
    <t>Matéria Du discernement VII</t>
  </si>
  <si>
    <t>Matéria du discernement VIII</t>
  </si>
  <si>
    <t>Matéria du rendement VIII</t>
  </si>
  <si>
    <t>Matéria de l'art physique VII</t>
  </si>
  <si>
    <t>Matéria de l'art physique VIII</t>
  </si>
  <si>
    <t>Matéria de l'art magique VIII</t>
  </si>
  <si>
    <t>Matéria du contrôle VIII</t>
  </si>
  <si>
    <t>Matéria du rendement VII</t>
  </si>
  <si>
    <t>Matéria de l'art magique VII</t>
  </si>
  <si>
    <t>Matéria du contrôle VII</t>
  </si>
  <si>
    <t>Teinture rouge rubis</t>
  </si>
  <si>
    <t>Teinture rose cerise</t>
  </si>
  <si>
    <t>Teinture jaune serin</t>
  </si>
  <si>
    <t>Teinture jaune vanille</t>
  </si>
  <si>
    <t>Teinture bleu dragon</t>
  </si>
  <si>
    <t>Teinture bleu turquoise</t>
  </si>
  <si>
    <t>Teinture bronze à canon</t>
  </si>
  <si>
    <t>Teinture blanc perlé</t>
  </si>
  <si>
    <t xml:space="preserve">Teinture cuivre jaune </t>
  </si>
  <si>
    <t>Cerbère chiot</t>
  </si>
  <si>
    <t>Mineur</t>
  </si>
  <si>
    <t>Botaniste</t>
  </si>
  <si>
    <t>Minerais de zinc</t>
  </si>
  <si>
    <t>Sable de cuivre</t>
  </si>
  <si>
    <t xml:space="preserve">Minerai </t>
  </si>
  <si>
    <t>Rondin d'érable</t>
  </si>
  <si>
    <t>Sirop d'érable</t>
  </si>
  <si>
    <t>Sel gemme</t>
  </si>
  <si>
    <t>Sable de fer</t>
  </si>
  <si>
    <t>Rondin de teck</t>
  </si>
  <si>
    <t>Gui</t>
  </si>
  <si>
    <t>Fragment d'alvéoles</t>
  </si>
  <si>
    <t>Minerai de cobalt</t>
  </si>
  <si>
    <t>Pigment</t>
  </si>
  <si>
    <t>Bitume</t>
  </si>
  <si>
    <t>Sable de mithril</t>
  </si>
  <si>
    <t>Mica</t>
  </si>
  <si>
    <t>Rondin de chêne</t>
  </si>
  <si>
    <t>Crapaud</t>
  </si>
  <si>
    <t>Minerai de mithrite</t>
  </si>
  <si>
    <t>Alun</t>
  </si>
  <si>
    <t>Rondin de noyer</t>
  </si>
  <si>
    <t>Blé</t>
  </si>
  <si>
    <t>Coton</t>
  </si>
  <si>
    <t>Serpent</t>
  </si>
  <si>
    <t>Minerai de sombracier</t>
  </si>
  <si>
    <t>Sel gemme parfait</t>
  </si>
  <si>
    <t>Sable de sorce-argent</t>
  </si>
  <si>
    <t>Basalte</t>
  </si>
  <si>
    <t>Rondin de bois sur commande</t>
  </si>
  <si>
    <t>Blé sur commande</t>
  </si>
  <si>
    <t>Coton sur commande</t>
  </si>
  <si>
    <t>Varan sur commande</t>
  </si>
  <si>
    <t>Minerai sur commande</t>
  </si>
  <si>
    <t>Sel gemme sur commande</t>
  </si>
  <si>
    <t>Aurum regis sur commande</t>
  </si>
  <si>
    <t>Jade sur commande</t>
  </si>
  <si>
    <t>Rondin de bois des vents évanescents</t>
  </si>
  <si>
    <t>Champignon des terres évanescentes</t>
  </si>
  <si>
    <t xml:space="preserve">Cristal des foudres évanescentes </t>
  </si>
  <si>
    <t xml:space="preserve">Roche des flammes évanescentes </t>
  </si>
  <si>
    <t>Prix à l'HDV</t>
  </si>
  <si>
    <t xml:space="preserve">Prix </t>
  </si>
  <si>
    <t>Branchette</t>
  </si>
  <si>
    <t>Fibres de chanvre</t>
  </si>
  <si>
    <t xml:space="preserve">Fibre de lin </t>
  </si>
  <si>
    <t xml:space="preserve">Paille </t>
  </si>
  <si>
    <t>Minerai</t>
  </si>
  <si>
    <t>Fibres de lin</t>
  </si>
  <si>
    <t>Minerai de zinc</t>
  </si>
  <si>
    <t>Feuilles de thé</t>
  </si>
  <si>
    <t xml:space="preserve">Pigment </t>
  </si>
  <si>
    <t>Plume</t>
  </si>
  <si>
    <t>Sarments</t>
  </si>
  <si>
    <t xml:space="preserve">Tige de prêle </t>
  </si>
  <si>
    <t>Tige de prêle</t>
  </si>
  <si>
    <t>Eau minérale</t>
  </si>
  <si>
    <t>Roche</t>
  </si>
  <si>
    <t>Silice</t>
  </si>
  <si>
    <t xml:space="preserve">Roche </t>
  </si>
  <si>
    <t>Résine</t>
  </si>
  <si>
    <t xml:space="preserve">Eau de montagne </t>
  </si>
  <si>
    <t>Eau de montagne</t>
  </si>
  <si>
    <t>Sève sur commande</t>
  </si>
  <si>
    <t>Eau de source sur commande</t>
  </si>
  <si>
    <t xml:space="preserve">Eau de source sur commande </t>
  </si>
  <si>
    <t xml:space="preserve">Jade sur commande </t>
  </si>
  <si>
    <t>Roche des flammes évanescentes</t>
  </si>
  <si>
    <t>Paille</t>
  </si>
  <si>
    <t xml:space="preserve">Point de récolte Mineur 1 </t>
  </si>
  <si>
    <t xml:space="preserve">Point de récolte Botaniste 1 </t>
  </si>
  <si>
    <t>Lv 10</t>
  </si>
  <si>
    <t>Lv 70</t>
  </si>
  <si>
    <t>Lv 80</t>
  </si>
  <si>
    <t>Lv 80*</t>
  </si>
  <si>
    <t>Ressources expertisées</t>
  </si>
  <si>
    <t>Point de récolte Mineur 2</t>
  </si>
  <si>
    <t>Point de récolte Mineur 3</t>
  </si>
  <si>
    <t>Point de récolte Mineur 4</t>
  </si>
  <si>
    <t>Point de récolte Mineur 5</t>
  </si>
  <si>
    <t xml:space="preserve">Point de récolte Botaniste 2 </t>
  </si>
  <si>
    <t>Point de récolte Botaniste 3</t>
  </si>
  <si>
    <t xml:space="preserve">Point de récolte Botaniste 4 </t>
  </si>
  <si>
    <t xml:space="preserve">Point de récolte Botaniste 5 </t>
  </si>
  <si>
    <t>Ressources</t>
  </si>
  <si>
    <t>Prix</t>
  </si>
  <si>
    <t xml:space="preserve">Rang 1 </t>
  </si>
  <si>
    <t>Rang 2</t>
  </si>
  <si>
    <t xml:space="preserve">Rang 3 </t>
  </si>
  <si>
    <t xml:space="preserve">Rang 4 </t>
  </si>
  <si>
    <t xml:space="preserve">Rang 5 </t>
  </si>
  <si>
    <t xml:space="preserve">Rang 6 </t>
  </si>
  <si>
    <t xml:space="preserve">Rang 7 </t>
  </si>
  <si>
    <t xml:space="preserve">Rang 8 </t>
  </si>
  <si>
    <t xml:space="preserve">Rang 9 </t>
  </si>
  <si>
    <t xml:space="preserve">Rang 10 </t>
  </si>
  <si>
    <t xml:space="preserve">Sel gemme parfait </t>
  </si>
  <si>
    <t>Lv 60</t>
  </si>
  <si>
    <t>Aurum regis</t>
  </si>
  <si>
    <t xml:space="preserve">Sève sur commande </t>
  </si>
  <si>
    <t>Mélia intemporelle</t>
  </si>
  <si>
    <t>Insulagardien</t>
  </si>
  <si>
    <t>Vent ombral de feu</t>
  </si>
  <si>
    <t>Vent ombral de terre</t>
  </si>
  <si>
    <t>Vent ombral des tempêtes</t>
  </si>
  <si>
    <t>Cristal des foudres évanescentes</t>
  </si>
  <si>
    <t>Piège-nuage</t>
  </si>
  <si>
    <t>Bulbe du Diadème</t>
  </si>
  <si>
    <t>Golem du Diadème</t>
  </si>
  <si>
    <t>Golem sylvestre du Diadème</t>
  </si>
  <si>
    <t>Coblyn du Diadème</t>
  </si>
  <si>
    <t>Bête du Diadéme</t>
  </si>
  <si>
    <t>Urolithe du Diadème</t>
  </si>
  <si>
    <t>Proto-noctilucale</t>
  </si>
  <si>
    <t>Tiges de prêle d'hiver</t>
  </si>
  <si>
    <t>Varans sur commande</t>
  </si>
  <si>
    <t>Sel de gemme parfait</t>
  </si>
  <si>
    <t>Sel de gemme sur commande</t>
  </si>
  <si>
    <t>Feuille de thé</t>
  </si>
  <si>
    <t>Sarment</t>
  </si>
  <si>
    <t>Fibre de chanvre</t>
  </si>
  <si>
    <t xml:space="preserve">Coton </t>
  </si>
  <si>
    <t xml:space="preserve">Coton sur commande </t>
  </si>
  <si>
    <t xml:space="preserve">Feuilles de thé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</si>
</sst>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0" fillId="0" borderId="3" xfId="0" applyBorder="1"/>
    <xf numFmtId="0" fontId="2" fillId="0" borderId="1" xfId="0" applyFon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3" fontId="0" fillId="0" borderId="9" xfId="0" applyNumberFormat="1" applyBorder="1" applyAlignment="1">
      <alignment horizontal="center" vertical="center"/>
    </xf>
    <xf numFmtId="2" fontId="3" fillId="0" borderId="7" xfId="0" applyNumberFormat="1" applyFont="1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</cellXfs>
  <cellStyles count="1">
    <cellStyle name="Normal" xfId="0" builtinId="0"/>
  </cellStyles>
  <dxfs count="44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indent="0" justifyLastLine="0" shrinkToFit="0" readingOrder="0"/>
    </dxf>
  </dxfs>
  <tableStyles count="1" defaultTableStyle="TableStyleMedium2" defaultPivotStyle="PivotStyleLight16">
    <tableStyle name="Style de tableau croisé dynamique 1" table="0" count="0" xr9:uid="{A4BD4238-5AC6-4678-BCEC-EEFC7CC799C3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729BEB-51D0-4FB5-8CC6-3920C53D8B39}" name="Tableau1" displayName="Tableau1" ref="B2:E43" totalsRowShown="0" headerRowDxfId="21" dataDxfId="43" headerRowBorderDxfId="27" tableBorderDxfId="28" totalsRowBorderDxfId="26">
  <autoFilter ref="B2:E43" xr:uid="{FB5DC83A-1948-4059-ADCF-50E573AAD189}"/>
  <sortState xmlns:xlrd2="http://schemas.microsoft.com/office/spreadsheetml/2017/richdata2" ref="B3:E43">
    <sortCondition descending="1" ref="E2:E43"/>
  </sortState>
  <tableColumns count="4">
    <tableColumn id="1" xr3:uid="{E0CBDFD2-7F0E-4F7F-AA59-32F6D56FF4E3}" name="Nom" dataDxfId="25"/>
    <tableColumn id="2" xr3:uid="{083D0DC4-9351-41EC-A916-648648266CD2}" name="Nombre d'assignat" dataDxfId="24"/>
    <tableColumn id="3" xr3:uid="{AB1E9010-425A-499C-BA0B-AFD7F9651811}" name="Valeur à l'HDV" dataDxfId="23"/>
    <tableColumn id="4" xr3:uid="{87343B36-1593-457D-8671-26860BD6836D}" name="Ratio" dataDxfId="22">
      <calculatedColumnFormula>((D3/C3)/100)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F17CA58-B76E-48CC-A213-A2E93FCD0818}" name="Base" displayName="Base" ref="G2:H56" totalsRowShown="0" headerRowBorderDxfId="42" tableBorderDxfId="41" totalsRowBorderDxfId="40">
  <autoFilter ref="G2:H56" xr:uid="{C64534B8-1303-4F62-AE09-D88B2B630AC8}"/>
  <sortState xmlns:xlrd2="http://schemas.microsoft.com/office/spreadsheetml/2017/richdata2" ref="G3:H56">
    <sortCondition descending="1" ref="H2:H56"/>
  </sortState>
  <tableColumns count="2">
    <tableColumn id="1" xr3:uid="{A1820C5C-6365-40C3-A079-4A5593B9ED92}" name="Ressources expertisées" dataDxfId="39"/>
    <tableColumn id="2" xr3:uid="{2640C89F-EC63-43AE-8B2E-8C5144E8CB17}" name="Prix à l'HDV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EAAD9A5-68D4-4B18-8DA0-94FAB77E477C}" name="Mineur" displayName="Mineur" ref="B2:C29" totalsRowShown="0" headerRowBorderDxfId="37" tableBorderDxfId="36" totalsRowBorderDxfId="35">
  <autoFilter ref="B2:C29" xr:uid="{B6F76A2C-A1CF-4426-A072-7D7E3498A4FA}"/>
  <sortState xmlns:xlrd2="http://schemas.microsoft.com/office/spreadsheetml/2017/richdata2" ref="B3:C29">
    <sortCondition ref="C2:C29"/>
  </sortState>
  <tableColumns count="2">
    <tableColumn id="1" xr3:uid="{E4E5B291-F011-48F7-9084-4E791D38D507}" name="Mineur" dataDxfId="20"/>
    <tableColumn id="2" xr3:uid="{59434C04-4A4D-4EC5-B5B0-0B6B41C0623F}" name="Prix à l'HDV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FF1D4E0-10B0-4536-8F03-089EC556BBD7}" name="Botaniste" displayName="Botaniste" ref="B31:C58" headerRowBorderDxfId="33" tableBorderDxfId="32" totalsRowBorderDxfId="31">
  <autoFilter ref="B31:C58" xr:uid="{600BACF6-95BF-429A-8C37-A9B000E1ABB9}"/>
  <sortState xmlns:xlrd2="http://schemas.microsoft.com/office/spreadsheetml/2017/richdata2" ref="B32:C58">
    <sortCondition ref="C31:C58"/>
  </sortState>
  <tableColumns count="2">
    <tableColumn id="1" xr3:uid="{0C357A4F-20E1-4F47-B406-6D576963555C}" name="Botaniste" totalsRowLabel="Total" dataDxfId="30"/>
    <tableColumn id="2" xr3:uid="{F5254A33-1E77-4C52-8B1A-8205AE8ACA0B}" name="Prix à l'HDV" totalsRowFunction="sum" dataDxfId="29">
      <calculatedColumnFormula>'Valeurs de l''HDV'!H18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8EF03-9725-4882-808C-827BD90D2809}">
  <dimension ref="A2:H56"/>
  <sheetViews>
    <sheetView topLeftCell="A16" zoomScale="80" zoomScaleNormal="80" workbookViewId="0">
      <selection activeCell="K39" sqref="K39"/>
    </sheetView>
  </sheetViews>
  <sheetFormatPr baseColWidth="10" defaultRowHeight="15" x14ac:dyDescent="0.25"/>
  <cols>
    <col min="2" max="2" width="32.42578125" customWidth="1"/>
    <col min="3" max="3" width="22.7109375" customWidth="1"/>
    <col min="4" max="4" width="18.5703125" customWidth="1"/>
    <col min="5" max="5" width="12.42578125" bestFit="1" customWidth="1"/>
    <col min="7" max="7" width="39.7109375" customWidth="1"/>
    <col min="8" max="8" width="15.7109375" customWidth="1"/>
    <col min="9" max="9" width="9.42578125" customWidth="1"/>
  </cols>
  <sheetData>
    <row r="2" spans="1:8" ht="22.9" customHeight="1" x14ac:dyDescent="0.25">
      <c r="A2" s="1"/>
      <c r="B2" s="25" t="s">
        <v>0</v>
      </c>
      <c r="C2" s="26" t="s">
        <v>1</v>
      </c>
      <c r="D2" s="26" t="s">
        <v>2</v>
      </c>
      <c r="E2" s="9" t="s">
        <v>3</v>
      </c>
      <c r="F2" s="1"/>
      <c r="G2" s="8" t="s">
        <v>120</v>
      </c>
      <c r="H2" s="9" t="s">
        <v>86</v>
      </c>
    </row>
    <row r="3" spans="1:8" ht="14.45" customHeight="1" x14ac:dyDescent="0.25">
      <c r="B3" s="27" t="s">
        <v>10</v>
      </c>
      <c r="C3" s="3">
        <v>600</v>
      </c>
      <c r="D3" s="24">
        <v>500000</v>
      </c>
      <c r="E3" s="28">
        <f>((D3/C3)/100)</f>
        <v>8.3333333333333339</v>
      </c>
      <c r="G3" s="5" t="s">
        <v>84</v>
      </c>
      <c r="H3" s="7">
        <v>1000</v>
      </c>
    </row>
    <row r="4" spans="1:8" x14ac:dyDescent="0.25">
      <c r="B4" s="27" t="s">
        <v>22</v>
      </c>
      <c r="C4" s="3">
        <v>200</v>
      </c>
      <c r="D4" s="24">
        <v>150000</v>
      </c>
      <c r="E4" s="28">
        <f>((D4/C4)/100)</f>
        <v>7.5</v>
      </c>
      <c r="G4" s="5" t="s">
        <v>94</v>
      </c>
      <c r="H4" s="7">
        <v>800</v>
      </c>
    </row>
    <row r="5" spans="1:8" ht="14.45" customHeight="1" x14ac:dyDescent="0.25">
      <c r="B5" s="27" t="s">
        <v>15</v>
      </c>
      <c r="C5" s="3">
        <v>350</v>
      </c>
      <c r="D5" s="24">
        <v>200000</v>
      </c>
      <c r="E5" s="28">
        <f>((D5/C5)/100)</f>
        <v>5.7142857142857144</v>
      </c>
      <c r="G5" s="5" t="s">
        <v>74</v>
      </c>
      <c r="H5" s="7">
        <v>750</v>
      </c>
    </row>
    <row r="6" spans="1:8" ht="14.45" customHeight="1" x14ac:dyDescent="0.25">
      <c r="B6" s="27" t="s">
        <v>16</v>
      </c>
      <c r="C6" s="3">
        <v>1200</v>
      </c>
      <c r="D6" s="24">
        <v>680000</v>
      </c>
      <c r="E6" s="28">
        <f>((D6/C6)/100)</f>
        <v>5.6666666666666661</v>
      </c>
      <c r="G6" s="5" t="s">
        <v>112</v>
      </c>
      <c r="H6" s="7">
        <v>600</v>
      </c>
    </row>
    <row r="7" spans="1:8" x14ac:dyDescent="0.25">
      <c r="B7" s="27" t="s">
        <v>20</v>
      </c>
      <c r="C7" s="3">
        <v>200</v>
      </c>
      <c r="D7" s="24">
        <v>100000</v>
      </c>
      <c r="E7" s="28">
        <f>((D7/C7)/100)</f>
        <v>5</v>
      </c>
      <c r="G7" s="5" t="s">
        <v>82</v>
      </c>
      <c r="H7" s="7">
        <v>550</v>
      </c>
    </row>
    <row r="8" spans="1:8" ht="14.45" customHeight="1" x14ac:dyDescent="0.25">
      <c r="B8" s="27" t="s">
        <v>21</v>
      </c>
      <c r="C8" s="3">
        <v>200</v>
      </c>
      <c r="D8" s="24">
        <v>100000</v>
      </c>
      <c r="E8" s="28">
        <f>((D8/C8)/100)</f>
        <v>5</v>
      </c>
      <c r="G8" s="5" t="s">
        <v>92</v>
      </c>
      <c r="H8" s="7">
        <v>500</v>
      </c>
    </row>
    <row r="9" spans="1:8" ht="14.45" customHeight="1" x14ac:dyDescent="0.25">
      <c r="B9" s="27" t="s">
        <v>6</v>
      </c>
      <c r="C9" s="3">
        <v>1200</v>
      </c>
      <c r="D9" s="24">
        <v>450000</v>
      </c>
      <c r="E9" s="28">
        <f>((D9/C9)/100)</f>
        <v>3.75</v>
      </c>
      <c r="G9" s="5" t="s">
        <v>83</v>
      </c>
      <c r="H9" s="7">
        <v>500</v>
      </c>
    </row>
    <row r="10" spans="1:8" ht="14.45" customHeight="1" x14ac:dyDescent="0.25">
      <c r="B10" s="27" t="s">
        <v>38</v>
      </c>
      <c r="C10" s="3">
        <v>100</v>
      </c>
      <c r="D10" s="24">
        <v>37000</v>
      </c>
      <c r="E10" s="28">
        <f>((D10/C10)/100)</f>
        <v>3.7</v>
      </c>
      <c r="G10" s="5" t="s">
        <v>100</v>
      </c>
      <c r="H10" s="7">
        <v>400</v>
      </c>
    </row>
    <row r="11" spans="1:8" x14ac:dyDescent="0.25">
      <c r="B11" s="27" t="s">
        <v>13</v>
      </c>
      <c r="C11" s="3">
        <v>350</v>
      </c>
      <c r="D11" s="24">
        <v>115000</v>
      </c>
      <c r="E11" s="28">
        <f>((D11/C11)/100)</f>
        <v>3.2857142857142856</v>
      </c>
      <c r="G11" s="5" t="s">
        <v>108</v>
      </c>
      <c r="H11" s="7">
        <v>400</v>
      </c>
    </row>
    <row r="12" spans="1:8" ht="14.45" customHeight="1" x14ac:dyDescent="0.25">
      <c r="B12" s="5" t="s">
        <v>11</v>
      </c>
      <c r="C12" s="3">
        <v>900</v>
      </c>
      <c r="D12" s="24">
        <v>290000</v>
      </c>
      <c r="E12" s="28">
        <f>((D12/C12)/100)</f>
        <v>3.2222222222222223</v>
      </c>
      <c r="G12" s="5" t="s">
        <v>51</v>
      </c>
      <c r="H12" s="7">
        <v>370</v>
      </c>
    </row>
    <row r="13" spans="1:8" ht="14.45" customHeight="1" x14ac:dyDescent="0.25">
      <c r="B13" s="27" t="s">
        <v>40</v>
      </c>
      <c r="C13" s="3">
        <v>100</v>
      </c>
      <c r="D13" s="24">
        <v>30000</v>
      </c>
      <c r="E13" s="28">
        <f>((D13/C13)/100)</f>
        <v>3</v>
      </c>
      <c r="G13" s="5" t="s">
        <v>52</v>
      </c>
      <c r="H13" s="7">
        <v>300</v>
      </c>
    </row>
    <row r="14" spans="1:8" ht="14.45" customHeight="1" x14ac:dyDescent="0.25">
      <c r="B14" s="27" t="s">
        <v>37</v>
      </c>
      <c r="C14" s="3">
        <v>100</v>
      </c>
      <c r="D14" s="24">
        <v>28000</v>
      </c>
      <c r="E14" s="28">
        <f>((D14/C14)/100)</f>
        <v>2.8</v>
      </c>
      <c r="G14" s="5" t="s">
        <v>53</v>
      </c>
      <c r="H14" s="7">
        <v>300</v>
      </c>
    </row>
    <row r="15" spans="1:8" ht="14.45" customHeight="1" x14ac:dyDescent="0.25">
      <c r="B15" s="27" t="s">
        <v>12</v>
      </c>
      <c r="C15" s="3">
        <v>900</v>
      </c>
      <c r="D15" s="24">
        <v>250000</v>
      </c>
      <c r="E15" s="28">
        <f>((D15/C15)/100)</f>
        <v>2.7777777777777777</v>
      </c>
      <c r="G15" s="5" t="s">
        <v>76</v>
      </c>
      <c r="H15" s="7">
        <v>290</v>
      </c>
    </row>
    <row r="16" spans="1:8" ht="14.45" customHeight="1" x14ac:dyDescent="0.25">
      <c r="B16" s="27" t="s">
        <v>14</v>
      </c>
      <c r="C16" s="3">
        <v>900</v>
      </c>
      <c r="D16" s="24">
        <v>250000</v>
      </c>
      <c r="E16" s="28">
        <f>((D16/C16)/100)</f>
        <v>2.7777777777777777</v>
      </c>
      <c r="G16" s="5" t="s">
        <v>68</v>
      </c>
      <c r="H16" s="7">
        <v>290</v>
      </c>
    </row>
    <row r="17" spans="2:8" ht="14.45" customHeight="1" x14ac:dyDescent="0.25">
      <c r="B17" s="27" t="s">
        <v>44</v>
      </c>
      <c r="C17" s="3">
        <v>1200</v>
      </c>
      <c r="D17" s="24">
        <v>330000</v>
      </c>
      <c r="E17" s="28">
        <f>((D17/C17)/100)</f>
        <v>2.75</v>
      </c>
      <c r="G17" s="5" t="s">
        <v>106</v>
      </c>
      <c r="H17" s="7">
        <v>250</v>
      </c>
    </row>
    <row r="18" spans="2:8" ht="14.45" customHeight="1" x14ac:dyDescent="0.25">
      <c r="B18" s="27" t="s">
        <v>36</v>
      </c>
      <c r="C18" s="3">
        <v>100</v>
      </c>
      <c r="D18" s="24">
        <v>27000</v>
      </c>
      <c r="E18" s="28">
        <f>((D18/C18)/100)</f>
        <v>2.7</v>
      </c>
      <c r="G18" s="5" t="s">
        <v>73</v>
      </c>
      <c r="H18" s="7">
        <v>240</v>
      </c>
    </row>
    <row r="19" spans="2:8" ht="14.45" customHeight="1" x14ac:dyDescent="0.25">
      <c r="B19" s="27" t="s">
        <v>8</v>
      </c>
      <c r="C19" s="3">
        <v>800</v>
      </c>
      <c r="D19" s="24">
        <v>200000</v>
      </c>
      <c r="E19" s="28">
        <f>((D19/C19)/100)</f>
        <v>2.5</v>
      </c>
      <c r="G19" s="5" t="s">
        <v>66</v>
      </c>
      <c r="H19" s="7">
        <v>220</v>
      </c>
    </row>
    <row r="20" spans="2:8" ht="14.45" customHeight="1" x14ac:dyDescent="0.25">
      <c r="B20" s="27" t="s">
        <v>39</v>
      </c>
      <c r="C20" s="3">
        <v>100</v>
      </c>
      <c r="D20" s="24">
        <v>23700</v>
      </c>
      <c r="E20" s="28">
        <f>((D20/C20)/100)</f>
        <v>2.37</v>
      </c>
      <c r="G20" s="5" t="s">
        <v>50</v>
      </c>
      <c r="H20" s="7">
        <v>200</v>
      </c>
    </row>
    <row r="21" spans="2:8" ht="14.45" customHeight="1" x14ac:dyDescent="0.25">
      <c r="B21" s="27" t="s">
        <v>43</v>
      </c>
      <c r="C21" s="3">
        <v>500</v>
      </c>
      <c r="D21" s="24">
        <v>100000</v>
      </c>
      <c r="E21" s="28">
        <f>((D21/C21)/100)</f>
        <v>2</v>
      </c>
      <c r="G21" s="5" t="s">
        <v>79</v>
      </c>
      <c r="H21" s="7">
        <v>190</v>
      </c>
    </row>
    <row r="22" spans="2:8" ht="14.45" customHeight="1" x14ac:dyDescent="0.25">
      <c r="B22" s="27" t="s">
        <v>35</v>
      </c>
      <c r="C22" s="3">
        <v>100</v>
      </c>
      <c r="D22" s="24">
        <v>20000</v>
      </c>
      <c r="E22" s="28">
        <f>((D22/C22)/100)</f>
        <v>2</v>
      </c>
      <c r="G22" s="5" t="s">
        <v>102</v>
      </c>
      <c r="H22" s="7">
        <v>175</v>
      </c>
    </row>
    <row r="23" spans="2:8" ht="14.45" customHeight="1" x14ac:dyDescent="0.25">
      <c r="B23" s="27" t="s">
        <v>42</v>
      </c>
      <c r="C23" s="3">
        <v>500</v>
      </c>
      <c r="D23" s="24">
        <v>95000</v>
      </c>
      <c r="E23" s="28">
        <f>((D23/C23)/100)</f>
        <v>1.9</v>
      </c>
      <c r="G23" s="5" t="s">
        <v>72</v>
      </c>
      <c r="H23" s="7">
        <v>150</v>
      </c>
    </row>
    <row r="24" spans="2:8" ht="14.45" customHeight="1" x14ac:dyDescent="0.25">
      <c r="B24" s="27" t="s">
        <v>41</v>
      </c>
      <c r="C24" s="3">
        <v>500</v>
      </c>
      <c r="D24" s="24">
        <v>93000</v>
      </c>
      <c r="E24" s="28">
        <f>((D24/C24)/100)</f>
        <v>1.86</v>
      </c>
      <c r="G24" s="5" t="s">
        <v>97</v>
      </c>
      <c r="H24" s="7">
        <v>150</v>
      </c>
    </row>
    <row r="25" spans="2:8" ht="14.45" customHeight="1" x14ac:dyDescent="0.25">
      <c r="B25" s="27" t="s">
        <v>9</v>
      </c>
      <c r="C25" s="3">
        <v>800</v>
      </c>
      <c r="D25" s="24">
        <v>140000</v>
      </c>
      <c r="E25" s="28">
        <f>((D25/C25)/100)</f>
        <v>1.75</v>
      </c>
      <c r="G25" s="5" t="s">
        <v>70</v>
      </c>
      <c r="H25" s="7">
        <v>150</v>
      </c>
    </row>
    <row r="26" spans="2:8" ht="14.45" customHeight="1" x14ac:dyDescent="0.25">
      <c r="B26" s="27" t="s">
        <v>18</v>
      </c>
      <c r="C26" s="3">
        <v>1200</v>
      </c>
      <c r="D26" s="24">
        <v>200000</v>
      </c>
      <c r="E26" s="28">
        <f>((D26/C26)/100)</f>
        <v>1.6666666666666665</v>
      </c>
      <c r="G26" s="5" t="s">
        <v>77</v>
      </c>
      <c r="H26" s="7">
        <v>115</v>
      </c>
    </row>
    <row r="27" spans="2:8" ht="14.45" customHeight="1" x14ac:dyDescent="0.25">
      <c r="B27" s="27" t="s">
        <v>17</v>
      </c>
      <c r="C27" s="3">
        <v>1200</v>
      </c>
      <c r="D27" s="24">
        <v>200000</v>
      </c>
      <c r="E27" s="28">
        <f>((D27/C27)/100)</f>
        <v>1.6666666666666665</v>
      </c>
      <c r="G27" s="5" t="s">
        <v>111</v>
      </c>
      <c r="H27" s="7">
        <v>115</v>
      </c>
    </row>
    <row r="28" spans="2:8" ht="14.45" customHeight="1" x14ac:dyDescent="0.25">
      <c r="B28" s="27" t="s">
        <v>5</v>
      </c>
      <c r="C28" s="3">
        <v>8400</v>
      </c>
      <c r="D28" s="24">
        <v>1200000</v>
      </c>
      <c r="E28" s="28">
        <f>((D28/C28)/100)</f>
        <v>1.4285714285714286</v>
      </c>
      <c r="G28" s="5" t="s">
        <v>57</v>
      </c>
      <c r="H28" s="7">
        <v>110</v>
      </c>
    </row>
    <row r="29" spans="2:8" ht="14.45" customHeight="1" x14ac:dyDescent="0.25">
      <c r="B29" s="27" t="s">
        <v>4</v>
      </c>
      <c r="C29" s="3">
        <v>8400</v>
      </c>
      <c r="D29" s="24">
        <v>1000000</v>
      </c>
      <c r="E29" s="28">
        <f>((D29/C29)/100)</f>
        <v>1.1904761904761905</v>
      </c>
      <c r="G29" s="5" t="s">
        <v>103</v>
      </c>
      <c r="H29" s="7">
        <v>100</v>
      </c>
    </row>
    <row r="30" spans="2:8" ht="14.45" customHeight="1" x14ac:dyDescent="0.25">
      <c r="B30" s="27" t="s">
        <v>31</v>
      </c>
      <c r="C30" s="3">
        <v>300</v>
      </c>
      <c r="D30" s="24">
        <v>22000</v>
      </c>
      <c r="E30" s="28">
        <f>((D30/C30)/100)</f>
        <v>0.73333333333333328</v>
      </c>
      <c r="G30" s="5" t="s">
        <v>98</v>
      </c>
      <c r="H30" s="7">
        <v>100</v>
      </c>
    </row>
    <row r="31" spans="2:8" ht="14.45" customHeight="1" x14ac:dyDescent="0.25">
      <c r="B31" s="27" t="s">
        <v>29</v>
      </c>
      <c r="C31" s="3">
        <v>300</v>
      </c>
      <c r="D31" s="24">
        <v>20000</v>
      </c>
      <c r="E31" s="28">
        <f>((D31/C31)/100)</f>
        <v>0.66666666666666674</v>
      </c>
      <c r="G31" s="5" t="s">
        <v>60</v>
      </c>
      <c r="H31" s="7">
        <v>100</v>
      </c>
    </row>
    <row r="32" spans="2:8" ht="14.45" customHeight="1" x14ac:dyDescent="0.25">
      <c r="B32" s="27" t="s">
        <v>7</v>
      </c>
      <c r="C32" s="3">
        <v>800</v>
      </c>
      <c r="D32" s="24">
        <v>50000</v>
      </c>
      <c r="E32" s="28">
        <f>((D32/C32)/100)</f>
        <v>0.625</v>
      </c>
      <c r="G32" s="5" t="s">
        <v>62</v>
      </c>
      <c r="H32" s="7">
        <v>100</v>
      </c>
    </row>
    <row r="33" spans="2:8" ht="14.45" customHeight="1" x14ac:dyDescent="0.25">
      <c r="B33" s="27" t="s">
        <v>26</v>
      </c>
      <c r="C33" s="3">
        <v>300</v>
      </c>
      <c r="D33" s="24">
        <v>15000</v>
      </c>
      <c r="E33" s="28">
        <f>((D33/C33)/100)</f>
        <v>0.5</v>
      </c>
      <c r="G33" s="5" t="s">
        <v>105</v>
      </c>
      <c r="H33" s="7">
        <v>100</v>
      </c>
    </row>
    <row r="34" spans="2:8" ht="14.45" customHeight="1" x14ac:dyDescent="0.25">
      <c r="B34" s="27" t="s">
        <v>24</v>
      </c>
      <c r="C34" s="3">
        <v>300</v>
      </c>
      <c r="D34" s="24">
        <v>15000</v>
      </c>
      <c r="E34" s="28">
        <f>((D34/C34)/100)</f>
        <v>0.5</v>
      </c>
      <c r="G34" s="5" t="s">
        <v>113</v>
      </c>
      <c r="H34" s="7">
        <v>100</v>
      </c>
    </row>
    <row r="35" spans="2:8" ht="14.45" customHeight="1" x14ac:dyDescent="0.25">
      <c r="B35" s="27" t="s">
        <v>34</v>
      </c>
      <c r="C35" s="3">
        <v>240</v>
      </c>
      <c r="D35" s="24">
        <v>11000</v>
      </c>
      <c r="E35" s="28">
        <f>((D35/C35)/100)</f>
        <v>0.45833333333333337</v>
      </c>
      <c r="G35" s="5" t="s">
        <v>109</v>
      </c>
      <c r="H35" s="7">
        <v>100</v>
      </c>
    </row>
    <row r="36" spans="2:8" ht="14.45" customHeight="1" x14ac:dyDescent="0.25">
      <c r="B36" s="27" t="s">
        <v>30</v>
      </c>
      <c r="C36" s="3">
        <v>300</v>
      </c>
      <c r="D36" s="24">
        <v>10000</v>
      </c>
      <c r="E36" s="28">
        <f>((D36/C36)/100)</f>
        <v>0.33333333333333337</v>
      </c>
      <c r="G36" s="5" t="s">
        <v>63</v>
      </c>
      <c r="H36" s="7">
        <v>100</v>
      </c>
    </row>
    <row r="37" spans="2:8" ht="14.45" customHeight="1" x14ac:dyDescent="0.25">
      <c r="B37" s="27" t="s">
        <v>25</v>
      </c>
      <c r="C37" s="3">
        <v>240</v>
      </c>
      <c r="D37" s="24">
        <v>7000</v>
      </c>
      <c r="E37" s="28">
        <f>((D37/C37)/100)</f>
        <v>0.29166666666666669</v>
      </c>
      <c r="G37" s="5" t="s">
        <v>65</v>
      </c>
      <c r="H37" s="7">
        <v>100</v>
      </c>
    </row>
    <row r="38" spans="2:8" ht="14.45" customHeight="1" x14ac:dyDescent="0.25">
      <c r="B38" s="27" t="s">
        <v>28</v>
      </c>
      <c r="C38" s="3">
        <v>240</v>
      </c>
      <c r="D38" s="24">
        <v>7000</v>
      </c>
      <c r="E38" s="28">
        <f>((D38/C38)/100)</f>
        <v>0.29166666666666669</v>
      </c>
      <c r="G38" s="5" t="s">
        <v>96</v>
      </c>
      <c r="H38" s="7">
        <v>90</v>
      </c>
    </row>
    <row r="39" spans="2:8" ht="14.45" customHeight="1" x14ac:dyDescent="0.25">
      <c r="B39" s="27" t="s">
        <v>32</v>
      </c>
      <c r="C39" s="3">
        <v>240</v>
      </c>
      <c r="D39" s="24">
        <v>5000</v>
      </c>
      <c r="E39" s="28">
        <f>((D39/C39)/100)</f>
        <v>0.20833333333333331</v>
      </c>
      <c r="G39" s="5" t="s">
        <v>61</v>
      </c>
      <c r="H39" s="7">
        <v>85</v>
      </c>
    </row>
    <row r="40" spans="2:8" ht="14.45" customHeight="1" x14ac:dyDescent="0.25">
      <c r="B40" s="27" t="s">
        <v>19</v>
      </c>
      <c r="C40" s="3">
        <v>600</v>
      </c>
      <c r="D40" s="24">
        <v>10000</v>
      </c>
      <c r="E40" s="28">
        <f>((D40/C40)/100)</f>
        <v>0.16666666666666669</v>
      </c>
      <c r="G40" s="5" t="s">
        <v>55</v>
      </c>
      <c r="H40" s="7">
        <v>80</v>
      </c>
    </row>
    <row r="41" spans="2:8" ht="14.45" customHeight="1" x14ac:dyDescent="0.25">
      <c r="B41" s="27" t="s">
        <v>27</v>
      </c>
      <c r="C41" s="3">
        <v>300</v>
      </c>
      <c r="D41" s="24">
        <v>5000</v>
      </c>
      <c r="E41" s="28">
        <f>((D41/C41)/100)</f>
        <v>0.16666666666666669</v>
      </c>
      <c r="G41" s="5" t="s">
        <v>56</v>
      </c>
      <c r="H41" s="7">
        <v>80</v>
      </c>
    </row>
    <row r="42" spans="2:8" ht="14.45" customHeight="1" x14ac:dyDescent="0.25">
      <c r="B42" s="27" t="s">
        <v>33</v>
      </c>
      <c r="C42" s="3">
        <v>240</v>
      </c>
      <c r="D42" s="24">
        <v>4000</v>
      </c>
      <c r="E42" s="28">
        <f>((D42/C42)/100)</f>
        <v>0.16666666666666669</v>
      </c>
      <c r="G42" s="5" t="s">
        <v>101</v>
      </c>
      <c r="H42" s="7">
        <v>60</v>
      </c>
    </row>
    <row r="43" spans="2:8" ht="14.45" customHeight="1" x14ac:dyDescent="0.25">
      <c r="B43" s="29" t="s">
        <v>23</v>
      </c>
      <c r="C43" s="30">
        <v>240</v>
      </c>
      <c r="D43" s="31">
        <v>4000</v>
      </c>
      <c r="E43" s="32">
        <f>((D43/C43)/100)</f>
        <v>0.16666666666666669</v>
      </c>
      <c r="G43" s="5" t="s">
        <v>48</v>
      </c>
      <c r="H43" s="7">
        <v>50</v>
      </c>
    </row>
    <row r="44" spans="2:8" x14ac:dyDescent="0.25">
      <c r="B44" s="2"/>
      <c r="G44" s="5" t="s">
        <v>78</v>
      </c>
      <c r="H44" s="7">
        <v>50</v>
      </c>
    </row>
    <row r="45" spans="2:8" x14ac:dyDescent="0.25">
      <c r="G45" s="5" t="s">
        <v>75</v>
      </c>
      <c r="H45" s="7">
        <v>50</v>
      </c>
    </row>
    <row r="46" spans="2:8" x14ac:dyDescent="0.25">
      <c r="G46" s="5" t="s">
        <v>67</v>
      </c>
      <c r="H46" s="7">
        <v>50</v>
      </c>
    </row>
    <row r="47" spans="2:8" x14ac:dyDescent="0.25">
      <c r="G47" s="5" t="s">
        <v>80</v>
      </c>
      <c r="H47" s="7">
        <v>50</v>
      </c>
    </row>
    <row r="48" spans="2:8" x14ac:dyDescent="0.25">
      <c r="G48" s="5" t="s">
        <v>64</v>
      </c>
      <c r="H48" s="7">
        <v>30</v>
      </c>
    </row>
    <row r="49" spans="7:8" x14ac:dyDescent="0.25">
      <c r="G49" s="5" t="s">
        <v>93</v>
      </c>
      <c r="H49" s="7">
        <v>30</v>
      </c>
    </row>
    <row r="50" spans="7:8" x14ac:dyDescent="0.25">
      <c r="G50" s="5" t="s">
        <v>88</v>
      </c>
      <c r="H50" s="7">
        <v>30</v>
      </c>
    </row>
    <row r="51" spans="7:8" x14ac:dyDescent="0.25">
      <c r="G51" s="5" t="s">
        <v>69</v>
      </c>
      <c r="H51" s="7">
        <v>20</v>
      </c>
    </row>
    <row r="52" spans="7:8" x14ac:dyDescent="0.25">
      <c r="G52" s="5" t="s">
        <v>54</v>
      </c>
      <c r="H52" s="7">
        <v>20</v>
      </c>
    </row>
    <row r="53" spans="7:8" x14ac:dyDescent="0.25">
      <c r="G53" s="5" t="s">
        <v>89</v>
      </c>
      <c r="H53" s="7">
        <v>20</v>
      </c>
    </row>
    <row r="54" spans="7:8" x14ac:dyDescent="0.25">
      <c r="G54" s="5" t="s">
        <v>95</v>
      </c>
      <c r="H54" s="7">
        <v>20</v>
      </c>
    </row>
    <row r="55" spans="7:8" x14ac:dyDescent="0.25">
      <c r="G55" s="5" t="s">
        <v>59</v>
      </c>
      <c r="H55" s="7">
        <v>15</v>
      </c>
    </row>
    <row r="56" spans="7:8" x14ac:dyDescent="0.25">
      <c r="G56" s="22" t="s">
        <v>71</v>
      </c>
      <c r="H56" s="23">
        <v>5</v>
      </c>
    </row>
  </sheetData>
  <sortState xmlns:xlrd2="http://schemas.microsoft.com/office/spreadsheetml/2017/richdata2" ref="B3:E43">
    <sortCondition descending="1" ref="E3"/>
  </sortState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B7B41-4CEF-4DEF-8004-31267F132962}">
  <dimension ref="B1:T77"/>
  <sheetViews>
    <sheetView tabSelected="1" zoomScale="80" zoomScaleNormal="80" workbookViewId="0">
      <selection activeCell="C3" sqref="C3"/>
    </sheetView>
  </sheetViews>
  <sheetFormatPr baseColWidth="10" defaultRowHeight="15" outlineLevelRow="1" x14ac:dyDescent="0.25"/>
  <cols>
    <col min="2" max="2" width="40.7109375" customWidth="1"/>
    <col min="3" max="3" width="28.5703125" customWidth="1"/>
    <col min="4" max="4" width="13" customWidth="1"/>
    <col min="5" max="5" width="10.7109375" customWidth="1"/>
    <col min="6" max="6" width="40.7109375" customWidth="1"/>
    <col min="7" max="7" width="15.7109375" customWidth="1"/>
    <col min="8" max="8" width="8" customWidth="1"/>
    <col min="9" max="9" width="10.7109375" customWidth="1"/>
    <col min="10" max="10" width="40.7109375" customWidth="1"/>
    <col min="11" max="12" width="15.7109375" customWidth="1"/>
    <col min="14" max="14" width="30.7109375" customWidth="1"/>
    <col min="15" max="15" width="15.7109375" customWidth="1"/>
    <col min="18" max="18" width="30.7109375" customWidth="1"/>
    <col min="19" max="19" width="15.7109375" customWidth="1"/>
  </cols>
  <sheetData>
    <row r="1" spans="2:20" ht="15" customHeight="1" x14ac:dyDescent="0.25"/>
    <row r="2" spans="2:20" ht="15" customHeight="1" x14ac:dyDescent="0.25">
      <c r="B2" s="8" t="s">
        <v>45</v>
      </c>
      <c r="C2" s="9" t="s">
        <v>86</v>
      </c>
      <c r="D2" s="13"/>
      <c r="E2" s="15"/>
      <c r="F2" s="4" t="s">
        <v>114</v>
      </c>
      <c r="G2" s="3" t="s">
        <v>87</v>
      </c>
      <c r="H2" s="1"/>
      <c r="I2" s="15"/>
      <c r="J2" s="4" t="s">
        <v>123</v>
      </c>
      <c r="K2" s="3" t="s">
        <v>87</v>
      </c>
      <c r="L2" s="13"/>
      <c r="M2" t="s">
        <v>131</v>
      </c>
      <c r="N2" s="35" t="s">
        <v>154</v>
      </c>
      <c r="O2" s="35"/>
      <c r="Q2" t="s">
        <v>136</v>
      </c>
      <c r="R2" s="21" t="s">
        <v>153</v>
      </c>
      <c r="S2" s="21"/>
      <c r="T2" s="15"/>
    </row>
    <row r="3" spans="2:20" ht="15" customHeight="1" outlineLevel="1" x14ac:dyDescent="0.25">
      <c r="B3" s="6" t="s">
        <v>141</v>
      </c>
      <c r="C3" s="12">
        <f>'Valeurs de l''HDV'!H56</f>
        <v>5</v>
      </c>
      <c r="D3" s="13"/>
      <c r="E3" s="20" t="s">
        <v>116</v>
      </c>
      <c r="F3" s="3" t="s">
        <v>92</v>
      </c>
      <c r="G3" s="3">
        <f>C27</f>
        <v>750</v>
      </c>
      <c r="H3" s="1"/>
      <c r="I3" s="20" t="s">
        <v>116</v>
      </c>
      <c r="J3" s="3" t="s">
        <v>53</v>
      </c>
      <c r="K3" s="3">
        <f>C25</f>
        <v>300</v>
      </c>
      <c r="L3" s="13"/>
      <c r="N3" s="17" t="s">
        <v>129</v>
      </c>
      <c r="O3" s="17" t="s">
        <v>130</v>
      </c>
      <c r="P3" s="1">
        <f>O4+O5+O6+O7+O8</f>
        <v>480</v>
      </c>
      <c r="R3" s="17" t="s">
        <v>129</v>
      </c>
      <c r="S3" s="17" t="s">
        <v>130</v>
      </c>
      <c r="T3">
        <f>S4+S5+S6+S7+S8</f>
        <v>1090</v>
      </c>
    </row>
    <row r="4" spans="2:20" ht="15" customHeight="1" x14ac:dyDescent="0.25">
      <c r="B4" s="5" t="s">
        <v>59</v>
      </c>
      <c r="C4" s="7">
        <f>'Valeurs de l''HDV'!H55</f>
        <v>15</v>
      </c>
      <c r="D4" s="13"/>
      <c r="E4" s="20" t="s">
        <v>142</v>
      </c>
      <c r="F4" s="3" t="s">
        <v>57</v>
      </c>
      <c r="G4" s="3">
        <f>C16</f>
        <v>110</v>
      </c>
      <c r="H4" s="1"/>
      <c r="I4" s="20" t="s">
        <v>142</v>
      </c>
      <c r="J4" s="3" t="s">
        <v>61</v>
      </c>
      <c r="K4" s="3">
        <f>C10</f>
        <v>85</v>
      </c>
      <c r="L4" s="13"/>
      <c r="N4" s="3" t="s">
        <v>50</v>
      </c>
      <c r="O4" s="3">
        <f>C49</f>
        <v>200</v>
      </c>
      <c r="R4" s="14" t="s">
        <v>92</v>
      </c>
      <c r="S4" s="14">
        <f>C27</f>
        <v>750</v>
      </c>
      <c r="T4" s="15"/>
    </row>
    <row r="5" spans="2:20" ht="15" customHeight="1" x14ac:dyDescent="0.25">
      <c r="B5" s="5" t="s">
        <v>64</v>
      </c>
      <c r="C5" s="7">
        <f>'Valeurs de l''HDV'!H50</f>
        <v>30</v>
      </c>
      <c r="D5" s="13"/>
      <c r="E5" s="20" t="s">
        <v>117</v>
      </c>
      <c r="F5" s="3" t="s">
        <v>64</v>
      </c>
      <c r="G5" s="3">
        <f>Mineur[[#This Row],[Prix à l''HDV]]</f>
        <v>30</v>
      </c>
      <c r="H5" s="1"/>
      <c r="I5" s="20" t="s">
        <v>117</v>
      </c>
      <c r="J5" s="3" t="s">
        <v>103</v>
      </c>
      <c r="K5" s="3">
        <f>C14</f>
        <v>100</v>
      </c>
      <c r="L5" s="13"/>
      <c r="N5" s="3" t="s">
        <v>56</v>
      </c>
      <c r="O5" s="3">
        <f>C40</f>
        <v>80</v>
      </c>
      <c r="R5" s="14" t="s">
        <v>57</v>
      </c>
      <c r="S5" s="14">
        <f>C16</f>
        <v>110</v>
      </c>
      <c r="T5" s="15"/>
    </row>
    <row r="6" spans="2:20" ht="15" customHeight="1" x14ac:dyDescent="0.25">
      <c r="B6" s="5" t="s">
        <v>48</v>
      </c>
      <c r="C6" s="7">
        <f>'Valeurs de l''HDV'!H43</f>
        <v>50</v>
      </c>
      <c r="D6" s="13"/>
      <c r="E6" s="20" t="s">
        <v>118</v>
      </c>
      <c r="F6" s="3" t="s">
        <v>70</v>
      </c>
      <c r="G6" s="3">
        <f>C17</f>
        <v>150</v>
      </c>
      <c r="H6" s="1"/>
      <c r="I6" s="20" t="s">
        <v>118</v>
      </c>
      <c r="J6" s="3" t="s">
        <v>73</v>
      </c>
      <c r="K6" s="3">
        <f>C21</f>
        <v>240</v>
      </c>
      <c r="L6" s="13"/>
      <c r="N6" s="3" t="s">
        <v>164</v>
      </c>
      <c r="O6" s="3">
        <f>C46</f>
        <v>100</v>
      </c>
      <c r="R6" s="14" t="s">
        <v>70</v>
      </c>
      <c r="S6" s="14">
        <f>C17</f>
        <v>150</v>
      </c>
      <c r="T6" s="15"/>
    </row>
    <row r="7" spans="2:20" ht="15" customHeight="1" x14ac:dyDescent="0.25">
      <c r="B7" s="5" t="s">
        <v>78</v>
      </c>
      <c r="C7" s="7">
        <f>'Valeurs de l''HDV'!H46</f>
        <v>50</v>
      </c>
      <c r="D7" s="13"/>
      <c r="E7" s="20" t="s">
        <v>119</v>
      </c>
      <c r="F7" s="3" t="s">
        <v>78</v>
      </c>
      <c r="G7" s="3">
        <f>Mineur[[#This Row],[Prix à l''HDV]]</f>
        <v>50</v>
      </c>
      <c r="H7" s="1"/>
      <c r="I7" s="20" t="s">
        <v>119</v>
      </c>
      <c r="J7" s="3" t="s">
        <v>81</v>
      </c>
      <c r="K7" s="3">
        <f>C23</f>
        <v>115</v>
      </c>
      <c r="L7" s="13"/>
      <c r="N7" s="34" t="s">
        <v>67</v>
      </c>
      <c r="O7" s="3">
        <f>C38</f>
        <v>50</v>
      </c>
      <c r="R7" s="33" t="s">
        <v>64</v>
      </c>
      <c r="S7" s="14">
        <f>C5</f>
        <v>30</v>
      </c>
      <c r="T7" s="15"/>
    </row>
    <row r="8" spans="2:20" ht="15" customHeight="1" x14ac:dyDescent="0.25">
      <c r="B8" s="5" t="s">
        <v>80</v>
      </c>
      <c r="C8" s="7">
        <f>'Valeurs de l''HDV'!H47</f>
        <v>50</v>
      </c>
      <c r="D8" s="13"/>
      <c r="E8" s="15"/>
      <c r="F8" s="13"/>
      <c r="G8" s="13"/>
      <c r="H8" s="1"/>
      <c r="I8" s="15"/>
      <c r="J8" s="13"/>
      <c r="K8" s="13"/>
      <c r="L8" s="13"/>
      <c r="N8" s="3" t="s">
        <v>75</v>
      </c>
      <c r="O8" s="3">
        <f>C39</f>
        <v>50</v>
      </c>
      <c r="R8" s="14" t="s">
        <v>78</v>
      </c>
      <c r="S8" s="14">
        <f>C7</f>
        <v>50</v>
      </c>
      <c r="T8" s="15"/>
    </row>
    <row r="9" spans="2:20" ht="15" customHeight="1" x14ac:dyDescent="0.25">
      <c r="B9" s="6" t="s">
        <v>101</v>
      </c>
      <c r="C9" s="7">
        <f>'Valeurs de l''HDV'!H42</f>
        <v>60</v>
      </c>
      <c r="D9" s="13"/>
      <c r="E9" s="15"/>
      <c r="F9" s="15"/>
      <c r="G9" s="15"/>
      <c r="H9" s="1"/>
      <c r="I9" s="15"/>
      <c r="J9" s="4" t="s">
        <v>124</v>
      </c>
      <c r="K9" s="3" t="s">
        <v>87</v>
      </c>
      <c r="L9" s="13"/>
      <c r="T9" s="15"/>
    </row>
    <row r="10" spans="2:20" ht="15" customHeight="1" x14ac:dyDescent="0.25">
      <c r="B10" s="5" t="s">
        <v>61</v>
      </c>
      <c r="C10" s="7">
        <f>'Valeurs de l''HDV'!H39</f>
        <v>85</v>
      </c>
      <c r="D10" s="13"/>
      <c r="E10" s="15"/>
      <c r="F10" s="4" t="s">
        <v>121</v>
      </c>
      <c r="G10" s="3" t="s">
        <v>87</v>
      </c>
      <c r="H10" s="1"/>
      <c r="I10" s="20" t="s">
        <v>116</v>
      </c>
      <c r="J10" s="3" t="s">
        <v>48</v>
      </c>
      <c r="K10" s="3">
        <f>C6</f>
        <v>50</v>
      </c>
      <c r="L10" s="13"/>
      <c r="M10" t="s">
        <v>132</v>
      </c>
      <c r="N10" s="21" t="s">
        <v>145</v>
      </c>
      <c r="O10" s="21"/>
      <c r="Q10" t="s">
        <v>137</v>
      </c>
      <c r="R10" s="21" t="s">
        <v>151</v>
      </c>
      <c r="S10" s="21"/>
      <c r="T10" s="15"/>
    </row>
    <row r="11" spans="2:20" ht="15" customHeight="1" x14ac:dyDescent="0.25">
      <c r="B11" s="5" t="s">
        <v>58</v>
      </c>
      <c r="C11" s="7">
        <f>'Valeurs de l''HDV'!H38</f>
        <v>90</v>
      </c>
      <c r="D11" s="13"/>
      <c r="E11" s="20" t="s">
        <v>116</v>
      </c>
      <c r="F11" s="3" t="s">
        <v>52</v>
      </c>
      <c r="G11" s="3">
        <f>C24</f>
        <v>300</v>
      </c>
      <c r="H11" s="1"/>
      <c r="I11" s="20" t="s">
        <v>142</v>
      </c>
      <c r="J11" s="3" t="s">
        <v>60</v>
      </c>
      <c r="K11" s="3">
        <f>C12</f>
        <v>100</v>
      </c>
      <c r="L11" s="13"/>
      <c r="N11" s="17" t="s">
        <v>129</v>
      </c>
      <c r="O11" s="17" t="s">
        <v>130</v>
      </c>
      <c r="P11">
        <f>O12+O13+O14+O15+O16</f>
        <v>1120</v>
      </c>
      <c r="R11" s="17" t="s">
        <v>129</v>
      </c>
      <c r="S11" s="17" t="s">
        <v>130</v>
      </c>
      <c r="T11">
        <f>S12+S13+S14+S15+S16</f>
        <v>750</v>
      </c>
    </row>
    <row r="12" spans="2:20" ht="15" customHeight="1" x14ac:dyDescent="0.25">
      <c r="B12" s="5" t="s">
        <v>60</v>
      </c>
      <c r="C12" s="7">
        <f>'Valeurs de l''HDV'!H30</f>
        <v>100</v>
      </c>
      <c r="D12" s="13"/>
      <c r="E12" s="20" t="s">
        <v>142</v>
      </c>
      <c r="F12" s="3" t="s">
        <v>59</v>
      </c>
      <c r="G12" s="3">
        <f>C4</f>
        <v>15</v>
      </c>
      <c r="H12" s="1"/>
      <c r="I12" s="20" t="s">
        <v>117</v>
      </c>
      <c r="J12" s="3" t="s">
        <v>102</v>
      </c>
      <c r="K12" s="3">
        <f>C19</f>
        <v>175</v>
      </c>
      <c r="L12" s="13"/>
      <c r="N12" s="14" t="s">
        <v>88</v>
      </c>
      <c r="O12" s="14">
        <f>C36</f>
        <v>30</v>
      </c>
      <c r="R12" s="14" t="s">
        <v>165</v>
      </c>
      <c r="S12" s="14">
        <f>C33</f>
        <v>20</v>
      </c>
      <c r="T12" s="15"/>
    </row>
    <row r="13" spans="2:20" ht="15" customHeight="1" x14ac:dyDescent="0.25">
      <c r="B13" s="5" t="s">
        <v>65</v>
      </c>
      <c r="C13" s="7">
        <f>'Valeurs de l''HDV'!H34</f>
        <v>100</v>
      </c>
      <c r="D13" s="13"/>
      <c r="E13" s="20" t="s">
        <v>117</v>
      </c>
      <c r="F13" s="3" t="s">
        <v>65</v>
      </c>
      <c r="G13" s="3">
        <f>Mineur[[#This Row],[Prix à l''HDV]]</f>
        <v>100</v>
      </c>
      <c r="H13" s="1"/>
      <c r="I13" s="20" t="s">
        <v>118</v>
      </c>
      <c r="J13" s="3" t="s">
        <v>72</v>
      </c>
      <c r="K13" s="3">
        <f>C18</f>
        <v>150</v>
      </c>
      <c r="L13" s="13"/>
      <c r="N13" s="14" t="s">
        <v>54</v>
      </c>
      <c r="O13" s="14">
        <f>C34</f>
        <v>20</v>
      </c>
      <c r="R13" s="14" t="s">
        <v>55</v>
      </c>
      <c r="S13" s="14">
        <f>C41</f>
        <v>80</v>
      </c>
      <c r="T13" s="15"/>
    </row>
    <row r="14" spans="2:20" ht="15" customHeight="1" x14ac:dyDescent="0.25">
      <c r="B14" s="6" t="s">
        <v>103</v>
      </c>
      <c r="C14" s="7">
        <f>'Valeurs de l''HDV'!H35</f>
        <v>100</v>
      </c>
      <c r="D14" s="13"/>
      <c r="E14" s="20" t="s">
        <v>118</v>
      </c>
      <c r="F14" s="3" t="s">
        <v>107</v>
      </c>
      <c r="G14" s="3">
        <f>C22</f>
        <v>250</v>
      </c>
      <c r="H14" s="1"/>
      <c r="I14" s="14" t="s">
        <v>119</v>
      </c>
      <c r="J14" s="3" t="s">
        <v>143</v>
      </c>
      <c r="K14" s="3">
        <f>C8</f>
        <v>50</v>
      </c>
      <c r="L14" s="13"/>
      <c r="N14" s="14" t="s">
        <v>62</v>
      </c>
      <c r="O14" s="14">
        <f>C45</f>
        <v>100</v>
      </c>
      <c r="R14" s="14" t="s">
        <v>97</v>
      </c>
      <c r="S14" s="14">
        <f>C48</f>
        <v>150</v>
      </c>
      <c r="T14" s="15"/>
    </row>
    <row r="15" spans="2:20" ht="15" customHeight="1" x14ac:dyDescent="0.25">
      <c r="B15" s="6" t="s">
        <v>110</v>
      </c>
      <c r="C15" s="7">
        <f>'Valeurs de l''HDV'!H37</f>
        <v>100</v>
      </c>
      <c r="D15" s="13"/>
      <c r="E15" s="20" t="s">
        <v>119</v>
      </c>
      <c r="F15" s="3" t="s">
        <v>109</v>
      </c>
      <c r="G15" s="3">
        <f>Mineur[[#This Row],[Prix à l''HDV]]</f>
        <v>100</v>
      </c>
      <c r="H15" s="1"/>
      <c r="I15" s="15"/>
      <c r="N15" s="14" t="s">
        <v>66</v>
      </c>
      <c r="O15" s="14">
        <f>C50</f>
        <v>220</v>
      </c>
      <c r="R15" s="14" t="s">
        <v>105</v>
      </c>
      <c r="S15" s="14">
        <f>C44</f>
        <v>100</v>
      </c>
      <c r="T15" s="15"/>
    </row>
    <row r="16" spans="2:20" ht="15" customHeight="1" x14ac:dyDescent="0.25">
      <c r="B16" s="5" t="s">
        <v>57</v>
      </c>
      <c r="C16" s="7">
        <f>'Valeurs de l''HDV'!H28</f>
        <v>110</v>
      </c>
      <c r="D16" s="13"/>
      <c r="E16" s="15"/>
      <c r="F16" s="3"/>
      <c r="G16" s="3"/>
      <c r="H16" s="1"/>
      <c r="N16" s="33" t="s">
        <v>74</v>
      </c>
      <c r="O16" s="14">
        <f>C58</f>
        <v>750</v>
      </c>
      <c r="R16" s="33" t="s">
        <v>144</v>
      </c>
      <c r="S16" s="14">
        <f>C54</f>
        <v>400</v>
      </c>
      <c r="T16" s="15"/>
    </row>
    <row r="17" spans="2:20" ht="15" customHeight="1" x14ac:dyDescent="0.25">
      <c r="B17" s="5" t="s">
        <v>70</v>
      </c>
      <c r="C17" s="7">
        <f>'Valeurs de l''HDV'!H24</f>
        <v>150</v>
      </c>
      <c r="D17" s="13"/>
      <c r="E17" s="15"/>
      <c r="F17" s="4" t="s">
        <v>122</v>
      </c>
      <c r="G17" s="3" t="s">
        <v>87</v>
      </c>
      <c r="H17" s="1"/>
      <c r="I17" s="15"/>
      <c r="J17" s="4" t="s">
        <v>147</v>
      </c>
      <c r="K17" s="3" t="s">
        <v>87</v>
      </c>
      <c r="T17" s="15"/>
    </row>
    <row r="18" spans="2:20" ht="15" customHeight="1" x14ac:dyDescent="0.25">
      <c r="B18" s="5" t="s">
        <v>72</v>
      </c>
      <c r="C18" s="7">
        <f>'Valeurs de l''HDV'!H25</f>
        <v>150</v>
      </c>
      <c r="D18" s="13"/>
      <c r="E18" s="20" t="s">
        <v>116</v>
      </c>
      <c r="F18" s="3" t="s">
        <v>94</v>
      </c>
      <c r="G18" s="3">
        <f>C28</f>
        <v>800</v>
      </c>
      <c r="H18" s="1"/>
      <c r="I18" s="14" t="s">
        <v>116</v>
      </c>
      <c r="J18" s="3" t="s">
        <v>150</v>
      </c>
      <c r="K18" s="3">
        <f>C29</f>
        <v>1000</v>
      </c>
      <c r="M18" t="s">
        <v>133</v>
      </c>
      <c r="N18" s="21" t="s">
        <v>155</v>
      </c>
      <c r="O18" s="21"/>
      <c r="Q18" t="s">
        <v>138</v>
      </c>
      <c r="R18" s="21" t="s">
        <v>152</v>
      </c>
      <c r="S18" s="21"/>
      <c r="T18" s="15"/>
    </row>
    <row r="19" spans="2:20" ht="15" customHeight="1" x14ac:dyDescent="0.25">
      <c r="B19" s="6" t="s">
        <v>104</v>
      </c>
      <c r="C19" s="7">
        <f>'Valeurs de l''HDV'!H22</f>
        <v>175</v>
      </c>
      <c r="D19" s="13"/>
      <c r="E19" s="20" t="s">
        <v>142</v>
      </c>
      <c r="F19" s="3" t="s">
        <v>58</v>
      </c>
      <c r="G19" s="3">
        <f>C11</f>
        <v>90</v>
      </c>
      <c r="H19" s="1"/>
      <c r="I19" s="15"/>
      <c r="J19" s="13"/>
      <c r="K19" s="13"/>
      <c r="N19" s="17" t="s">
        <v>129</v>
      </c>
      <c r="O19" s="17" t="s">
        <v>130</v>
      </c>
      <c r="P19">
        <f>O20+O21+O22+O23+O24</f>
        <v>840</v>
      </c>
      <c r="R19" s="17" t="s">
        <v>129</v>
      </c>
      <c r="S19" s="17" t="s">
        <v>130</v>
      </c>
      <c r="T19">
        <f>S20+S21+S22+S23+S24</f>
        <v>1150</v>
      </c>
    </row>
    <row r="20" spans="2:20" ht="15" customHeight="1" x14ac:dyDescent="0.25">
      <c r="B20" s="5" t="s">
        <v>79</v>
      </c>
      <c r="C20" s="7">
        <f>'Valeurs de l''HDV'!H21</f>
        <v>190</v>
      </c>
      <c r="D20" s="13"/>
      <c r="E20" s="20" t="s">
        <v>117</v>
      </c>
      <c r="F20" s="3" t="s">
        <v>101</v>
      </c>
      <c r="G20" s="3">
        <f>C9</f>
        <v>60</v>
      </c>
      <c r="H20" s="1"/>
      <c r="I20" s="15"/>
      <c r="J20" s="4" t="s">
        <v>147</v>
      </c>
      <c r="K20" s="3" t="s">
        <v>87</v>
      </c>
      <c r="N20" s="14" t="s">
        <v>53</v>
      </c>
      <c r="O20" s="14">
        <f>C25</f>
        <v>300</v>
      </c>
      <c r="R20" s="14" t="s">
        <v>51</v>
      </c>
      <c r="S20" s="14">
        <f>C53</f>
        <v>370</v>
      </c>
      <c r="T20" s="15"/>
    </row>
    <row r="21" spans="2:20" ht="15" customHeight="1" x14ac:dyDescent="0.25">
      <c r="B21" s="5" t="s">
        <v>73</v>
      </c>
      <c r="C21" s="7">
        <f>'Valeurs de l''HDV'!H18</f>
        <v>240</v>
      </c>
      <c r="D21" s="13"/>
      <c r="E21" s="20" t="s">
        <v>118</v>
      </c>
      <c r="F21" s="3" t="s">
        <v>71</v>
      </c>
      <c r="G21" s="3">
        <f>C3</f>
        <v>5</v>
      </c>
      <c r="H21" s="1"/>
      <c r="I21" s="14" t="s">
        <v>116</v>
      </c>
      <c r="J21" s="3" t="s">
        <v>112</v>
      </c>
      <c r="K21" s="3">
        <f>C26</f>
        <v>600</v>
      </c>
      <c r="N21" s="14" t="s">
        <v>61</v>
      </c>
      <c r="O21" s="14">
        <f>C10</f>
        <v>85</v>
      </c>
      <c r="R21" s="14" t="s">
        <v>113</v>
      </c>
      <c r="S21" s="14">
        <f>C43</f>
        <v>100</v>
      </c>
      <c r="T21" s="15"/>
    </row>
    <row r="22" spans="2:20" ht="15" customHeight="1" x14ac:dyDescent="0.25">
      <c r="B22" s="6" t="s">
        <v>107</v>
      </c>
      <c r="C22" s="7">
        <f>'Valeurs de l''HDV'!H17</f>
        <v>250</v>
      </c>
      <c r="D22" s="13"/>
      <c r="E22" s="20" t="s">
        <v>119</v>
      </c>
      <c r="F22" s="3" t="s">
        <v>79</v>
      </c>
      <c r="G22" s="3">
        <f>C20</f>
        <v>190</v>
      </c>
      <c r="H22" s="1"/>
      <c r="I22" s="15"/>
      <c r="L22" s="1"/>
      <c r="N22" s="14" t="s">
        <v>103</v>
      </c>
      <c r="O22" s="14">
        <f>C14</f>
        <v>100</v>
      </c>
      <c r="R22" s="14" t="s">
        <v>63</v>
      </c>
      <c r="S22" s="14">
        <f>C42</f>
        <v>100</v>
      </c>
      <c r="T22" s="15"/>
    </row>
    <row r="23" spans="2:20" ht="15" customHeight="1" x14ac:dyDescent="0.25">
      <c r="B23" s="5" t="s">
        <v>81</v>
      </c>
      <c r="C23" s="7">
        <f>'Valeurs de l''HDV'!H27</f>
        <v>115</v>
      </c>
      <c r="D23" s="13"/>
      <c r="E23" s="15"/>
      <c r="F23" s="13"/>
      <c r="G23" s="13"/>
      <c r="H23" s="1"/>
      <c r="I23" s="15"/>
      <c r="N23" s="14" t="s">
        <v>73</v>
      </c>
      <c r="O23" s="14">
        <f>C21</f>
        <v>240</v>
      </c>
      <c r="R23" s="14" t="s">
        <v>166</v>
      </c>
      <c r="S23" s="14">
        <f>C51</f>
        <v>290</v>
      </c>
      <c r="T23" s="15"/>
    </row>
    <row r="24" spans="2:20" ht="15" customHeight="1" x14ac:dyDescent="0.25">
      <c r="B24" s="5" t="s">
        <v>52</v>
      </c>
      <c r="C24" s="7">
        <f>'Valeurs de l''HDV'!H13</f>
        <v>300</v>
      </c>
      <c r="D24" s="13"/>
      <c r="E24" s="15"/>
      <c r="H24" s="1"/>
      <c r="N24" s="14" t="s">
        <v>81</v>
      </c>
      <c r="O24" s="14">
        <f>C23</f>
        <v>115</v>
      </c>
      <c r="R24" s="14" t="s">
        <v>167</v>
      </c>
      <c r="S24" s="14">
        <f>C52</f>
        <v>290</v>
      </c>
      <c r="T24" s="15"/>
    </row>
    <row r="25" spans="2:20" ht="15" customHeight="1" x14ac:dyDescent="0.25">
      <c r="B25" s="5" t="s">
        <v>53</v>
      </c>
      <c r="C25" s="7">
        <f>'Valeurs de l''HDV'!H14</f>
        <v>300</v>
      </c>
      <c r="D25" s="13"/>
      <c r="E25" s="15"/>
      <c r="T25" s="15"/>
    </row>
    <row r="26" spans="2:20" ht="15" customHeight="1" x14ac:dyDescent="0.25">
      <c r="B26" s="5" t="s">
        <v>85</v>
      </c>
      <c r="C26" s="7">
        <f>'Valeurs de l''HDV'!H6</f>
        <v>600</v>
      </c>
      <c r="D26" s="13"/>
      <c r="E26" s="15"/>
      <c r="M26" t="s">
        <v>134</v>
      </c>
      <c r="N26" s="21" t="s">
        <v>146</v>
      </c>
      <c r="O26" s="21"/>
      <c r="Q26" t="s">
        <v>139</v>
      </c>
      <c r="R26" s="21" t="s">
        <v>157</v>
      </c>
      <c r="S26" s="21"/>
      <c r="T26" s="15"/>
    </row>
    <row r="27" spans="2:20" ht="15" customHeight="1" x14ac:dyDescent="0.25">
      <c r="B27" s="5" t="s">
        <v>49</v>
      </c>
      <c r="C27" s="7">
        <f>'Valeurs de l''HDV'!H5</f>
        <v>750</v>
      </c>
      <c r="D27" s="13"/>
      <c r="E27" s="15"/>
      <c r="N27" s="17" t="s">
        <v>129</v>
      </c>
      <c r="O27" s="17" t="s">
        <v>130</v>
      </c>
      <c r="P27">
        <f>O28+O29+O30+O31+O32</f>
        <v>395</v>
      </c>
      <c r="R27" s="17" t="s">
        <v>129</v>
      </c>
      <c r="S27" s="17" t="s">
        <v>130</v>
      </c>
      <c r="T27">
        <f>S28+S29+S30+S31+S32</f>
        <v>775</v>
      </c>
    </row>
    <row r="28" spans="2:20" ht="15" customHeight="1" x14ac:dyDescent="0.25">
      <c r="B28" s="5" t="s">
        <v>47</v>
      </c>
      <c r="C28" s="7">
        <f>'Valeurs de l''HDV'!H4</f>
        <v>800</v>
      </c>
      <c r="D28" s="13"/>
      <c r="E28" s="15"/>
      <c r="N28" s="14" t="s">
        <v>48</v>
      </c>
      <c r="O28" s="14">
        <f>C6</f>
        <v>50</v>
      </c>
      <c r="R28" s="14" t="s">
        <v>52</v>
      </c>
      <c r="S28" s="14">
        <f>C24</f>
        <v>300</v>
      </c>
      <c r="T28" s="15"/>
    </row>
    <row r="29" spans="2:20" ht="15" customHeight="1" x14ac:dyDescent="0.25">
      <c r="B29" s="10" t="s">
        <v>84</v>
      </c>
      <c r="C29" s="11">
        <f>'Valeurs de l''HDV'!H3</f>
        <v>1000</v>
      </c>
      <c r="D29" s="13"/>
      <c r="E29" s="15"/>
      <c r="I29" s="15"/>
      <c r="N29" s="14" t="s">
        <v>58</v>
      </c>
      <c r="O29" s="14">
        <f>C11</f>
        <v>90</v>
      </c>
      <c r="R29" s="14" t="s">
        <v>60</v>
      </c>
      <c r="S29" s="14">
        <f>C12</f>
        <v>100</v>
      </c>
      <c r="T29" s="15"/>
    </row>
    <row r="30" spans="2:20" ht="15" customHeight="1" x14ac:dyDescent="0.25">
      <c r="B30" s="13"/>
      <c r="C30" s="13"/>
      <c r="D30" s="13"/>
      <c r="E30" s="15"/>
      <c r="I30" s="15"/>
      <c r="N30" s="14" t="s">
        <v>101</v>
      </c>
      <c r="O30" s="14">
        <f>C9</f>
        <v>60</v>
      </c>
      <c r="R30" s="14" t="s">
        <v>102</v>
      </c>
      <c r="S30" s="14">
        <f>C19</f>
        <v>175</v>
      </c>
      <c r="T30" s="15"/>
    </row>
    <row r="31" spans="2:20" ht="15" customHeight="1" x14ac:dyDescent="0.25">
      <c r="B31" s="8" t="s">
        <v>46</v>
      </c>
      <c r="C31" s="9" t="s">
        <v>86</v>
      </c>
      <c r="D31" s="13"/>
      <c r="E31" s="15"/>
      <c r="F31" s="4" t="s">
        <v>115</v>
      </c>
      <c r="G31" s="3" t="s">
        <v>87</v>
      </c>
      <c r="H31" s="1"/>
      <c r="I31" s="15"/>
      <c r="J31" s="4" t="s">
        <v>127</v>
      </c>
      <c r="K31" s="3" t="s">
        <v>87</v>
      </c>
      <c r="L31" s="13"/>
      <c r="N31" s="14" t="s">
        <v>161</v>
      </c>
      <c r="O31" s="14">
        <f>C3</f>
        <v>5</v>
      </c>
      <c r="R31" s="14" t="s">
        <v>72</v>
      </c>
      <c r="S31" s="14">
        <f>C18</f>
        <v>150</v>
      </c>
      <c r="T31" s="15"/>
    </row>
    <row r="32" spans="2:20" ht="15" customHeight="1" x14ac:dyDescent="0.25">
      <c r="B32" s="6" t="s">
        <v>168</v>
      </c>
      <c r="C32" s="7">
        <f>'Valeurs de l''HDV'!H54</f>
        <v>20</v>
      </c>
      <c r="D32" s="13"/>
      <c r="E32" s="20" t="s">
        <v>116</v>
      </c>
      <c r="F32" s="3" t="s">
        <v>50</v>
      </c>
      <c r="G32" s="3">
        <f>C49</f>
        <v>200</v>
      </c>
      <c r="H32" s="1"/>
      <c r="I32" s="20" t="s">
        <v>116</v>
      </c>
      <c r="J32" s="3" t="s">
        <v>93</v>
      </c>
      <c r="K32" s="3">
        <f>C37</f>
        <v>30</v>
      </c>
      <c r="L32" s="13"/>
      <c r="N32" s="14" t="s">
        <v>162</v>
      </c>
      <c r="O32" s="14">
        <f>C20</f>
        <v>190</v>
      </c>
      <c r="R32" s="14" t="s">
        <v>80</v>
      </c>
      <c r="S32" s="14">
        <f>C8</f>
        <v>50</v>
      </c>
      <c r="T32" s="15"/>
    </row>
    <row r="33" spans="2:20" ht="15" customHeight="1" x14ac:dyDescent="0.25">
      <c r="B33" s="5" t="s">
        <v>89</v>
      </c>
      <c r="C33" s="7">
        <f>'Valeurs de l''HDV'!H53</f>
        <v>20</v>
      </c>
      <c r="D33" s="13"/>
      <c r="E33" s="20" t="s">
        <v>142</v>
      </c>
      <c r="F33" s="3" t="s">
        <v>55</v>
      </c>
      <c r="G33" s="3">
        <f>C41</f>
        <v>80</v>
      </c>
      <c r="H33" s="1"/>
      <c r="I33" s="20" t="s">
        <v>142</v>
      </c>
      <c r="J33" s="3" t="s">
        <v>95</v>
      </c>
      <c r="K33" s="3">
        <f>C32</f>
        <v>20</v>
      </c>
      <c r="L33" s="13"/>
      <c r="T33" s="15"/>
    </row>
    <row r="34" spans="2:20" ht="15" customHeight="1" x14ac:dyDescent="0.25">
      <c r="B34" s="5" t="s">
        <v>54</v>
      </c>
      <c r="C34" s="7">
        <f>'Valeurs de l''HDV'!H52</f>
        <v>20</v>
      </c>
      <c r="D34" s="13"/>
      <c r="E34" s="20" t="s">
        <v>117</v>
      </c>
      <c r="F34" s="3" t="s">
        <v>97</v>
      </c>
      <c r="G34" s="3">
        <f>C48</f>
        <v>150</v>
      </c>
      <c r="H34" s="1"/>
      <c r="I34" s="20" t="s">
        <v>117</v>
      </c>
      <c r="J34" s="3" t="s">
        <v>100</v>
      </c>
      <c r="K34" s="3">
        <f>C55</f>
        <v>400</v>
      </c>
      <c r="L34" s="13"/>
      <c r="M34" t="s">
        <v>135</v>
      </c>
      <c r="N34" s="21" t="s">
        <v>156</v>
      </c>
      <c r="O34" s="21"/>
      <c r="Q34" t="s">
        <v>140</v>
      </c>
      <c r="R34" s="21" t="s">
        <v>158</v>
      </c>
      <c r="S34" s="21"/>
      <c r="T34" s="15"/>
    </row>
    <row r="35" spans="2:20" ht="15" customHeight="1" x14ac:dyDescent="0.25">
      <c r="B35" s="5" t="s">
        <v>69</v>
      </c>
      <c r="C35" s="7">
        <f>'Valeurs de l''HDV'!H51</f>
        <v>20</v>
      </c>
      <c r="D35" s="13"/>
      <c r="E35" s="20" t="s">
        <v>118</v>
      </c>
      <c r="F35" s="3" t="s">
        <v>105</v>
      </c>
      <c r="G35" s="3">
        <f>C44</f>
        <v>100</v>
      </c>
      <c r="H35" s="1"/>
      <c r="I35" s="20" t="s">
        <v>118</v>
      </c>
      <c r="J35" s="3" t="s">
        <v>69</v>
      </c>
      <c r="K35" s="3">
        <f>Botaniste[[#This Row],[Prix à l''HDV]]</f>
        <v>20</v>
      </c>
      <c r="L35" s="13"/>
      <c r="N35" s="17" t="s">
        <v>129</v>
      </c>
      <c r="O35" s="17" t="s">
        <v>130</v>
      </c>
      <c r="P35">
        <f>O36+O37+O38+O39+O40</f>
        <v>1265</v>
      </c>
      <c r="R35" s="17" t="s">
        <v>129</v>
      </c>
      <c r="S35" s="17" t="s">
        <v>130</v>
      </c>
      <c r="T35">
        <f>S36+S37+S38+S39+S40</f>
        <v>585</v>
      </c>
    </row>
    <row r="36" spans="2:20" ht="15" customHeight="1" x14ac:dyDescent="0.25">
      <c r="B36" s="5" t="s">
        <v>88</v>
      </c>
      <c r="C36" s="7">
        <f>'Valeurs de l''HDV'!H50</f>
        <v>30</v>
      </c>
      <c r="D36" s="13"/>
      <c r="E36" s="20" t="s">
        <v>119</v>
      </c>
      <c r="F36" s="3" t="s">
        <v>108</v>
      </c>
      <c r="G36" s="3">
        <f>C54</f>
        <v>400</v>
      </c>
      <c r="H36" s="1"/>
      <c r="I36" s="20" t="s">
        <v>119</v>
      </c>
      <c r="J36" s="3" t="s">
        <v>77</v>
      </c>
      <c r="K36" s="3">
        <f>C47</f>
        <v>115</v>
      </c>
      <c r="L36" s="13"/>
      <c r="N36" s="14" t="s">
        <v>94</v>
      </c>
      <c r="O36" s="14">
        <f>C28</f>
        <v>800</v>
      </c>
      <c r="R36" s="14" t="s">
        <v>90</v>
      </c>
      <c r="S36" s="14">
        <f>C37</f>
        <v>30</v>
      </c>
    </row>
    <row r="37" spans="2:20" ht="15" customHeight="1" x14ac:dyDescent="0.25">
      <c r="B37" s="5" t="s">
        <v>90</v>
      </c>
      <c r="C37" s="12">
        <f>'Valeurs de l''HDV'!H49</f>
        <v>30</v>
      </c>
      <c r="D37" s="13"/>
      <c r="E37" s="15"/>
      <c r="F37" s="13"/>
      <c r="G37" s="13"/>
      <c r="H37" s="1"/>
      <c r="I37" s="15"/>
      <c r="J37" s="13"/>
      <c r="K37" s="13"/>
      <c r="L37" s="13"/>
      <c r="N37" s="14" t="s">
        <v>59</v>
      </c>
      <c r="O37" s="14">
        <f>C4</f>
        <v>15</v>
      </c>
      <c r="P37" s="15"/>
      <c r="Q37" s="15"/>
      <c r="R37" s="14" t="s">
        <v>163</v>
      </c>
      <c r="S37" s="14">
        <f>C32</f>
        <v>20</v>
      </c>
    </row>
    <row r="38" spans="2:20" ht="15" customHeight="1" x14ac:dyDescent="0.25">
      <c r="B38" s="5" t="s">
        <v>67</v>
      </c>
      <c r="C38" s="7">
        <f>'Valeurs de l''HDV'!H46</f>
        <v>50</v>
      </c>
      <c r="D38" s="13"/>
      <c r="E38" s="15"/>
      <c r="F38" s="15"/>
      <c r="G38" s="15"/>
      <c r="H38" s="1"/>
      <c r="I38" s="15"/>
      <c r="J38" s="4" t="s">
        <v>128</v>
      </c>
      <c r="K38" s="3" t="s">
        <v>87</v>
      </c>
      <c r="L38" s="13"/>
      <c r="N38" s="14" t="s">
        <v>65</v>
      </c>
      <c r="O38" s="14">
        <f>C13</f>
        <v>100</v>
      </c>
      <c r="P38" s="15"/>
      <c r="Q38" s="15"/>
      <c r="R38" s="14" t="s">
        <v>159</v>
      </c>
      <c r="S38" s="14">
        <f>C55</f>
        <v>400</v>
      </c>
    </row>
    <row r="39" spans="2:20" ht="15" customHeight="1" x14ac:dyDescent="0.25">
      <c r="B39" s="5" t="s">
        <v>75</v>
      </c>
      <c r="C39" s="7">
        <f>'Valeurs de l''HDV'!H45</f>
        <v>50</v>
      </c>
      <c r="D39" s="13"/>
      <c r="E39" s="15"/>
      <c r="F39" s="4" t="s">
        <v>125</v>
      </c>
      <c r="G39" s="3" t="s">
        <v>87</v>
      </c>
      <c r="H39" s="1"/>
      <c r="I39" s="20" t="s">
        <v>116</v>
      </c>
      <c r="J39" s="3" t="s">
        <v>93</v>
      </c>
      <c r="K39" s="3">
        <f>C37</f>
        <v>30</v>
      </c>
      <c r="L39" s="13"/>
      <c r="N39" s="14" t="s">
        <v>107</v>
      </c>
      <c r="O39" s="14">
        <f>C22</f>
        <v>250</v>
      </c>
      <c r="P39" s="15"/>
      <c r="Q39" s="15"/>
      <c r="R39" s="14" t="s">
        <v>69</v>
      </c>
      <c r="S39" s="14">
        <f>C35</f>
        <v>20</v>
      </c>
    </row>
    <row r="40" spans="2:20" ht="15" customHeight="1" x14ac:dyDescent="0.25">
      <c r="B40" s="5" t="s">
        <v>56</v>
      </c>
      <c r="C40" s="7">
        <f>'Valeurs de l''HDV'!H41</f>
        <v>80</v>
      </c>
      <c r="D40" s="13"/>
      <c r="E40" s="20" t="s">
        <v>116</v>
      </c>
      <c r="F40" s="3" t="s">
        <v>89</v>
      </c>
      <c r="G40" s="3">
        <f>C33</f>
        <v>20</v>
      </c>
      <c r="H40" s="1"/>
      <c r="I40" s="20" t="s">
        <v>142</v>
      </c>
      <c r="J40" s="3" t="s">
        <v>95</v>
      </c>
      <c r="K40" s="3">
        <f>C32</f>
        <v>20</v>
      </c>
      <c r="L40" s="13"/>
      <c r="N40" s="14" t="s">
        <v>109</v>
      </c>
      <c r="O40" s="14">
        <f>C15</f>
        <v>100</v>
      </c>
      <c r="P40" s="15"/>
      <c r="Q40" s="15"/>
      <c r="R40" s="14" t="s">
        <v>160</v>
      </c>
      <c r="S40" s="14">
        <f>C47</f>
        <v>115</v>
      </c>
    </row>
    <row r="41" spans="2:20" ht="15" customHeight="1" x14ac:dyDescent="0.25">
      <c r="B41" s="5" t="s">
        <v>55</v>
      </c>
      <c r="C41" s="7">
        <f>'Valeurs de l''HDV'!H40</f>
        <v>80</v>
      </c>
      <c r="D41" s="13"/>
      <c r="E41" s="20" t="s">
        <v>142</v>
      </c>
      <c r="F41" s="3" t="s">
        <v>113</v>
      </c>
      <c r="G41" s="3">
        <f>C43</f>
        <v>100</v>
      </c>
      <c r="H41" s="1"/>
      <c r="I41" s="20" t="s">
        <v>117</v>
      </c>
      <c r="J41" s="3" t="s">
        <v>63</v>
      </c>
      <c r="K41" s="3">
        <f>C42</f>
        <v>100</v>
      </c>
      <c r="L41" s="13"/>
      <c r="P41" s="15"/>
      <c r="Q41" s="15"/>
    </row>
    <row r="42" spans="2:20" ht="15" customHeight="1" x14ac:dyDescent="0.25">
      <c r="B42" s="5" t="s">
        <v>63</v>
      </c>
      <c r="C42" s="7">
        <f>'Valeurs de l''HDV'!H36</f>
        <v>100</v>
      </c>
      <c r="D42" s="13"/>
      <c r="E42" s="20" t="s">
        <v>117</v>
      </c>
      <c r="F42" s="3" t="s">
        <v>98</v>
      </c>
      <c r="G42" s="3">
        <f>C46</f>
        <v>100</v>
      </c>
      <c r="H42" s="1"/>
      <c r="I42" s="20" t="s">
        <v>118</v>
      </c>
      <c r="J42" s="3" t="s">
        <v>68</v>
      </c>
      <c r="K42" s="3">
        <f>C51</f>
        <v>290</v>
      </c>
      <c r="L42" s="13"/>
      <c r="P42" s="15"/>
      <c r="Q42" s="15"/>
    </row>
    <row r="43" spans="2:20" ht="15" customHeight="1" x14ac:dyDescent="0.25">
      <c r="B43" s="6" t="s">
        <v>91</v>
      </c>
      <c r="C43" s="7">
        <f>'Valeurs de l''HDV'!H34</f>
        <v>100</v>
      </c>
      <c r="D43" s="13"/>
      <c r="E43" s="20" t="s">
        <v>118</v>
      </c>
      <c r="F43" s="3" t="s">
        <v>67</v>
      </c>
      <c r="G43" s="3">
        <f>C38</f>
        <v>50</v>
      </c>
      <c r="H43" s="1"/>
      <c r="I43" s="20" t="s">
        <v>119</v>
      </c>
      <c r="J43" s="3" t="s">
        <v>76</v>
      </c>
      <c r="K43" s="3">
        <f>C52</f>
        <v>290</v>
      </c>
      <c r="L43" s="13"/>
      <c r="P43" s="15"/>
      <c r="Q43" s="15"/>
    </row>
    <row r="44" spans="2:20" ht="15" customHeight="1" x14ac:dyDescent="0.25">
      <c r="B44" s="6" t="s">
        <v>105</v>
      </c>
      <c r="C44" s="7">
        <f>'Valeurs de l''HDV'!H33</f>
        <v>100</v>
      </c>
      <c r="D44" s="13"/>
      <c r="E44" s="20" t="s">
        <v>119</v>
      </c>
      <c r="F44" s="3" t="s">
        <v>75</v>
      </c>
      <c r="G44" s="3">
        <f>C39</f>
        <v>50</v>
      </c>
      <c r="H44" s="1"/>
      <c r="I44" s="15"/>
      <c r="P44" s="15"/>
      <c r="Q44" s="15"/>
    </row>
    <row r="45" spans="2:20" ht="15" customHeight="1" x14ac:dyDescent="0.25">
      <c r="B45" s="5" t="s">
        <v>62</v>
      </c>
      <c r="C45" s="7">
        <f>'Valeurs de l''HDV'!H32</f>
        <v>100</v>
      </c>
      <c r="D45" s="13"/>
      <c r="E45" s="15"/>
      <c r="F45" s="13"/>
      <c r="G45" s="13"/>
      <c r="H45" s="1"/>
      <c r="I45" s="15"/>
      <c r="P45" s="15"/>
      <c r="Q45" s="15"/>
    </row>
    <row r="46" spans="2:20" ht="15" customHeight="1" x14ac:dyDescent="0.25">
      <c r="B46" s="6" t="s">
        <v>98</v>
      </c>
      <c r="C46" s="12">
        <f>'Valeurs de l''HDV'!H30</f>
        <v>100</v>
      </c>
      <c r="D46" s="13"/>
      <c r="E46" s="15"/>
      <c r="F46" s="4" t="s">
        <v>126</v>
      </c>
      <c r="G46" s="3" t="s">
        <v>87</v>
      </c>
      <c r="H46" s="1"/>
      <c r="I46" s="15"/>
      <c r="J46" s="4" t="s">
        <v>148</v>
      </c>
      <c r="K46" s="3" t="s">
        <v>87</v>
      </c>
      <c r="P46" s="15"/>
      <c r="Q46" s="15"/>
    </row>
    <row r="47" spans="2:20" ht="15" customHeight="1" x14ac:dyDescent="0.25">
      <c r="B47" s="5" t="s">
        <v>77</v>
      </c>
      <c r="C47" s="7">
        <f>'Valeurs de l''HDV'!H26</f>
        <v>115</v>
      </c>
      <c r="D47" s="13"/>
      <c r="E47" s="20" t="s">
        <v>116</v>
      </c>
      <c r="F47" s="3" t="s">
        <v>51</v>
      </c>
      <c r="G47" s="3">
        <f>C53</f>
        <v>370</v>
      </c>
      <c r="H47" s="1"/>
      <c r="I47" s="14" t="s">
        <v>116</v>
      </c>
      <c r="J47" s="3"/>
      <c r="K47" s="3">
        <v>1000</v>
      </c>
      <c r="P47" s="15"/>
      <c r="Q47" s="15"/>
    </row>
    <row r="48" spans="2:20" ht="15" customHeight="1" x14ac:dyDescent="0.25">
      <c r="B48" s="6" t="s">
        <v>97</v>
      </c>
      <c r="C48" s="12">
        <f>'Valeurs de l''HDV'!H24</f>
        <v>150</v>
      </c>
      <c r="D48" s="13"/>
      <c r="E48" s="20" t="s">
        <v>142</v>
      </c>
      <c r="F48" s="3" t="s">
        <v>56</v>
      </c>
      <c r="G48" s="3">
        <f>C40</f>
        <v>80</v>
      </c>
      <c r="H48" s="1"/>
      <c r="I48" s="15"/>
      <c r="J48" s="13"/>
      <c r="K48" s="13"/>
      <c r="P48" s="15"/>
      <c r="Q48" s="15"/>
    </row>
    <row r="49" spans="2:17" ht="15" customHeight="1" x14ac:dyDescent="0.25">
      <c r="B49" s="5" t="s">
        <v>50</v>
      </c>
      <c r="C49" s="7">
        <f>'Valeurs de l''HDV'!H20</f>
        <v>200</v>
      </c>
      <c r="D49" s="13"/>
      <c r="E49" s="20" t="s">
        <v>117</v>
      </c>
      <c r="F49" s="3" t="s">
        <v>97</v>
      </c>
      <c r="G49" s="3">
        <f>C48</f>
        <v>150</v>
      </c>
      <c r="H49" s="1"/>
      <c r="I49" s="15"/>
      <c r="J49" s="4" t="s">
        <v>149</v>
      </c>
      <c r="K49" s="3" t="s">
        <v>87</v>
      </c>
      <c r="P49" s="15"/>
      <c r="Q49" s="15"/>
    </row>
    <row r="50" spans="2:17" ht="15" customHeight="1" outlineLevel="1" x14ac:dyDescent="0.25">
      <c r="B50" s="5" t="s">
        <v>66</v>
      </c>
      <c r="C50" s="7">
        <f>'Valeurs de l''HDV'!H19</f>
        <v>220</v>
      </c>
      <c r="D50" s="13"/>
      <c r="E50" s="20" t="s">
        <v>118</v>
      </c>
      <c r="F50" s="3" t="s">
        <v>105</v>
      </c>
      <c r="G50" s="3">
        <f>C44</f>
        <v>100</v>
      </c>
      <c r="H50" s="1"/>
      <c r="I50" s="14" t="s">
        <v>116</v>
      </c>
      <c r="J50" s="3"/>
      <c r="K50" s="3">
        <v>2000</v>
      </c>
      <c r="P50" s="15"/>
      <c r="Q50" s="15"/>
    </row>
    <row r="51" spans="2:17" ht="15" customHeight="1" x14ac:dyDescent="0.25">
      <c r="B51" s="5" t="s">
        <v>68</v>
      </c>
      <c r="C51" s="7">
        <f>'Valeurs de l''HDV'!H16</f>
        <v>290</v>
      </c>
      <c r="D51" s="13"/>
      <c r="E51" s="20" t="s">
        <v>119</v>
      </c>
      <c r="F51" s="3" t="s">
        <v>144</v>
      </c>
      <c r="G51" s="3">
        <f>C54</f>
        <v>400</v>
      </c>
      <c r="H51" s="1"/>
      <c r="P51" s="15"/>
      <c r="Q51" s="15"/>
    </row>
    <row r="52" spans="2:17" ht="15" customHeight="1" x14ac:dyDescent="0.25">
      <c r="B52" s="5" t="s">
        <v>76</v>
      </c>
      <c r="C52" s="7">
        <f>'Valeurs de l''HDV'!H15</f>
        <v>290</v>
      </c>
      <c r="D52" s="13"/>
      <c r="E52" s="15"/>
      <c r="I52" s="13"/>
      <c r="J52" s="13"/>
      <c r="P52" s="15"/>
      <c r="Q52" s="15"/>
    </row>
    <row r="53" spans="2:17" ht="15" customHeight="1" x14ac:dyDescent="0.25">
      <c r="B53" s="5" t="s">
        <v>51</v>
      </c>
      <c r="C53" s="7">
        <f>'Valeurs de l''HDV'!H12</f>
        <v>370</v>
      </c>
      <c r="D53" s="13"/>
      <c r="E53" s="15"/>
      <c r="I53" s="13"/>
      <c r="J53" s="13"/>
      <c r="P53" s="15"/>
      <c r="Q53" s="15"/>
    </row>
    <row r="54" spans="2:17" ht="15" customHeight="1" x14ac:dyDescent="0.25">
      <c r="B54" s="6" t="s">
        <v>108</v>
      </c>
      <c r="C54" s="7">
        <f>'Valeurs de l''HDV'!H11</f>
        <v>400</v>
      </c>
      <c r="D54" s="13"/>
      <c r="E54" s="15"/>
      <c r="P54" s="15"/>
      <c r="Q54" s="15"/>
    </row>
    <row r="55" spans="2:17" ht="15" customHeight="1" x14ac:dyDescent="0.25">
      <c r="B55" s="6" t="s">
        <v>99</v>
      </c>
      <c r="C55" s="7">
        <f>'Valeurs de l''HDV'!H10</f>
        <v>400</v>
      </c>
      <c r="D55" s="13"/>
      <c r="E55" s="15"/>
      <c r="H55" s="15"/>
      <c r="I55" s="16"/>
      <c r="J55" s="13"/>
      <c r="P55" s="15"/>
      <c r="Q55" s="15"/>
    </row>
    <row r="56" spans="2:17" ht="15" customHeight="1" x14ac:dyDescent="0.25">
      <c r="B56" s="5" t="s">
        <v>83</v>
      </c>
      <c r="C56" s="7">
        <f>'Valeurs de l''HDV'!H9</f>
        <v>500</v>
      </c>
      <c r="D56" s="13"/>
      <c r="E56" s="15"/>
      <c r="H56" s="15"/>
      <c r="I56" s="13"/>
      <c r="J56" s="13"/>
      <c r="P56" s="15"/>
      <c r="Q56" s="15"/>
    </row>
    <row r="57" spans="2:17" ht="15" customHeight="1" x14ac:dyDescent="0.25">
      <c r="B57" s="5" t="s">
        <v>82</v>
      </c>
      <c r="C57" s="7">
        <f>'Valeurs de l''HDV'!H7</f>
        <v>550</v>
      </c>
      <c r="E57" s="15"/>
      <c r="H57" s="15"/>
      <c r="I57" s="13"/>
      <c r="J57" s="13"/>
      <c r="P57" s="15"/>
      <c r="Q57" s="15"/>
    </row>
    <row r="58" spans="2:17" ht="15" customHeight="1" x14ac:dyDescent="0.25">
      <c r="B58" s="10" t="s">
        <v>74</v>
      </c>
      <c r="C58" s="11">
        <f>'Valeurs de l''HDV'!H5</f>
        <v>750</v>
      </c>
      <c r="E58" s="15"/>
      <c r="H58" s="15"/>
      <c r="I58" s="13"/>
      <c r="J58" s="13"/>
      <c r="P58" s="15"/>
      <c r="Q58" s="15"/>
    </row>
    <row r="59" spans="2:17" ht="15" customHeight="1" x14ac:dyDescent="0.25">
      <c r="H59" s="15"/>
      <c r="I59" s="13"/>
      <c r="J59" s="13"/>
      <c r="P59" s="15"/>
      <c r="Q59" s="15"/>
    </row>
    <row r="60" spans="2:17" ht="15" customHeight="1" x14ac:dyDescent="0.25">
      <c r="H60" s="15"/>
      <c r="I60" s="13"/>
      <c r="J60" s="13"/>
      <c r="P60" s="15"/>
      <c r="Q60" s="15"/>
    </row>
    <row r="61" spans="2:17" x14ac:dyDescent="0.25">
      <c r="H61" s="15"/>
      <c r="I61" s="13"/>
      <c r="J61" s="13"/>
      <c r="P61" s="15"/>
      <c r="Q61" s="15"/>
    </row>
    <row r="62" spans="2:17" x14ac:dyDescent="0.25">
      <c r="P62" s="15"/>
      <c r="Q62" s="15"/>
    </row>
    <row r="63" spans="2:17" x14ac:dyDescent="0.25">
      <c r="P63" s="15"/>
      <c r="Q63" s="15"/>
    </row>
    <row r="64" spans="2:17" x14ac:dyDescent="0.25">
      <c r="P64" s="15"/>
      <c r="Q64" s="15"/>
    </row>
    <row r="65" spans="5:17" x14ac:dyDescent="0.25">
      <c r="P65" s="15"/>
      <c r="Q65" s="15"/>
    </row>
    <row r="66" spans="5:17" ht="15.75" x14ac:dyDescent="0.25">
      <c r="E66" s="15"/>
      <c r="F66" s="15"/>
      <c r="G66" s="15"/>
      <c r="N66" s="18"/>
      <c r="O66" s="18"/>
      <c r="P66" s="15"/>
      <c r="Q66" s="15"/>
    </row>
    <row r="67" spans="5:17" x14ac:dyDescent="0.25">
      <c r="N67" s="15"/>
      <c r="O67" s="15"/>
      <c r="P67" s="15"/>
      <c r="Q67" s="15"/>
    </row>
    <row r="68" spans="5:17" x14ac:dyDescent="0.25">
      <c r="N68" s="15"/>
      <c r="O68" s="15"/>
      <c r="P68" s="15"/>
      <c r="Q68" s="15"/>
    </row>
    <row r="69" spans="5:17" x14ac:dyDescent="0.25">
      <c r="N69" s="15"/>
      <c r="O69" s="15"/>
      <c r="P69" s="15"/>
      <c r="Q69" s="15"/>
    </row>
    <row r="70" spans="5:17" x14ac:dyDescent="0.25">
      <c r="N70" s="15"/>
      <c r="O70" s="15"/>
      <c r="P70" s="15"/>
      <c r="Q70" s="15"/>
    </row>
    <row r="71" spans="5:17" x14ac:dyDescent="0.25">
      <c r="N71" s="15"/>
      <c r="O71" s="15"/>
      <c r="P71" s="15"/>
      <c r="Q71" s="15"/>
    </row>
    <row r="72" spans="5:17" ht="21" x14ac:dyDescent="0.25">
      <c r="N72" s="19"/>
      <c r="O72" s="19"/>
      <c r="P72" s="15"/>
      <c r="Q72" s="15"/>
    </row>
    <row r="73" spans="5:17" ht="15.75" x14ac:dyDescent="0.25">
      <c r="N73" s="18"/>
      <c r="O73" s="18"/>
      <c r="P73" s="15"/>
      <c r="Q73" s="15"/>
    </row>
    <row r="74" spans="5:17" x14ac:dyDescent="0.25">
      <c r="N74" s="15"/>
      <c r="O74" s="15"/>
      <c r="P74" s="15"/>
      <c r="Q74" s="15"/>
    </row>
    <row r="75" spans="5:17" x14ac:dyDescent="0.25">
      <c r="N75" s="15"/>
      <c r="O75" s="15"/>
      <c r="P75" s="15"/>
      <c r="Q75" s="15"/>
    </row>
    <row r="76" spans="5:17" x14ac:dyDescent="0.25">
      <c r="N76" s="15"/>
      <c r="O76" s="15"/>
      <c r="P76" s="15"/>
      <c r="Q76" s="15"/>
    </row>
    <row r="77" spans="5:17" x14ac:dyDescent="0.25">
      <c r="N77" s="15"/>
      <c r="O77" s="15"/>
      <c r="P77" s="15"/>
      <c r="Q77" s="15"/>
    </row>
  </sheetData>
  <dataConsolidate/>
  <mergeCells count="9">
    <mergeCell ref="R34:S34"/>
    <mergeCell ref="N10:O10"/>
    <mergeCell ref="N18:O18"/>
    <mergeCell ref="N26:O26"/>
    <mergeCell ref="N34:O34"/>
    <mergeCell ref="R2:S2"/>
    <mergeCell ref="R10:S10"/>
    <mergeCell ref="R18:S18"/>
    <mergeCell ref="R26:S26"/>
  </mergeCells>
  <conditionalFormatting sqref="F3:G8">
    <cfRule type="top10" dxfId="19" priority="20" rank="1"/>
  </conditionalFormatting>
  <conditionalFormatting sqref="F11:G15">
    <cfRule type="top10" dxfId="18" priority="19" rank="1"/>
  </conditionalFormatting>
  <conditionalFormatting sqref="F18:G22">
    <cfRule type="top10" dxfId="17" priority="18" rank="1"/>
  </conditionalFormatting>
  <conditionalFormatting sqref="K3:L7">
    <cfRule type="top10" dxfId="16" priority="17" rank="1"/>
  </conditionalFormatting>
  <conditionalFormatting sqref="K10:L14">
    <cfRule type="top10" dxfId="15" priority="16" rank="1"/>
  </conditionalFormatting>
  <conditionalFormatting sqref="F32:G37">
    <cfRule type="top10" dxfId="14" priority="15" rank="1"/>
  </conditionalFormatting>
  <conditionalFormatting sqref="F40:G44">
    <cfRule type="top10" dxfId="13" priority="14" rank="1"/>
  </conditionalFormatting>
  <conditionalFormatting sqref="F47:G51">
    <cfRule type="top10" dxfId="12" priority="13" rank="1"/>
  </conditionalFormatting>
  <conditionalFormatting sqref="J32:L36">
    <cfRule type="top10" dxfId="11" priority="12" rank="1"/>
  </conditionalFormatting>
  <conditionalFormatting sqref="J39:L43">
    <cfRule type="top10" dxfId="10" priority="11" rank="1"/>
  </conditionalFormatting>
  <conditionalFormatting sqref="J3:J7">
    <cfRule type="top10" dxfId="9" priority="10" rank="1"/>
  </conditionalFormatting>
  <conditionalFormatting sqref="J10:J14">
    <cfRule type="top10" dxfId="8" priority="9" rank="1"/>
  </conditionalFormatting>
  <conditionalFormatting sqref="K18:K19">
    <cfRule type="top10" dxfId="7" priority="8" rank="1"/>
  </conditionalFormatting>
  <conditionalFormatting sqref="J18:J19">
    <cfRule type="top10" dxfId="6" priority="7" rank="1"/>
  </conditionalFormatting>
  <conditionalFormatting sqref="K21">
    <cfRule type="top10" dxfId="5" priority="6" rank="1"/>
  </conditionalFormatting>
  <conditionalFormatting sqref="J21">
    <cfRule type="top10" dxfId="4" priority="5" rank="1"/>
  </conditionalFormatting>
  <conditionalFormatting sqref="K47:K48">
    <cfRule type="top10" dxfId="3" priority="4" rank="1"/>
  </conditionalFormatting>
  <conditionalFormatting sqref="J47:J48">
    <cfRule type="top10" dxfId="2" priority="3" rank="1"/>
  </conditionalFormatting>
  <conditionalFormatting sqref="K50">
    <cfRule type="top10" dxfId="1" priority="2" rank="1"/>
  </conditionalFormatting>
  <conditionalFormatting sqref="J50">
    <cfRule type="top10" dxfId="0" priority="1" rank="1"/>
  </conditionalFormatting>
  <pageMargins left="0.7" right="0.7" top="0.75" bottom="0.75" header="0.3" footer="0.3"/>
  <ignoredErrors>
    <ignoredError sqref="O39 G6 G14" formula="1"/>
  </ignoredErrors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B1A1B1-AEA3-471C-ADD9-F70F596A1B9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Valeurs de l'HDV</vt:lpstr>
      <vt:lpstr>Guide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BORG</dc:creator>
  <cp:lastModifiedBy>Robin BORG</cp:lastModifiedBy>
  <dcterms:created xsi:type="dcterms:W3CDTF">2020-04-12T18:00:13Z</dcterms:created>
  <dcterms:modified xsi:type="dcterms:W3CDTF">2020-04-20T15:55:20Z</dcterms:modified>
</cp:coreProperties>
</file>