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autoCompressPictures="0"/>
  <bookViews>
    <workbookView xWindow="240" yWindow="240" windowWidth="25360" windowHeight="15220" tabRatio="500"/>
  </bookViews>
  <sheets>
    <sheet name="a_coeff" sheetId="1" r:id="rId1"/>
  </sheets>
  <externalReferences>
    <externalReference r:id="rId2"/>
  </externalReferenc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82" i="1" l="1"/>
  <c r="E82" i="1"/>
  <c r="F82" i="1"/>
  <c r="D82" i="1"/>
  <c r="C82" i="1"/>
  <c r="B81" i="1"/>
  <c r="E81" i="1"/>
  <c r="F81" i="1"/>
  <c r="D81" i="1"/>
  <c r="C81" i="1"/>
  <c r="B80" i="1"/>
  <c r="E80" i="1"/>
  <c r="F80" i="1"/>
  <c r="D80" i="1"/>
  <c r="C80" i="1"/>
  <c r="B79" i="1"/>
  <c r="E79" i="1"/>
  <c r="F79" i="1"/>
  <c r="D79" i="1"/>
  <c r="C79" i="1"/>
  <c r="B78" i="1"/>
  <c r="E78" i="1"/>
  <c r="F78" i="1"/>
  <c r="D78" i="1"/>
  <c r="C78" i="1"/>
  <c r="B77" i="1"/>
  <c r="E77" i="1"/>
  <c r="F77" i="1"/>
  <c r="D77" i="1"/>
  <c r="C77" i="1"/>
  <c r="B76" i="1"/>
  <c r="E76" i="1"/>
  <c r="F76" i="1"/>
  <c r="D76" i="1"/>
  <c r="C76" i="1"/>
  <c r="B75" i="1"/>
  <c r="E75" i="1"/>
  <c r="F75" i="1"/>
  <c r="D75" i="1"/>
  <c r="C75" i="1"/>
  <c r="B74" i="1"/>
  <c r="E74" i="1"/>
  <c r="F74" i="1"/>
  <c r="D74" i="1"/>
  <c r="C74" i="1"/>
  <c r="B73" i="1"/>
  <c r="E73" i="1"/>
  <c r="F73" i="1"/>
  <c r="D73" i="1"/>
  <c r="C73" i="1"/>
  <c r="B72" i="1"/>
  <c r="E72" i="1"/>
  <c r="F72" i="1"/>
  <c r="D72" i="1"/>
  <c r="C72" i="1"/>
  <c r="B71" i="1"/>
  <c r="E71" i="1"/>
  <c r="F71" i="1"/>
  <c r="D71" i="1"/>
  <c r="C71" i="1"/>
  <c r="B70" i="1"/>
  <c r="E70" i="1"/>
  <c r="F70" i="1"/>
  <c r="D70" i="1"/>
  <c r="C70" i="1"/>
  <c r="B69" i="1"/>
  <c r="E69" i="1"/>
  <c r="F69" i="1"/>
  <c r="D69" i="1"/>
  <c r="C69" i="1"/>
  <c r="B68" i="1"/>
  <c r="E68" i="1"/>
  <c r="F68" i="1"/>
  <c r="D68" i="1"/>
  <c r="C68" i="1"/>
  <c r="B67" i="1"/>
  <c r="E67" i="1"/>
  <c r="F67" i="1"/>
  <c r="D67" i="1"/>
  <c r="C67" i="1"/>
  <c r="B66" i="1"/>
  <c r="E66" i="1"/>
  <c r="F66" i="1"/>
  <c r="D66" i="1"/>
  <c r="C66" i="1"/>
  <c r="B65" i="1"/>
  <c r="E65" i="1"/>
  <c r="F65" i="1"/>
  <c r="D65" i="1"/>
  <c r="C65" i="1"/>
  <c r="B64" i="1"/>
  <c r="E64" i="1"/>
  <c r="F64" i="1"/>
  <c r="D64" i="1"/>
  <c r="C64" i="1"/>
  <c r="B63" i="1"/>
  <c r="E63" i="1"/>
  <c r="F63" i="1"/>
  <c r="D63" i="1"/>
  <c r="C63" i="1"/>
  <c r="B62" i="1"/>
  <c r="E62" i="1"/>
  <c r="F62" i="1"/>
  <c r="D62" i="1"/>
  <c r="C62" i="1"/>
  <c r="B61" i="1"/>
  <c r="E61" i="1"/>
  <c r="F61" i="1"/>
  <c r="D61" i="1"/>
  <c r="C61" i="1"/>
  <c r="B60" i="1"/>
  <c r="E60" i="1"/>
  <c r="F60" i="1"/>
  <c r="D60" i="1"/>
  <c r="C60" i="1"/>
  <c r="B59" i="1"/>
  <c r="E59" i="1"/>
  <c r="F59" i="1"/>
  <c r="D59" i="1"/>
  <c r="C59" i="1"/>
  <c r="B58" i="1"/>
  <c r="E58" i="1"/>
  <c r="F58" i="1"/>
  <c r="D58" i="1"/>
  <c r="C58" i="1"/>
  <c r="B57" i="1"/>
  <c r="E57" i="1"/>
  <c r="F57" i="1"/>
  <c r="D57" i="1"/>
  <c r="C57" i="1"/>
  <c r="B56" i="1"/>
  <c r="E56" i="1"/>
  <c r="F56" i="1"/>
  <c r="D56" i="1"/>
  <c r="C56" i="1"/>
  <c r="B55" i="1"/>
  <c r="E55" i="1"/>
  <c r="F55" i="1"/>
  <c r="D55" i="1"/>
  <c r="C55" i="1"/>
  <c r="B54" i="1"/>
  <c r="E54" i="1"/>
  <c r="F54" i="1"/>
  <c r="D54" i="1"/>
  <c r="C54" i="1"/>
  <c r="B53" i="1"/>
  <c r="E53" i="1"/>
  <c r="F53" i="1"/>
  <c r="D53" i="1"/>
  <c r="C53" i="1"/>
  <c r="B52" i="1"/>
  <c r="E52" i="1"/>
  <c r="F52" i="1"/>
  <c r="D52" i="1"/>
  <c r="C52" i="1"/>
  <c r="B51" i="1"/>
  <c r="E51" i="1"/>
  <c r="F51" i="1"/>
  <c r="D51" i="1"/>
  <c r="C51" i="1"/>
  <c r="B50" i="1"/>
  <c r="E50" i="1"/>
  <c r="F50" i="1"/>
  <c r="D50" i="1"/>
  <c r="C50" i="1"/>
  <c r="B49" i="1"/>
  <c r="E49" i="1"/>
  <c r="F49" i="1"/>
  <c r="D49" i="1"/>
  <c r="C49" i="1"/>
  <c r="B48" i="1"/>
  <c r="E48" i="1"/>
  <c r="F48" i="1"/>
  <c r="D48" i="1"/>
  <c r="C48" i="1"/>
  <c r="B47" i="1"/>
  <c r="E47" i="1"/>
  <c r="F47" i="1"/>
  <c r="D47" i="1"/>
  <c r="C47" i="1"/>
  <c r="B46" i="1"/>
  <c r="E46" i="1"/>
  <c r="F46" i="1"/>
  <c r="D46" i="1"/>
  <c r="C46" i="1"/>
  <c r="B45" i="1"/>
  <c r="E45" i="1"/>
  <c r="F45" i="1"/>
  <c r="D45" i="1"/>
  <c r="C45" i="1"/>
  <c r="B44" i="1"/>
  <c r="E44" i="1"/>
  <c r="F44" i="1"/>
  <c r="D44" i="1"/>
  <c r="C44" i="1"/>
  <c r="B43" i="1"/>
  <c r="E43" i="1"/>
  <c r="F43" i="1"/>
  <c r="D43" i="1"/>
  <c r="C43" i="1"/>
  <c r="B42" i="1"/>
  <c r="E42" i="1"/>
  <c r="F42" i="1"/>
  <c r="D42" i="1"/>
  <c r="C42" i="1"/>
  <c r="B41" i="1"/>
  <c r="E41" i="1"/>
  <c r="F41" i="1"/>
  <c r="D41" i="1"/>
  <c r="C41" i="1"/>
  <c r="B40" i="1"/>
  <c r="E40" i="1"/>
  <c r="F40" i="1"/>
  <c r="D40" i="1"/>
  <c r="C40" i="1"/>
  <c r="B39" i="1"/>
  <c r="E39" i="1"/>
  <c r="F39" i="1"/>
  <c r="D39" i="1"/>
  <c r="C39" i="1"/>
  <c r="B38" i="1"/>
  <c r="E38" i="1"/>
  <c r="F38" i="1"/>
  <c r="D38" i="1"/>
  <c r="C38" i="1"/>
  <c r="B37" i="1"/>
  <c r="E37" i="1"/>
  <c r="F37" i="1"/>
  <c r="D37" i="1"/>
  <c r="C37" i="1"/>
  <c r="B36" i="1"/>
  <c r="E36" i="1"/>
  <c r="F36" i="1"/>
  <c r="D36" i="1"/>
  <c r="C36" i="1"/>
  <c r="B35" i="1"/>
  <c r="E35" i="1"/>
  <c r="F35" i="1"/>
  <c r="D35" i="1"/>
  <c r="C35" i="1"/>
  <c r="B34" i="1"/>
  <c r="E34" i="1"/>
  <c r="F34" i="1"/>
  <c r="D34" i="1"/>
  <c r="C34" i="1"/>
  <c r="B33" i="1"/>
  <c r="E33" i="1"/>
  <c r="F33" i="1"/>
  <c r="D33" i="1"/>
  <c r="C33" i="1"/>
  <c r="B32" i="1"/>
  <c r="E32" i="1"/>
  <c r="F32" i="1"/>
  <c r="D32" i="1"/>
  <c r="C32" i="1"/>
  <c r="B31" i="1"/>
  <c r="E31" i="1"/>
  <c r="F31" i="1"/>
  <c r="D31" i="1"/>
  <c r="C31" i="1"/>
  <c r="B30" i="1"/>
  <c r="E30" i="1"/>
  <c r="F30" i="1"/>
  <c r="D30" i="1"/>
  <c r="C30" i="1"/>
  <c r="B29" i="1"/>
  <c r="E29" i="1"/>
  <c r="F29" i="1"/>
  <c r="D29" i="1"/>
  <c r="C29" i="1"/>
  <c r="B28" i="1"/>
  <c r="E28" i="1"/>
  <c r="F28" i="1"/>
  <c r="D28" i="1"/>
  <c r="C28" i="1"/>
  <c r="B27" i="1"/>
  <c r="E27" i="1"/>
  <c r="F27" i="1"/>
  <c r="D27" i="1"/>
  <c r="C27" i="1"/>
  <c r="B26" i="1"/>
  <c r="E26" i="1"/>
  <c r="F26" i="1"/>
  <c r="D26" i="1"/>
  <c r="C26" i="1"/>
  <c r="B25" i="1"/>
  <c r="E25" i="1"/>
  <c r="F25" i="1"/>
  <c r="D25" i="1"/>
  <c r="C25" i="1"/>
  <c r="B24" i="1"/>
  <c r="E24" i="1"/>
  <c r="F24" i="1"/>
  <c r="D24" i="1"/>
  <c r="C24" i="1"/>
  <c r="B23" i="1"/>
  <c r="E23" i="1"/>
  <c r="F23" i="1"/>
  <c r="D23" i="1"/>
  <c r="C23" i="1"/>
  <c r="B22" i="1"/>
  <c r="E22" i="1"/>
  <c r="F22" i="1"/>
  <c r="D22" i="1"/>
  <c r="C22" i="1"/>
  <c r="B21" i="1"/>
  <c r="E21" i="1"/>
  <c r="F21" i="1"/>
  <c r="D21" i="1"/>
  <c r="C21" i="1"/>
  <c r="B20" i="1"/>
  <c r="E20" i="1"/>
  <c r="F20" i="1"/>
  <c r="D20" i="1"/>
  <c r="C20" i="1"/>
  <c r="B19" i="1"/>
  <c r="E19" i="1"/>
  <c r="F19" i="1"/>
  <c r="D19" i="1"/>
  <c r="C19" i="1"/>
  <c r="B18" i="1"/>
  <c r="E18" i="1"/>
  <c r="F18" i="1"/>
  <c r="D18" i="1"/>
  <c r="C18" i="1"/>
  <c r="B17" i="1"/>
  <c r="E17" i="1"/>
  <c r="F17" i="1"/>
  <c r="D17" i="1"/>
  <c r="C17" i="1"/>
  <c r="B16" i="1"/>
  <c r="E16" i="1"/>
  <c r="F16" i="1"/>
  <c r="D16" i="1"/>
  <c r="C16" i="1"/>
  <c r="B15" i="1"/>
  <c r="E15" i="1"/>
  <c r="F15" i="1"/>
  <c r="D15" i="1"/>
  <c r="C15" i="1"/>
  <c r="B14" i="1"/>
  <c r="E14" i="1"/>
  <c r="F14" i="1"/>
  <c r="D14" i="1"/>
  <c r="C14" i="1"/>
  <c r="B13" i="1"/>
  <c r="E13" i="1"/>
  <c r="F13" i="1"/>
  <c r="D13" i="1"/>
  <c r="C13" i="1"/>
  <c r="B12" i="1"/>
  <c r="E12" i="1"/>
  <c r="F12" i="1"/>
  <c r="D12" i="1"/>
  <c r="C12" i="1"/>
  <c r="B11" i="1"/>
  <c r="E11" i="1"/>
  <c r="F11" i="1"/>
  <c r="D11" i="1"/>
  <c r="C11" i="1"/>
  <c r="B10" i="1"/>
  <c r="E10" i="1"/>
  <c r="F10" i="1"/>
  <c r="D10" i="1"/>
  <c r="C10" i="1"/>
  <c r="B9" i="1"/>
  <c r="E9" i="1"/>
  <c r="F9" i="1"/>
  <c r="D9" i="1"/>
  <c r="C9" i="1"/>
  <c r="B8" i="1"/>
  <c r="E8" i="1"/>
  <c r="F8" i="1"/>
  <c r="D8" i="1"/>
  <c r="C8" i="1"/>
  <c r="B7" i="1"/>
  <c r="E7" i="1"/>
  <c r="F7" i="1"/>
  <c r="D7" i="1"/>
  <c r="C7" i="1"/>
  <c r="B6" i="1"/>
  <c r="E6" i="1"/>
  <c r="F6" i="1"/>
  <c r="D6" i="1"/>
  <c r="C6" i="1"/>
  <c r="B5" i="1"/>
  <c r="E5" i="1"/>
  <c r="F5" i="1"/>
  <c r="D5" i="1"/>
  <c r="C5" i="1"/>
  <c r="B4" i="1"/>
  <c r="E4" i="1"/>
  <c r="F4" i="1"/>
  <c r="D4" i="1"/>
  <c r="C4" i="1"/>
  <c r="B3" i="1"/>
  <c r="E3" i="1"/>
  <c r="F3" i="1"/>
  <c r="D3" i="1"/>
  <c r="C3" i="1"/>
  <c r="B2" i="1"/>
  <c r="E2" i="1"/>
  <c r="F2" i="1"/>
  <c r="D2" i="1"/>
  <c r="C2" i="1"/>
  <c r="E1" i="1"/>
</calcChain>
</file>

<file path=xl/comments1.xml><?xml version="1.0" encoding="utf-8"?>
<comments xmlns="http://schemas.openxmlformats.org/spreadsheetml/2006/main">
  <authors>
    <author>Bastien DALLAPORTA</author>
  </authors>
  <commentList>
    <comment ref="A1" authorId="0">
      <text>
        <r>
          <rPr>
            <b/>
            <sz val="9"/>
            <color indexed="81"/>
            <rFont val="Calibri"/>
            <family val="2"/>
          </rPr>
          <t>Bastien DALLAPORTA:</t>
        </r>
        <r>
          <rPr>
            <sz val="9"/>
            <color indexed="81"/>
            <rFont val="Calibri"/>
            <family val="2"/>
          </rPr>
          <t xml:space="preserve">
Ensemble prairies, hors RABF2</t>
        </r>
      </text>
    </comment>
  </commentList>
</comments>
</file>

<file path=xl/sharedStrings.xml><?xml version="1.0" encoding="utf-8"?>
<sst xmlns="http://schemas.openxmlformats.org/spreadsheetml/2006/main" count="87" uniqueCount="87">
  <si>
    <t>id_ech_labo</t>
  </si>
  <si>
    <t>id_ans</t>
  </si>
  <si>
    <t>c_org</t>
  </si>
  <si>
    <t>argiles_total</t>
  </si>
  <si>
    <t>a_coeff(ans, prof)</t>
  </si>
  <si>
    <t>Coeff a (d'après graphiques)</t>
  </si>
  <si>
    <t>DOL 0,5 H1</t>
  </si>
  <si>
    <t>BUR 1 H1</t>
  </si>
  <si>
    <t>BUR 2 H1</t>
  </si>
  <si>
    <t>ARA 3 H1</t>
  </si>
  <si>
    <t>Gl H1</t>
  </si>
  <si>
    <t>Bc3 H1</t>
  </si>
  <si>
    <t>ARA 10 H1</t>
  </si>
  <si>
    <t>DOL 18 H1</t>
  </si>
  <si>
    <t>DOL 19 H1</t>
  </si>
  <si>
    <t>POR 26 H1</t>
  </si>
  <si>
    <t>POR 32 H1</t>
  </si>
  <si>
    <t>Mo H1</t>
  </si>
  <si>
    <t>Cac H1</t>
  </si>
  <si>
    <t>BER 33 H1</t>
  </si>
  <si>
    <t>BE3 H1</t>
  </si>
  <si>
    <t>Bc H1</t>
  </si>
  <si>
    <t>Ar H1</t>
  </si>
  <si>
    <t>AMVA H1</t>
  </si>
  <si>
    <t>BB3  H1</t>
  </si>
  <si>
    <t>RAB1 H1</t>
  </si>
  <si>
    <t>DALM1 H1</t>
  </si>
  <si>
    <t>ETVM2 H1</t>
  </si>
  <si>
    <t>ETVM10 H1</t>
  </si>
  <si>
    <t>LAG1 H1</t>
  </si>
  <si>
    <t>BUFyoyo H1</t>
  </si>
  <si>
    <t>BA4 H1</t>
  </si>
  <si>
    <t>BA6 H1</t>
  </si>
  <si>
    <t>DOL 0,5 H2</t>
  </si>
  <si>
    <t>BUR 1 H2</t>
  </si>
  <si>
    <t>BUR 2 H2</t>
  </si>
  <si>
    <t>ARA 3 H2</t>
  </si>
  <si>
    <t>Gl H2</t>
  </si>
  <si>
    <t>Bc3 H2</t>
  </si>
  <si>
    <t>ARA 10 H2</t>
  </si>
  <si>
    <t>DOL 18 H2</t>
  </si>
  <si>
    <t>DOL 19 H2</t>
  </si>
  <si>
    <t>POR 26 H2</t>
  </si>
  <si>
    <t>POR 32 H2</t>
  </si>
  <si>
    <t>Mo H2</t>
  </si>
  <si>
    <t>Cac H2</t>
  </si>
  <si>
    <t>BER 33 H2</t>
  </si>
  <si>
    <t>BE3 H2</t>
  </si>
  <si>
    <t>Bc H2</t>
  </si>
  <si>
    <t>Ar H2</t>
  </si>
  <si>
    <t>AMVA H2</t>
  </si>
  <si>
    <t>BB3 H2</t>
  </si>
  <si>
    <t>RAB1 H2</t>
  </si>
  <si>
    <t>DALM1 H2</t>
  </si>
  <si>
    <t>ETVM2 H2</t>
  </si>
  <si>
    <t>ETVM10 H2</t>
  </si>
  <si>
    <t>LAG1 H2</t>
  </si>
  <si>
    <t>BUFyoyo H2</t>
  </si>
  <si>
    <t>BA4 H2</t>
  </si>
  <si>
    <t>BA6 H2</t>
  </si>
  <si>
    <t>DOL 0,5 H3</t>
  </si>
  <si>
    <t>BUR 1 H3</t>
  </si>
  <si>
    <t>BUR 2 H3</t>
  </si>
  <si>
    <t>ARA 3 H3</t>
  </si>
  <si>
    <t>Gl H3</t>
  </si>
  <si>
    <t>Bc3 H3</t>
  </si>
  <si>
    <t>ARA 10 H3</t>
  </si>
  <si>
    <t>DOL 18 H3</t>
  </si>
  <si>
    <t>DOL 19 H3</t>
  </si>
  <si>
    <t>POR 26 H3</t>
  </si>
  <si>
    <t>POR 32 H3</t>
  </si>
  <si>
    <t>Mo H3</t>
  </si>
  <si>
    <t>Cac H3</t>
  </si>
  <si>
    <t>BER 33 H3</t>
  </si>
  <si>
    <t>BE3 H3</t>
  </si>
  <si>
    <t>Bc H3</t>
  </si>
  <si>
    <t>Ar H3</t>
  </si>
  <si>
    <t>AMVA H3</t>
  </si>
  <si>
    <t>BB3 H3</t>
  </si>
  <si>
    <t>RAB1 H3</t>
  </si>
  <si>
    <t>DALM1 H3</t>
  </si>
  <si>
    <t>ETVM2 H3</t>
  </si>
  <si>
    <t>ETVM10 H3</t>
  </si>
  <si>
    <t>LAG1 H3</t>
  </si>
  <si>
    <t>BUFyoyo H3</t>
  </si>
  <si>
    <t>BA4 H3</t>
  </si>
  <si>
    <t>BA6 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</si>
</sst>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10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name val="Times"/>
    </font>
    <font>
      <sz val="9"/>
      <color theme="1"/>
      <name val="Times"/>
    </font>
    <font>
      <sz val="9"/>
      <name val="Times"/>
    </font>
    <font>
      <sz val="9"/>
      <color indexed="72"/>
      <name val="Times"/>
    </font>
    <font>
      <sz val="9"/>
      <color rgb="FF000000"/>
      <name val="Times"/>
    </font>
    <font>
      <b/>
      <sz val="9"/>
      <color indexed="81"/>
      <name val="Calibri"/>
      <family val="2"/>
    </font>
    <font>
      <sz val="9"/>
      <color indexed="8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theme="6" tint="-0.49998474074526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2" fontId="3" fillId="2" borderId="2" xfId="0" applyNumberFormat="1" applyFont="1" applyFill="1" applyBorder="1" applyAlignment="1">
      <alignment horizontal="left" vertical="center"/>
    </xf>
    <xf numFmtId="1" fontId="3" fillId="2" borderId="2" xfId="0" applyNumberFormat="1" applyFont="1" applyFill="1" applyBorder="1" applyAlignment="1">
      <alignment horizontal="left" vertical="center"/>
    </xf>
    <xf numFmtId="164" fontId="3" fillId="2" borderId="2" xfId="0" applyNumberFormat="1" applyFont="1" applyFill="1" applyBorder="1" applyAlignment="1">
      <alignment horizontal="left" vertical="center"/>
    </xf>
    <xf numFmtId="0" fontId="2" fillId="0" borderId="3" xfId="0" applyFont="1" applyBorder="1"/>
    <xf numFmtId="0" fontId="0" fillId="0" borderId="3" xfId="0" applyFont="1" applyBorder="1"/>
    <xf numFmtId="0" fontId="4" fillId="3" borderId="4" xfId="0" applyFont="1" applyFill="1" applyBorder="1" applyAlignment="1">
      <alignment horizontal="left" vertical="center"/>
    </xf>
    <xf numFmtId="2" fontId="5" fillId="2" borderId="5" xfId="0" applyNumberFormat="1" applyFont="1" applyFill="1" applyBorder="1" applyAlignment="1">
      <alignment horizontal="left" vertical="center"/>
    </xf>
    <xf numFmtId="164" fontId="5" fillId="4" borderId="5" xfId="0" applyNumberFormat="1" applyFont="1" applyFill="1" applyBorder="1" applyAlignment="1">
      <alignment horizontal="left" vertical="center"/>
    </xf>
    <xf numFmtId="0" fontId="0" fillId="4" borderId="3" xfId="0" applyFill="1" applyBorder="1"/>
    <xf numFmtId="0" fontId="4" fillId="3" borderId="6" xfId="0" applyFont="1" applyFill="1" applyBorder="1" applyAlignment="1">
      <alignment horizontal="left" vertical="center"/>
    </xf>
    <xf numFmtId="2" fontId="5" fillId="2" borderId="3" xfId="0" applyNumberFormat="1" applyFont="1" applyFill="1" applyBorder="1" applyAlignment="1">
      <alignment horizontal="left" vertical="center"/>
    </xf>
    <xf numFmtId="164" fontId="5" fillId="4" borderId="3" xfId="0" applyNumberFormat="1" applyFont="1" applyFill="1" applyBorder="1" applyAlignment="1">
      <alignment horizontal="left" vertical="center"/>
    </xf>
    <xf numFmtId="0" fontId="0" fillId="0" borderId="7" xfId="0" applyBorder="1"/>
    <xf numFmtId="0" fontId="4" fillId="3" borderId="8" xfId="0" applyFont="1" applyFill="1" applyBorder="1" applyAlignment="1">
      <alignment horizontal="left" vertical="center"/>
    </xf>
    <xf numFmtId="2" fontId="5" fillId="2" borderId="9" xfId="0" applyNumberFormat="1" applyFont="1" applyFill="1" applyBorder="1" applyAlignment="1">
      <alignment horizontal="left" vertical="center"/>
    </xf>
    <xf numFmtId="164" fontId="5" fillId="4" borderId="9" xfId="0" applyNumberFormat="1" applyFont="1" applyFill="1" applyBorder="1" applyAlignment="1">
      <alignment horizontal="left" vertical="center"/>
    </xf>
    <xf numFmtId="0" fontId="6" fillId="3" borderId="4" xfId="0" applyNumberFormat="1" applyFont="1" applyFill="1" applyBorder="1" applyAlignment="1" applyProtection="1">
      <alignment horizontal="left" vertical="center" wrapText="1"/>
    </xf>
    <xf numFmtId="0" fontId="0" fillId="0" borderId="10" xfId="0" applyBorder="1"/>
    <xf numFmtId="0" fontId="6" fillId="3" borderId="6" xfId="0" applyNumberFormat="1" applyFont="1" applyFill="1" applyBorder="1" applyAlignment="1" applyProtection="1">
      <alignment horizontal="left" vertical="center" wrapText="1"/>
    </xf>
    <xf numFmtId="0" fontId="6" fillId="3" borderId="8" xfId="0" applyNumberFormat="1" applyFont="1" applyFill="1" applyBorder="1" applyAlignment="1" applyProtection="1">
      <alignment horizontal="left" vertical="center" wrapText="1"/>
    </xf>
    <xf numFmtId="0" fontId="7" fillId="5" borderId="6" xfId="0" applyFont="1" applyFill="1" applyBorder="1" applyAlignment="1">
      <alignment horizontal="left" vertical="center"/>
    </xf>
    <xf numFmtId="0" fontId="0" fillId="6" borderId="0" xfId="0" applyFill="1"/>
    <xf numFmtId="0" fontId="7" fillId="5" borderId="6" xfId="0" applyFont="1" applyFill="1" applyBorder="1" applyAlignment="1">
      <alignment horizontal="left" vertical="center" wrapText="1"/>
    </xf>
    <xf numFmtId="0" fontId="0" fillId="2" borderId="0" xfId="0" applyFill="1" applyAlignment="1">
      <alignment horizontal="center" vertical="center"/>
    </xf>
    <xf numFmtId="2" fontId="0" fillId="2" borderId="0" xfId="0" applyNumberFormat="1" applyFill="1" applyAlignment="1">
      <alignment horizontal="center" vertical="center"/>
    </xf>
    <xf numFmtId="1" fontId="0" fillId="0" borderId="0" xfId="0" applyNumberFormat="1"/>
    <xf numFmtId="16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Sols Ferralitiques (2012)</a:t>
            </a:r>
            <a:r>
              <a:rPr lang="fr-FR" baseline="0"/>
              <a:t> : </a:t>
            </a:r>
            <a:r>
              <a:rPr lang="fr-FR"/>
              <a:t>Relation entre teneur C et teneur en argiles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075816382721446"/>
          <c:y val="0.199159663865546"/>
          <c:w val="0.857687639441609"/>
          <c:h val="0.626631707801231"/>
        </c:manualLayout>
      </c:layout>
      <c:scatterChart>
        <c:scatterStyle val="lineMarker"/>
        <c:varyColors val="0"/>
        <c:ser>
          <c:idx val="0"/>
          <c:order val="0"/>
          <c:tx>
            <c:strRef>
              <c:f>a_coeff!$I$2</c:f>
              <c:strCache>
                <c:ptCount val="1"/>
                <c:pt idx="0">
                  <c:v>20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  <c:spPr>
              <a:solidFill>
                <a:schemeClr val="accent3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</c:marker>
          <c:trendline>
            <c:spPr>
              <a:ln>
                <a:solidFill>
                  <a:schemeClr val="accent3">
                    <a:lumMod val="75000"/>
                  </a:schemeClr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0.10006943606885"/>
                  <c:y val="-0.0163055118110236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>
                      <a:ln>
                        <a:solidFill>
                          <a:schemeClr val="accent3">
                            <a:lumMod val="75000"/>
                          </a:schemeClr>
                        </a:solidFill>
                      </a:ln>
                    </a:defRPr>
                  </a:pPr>
                  <a:endParaRPr lang="fr-FR"/>
                </a:p>
              </c:txPr>
            </c:trendlineLbl>
          </c:trendline>
          <c:xVal>
            <c:numRef>
              <c:f>a_coeff!$D$2:$D$19</c:f>
              <c:numCache>
                <c:formatCode>0.00</c:formatCode>
                <c:ptCount val="18"/>
                <c:pt idx="0">
                  <c:v>33.2</c:v>
                </c:pt>
                <c:pt idx="1">
                  <c:v>21.3</c:v>
                </c:pt>
                <c:pt idx="2">
                  <c:v>21.9</c:v>
                </c:pt>
                <c:pt idx="3">
                  <c:v>34.8</c:v>
                </c:pt>
                <c:pt idx="4">
                  <c:v>19.6</c:v>
                </c:pt>
                <c:pt idx="5">
                  <c:v>26.7</c:v>
                </c:pt>
                <c:pt idx="6">
                  <c:v>25.8</c:v>
                </c:pt>
                <c:pt idx="7">
                  <c:v>32.7</c:v>
                </c:pt>
                <c:pt idx="8">
                  <c:v>35.1</c:v>
                </c:pt>
                <c:pt idx="9">
                  <c:v>22.9</c:v>
                </c:pt>
                <c:pt idx="10">
                  <c:v>29.3</c:v>
                </c:pt>
                <c:pt idx="11">
                  <c:v>44.7</c:v>
                </c:pt>
                <c:pt idx="12">
                  <c:v>25.2</c:v>
                </c:pt>
                <c:pt idx="13">
                  <c:v>15.8</c:v>
                </c:pt>
                <c:pt idx="14">
                  <c:v>30.2</c:v>
                </c:pt>
                <c:pt idx="15">
                  <c:v>27.6</c:v>
                </c:pt>
                <c:pt idx="16">
                  <c:v>24.1</c:v>
                </c:pt>
                <c:pt idx="17">
                  <c:v>24.4</c:v>
                </c:pt>
              </c:numCache>
            </c:numRef>
          </c:xVal>
          <c:yVal>
            <c:numRef>
              <c:f>a_coeff!$C$2:$C$19</c:f>
              <c:numCache>
                <c:formatCode>0.00</c:formatCode>
                <c:ptCount val="18"/>
                <c:pt idx="0">
                  <c:v>1.924050250529471</c:v>
                </c:pt>
                <c:pt idx="1">
                  <c:v>0.790107152492149</c:v>
                </c:pt>
                <c:pt idx="2">
                  <c:v>1.649034149494242</c:v>
                </c:pt>
                <c:pt idx="3">
                  <c:v>2.96913323583509</c:v>
                </c:pt>
                <c:pt idx="4">
                  <c:v>1.79472</c:v>
                </c:pt>
                <c:pt idx="5">
                  <c:v>1.882065</c:v>
                </c:pt>
                <c:pt idx="6">
                  <c:v>1.88515208938159</c:v>
                </c:pt>
                <c:pt idx="7">
                  <c:v>1.965995415265609</c:v>
                </c:pt>
                <c:pt idx="8">
                  <c:v>2.042487519299152</c:v>
                </c:pt>
                <c:pt idx="9">
                  <c:v>2.749788371746091</c:v>
                </c:pt>
                <c:pt idx="10">
                  <c:v>2.267691159106291</c:v>
                </c:pt>
                <c:pt idx="11">
                  <c:v>4.0851</c:v>
                </c:pt>
                <c:pt idx="12">
                  <c:v>2.66817</c:v>
                </c:pt>
                <c:pt idx="13">
                  <c:v>2.347824780549791</c:v>
                </c:pt>
                <c:pt idx="14">
                  <c:v>2.095575</c:v>
                </c:pt>
                <c:pt idx="15">
                  <c:v>2.86227</c:v>
                </c:pt>
                <c:pt idx="16">
                  <c:v>2.02764</c:v>
                </c:pt>
                <c:pt idx="17">
                  <c:v>2.1441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a_coeff!$I$3</c:f>
              <c:strCache>
                <c:ptCount val="1"/>
                <c:pt idx="0">
                  <c:v>50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  <c:spPr>
              <a:solidFill>
                <a:srgbClr val="008000"/>
              </a:solidFill>
              <a:ln>
                <a:solidFill>
                  <a:schemeClr val="tx1"/>
                </a:solidFill>
              </a:ln>
            </c:spPr>
          </c:marker>
          <c:trendline>
            <c:spPr>
              <a:ln>
                <a:solidFill>
                  <a:srgbClr val="008000"/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0.0728178753366989"/>
                  <c:y val="-0.0759578177727784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>
                      <a:ln>
                        <a:solidFill>
                          <a:srgbClr val="008000"/>
                        </a:solidFill>
                      </a:ln>
                    </a:defRPr>
                  </a:pPr>
                  <a:endParaRPr lang="fr-FR"/>
                </a:p>
              </c:txPr>
            </c:trendlineLbl>
          </c:trendline>
          <c:xVal>
            <c:numRef>
              <c:f>a_coeff!$D$29:$D$46</c:f>
              <c:numCache>
                <c:formatCode>0.00</c:formatCode>
                <c:ptCount val="18"/>
                <c:pt idx="0">
                  <c:v>38.0</c:v>
                </c:pt>
                <c:pt idx="1">
                  <c:v>26.8</c:v>
                </c:pt>
                <c:pt idx="2">
                  <c:v>24.7</c:v>
                </c:pt>
                <c:pt idx="3">
                  <c:v>41.5</c:v>
                </c:pt>
                <c:pt idx="4">
                  <c:v>27.2</c:v>
                </c:pt>
                <c:pt idx="5">
                  <c:v>29.3</c:v>
                </c:pt>
                <c:pt idx="6">
                  <c:v>32.9</c:v>
                </c:pt>
                <c:pt idx="7">
                  <c:v>32.9</c:v>
                </c:pt>
                <c:pt idx="8">
                  <c:v>39.5</c:v>
                </c:pt>
                <c:pt idx="9">
                  <c:v>31.9</c:v>
                </c:pt>
                <c:pt idx="10">
                  <c:v>34.3</c:v>
                </c:pt>
                <c:pt idx="11">
                  <c:v>52.1</c:v>
                </c:pt>
                <c:pt idx="12">
                  <c:v>25.3</c:v>
                </c:pt>
                <c:pt idx="13">
                  <c:v>29.2</c:v>
                </c:pt>
                <c:pt idx="14">
                  <c:v>39.0</c:v>
                </c:pt>
                <c:pt idx="15">
                  <c:v>34.9</c:v>
                </c:pt>
                <c:pt idx="16">
                  <c:v>18.1</c:v>
                </c:pt>
                <c:pt idx="17">
                  <c:v>25.0</c:v>
                </c:pt>
              </c:numCache>
            </c:numRef>
          </c:xVal>
          <c:yVal>
            <c:numRef>
              <c:f>a_coeff!$C$29:$C$46</c:f>
              <c:numCache>
                <c:formatCode>0.00</c:formatCode>
                <c:ptCount val="18"/>
                <c:pt idx="0">
                  <c:v>0.637327513032504</c:v>
                </c:pt>
                <c:pt idx="1">
                  <c:v>1.589043642443638</c:v>
                </c:pt>
                <c:pt idx="2">
                  <c:v>0.910257620073488</c:v>
                </c:pt>
                <c:pt idx="3">
                  <c:v>1.48058213032824</c:v>
                </c:pt>
                <c:pt idx="4">
                  <c:v>0.75735255</c:v>
                </c:pt>
                <c:pt idx="5">
                  <c:v>0.26744415</c:v>
                </c:pt>
                <c:pt idx="6">
                  <c:v>0.779831217183591</c:v>
                </c:pt>
                <c:pt idx="7">
                  <c:v>0.81437088557928</c:v>
                </c:pt>
                <c:pt idx="8">
                  <c:v>0.682005517476971</c:v>
                </c:pt>
                <c:pt idx="9">
                  <c:v>0.769144018948686</c:v>
                </c:pt>
                <c:pt idx="10">
                  <c:v>0.783947552655446</c:v>
                </c:pt>
                <c:pt idx="11">
                  <c:v>1.785015</c:v>
                </c:pt>
                <c:pt idx="12">
                  <c:v>0.8521704</c:v>
                </c:pt>
                <c:pt idx="13">
                  <c:v>1.012356372954116</c:v>
                </c:pt>
                <c:pt idx="14">
                  <c:v>1.183305</c:v>
                </c:pt>
                <c:pt idx="15">
                  <c:v>1.87236</c:v>
                </c:pt>
                <c:pt idx="16">
                  <c:v>0.66573735</c:v>
                </c:pt>
                <c:pt idx="17">
                  <c:v>0.87167745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a_coeff!$I$4</c:f>
              <c:strCache>
                <c:ptCount val="1"/>
                <c:pt idx="0">
                  <c:v>100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  <c:spPr>
              <a:solidFill>
                <a:schemeClr val="accent3">
                  <a:lumMod val="50000"/>
                </a:schemeClr>
              </a:solidFill>
              <a:ln>
                <a:solidFill>
                  <a:schemeClr val="tx1"/>
                </a:solidFill>
              </a:ln>
            </c:spPr>
          </c:marker>
          <c:trendline>
            <c:spPr>
              <a:ln>
                <a:solidFill>
                  <a:schemeClr val="accent3">
                    <a:lumMod val="50000"/>
                  </a:schemeClr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0.0960655191624023"/>
                  <c:y val="-0.00076681664791901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>
                      <a:ln>
                        <a:solidFill>
                          <a:schemeClr val="accent3">
                            <a:lumMod val="50000"/>
                          </a:schemeClr>
                        </a:solidFill>
                      </a:ln>
                    </a:defRPr>
                  </a:pPr>
                  <a:endParaRPr lang="fr-FR"/>
                </a:p>
              </c:txPr>
            </c:trendlineLbl>
          </c:trendline>
          <c:xVal>
            <c:numRef>
              <c:f>a_coeff!$D$56:$D$73</c:f>
              <c:numCache>
                <c:formatCode>0.00</c:formatCode>
                <c:ptCount val="18"/>
                <c:pt idx="0">
                  <c:v>31.3</c:v>
                </c:pt>
                <c:pt idx="1">
                  <c:v>31.4</c:v>
                </c:pt>
                <c:pt idx="2">
                  <c:v>31.6</c:v>
                </c:pt>
                <c:pt idx="3">
                  <c:v>36.5</c:v>
                </c:pt>
                <c:pt idx="4">
                  <c:v>40.4</c:v>
                </c:pt>
                <c:pt idx="5">
                  <c:v>32.1</c:v>
                </c:pt>
                <c:pt idx="6">
                  <c:v>31.4</c:v>
                </c:pt>
                <c:pt idx="7">
                  <c:v>30.7</c:v>
                </c:pt>
                <c:pt idx="8">
                  <c:v>31.3</c:v>
                </c:pt>
                <c:pt idx="9">
                  <c:v>34.3</c:v>
                </c:pt>
                <c:pt idx="10">
                  <c:v>39.4</c:v>
                </c:pt>
                <c:pt idx="11">
                  <c:v>55.8</c:v>
                </c:pt>
                <c:pt idx="12">
                  <c:v>14.1</c:v>
                </c:pt>
                <c:pt idx="13">
                  <c:v>31.0</c:v>
                </c:pt>
                <c:pt idx="14">
                  <c:v>30.4</c:v>
                </c:pt>
                <c:pt idx="15">
                  <c:v>36.2</c:v>
                </c:pt>
                <c:pt idx="16">
                  <c:v>10.6</c:v>
                </c:pt>
                <c:pt idx="17">
                  <c:v>23.6</c:v>
                </c:pt>
              </c:numCache>
            </c:numRef>
          </c:xVal>
          <c:yVal>
            <c:numRef>
              <c:f>a_coeff!$C$56:$C$73</c:f>
              <c:numCache>
                <c:formatCode>0.00</c:formatCode>
                <c:ptCount val="18"/>
                <c:pt idx="0">
                  <c:v>0.272303375463984</c:v>
                </c:pt>
                <c:pt idx="1">
                  <c:v>0.399976607382035</c:v>
                </c:pt>
                <c:pt idx="2">
                  <c:v>0.368356840973829</c:v>
                </c:pt>
                <c:pt idx="3">
                  <c:v>0.58645488787741</c:v>
                </c:pt>
                <c:pt idx="4">
                  <c:v>0.6615642</c:v>
                </c:pt>
                <c:pt idx="5">
                  <c:v>0.4847391</c:v>
                </c:pt>
                <c:pt idx="6">
                  <c:v>0.39620593660705</c:v>
                </c:pt>
                <c:pt idx="7">
                  <c:v>0.287986813327332</c:v>
                </c:pt>
                <c:pt idx="8">
                  <c:v>0.325176925929349</c:v>
                </c:pt>
                <c:pt idx="9">
                  <c:v>0.460573345504167</c:v>
                </c:pt>
                <c:pt idx="10">
                  <c:v>0.377000273530462</c:v>
                </c:pt>
                <c:pt idx="11">
                  <c:v>1.0185141</c:v>
                </c:pt>
                <c:pt idx="12">
                  <c:v>0.48697125</c:v>
                </c:pt>
                <c:pt idx="13">
                  <c:v>0.600436708077857</c:v>
                </c:pt>
                <c:pt idx="14">
                  <c:v>0.90292755</c:v>
                </c:pt>
                <c:pt idx="15">
                  <c:v>1.0654863</c:v>
                </c:pt>
                <c:pt idx="16">
                  <c:v>0.3711906</c:v>
                </c:pt>
                <c:pt idx="17">
                  <c:v>0.53277885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47624072"/>
        <c:axId val="-2020919128"/>
      </c:scatterChart>
      <c:valAx>
        <c:axId val="-204762407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 (%)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-2020919128"/>
        <c:crosses val="autoZero"/>
        <c:crossBetween val="midCat"/>
      </c:valAx>
      <c:valAx>
        <c:axId val="-2020919128"/>
        <c:scaling>
          <c:orientation val="minMax"/>
          <c:max val="5.0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r-FR"/>
                  <a:t>C (%)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-2047624072"/>
        <c:crosses val="autoZero"/>
        <c:crossBetween val="midCat"/>
      </c:valAx>
    </c:plotArea>
    <c:legend>
      <c:legendPos val="b"/>
      <c:layout/>
      <c:overlay val="0"/>
    </c:legend>
    <c:plotVisOnly val="1"/>
    <c:dispBlanksAs val="gap"/>
    <c:showDLblsOverMax val="0"/>
  </c:chart>
  <c:txPr>
    <a:bodyPr/>
    <a:lstStyle/>
    <a:p>
      <a:pPr>
        <a:defRPr>
          <a:latin typeface="Helvetica"/>
          <a:cs typeface="Helvetica"/>
        </a:defRPr>
      </a:pPr>
      <a:endParaRPr lang="fr-FR"/>
    </a:p>
  </c:txPr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Sols</a:t>
            </a:r>
            <a:r>
              <a:rPr lang="fr-FR" baseline="0"/>
              <a:t> sédimentaires (2018) : </a:t>
            </a:r>
            <a:r>
              <a:rPr lang="fr-FR"/>
              <a:t>Relation entre teneur C et teneur en argiles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0404903072577884"/>
          <c:y val="0.130457273731538"/>
          <c:w val="0.857687639441609"/>
          <c:h val="0.626631707801231"/>
        </c:manualLayout>
      </c:layout>
      <c:scatterChart>
        <c:scatterStyle val="lineMarker"/>
        <c:varyColors val="0"/>
        <c:ser>
          <c:idx val="0"/>
          <c:order val="0"/>
          <c:tx>
            <c:strRef>
              <c:f>a_coeff!$I$2</c:f>
              <c:strCache>
                <c:ptCount val="1"/>
                <c:pt idx="0">
                  <c:v>20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  <c:spPr>
              <a:solidFill>
                <a:schemeClr val="accent3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</c:marker>
          <c:trendline>
            <c:spPr>
              <a:ln>
                <a:solidFill>
                  <a:schemeClr val="accent3">
                    <a:lumMod val="75000"/>
                  </a:schemeClr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0.0856272506418098"/>
                  <c:y val="-0.0451083239595051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>
                      <a:ln>
                        <a:solidFill>
                          <a:schemeClr val="accent3">
                            <a:lumMod val="75000"/>
                          </a:schemeClr>
                        </a:solidFill>
                      </a:ln>
                    </a:defRPr>
                  </a:pPr>
                  <a:endParaRPr lang="fr-FR"/>
                </a:p>
              </c:txPr>
            </c:trendlineLbl>
          </c:trendline>
          <c:xVal>
            <c:numRef>
              <c:f>a_coeff!$D$20:$D$28</c:f>
              <c:numCache>
                <c:formatCode>0.00</c:formatCode>
                <c:ptCount val="9"/>
                <c:pt idx="0">
                  <c:v>11.4</c:v>
                </c:pt>
                <c:pt idx="1">
                  <c:v>1.8</c:v>
                </c:pt>
                <c:pt idx="2">
                  <c:v>1.8</c:v>
                </c:pt>
                <c:pt idx="3">
                  <c:v>2.1</c:v>
                </c:pt>
                <c:pt idx="4">
                  <c:v>6.0</c:v>
                </c:pt>
                <c:pt idx="5">
                  <c:v>2.5</c:v>
                </c:pt>
                <c:pt idx="6">
                  <c:v>13.0</c:v>
                </c:pt>
                <c:pt idx="7">
                  <c:v>8.9</c:v>
                </c:pt>
                <c:pt idx="8">
                  <c:v>13.3</c:v>
                </c:pt>
              </c:numCache>
            </c:numRef>
          </c:xVal>
          <c:yVal>
            <c:numRef>
              <c:f>a_coeff!$C$20:$C$28</c:f>
              <c:numCache>
                <c:formatCode>0.00</c:formatCode>
                <c:ptCount val="9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</c:numCache>
            </c:numRef>
          </c:yVal>
          <c:smooth val="0"/>
        </c:ser>
        <c:ser>
          <c:idx val="1"/>
          <c:order val="1"/>
          <c:tx>
            <c:strRef>
              <c:f>a_coeff!$I$3</c:f>
              <c:strCache>
                <c:ptCount val="1"/>
                <c:pt idx="0">
                  <c:v>50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  <c:spPr>
              <a:solidFill>
                <a:srgbClr val="008000"/>
              </a:solidFill>
              <a:ln>
                <a:solidFill>
                  <a:schemeClr val="tx1"/>
                </a:solidFill>
              </a:ln>
            </c:spPr>
          </c:marker>
          <c:trendline>
            <c:spPr>
              <a:ln>
                <a:solidFill>
                  <a:srgbClr val="008000"/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0.0891761286950728"/>
                  <c:y val="-0.0383811023622047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>
                      <a:ln>
                        <a:solidFill>
                          <a:srgbClr val="008000"/>
                        </a:solidFill>
                      </a:ln>
                    </a:defRPr>
                  </a:pPr>
                  <a:endParaRPr lang="fr-FR"/>
                </a:p>
              </c:txPr>
            </c:trendlineLbl>
          </c:trendline>
          <c:xVal>
            <c:numRef>
              <c:f>a_coeff!$D$47:$D$55</c:f>
              <c:numCache>
                <c:formatCode>0.00</c:formatCode>
                <c:ptCount val="9"/>
                <c:pt idx="0">
                  <c:v>16.7</c:v>
                </c:pt>
                <c:pt idx="1">
                  <c:v>1.7</c:v>
                </c:pt>
                <c:pt idx="2">
                  <c:v>1.9</c:v>
                </c:pt>
                <c:pt idx="3">
                  <c:v>0.6</c:v>
                </c:pt>
                <c:pt idx="4">
                  <c:v>7.2</c:v>
                </c:pt>
                <c:pt idx="5">
                  <c:v>3.5</c:v>
                </c:pt>
                <c:pt idx="6">
                  <c:v>21.4</c:v>
                </c:pt>
                <c:pt idx="7">
                  <c:v>12.3</c:v>
                </c:pt>
                <c:pt idx="8">
                  <c:v>17.7</c:v>
                </c:pt>
              </c:numCache>
            </c:numRef>
          </c:xVal>
          <c:yVal>
            <c:numRef>
              <c:f>a_coeff!$C$47:$C$55</c:f>
              <c:numCache>
                <c:formatCode>0.00</c:formatCode>
                <c:ptCount val="9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</c:numCache>
            </c:numRef>
          </c:yVal>
          <c:smooth val="0"/>
        </c:ser>
        <c:ser>
          <c:idx val="2"/>
          <c:order val="2"/>
          <c:tx>
            <c:strRef>
              <c:f>a_coeff!$I$4</c:f>
              <c:strCache>
                <c:ptCount val="1"/>
                <c:pt idx="0">
                  <c:v>100</c:v>
                </c:pt>
              </c:strCache>
            </c:strRef>
          </c:tx>
          <c:spPr>
            <a:ln w="47625">
              <a:noFill/>
            </a:ln>
          </c:spPr>
          <c:marker>
            <c:symbol val="circle"/>
            <c:size val="9"/>
            <c:spPr>
              <a:solidFill>
                <a:schemeClr val="accent3">
                  <a:lumMod val="50000"/>
                </a:schemeClr>
              </a:solidFill>
              <a:ln>
                <a:solidFill>
                  <a:schemeClr val="tx1"/>
                </a:solidFill>
              </a:ln>
            </c:spPr>
          </c:marker>
          <c:trendline>
            <c:spPr>
              <a:ln>
                <a:solidFill>
                  <a:schemeClr val="accent3">
                    <a:lumMod val="50000"/>
                  </a:schemeClr>
                </a:solidFill>
              </a:ln>
            </c:spPr>
            <c:trendlineType val="linear"/>
            <c:dispRSqr val="1"/>
            <c:dispEq val="1"/>
            <c:trendlineLbl>
              <c:layout>
                <c:manualLayout>
                  <c:x val="0.0711782307299115"/>
                  <c:y val="-0.0497629921259842"/>
                </c:manualLayout>
              </c:layout>
              <c:numFmt formatCode="General" sourceLinked="0"/>
              <c:txPr>
                <a:bodyPr/>
                <a:lstStyle/>
                <a:p>
                  <a:pPr>
                    <a:defRPr>
                      <a:ln>
                        <a:solidFill>
                          <a:schemeClr val="accent3">
                            <a:lumMod val="50000"/>
                          </a:schemeClr>
                        </a:solidFill>
                      </a:ln>
                    </a:defRPr>
                  </a:pPr>
                  <a:endParaRPr lang="fr-FR"/>
                </a:p>
              </c:txPr>
            </c:trendlineLbl>
          </c:trendline>
          <c:xVal>
            <c:numRef>
              <c:f>a_coeff!$D$74:$D$82</c:f>
              <c:numCache>
                <c:formatCode>0.00</c:formatCode>
                <c:ptCount val="9"/>
                <c:pt idx="0">
                  <c:v>21.2</c:v>
                </c:pt>
                <c:pt idx="1">
                  <c:v>5.7</c:v>
                </c:pt>
                <c:pt idx="2">
                  <c:v>13.8</c:v>
                </c:pt>
                <c:pt idx="3">
                  <c:v>8.4</c:v>
                </c:pt>
                <c:pt idx="4">
                  <c:v>13.8</c:v>
                </c:pt>
                <c:pt idx="5">
                  <c:v>6.9</c:v>
                </c:pt>
                <c:pt idx="6">
                  <c:v>29.2</c:v>
                </c:pt>
                <c:pt idx="7">
                  <c:v>16.0</c:v>
                </c:pt>
                <c:pt idx="8">
                  <c:v>18.6</c:v>
                </c:pt>
              </c:numCache>
            </c:numRef>
          </c:xVal>
          <c:yVal>
            <c:numRef>
              <c:f>a_coeff!$C$74:$C$82</c:f>
              <c:numCache>
                <c:formatCode>0.00</c:formatCode>
                <c:ptCount val="9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019325608"/>
        <c:axId val="-2016837192"/>
      </c:scatterChart>
      <c:valAx>
        <c:axId val="-201932560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A (%)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crossAx val="-2016837192"/>
        <c:crosses val="autoZero"/>
        <c:crossBetween val="midCat"/>
      </c:valAx>
      <c:valAx>
        <c:axId val="-2016837192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fr-FR"/>
                  <a:t>C (%)</a:t>
                </a:r>
              </a:p>
            </c:rich>
          </c:tx>
          <c:layout/>
          <c:overlay val="0"/>
        </c:title>
        <c:numFmt formatCode="0.00" sourceLinked="0"/>
        <c:majorTickMark val="out"/>
        <c:minorTickMark val="none"/>
        <c:tickLblPos val="nextTo"/>
        <c:crossAx val="-2019325608"/>
        <c:crosses val="autoZero"/>
        <c:crossBetween val="midCat"/>
        <c:majorUnit val="0.1"/>
        <c:minorUnit val="0.02"/>
      </c:valAx>
    </c:plotArea>
    <c:legend>
      <c:legendPos val="b"/>
      <c:layout/>
      <c:overlay val="0"/>
    </c:legend>
    <c:plotVisOnly val="1"/>
    <c:dispBlanksAs val="zero"/>
    <c:showDLblsOverMax val="0"/>
  </c:chart>
  <c:txPr>
    <a:bodyPr/>
    <a:lstStyle/>
    <a:p>
      <a:pPr>
        <a:defRPr>
          <a:latin typeface="Helvetica"/>
          <a:cs typeface="Helvetica"/>
        </a:defRPr>
      </a:pPr>
      <a:endParaRPr lang="fr-FR"/>
    </a:p>
  </c:tx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457199</xdr:colOff>
      <xdr:row>4</xdr:row>
      <xdr:rowOff>152399</xdr:rowOff>
    </xdr:from>
    <xdr:to>
      <xdr:col>16</xdr:col>
      <xdr:colOff>643466</xdr:colOff>
      <xdr:row>27</xdr:row>
      <xdr:rowOff>50800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491067</xdr:colOff>
      <xdr:row>28</xdr:row>
      <xdr:rowOff>67734</xdr:rowOff>
    </xdr:from>
    <xdr:to>
      <xdr:col>16</xdr:col>
      <xdr:colOff>694267</xdr:colOff>
      <xdr:row>52</xdr:row>
      <xdr:rowOff>33867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astien/Dropbox/CIRAD%202018/Technique/AXE%20II%20Sols%20et%20Carbone/analyses%20sol%20parcelle%20prairies%20campagnes%202012%20et%202018%20v_2020_3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nalyses"/>
      <sheetName val="data+calcul"/>
      <sheetName val="a_coeff"/>
      <sheetName val="c_corr_A"/>
      <sheetName val="prairies_horsRAB2"/>
      <sheetName val="densité apparente"/>
      <sheetName val="densité apparente_Paracou"/>
      <sheetName val="all"/>
      <sheetName val="prairies"/>
    </sheetNames>
    <sheetDataSet>
      <sheetData sheetId="0"/>
      <sheetData sheetId="1">
        <row r="1">
          <cell r="C1" t="str">
            <v>id_profondeur</v>
          </cell>
        </row>
        <row r="2">
          <cell r="A2" t="str">
            <v>POR 1 H1</v>
          </cell>
          <cell r="B2">
            <v>2012</v>
          </cell>
          <cell r="C2">
            <v>20</v>
          </cell>
          <cell r="K2">
            <v>4.5999999999999996</v>
          </cell>
          <cell r="L2">
            <v>6.4197314709750488</v>
          </cell>
          <cell r="M2">
            <v>3.7324020180087496</v>
          </cell>
          <cell r="N2">
            <v>2.3903001014953462</v>
          </cell>
          <cell r="O2">
            <v>15.614784167367933</v>
          </cell>
          <cell r="Q2">
            <v>0.57999999999999996</v>
          </cell>
          <cell r="R2">
            <v>0.318</v>
          </cell>
          <cell r="S2">
            <v>8.3900000000000002E-2</v>
          </cell>
          <cell r="U2">
            <v>1.94</v>
          </cell>
          <cell r="Y2">
            <v>2.87</v>
          </cell>
          <cell r="Z2">
            <v>34.21254355400697</v>
          </cell>
          <cell r="AA2" t="e">
            <v>#N/A</v>
          </cell>
          <cell r="AC2">
            <v>20</v>
          </cell>
          <cell r="AE2">
            <v>1.1804531854041458</v>
          </cell>
          <cell r="AF2">
            <v>1.1772262334932608</v>
          </cell>
        </row>
        <row r="3">
          <cell r="A3" t="str">
            <v>POR 1 H2</v>
          </cell>
          <cell r="B3">
            <v>2012</v>
          </cell>
          <cell r="C3">
            <v>50</v>
          </cell>
          <cell r="K3">
            <v>4.4000000000000004</v>
          </cell>
          <cell r="L3">
            <v>2.0404568756869619</v>
          </cell>
          <cell r="M3">
            <v>1.1863121370273035</v>
          </cell>
          <cell r="N3">
            <v>0.86592485445663125</v>
          </cell>
          <cell r="O3">
            <v>13.69994325629694</v>
          </cell>
          <cell r="Y3">
            <v>2.87</v>
          </cell>
          <cell r="AA3" t="e">
            <v>#N/A</v>
          </cell>
          <cell r="AC3">
            <v>30</v>
          </cell>
          <cell r="AE3">
            <v>1.2253514312659792</v>
          </cell>
          <cell r="AF3">
            <v>1.2242347464094421</v>
          </cell>
        </row>
        <row r="4">
          <cell r="A4" t="str">
            <v>POR 1 H3</v>
          </cell>
          <cell r="B4">
            <v>2012</v>
          </cell>
          <cell r="C4">
            <v>100</v>
          </cell>
          <cell r="K4">
            <v>4.8</v>
          </cell>
          <cell r="L4">
            <v>0.77506827862208472</v>
          </cell>
          <cell r="M4">
            <v>0.45062109222214231</v>
          </cell>
          <cell r="N4">
            <v>0.33308883778024068</v>
          </cell>
          <cell r="O4">
            <v>13.528555781849553</v>
          </cell>
          <cell r="Y4">
            <v>2.87</v>
          </cell>
          <cell r="AA4" t="e">
            <v>#N/A</v>
          </cell>
          <cell r="AC4">
            <v>50</v>
          </cell>
          <cell r="AE4">
            <v>1.2593156431134167</v>
          </cell>
          <cell r="AF4">
            <v>1.2588646771464613</v>
          </cell>
        </row>
        <row r="5">
          <cell r="A5" t="str">
            <v>DOL 0,5 H1</v>
          </cell>
          <cell r="B5">
            <v>2012</v>
          </cell>
          <cell r="C5">
            <v>20</v>
          </cell>
          <cell r="D5">
            <v>33.200000000000003</v>
          </cell>
          <cell r="E5">
            <v>5.4</v>
          </cell>
          <cell r="F5">
            <v>1.7</v>
          </cell>
          <cell r="G5">
            <v>7.1000000000000005</v>
          </cell>
          <cell r="H5">
            <v>9.8000000000000007</v>
          </cell>
          <cell r="I5">
            <v>49.9</v>
          </cell>
          <cell r="J5">
            <v>59.7</v>
          </cell>
          <cell r="K5">
            <v>5.0999999999999996</v>
          </cell>
          <cell r="L5">
            <v>3.3093664309106909</v>
          </cell>
          <cell r="M5">
            <v>1.9240502505294714</v>
          </cell>
          <cell r="N5">
            <v>1.3511915906521663</v>
          </cell>
          <cell r="O5">
            <v>14.239655307511269</v>
          </cell>
          <cell r="Q5">
            <v>0.79700000000000004</v>
          </cell>
          <cell r="R5">
            <v>0.44700000000000001</v>
          </cell>
          <cell r="S5">
            <v>0.158</v>
          </cell>
          <cell r="U5">
            <v>1.24</v>
          </cell>
          <cell r="Y5">
            <v>2.4500000000000002</v>
          </cell>
          <cell r="Z5">
            <v>57.224489795918366</v>
          </cell>
          <cell r="AA5">
            <v>5.67E-2</v>
          </cell>
          <cell r="AB5">
            <v>1.2005582505294714</v>
          </cell>
          <cell r="AC5">
            <v>20</v>
          </cell>
          <cell r="AD5">
            <v>1.3564000000000001</v>
          </cell>
          <cell r="AE5">
            <v>1.1130339754041456</v>
          </cell>
          <cell r="AF5">
            <v>1.1115739730143273</v>
          </cell>
        </row>
        <row r="6">
          <cell r="A6" t="str">
            <v>DOL 0,5 H2</v>
          </cell>
          <cell r="B6">
            <v>2012</v>
          </cell>
          <cell r="C6">
            <v>50</v>
          </cell>
          <cell r="D6">
            <v>38</v>
          </cell>
          <cell r="E6">
            <v>12.5</v>
          </cell>
          <cell r="F6">
            <v>1.5</v>
          </cell>
          <cell r="G6">
            <v>14</v>
          </cell>
          <cell r="H6">
            <v>8.4</v>
          </cell>
          <cell r="I6">
            <v>39.6</v>
          </cell>
          <cell r="J6">
            <v>48</v>
          </cell>
          <cell r="K6">
            <v>4.7</v>
          </cell>
          <cell r="L6">
            <v>1.0962033224159065</v>
          </cell>
          <cell r="M6">
            <v>0.63732751303250379</v>
          </cell>
          <cell r="N6">
            <v>0.49703250827831708</v>
          </cell>
          <cell r="O6">
            <v>12.822652490883504</v>
          </cell>
          <cell r="Y6">
            <v>2.4500000000000002</v>
          </cell>
          <cell r="AA6">
            <v>2.4899999999999999E-2</v>
          </cell>
          <cell r="AB6">
            <v>0.30018151303250384</v>
          </cell>
          <cell r="AC6">
            <v>30</v>
          </cell>
          <cell r="AD6">
            <v>1.3324</v>
          </cell>
          <cell r="AE6">
            <v>1.1346410312659791</v>
          </cell>
          <cell r="AF6">
            <v>1.1341356079225333</v>
          </cell>
        </row>
        <row r="7">
          <cell r="A7" t="str">
            <v>DOL 0,5 H3</v>
          </cell>
          <cell r="B7">
            <v>2012</v>
          </cell>
          <cell r="C7">
            <v>100</v>
          </cell>
          <cell r="D7">
            <v>31.3</v>
          </cell>
          <cell r="E7">
            <v>25</v>
          </cell>
          <cell r="F7">
            <v>4.0999999999999996</v>
          </cell>
          <cell r="G7">
            <v>29.1</v>
          </cell>
          <cell r="H7">
            <v>5.4</v>
          </cell>
          <cell r="I7">
            <v>34.200000000000003</v>
          </cell>
          <cell r="J7">
            <v>39.6</v>
          </cell>
          <cell r="K7">
            <v>4.9000000000000004</v>
          </cell>
          <cell r="L7">
            <v>0.46836180579805164</v>
          </cell>
          <cell r="M7">
            <v>0.27230337546398353</v>
          </cell>
          <cell r="N7">
            <v>0.20273319433010459</v>
          </cell>
          <cell r="O7">
            <v>13.431612734350738</v>
          </cell>
          <cell r="Y7">
            <v>2.4500000000000002</v>
          </cell>
          <cell r="AA7">
            <v>1.15E-2</v>
          </cell>
          <cell r="AB7">
            <v>0.20859337546398354</v>
          </cell>
          <cell r="AC7">
            <v>50</v>
          </cell>
          <cell r="AD7">
            <v>1.3658999999999999</v>
          </cell>
          <cell r="AE7">
            <v>1.1628579631134166</v>
          </cell>
          <cell r="AF7">
            <v>1.1626297320401011</v>
          </cell>
        </row>
        <row r="8">
          <cell r="A8" t="str">
            <v>BUR 1 H1</v>
          </cell>
          <cell r="B8">
            <v>2012</v>
          </cell>
          <cell r="C8">
            <v>20</v>
          </cell>
          <cell r="D8">
            <v>21.3</v>
          </cell>
          <cell r="E8">
            <v>5</v>
          </cell>
          <cell r="F8">
            <v>2.8</v>
          </cell>
          <cell r="G8">
            <v>7.8</v>
          </cell>
          <cell r="H8">
            <v>12.8</v>
          </cell>
          <cell r="I8">
            <v>58.1</v>
          </cell>
          <cell r="J8">
            <v>70.900000000000006</v>
          </cell>
          <cell r="K8">
            <v>4.8</v>
          </cell>
          <cell r="L8">
            <v>1.3589843022864974</v>
          </cell>
          <cell r="M8">
            <v>0.79010715249214958</v>
          </cell>
          <cell r="N8">
            <v>0.59267493459946674</v>
          </cell>
          <cell r="O8">
            <v>12.959168957424884</v>
          </cell>
          <cell r="Q8">
            <v>0.22500000000000001</v>
          </cell>
          <cell r="R8">
            <v>7.51E-2</v>
          </cell>
          <cell r="S8">
            <v>3.5999999999999997E-2</v>
          </cell>
          <cell r="U8">
            <v>1.52</v>
          </cell>
          <cell r="Y8">
            <v>1.54</v>
          </cell>
          <cell r="Z8">
            <v>21.824675324675326</v>
          </cell>
          <cell r="AA8">
            <v>5.67E-2</v>
          </cell>
          <cell r="AB8">
            <v>0.74134515249214961</v>
          </cell>
          <cell r="AC8">
            <v>20</v>
          </cell>
          <cell r="AD8">
            <v>1.4158999999999999</v>
          </cell>
          <cell r="AE8">
            <v>1.1520010154041456</v>
          </cell>
          <cell r="AF8">
            <v>1.1513527941115271</v>
          </cell>
        </row>
        <row r="9">
          <cell r="A9" t="str">
            <v>BUR 1 H2</v>
          </cell>
          <cell r="B9">
            <v>2012</v>
          </cell>
          <cell r="C9">
            <v>50</v>
          </cell>
          <cell r="D9">
            <v>26.8</v>
          </cell>
          <cell r="E9">
            <v>5.0999999999999996</v>
          </cell>
          <cell r="F9">
            <v>3.4</v>
          </cell>
          <cell r="G9">
            <v>8.5</v>
          </cell>
          <cell r="H9">
            <v>11.1</v>
          </cell>
          <cell r="I9">
            <v>53.6</v>
          </cell>
          <cell r="J9">
            <v>64.7</v>
          </cell>
          <cell r="K9">
            <v>4.7</v>
          </cell>
          <cell r="L9">
            <v>2.7331550650030576</v>
          </cell>
          <cell r="M9">
            <v>1.589043642443638</v>
          </cell>
          <cell r="N9">
            <v>1.1519439114041641</v>
          </cell>
          <cell r="O9">
            <v>13.794453243011375</v>
          </cell>
          <cell r="Y9">
            <v>1.54</v>
          </cell>
          <cell r="AA9">
            <v>2.4899999999999999E-2</v>
          </cell>
          <cell r="AB9">
            <v>1.5307776424436381</v>
          </cell>
          <cell r="AC9">
            <v>30</v>
          </cell>
          <cell r="AD9">
            <v>1.3883999999999999</v>
          </cell>
          <cell r="AE9">
            <v>1.1733132212659791</v>
          </cell>
          <cell r="AF9">
            <v>1.1719557301692458</v>
          </cell>
        </row>
        <row r="10">
          <cell r="A10" t="str">
            <v>BUR 1 H3</v>
          </cell>
          <cell r="B10">
            <v>2012</v>
          </cell>
          <cell r="C10">
            <v>100</v>
          </cell>
          <cell r="D10">
            <v>31.4</v>
          </cell>
          <cell r="E10">
            <v>5</v>
          </cell>
          <cell r="F10">
            <v>2.9</v>
          </cell>
          <cell r="G10">
            <v>7.9</v>
          </cell>
          <cell r="H10">
            <v>7.8</v>
          </cell>
          <cell r="I10">
            <v>52.9</v>
          </cell>
          <cell r="J10">
            <v>60.699999999999996</v>
          </cell>
          <cell r="K10">
            <v>4.7</v>
          </cell>
          <cell r="L10">
            <v>0.68795976469710007</v>
          </cell>
          <cell r="M10">
            <v>0.39997660738203494</v>
          </cell>
          <cell r="N10">
            <v>0.31726985603406493</v>
          </cell>
          <cell r="O10">
            <v>12.606826642209901</v>
          </cell>
          <cell r="Y10">
            <v>1.54</v>
          </cell>
          <cell r="AA10">
            <v>1.15E-2</v>
          </cell>
          <cell r="AB10">
            <v>0.33511660738203497</v>
          </cell>
          <cell r="AC10">
            <v>50</v>
          </cell>
          <cell r="AD10">
            <v>1.3653999999999999</v>
          </cell>
          <cell r="AE10">
            <v>1.1947126331134166</v>
          </cell>
          <cell r="AF10">
            <v>1.1943565595738277</v>
          </cell>
        </row>
        <row r="11">
          <cell r="A11" t="str">
            <v>BUR 2 H1</v>
          </cell>
          <cell r="B11">
            <v>2012</v>
          </cell>
          <cell r="C11">
            <v>20</v>
          </cell>
          <cell r="D11">
            <v>21.9</v>
          </cell>
          <cell r="E11">
            <v>6.2</v>
          </cell>
          <cell r="F11">
            <v>2.7</v>
          </cell>
          <cell r="G11">
            <v>8.9</v>
          </cell>
          <cell r="H11">
            <v>13.1</v>
          </cell>
          <cell r="I11">
            <v>56.1</v>
          </cell>
          <cell r="J11">
            <v>69.2</v>
          </cell>
          <cell r="K11">
            <v>4.7</v>
          </cell>
          <cell r="L11">
            <v>2.8363387371300957</v>
          </cell>
          <cell r="M11">
            <v>1.6490341494942418</v>
          </cell>
          <cell r="N11">
            <v>1.1955859998598699</v>
          </cell>
          <cell r="O11">
            <v>13.792685341644338</v>
          </cell>
          <cell r="Q11">
            <v>0.30199999999999999</v>
          </cell>
          <cell r="R11">
            <v>0.107</v>
          </cell>
          <cell r="S11">
            <v>5.4300000000000001E-2</v>
          </cell>
          <cell r="U11">
            <v>1.54</v>
          </cell>
          <cell r="Y11">
            <v>1.76</v>
          </cell>
          <cell r="Z11">
            <v>26.323863636363637</v>
          </cell>
          <cell r="AA11">
            <v>5.67E-2</v>
          </cell>
          <cell r="AB11">
            <v>1.5662521494942419</v>
          </cell>
          <cell r="AC11">
            <v>20</v>
          </cell>
          <cell r="AD11">
            <v>1.4129</v>
          </cell>
          <cell r="AE11">
            <v>1.1450366254041457</v>
          </cell>
          <cell r="AF11">
            <v>1.143702796386163</v>
          </cell>
        </row>
        <row r="12">
          <cell r="A12" t="str">
            <v>BUR 2 H2</v>
          </cell>
          <cell r="B12">
            <v>2012</v>
          </cell>
          <cell r="C12">
            <v>50</v>
          </cell>
          <cell r="D12">
            <v>24.7</v>
          </cell>
          <cell r="E12">
            <v>5.6</v>
          </cell>
          <cell r="F12">
            <v>3.2</v>
          </cell>
          <cell r="G12">
            <v>8.8000000000000007</v>
          </cell>
          <cell r="H12">
            <v>11.2</v>
          </cell>
          <cell r="I12">
            <v>55.3</v>
          </cell>
          <cell r="J12">
            <v>66.5</v>
          </cell>
          <cell r="K12">
            <v>4.5999999999999996</v>
          </cell>
          <cell r="L12">
            <v>1.5656431065263992</v>
          </cell>
          <cell r="M12">
            <v>0.91025762007348787</v>
          </cell>
          <cell r="N12">
            <v>0.64210014104068613</v>
          </cell>
          <cell r="O12">
            <v>14.176256348397377</v>
          </cell>
          <cell r="Y12">
            <v>1.76</v>
          </cell>
          <cell r="AA12">
            <v>2.4899999999999999E-2</v>
          </cell>
          <cell r="AB12">
            <v>0.90428162007348789</v>
          </cell>
          <cell r="AC12">
            <v>30</v>
          </cell>
          <cell r="AD12">
            <v>1.3989</v>
          </cell>
          <cell r="AE12">
            <v>1.1796459812659792</v>
          </cell>
          <cell r="AF12">
            <v>1.1788585666109324</v>
          </cell>
        </row>
        <row r="13">
          <cell r="A13" t="str">
            <v>BUR 2 H3</v>
          </cell>
          <cell r="B13">
            <v>2012</v>
          </cell>
          <cell r="C13">
            <v>100</v>
          </cell>
          <cell r="D13">
            <v>31.6</v>
          </cell>
          <cell r="E13">
            <v>6.3</v>
          </cell>
          <cell r="F13">
            <v>3.5</v>
          </cell>
          <cell r="G13">
            <v>9.8000000000000007</v>
          </cell>
          <cell r="H13">
            <v>7.8</v>
          </cell>
          <cell r="I13">
            <v>50.8</v>
          </cell>
          <cell r="J13">
            <v>58.599999999999994</v>
          </cell>
          <cell r="K13">
            <v>4.5999999999999996</v>
          </cell>
          <cell r="L13">
            <v>0.63357376647498609</v>
          </cell>
          <cell r="M13">
            <v>0.36835684097382915</v>
          </cell>
          <cell r="N13">
            <v>0.29605357468967614</v>
          </cell>
          <cell r="O13">
            <v>12.442235881121903</v>
          </cell>
          <cell r="Y13">
            <v>1.76</v>
          </cell>
          <cell r="AA13">
            <v>1.15E-2</v>
          </cell>
          <cell r="AB13">
            <v>0.30119684097382915</v>
          </cell>
          <cell r="AC13">
            <v>50</v>
          </cell>
          <cell r="AD13">
            <v>1.3644000000000001</v>
          </cell>
          <cell r="AE13">
            <v>1.1889487631134166</v>
          </cell>
          <cell r="AF13">
            <v>1.1886243502657572</v>
          </cell>
        </row>
        <row r="14">
          <cell r="A14" t="str">
            <v>ARA 3 H1</v>
          </cell>
          <cell r="B14">
            <v>2012</v>
          </cell>
          <cell r="C14">
            <v>20</v>
          </cell>
          <cell r="D14">
            <v>34.799999999999997</v>
          </cell>
          <cell r="E14">
            <v>5</v>
          </cell>
          <cell r="F14">
            <v>2.2000000000000002</v>
          </cell>
          <cell r="G14">
            <v>7.2</v>
          </cell>
          <cell r="H14">
            <v>11.1</v>
          </cell>
          <cell r="I14">
            <v>46.9</v>
          </cell>
          <cell r="J14">
            <v>58</v>
          </cell>
          <cell r="K14">
            <v>4.8</v>
          </cell>
          <cell r="L14">
            <v>5.1069091656363552</v>
          </cell>
          <cell r="M14">
            <v>2.9691332358350904</v>
          </cell>
          <cell r="N14">
            <v>2.0866160104022433</v>
          </cell>
          <cell r="O14">
            <v>14.229418450895148</v>
          </cell>
          <cell r="Q14">
            <v>1.21</v>
          </cell>
          <cell r="R14">
            <v>0.63</v>
          </cell>
          <cell r="S14">
            <v>0.125</v>
          </cell>
          <cell r="U14">
            <v>1.42</v>
          </cell>
          <cell r="Y14">
            <v>3.2</v>
          </cell>
          <cell r="Z14">
            <v>61.406249999999993</v>
          </cell>
          <cell r="AA14">
            <v>5.67E-2</v>
          </cell>
          <cell r="AB14">
            <v>2.1549212358350904</v>
          </cell>
          <cell r="AC14">
            <v>20</v>
          </cell>
          <cell r="AD14">
            <v>1.3484</v>
          </cell>
          <cell r="AE14">
            <v>1.1085447854041457</v>
          </cell>
          <cell r="AF14">
            <v>1.1063137408252706</v>
          </cell>
        </row>
        <row r="15">
          <cell r="A15" t="str">
            <v>ARA 3 H2</v>
          </cell>
          <cell r="B15">
            <v>2012</v>
          </cell>
          <cell r="C15">
            <v>50</v>
          </cell>
          <cell r="D15">
            <v>41.5</v>
          </cell>
          <cell r="E15">
            <v>5.0999999999999996</v>
          </cell>
          <cell r="F15">
            <v>1.4</v>
          </cell>
          <cell r="G15">
            <v>6.5</v>
          </cell>
          <cell r="H15">
            <v>11.5</v>
          </cell>
          <cell r="I15">
            <v>40.5</v>
          </cell>
          <cell r="J15">
            <v>52</v>
          </cell>
          <cell r="K15">
            <v>4.4000000000000004</v>
          </cell>
          <cell r="L15">
            <v>2.5466012641645723</v>
          </cell>
          <cell r="M15">
            <v>1.4805821303282398</v>
          </cell>
          <cell r="N15">
            <v>1.0284552538439879</v>
          </cell>
          <cell r="O15">
            <v>14.396174503405643</v>
          </cell>
          <cell r="Y15">
            <v>3.2</v>
          </cell>
          <cell r="AA15">
            <v>2.4899999999999999E-2</v>
          </cell>
          <cell r="AB15">
            <v>1.2548885303282398</v>
          </cell>
          <cell r="AC15">
            <v>30</v>
          </cell>
          <cell r="AD15">
            <v>1.3149</v>
          </cell>
          <cell r="AE15">
            <v>1.1406018312659791</v>
          </cell>
          <cell r="AF15">
            <v>1.1394144904677417</v>
          </cell>
        </row>
        <row r="16">
          <cell r="A16" t="str">
            <v>ARA 3 H3</v>
          </cell>
          <cell r="B16">
            <v>2012</v>
          </cell>
          <cell r="C16">
            <v>100</v>
          </cell>
          <cell r="D16">
            <v>36.5</v>
          </cell>
          <cell r="E16">
            <v>1.3</v>
          </cell>
          <cell r="F16">
            <v>1.5</v>
          </cell>
          <cell r="G16">
            <v>2.8</v>
          </cell>
          <cell r="H16">
            <v>8.9</v>
          </cell>
          <cell r="I16">
            <v>51.8</v>
          </cell>
          <cell r="J16">
            <v>60.699999999999996</v>
          </cell>
          <cell r="K16">
            <v>4.7</v>
          </cell>
          <cell r="L16">
            <v>1.0087024071491448</v>
          </cell>
          <cell r="M16">
            <v>0.58645488787740985</v>
          </cell>
          <cell r="N16">
            <v>0.43050498972549078</v>
          </cell>
          <cell r="O16">
            <v>13.622487587225406</v>
          </cell>
          <cell r="Y16">
            <v>3.2</v>
          </cell>
          <cell r="AA16">
            <v>1.15E-2</v>
          </cell>
          <cell r="AB16">
            <v>0.53714288787740994</v>
          </cell>
          <cell r="AC16">
            <v>50</v>
          </cell>
          <cell r="AD16">
            <v>1.3399000000000001</v>
          </cell>
          <cell r="AE16">
            <v>1.1947126331134166</v>
          </cell>
          <cell r="AF16">
            <v>1.1941906224471239</v>
          </cell>
        </row>
        <row r="17">
          <cell r="A17" t="str">
            <v>ETVM 4 H1</v>
          </cell>
          <cell r="B17">
            <v>2012</v>
          </cell>
          <cell r="C17">
            <v>20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AA17" t="e">
            <v>#N/A</v>
          </cell>
          <cell r="AB17" t="e">
            <v>#N/A</v>
          </cell>
          <cell r="AC17">
            <v>20</v>
          </cell>
          <cell r="AD17">
            <v>1.5224</v>
          </cell>
          <cell r="AE17">
            <v>1.1804531854041458</v>
          </cell>
          <cell r="AF17">
            <v>1.1804531854041458</v>
          </cell>
        </row>
        <row r="18">
          <cell r="A18" t="str">
            <v>ETVM 4 H2</v>
          </cell>
          <cell r="B18">
            <v>2012</v>
          </cell>
          <cell r="C18">
            <v>50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AA18" t="e">
            <v>#N/A</v>
          </cell>
          <cell r="AB18" t="e">
            <v>#N/A</v>
          </cell>
          <cell r="AC18">
            <v>30</v>
          </cell>
          <cell r="AD18">
            <v>1.5224</v>
          </cell>
          <cell r="AE18">
            <v>1.2253514312659792</v>
          </cell>
          <cell r="AF18">
            <v>1.2253514312659792</v>
          </cell>
        </row>
        <row r="19">
          <cell r="A19" t="str">
            <v>ETVM 4 H3</v>
          </cell>
          <cell r="B19">
            <v>2012</v>
          </cell>
          <cell r="C19">
            <v>100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AA19" t="e">
            <v>#N/A</v>
          </cell>
          <cell r="AB19" t="e">
            <v>#N/A</v>
          </cell>
          <cell r="AC19">
            <v>50</v>
          </cell>
          <cell r="AD19">
            <v>1.5224</v>
          </cell>
          <cell r="AE19">
            <v>1.2593156431134167</v>
          </cell>
          <cell r="AF19">
            <v>1.2593156431134167</v>
          </cell>
        </row>
        <row r="20">
          <cell r="A20" t="str">
            <v>Gl H1</v>
          </cell>
          <cell r="B20">
            <v>2012</v>
          </cell>
          <cell r="C20">
            <v>20</v>
          </cell>
          <cell r="D20">
            <v>19.600000000000001</v>
          </cell>
          <cell r="E20">
            <v>3.8</v>
          </cell>
          <cell r="F20">
            <v>3.1</v>
          </cell>
          <cell r="G20">
            <v>6.9</v>
          </cell>
          <cell r="H20">
            <v>15.5</v>
          </cell>
          <cell r="I20">
            <v>58</v>
          </cell>
          <cell r="J20">
            <v>73.5</v>
          </cell>
          <cell r="K20">
            <v>5.46</v>
          </cell>
          <cell r="L20">
            <v>3.0869184000000005</v>
          </cell>
          <cell r="M20">
            <v>1.7947200000000003</v>
          </cell>
          <cell r="N20">
            <v>1.008</v>
          </cell>
          <cell r="O20">
            <v>17.804761904761907</v>
          </cell>
          <cell r="AA20">
            <v>5.67E-2</v>
          </cell>
          <cell r="AB20">
            <v>2.2508148000000006</v>
          </cell>
          <cell r="AC20">
            <v>20</v>
          </cell>
          <cell r="AD20">
            <v>1.4243999999999999</v>
          </cell>
          <cell r="AE20">
            <v>1.1633791354041456</v>
          </cell>
          <cell r="AF20">
            <v>1.1618750328099692</v>
          </cell>
        </row>
        <row r="21">
          <cell r="A21" t="str">
            <v>Gl H2</v>
          </cell>
          <cell r="B21">
            <v>2012</v>
          </cell>
          <cell r="C21">
            <v>50</v>
          </cell>
          <cell r="D21">
            <v>27.2</v>
          </cell>
          <cell r="E21">
            <v>3.2</v>
          </cell>
          <cell r="F21">
            <v>3.8</v>
          </cell>
          <cell r="G21">
            <v>7</v>
          </cell>
          <cell r="H21">
            <v>17.899999999999999</v>
          </cell>
          <cell r="I21">
            <v>47.9</v>
          </cell>
          <cell r="J21">
            <v>65.8</v>
          </cell>
          <cell r="K21">
            <v>5.08</v>
          </cell>
          <cell r="L21">
            <v>1.3026463859999999</v>
          </cell>
          <cell r="M21">
            <v>0.75735255000000001</v>
          </cell>
          <cell r="N21">
            <v>0.35399999999999998</v>
          </cell>
          <cell r="O21">
            <v>21.394139830508475</v>
          </cell>
          <cell r="AA21">
            <v>2.4899999999999999E-2</v>
          </cell>
          <cell r="AB21">
            <v>0.88772894999999985</v>
          </cell>
          <cell r="AC21">
            <v>30</v>
          </cell>
          <cell r="AD21">
            <v>1.3864000000000001</v>
          </cell>
          <cell r="AE21">
            <v>1.1771331912659793</v>
          </cell>
          <cell r="AF21">
            <v>1.1764810869661475</v>
          </cell>
        </row>
        <row r="22">
          <cell r="A22" t="str">
            <v>Gl H3</v>
          </cell>
          <cell r="B22">
            <v>2012</v>
          </cell>
          <cell r="C22">
            <v>100</v>
          </cell>
          <cell r="D22">
            <v>40.4</v>
          </cell>
          <cell r="E22">
            <v>7.9</v>
          </cell>
          <cell r="F22">
            <v>2.7</v>
          </cell>
          <cell r="G22">
            <v>10.600000000000001</v>
          </cell>
          <cell r="H22">
            <v>10.9</v>
          </cell>
          <cell r="I22">
            <v>38.1</v>
          </cell>
          <cell r="J22">
            <v>49</v>
          </cell>
          <cell r="K22">
            <v>5.38</v>
          </cell>
          <cell r="L22">
            <v>1.1378904239999998</v>
          </cell>
          <cell r="M22">
            <v>0.66156419999999994</v>
          </cell>
          <cell r="N22">
            <v>0.28899999999999998</v>
          </cell>
          <cell r="O22">
            <v>22.891494809688581</v>
          </cell>
          <cell r="AA22">
            <v>1.15E-2</v>
          </cell>
          <cell r="AB22">
            <v>0.56740219999999997</v>
          </cell>
          <cell r="AC22">
            <v>50</v>
          </cell>
          <cell r="AD22">
            <v>1.3204</v>
          </cell>
          <cell r="AE22">
            <v>1.1699004431134166</v>
          </cell>
          <cell r="AF22">
            <v>1.1693385701587902</v>
          </cell>
        </row>
        <row r="23">
          <cell r="A23" t="str">
            <v>BUR 4 H1</v>
          </cell>
          <cell r="B23">
            <v>2012</v>
          </cell>
          <cell r="C23">
            <v>20</v>
          </cell>
          <cell r="D23">
            <v>18</v>
          </cell>
          <cell r="G23">
            <v>0</v>
          </cell>
          <cell r="J23">
            <v>0</v>
          </cell>
          <cell r="K23">
            <v>4.9000000000000004</v>
          </cell>
          <cell r="L23">
            <v>2.9916347731016084</v>
          </cell>
          <cell r="M23">
            <v>1.7393225425009351</v>
          </cell>
          <cell r="N23">
            <v>1.2658034881969535</v>
          </cell>
          <cell r="O23">
            <v>13.740857555847596</v>
          </cell>
          <cell r="Q23">
            <v>0.17699999999999999</v>
          </cell>
          <cell r="R23">
            <v>0.109</v>
          </cell>
          <cell r="S23">
            <v>6.6600000000000006E-2</v>
          </cell>
          <cell r="U23">
            <v>1.52</v>
          </cell>
          <cell r="Y23">
            <v>1.56</v>
          </cell>
          <cell r="Z23">
            <v>22.602564102564099</v>
          </cell>
          <cell r="AA23" t="e">
            <v>#N/A</v>
          </cell>
          <cell r="AB23" t="e">
            <v>#N/A</v>
          </cell>
          <cell r="AC23">
            <v>20</v>
          </cell>
          <cell r="AE23">
            <v>1.1804531854041458</v>
          </cell>
          <cell r="AF23">
            <v>1.1789472073949452</v>
          </cell>
        </row>
        <row r="24">
          <cell r="A24" t="str">
            <v>BUR 4 H2</v>
          </cell>
          <cell r="B24">
            <v>2012</v>
          </cell>
          <cell r="C24">
            <v>50</v>
          </cell>
          <cell r="D24">
            <v>26.1</v>
          </cell>
          <cell r="G24">
            <v>0</v>
          </cell>
          <cell r="J24">
            <v>0</v>
          </cell>
          <cell r="K24">
            <v>4.8</v>
          </cell>
          <cell r="L24">
            <v>1.0878470377885858</v>
          </cell>
          <cell r="M24">
            <v>0.63246920801661966</v>
          </cell>
          <cell r="N24">
            <v>0.47573661317249322</v>
          </cell>
          <cell r="O24">
            <v>13.294524543716337</v>
          </cell>
          <cell r="Y24">
            <v>1.56</v>
          </cell>
          <cell r="AA24" t="e">
            <v>#N/A</v>
          </cell>
          <cell r="AB24" t="e">
            <v>#N/A</v>
          </cell>
          <cell r="AC24">
            <v>30</v>
          </cell>
          <cell r="AE24">
            <v>1.2253514312659792</v>
          </cell>
          <cell r="AF24">
            <v>1.2247558296692316</v>
          </cell>
        </row>
        <row r="25">
          <cell r="A25" t="str">
            <v>BUR 4 H3</v>
          </cell>
          <cell r="B25">
            <v>2012</v>
          </cell>
          <cell r="C25">
            <v>100</v>
          </cell>
          <cell r="D25">
            <v>28.1</v>
          </cell>
          <cell r="G25">
            <v>0</v>
          </cell>
          <cell r="J25">
            <v>0</v>
          </cell>
          <cell r="K25">
            <v>4.8</v>
          </cell>
          <cell r="L25">
            <v>0.41147203374252023</v>
          </cell>
          <cell r="M25">
            <v>0.23922792659448849</v>
          </cell>
          <cell r="N25">
            <v>0.18517912236195772</v>
          </cell>
          <cell r="O25">
            <v>12.918730985606739</v>
          </cell>
          <cell r="Y25">
            <v>1.56</v>
          </cell>
          <cell r="AA25" t="e">
            <v>#N/A</v>
          </cell>
          <cell r="AB25" t="e">
            <v>#N/A</v>
          </cell>
          <cell r="AC25">
            <v>50</v>
          </cell>
          <cell r="AE25">
            <v>1.2593156431134167</v>
          </cell>
          <cell r="AF25">
            <v>1.2590761918721467</v>
          </cell>
        </row>
        <row r="26">
          <cell r="A26" t="str">
            <v>Bc3 H1</v>
          </cell>
          <cell r="B26">
            <v>2012</v>
          </cell>
          <cell r="C26">
            <v>20</v>
          </cell>
          <cell r="D26">
            <v>26.7</v>
          </cell>
          <cell r="E26">
            <v>5.4</v>
          </cell>
          <cell r="F26">
            <v>3</v>
          </cell>
          <cell r="G26">
            <v>8.4</v>
          </cell>
          <cell r="H26">
            <v>19.5</v>
          </cell>
          <cell r="I26">
            <v>45.4</v>
          </cell>
          <cell r="J26">
            <v>64.900000000000006</v>
          </cell>
          <cell r="K26">
            <v>5.69</v>
          </cell>
          <cell r="L26">
            <v>3.2371517999999999</v>
          </cell>
          <cell r="M26">
            <v>1.8820650000000001</v>
          </cell>
          <cell r="N26">
            <v>1.3639999999999999</v>
          </cell>
          <cell r="O26">
            <v>13.798130498533725</v>
          </cell>
          <cell r="AA26">
            <v>5.67E-2</v>
          </cell>
          <cell r="AB26">
            <v>1.9355898000000002</v>
          </cell>
          <cell r="AC26">
            <v>20</v>
          </cell>
          <cell r="AD26">
            <v>1.3889</v>
          </cell>
          <cell r="AE26">
            <v>1.1290978154041458</v>
          </cell>
          <cell r="AF26">
            <v>1.1276228751076152</v>
          </cell>
        </row>
        <row r="27">
          <cell r="A27" t="str">
            <v>Bc3 H2</v>
          </cell>
          <cell r="B27">
            <v>2012</v>
          </cell>
          <cell r="C27">
            <v>50</v>
          </cell>
          <cell r="D27">
            <v>29.3</v>
          </cell>
          <cell r="E27">
            <v>17.5</v>
          </cell>
          <cell r="F27">
            <v>6.8</v>
          </cell>
          <cell r="G27">
            <v>24.3</v>
          </cell>
          <cell r="H27">
            <v>12.7</v>
          </cell>
          <cell r="I27">
            <v>33.700000000000003</v>
          </cell>
          <cell r="J27">
            <v>46.400000000000006</v>
          </cell>
          <cell r="K27">
            <v>5.23</v>
          </cell>
          <cell r="L27">
            <v>0.460003938</v>
          </cell>
          <cell r="M27">
            <v>0.26744414999999999</v>
          </cell>
          <cell r="N27">
            <v>0.40099999999999997</v>
          </cell>
          <cell r="O27">
            <v>6.6694301745635913</v>
          </cell>
          <cell r="AA27">
            <v>2.4899999999999999E-2</v>
          </cell>
          <cell r="AB27">
            <v>0.34553054999999977</v>
          </cell>
          <cell r="AC27">
            <v>30</v>
          </cell>
          <cell r="AD27">
            <v>1.3758999999999999</v>
          </cell>
          <cell r="AE27">
            <v>1.1328391112659792</v>
          </cell>
          <cell r="AF27">
            <v>1.1326277196660028</v>
          </cell>
        </row>
        <row r="28">
          <cell r="A28" t="str">
            <v>Bc3 H3</v>
          </cell>
          <cell r="B28">
            <v>2012</v>
          </cell>
          <cell r="C28">
            <v>100</v>
          </cell>
          <cell r="D28">
            <v>32.1</v>
          </cell>
          <cell r="E28">
            <v>10.199999999999999</v>
          </cell>
          <cell r="F28">
            <v>5.2</v>
          </cell>
          <cell r="G28">
            <v>15.399999999999999</v>
          </cell>
          <cell r="H28">
            <v>17.899999999999999</v>
          </cell>
          <cell r="I28">
            <v>34.6</v>
          </cell>
          <cell r="J28">
            <v>52.5</v>
          </cell>
          <cell r="K28">
            <v>5.09</v>
          </cell>
          <cell r="L28">
            <v>0.833751252</v>
          </cell>
          <cell r="M28">
            <v>0.48473909999999998</v>
          </cell>
          <cell r="N28">
            <v>0.218</v>
          </cell>
          <cell r="O28">
            <v>22.235738532110094</v>
          </cell>
          <cell r="AA28">
            <v>1.15E-2</v>
          </cell>
          <cell r="AB28">
            <v>0.48602709999999999</v>
          </cell>
          <cell r="AC28">
            <v>50</v>
          </cell>
          <cell r="AD28">
            <v>1.3618999999999999</v>
          </cell>
          <cell r="AE28">
            <v>1.1754573931134165</v>
          </cell>
          <cell r="AF28">
            <v>1.1750412612771854</v>
          </cell>
        </row>
        <row r="29">
          <cell r="A29" t="str">
            <v>ARA 10 H1</v>
          </cell>
          <cell r="B29">
            <v>2012</v>
          </cell>
          <cell r="C29">
            <v>20</v>
          </cell>
          <cell r="D29">
            <v>25.8</v>
          </cell>
          <cell r="E29">
            <v>2.8</v>
          </cell>
          <cell r="F29">
            <v>1.7</v>
          </cell>
          <cell r="G29">
            <v>4.5</v>
          </cell>
          <cell r="H29">
            <v>13.5</v>
          </cell>
          <cell r="I29">
            <v>56.2</v>
          </cell>
          <cell r="J29">
            <v>69.7</v>
          </cell>
          <cell r="K29">
            <v>5.2</v>
          </cell>
          <cell r="L29">
            <v>3.2424615937363344</v>
          </cell>
          <cell r="M29">
            <v>1.8851520893815898</v>
          </cell>
          <cell r="N29">
            <v>1.3159670014905782</v>
          </cell>
          <cell r="O29">
            <v>14.325223103970693</v>
          </cell>
          <cell r="Q29">
            <v>1.23</v>
          </cell>
          <cell r="R29">
            <v>0.40799999999999997</v>
          </cell>
          <cell r="S29">
            <v>6.4699999999999994E-2</v>
          </cell>
          <cell r="U29">
            <v>0.72299999999999998</v>
          </cell>
          <cell r="Y29">
            <v>1.99</v>
          </cell>
          <cell r="Z29">
            <v>85.562814070351749</v>
          </cell>
          <cell r="AA29">
            <v>5.67E-2</v>
          </cell>
          <cell r="AB29">
            <v>1.9897068893815899</v>
          </cell>
          <cell r="AC29">
            <v>20</v>
          </cell>
          <cell r="AD29">
            <v>1.3934</v>
          </cell>
          <cell r="AE29">
            <v>1.1470459754041458</v>
          </cell>
          <cell r="AF29">
            <v>1.1455154128203155</v>
          </cell>
        </row>
        <row r="30">
          <cell r="A30" t="str">
            <v>ARA 10 H2</v>
          </cell>
          <cell r="B30">
            <v>2012</v>
          </cell>
          <cell r="C30">
            <v>50</v>
          </cell>
          <cell r="D30">
            <v>32.9</v>
          </cell>
          <cell r="E30">
            <v>0.9</v>
          </cell>
          <cell r="F30">
            <v>2.5</v>
          </cell>
          <cell r="G30">
            <v>3.4</v>
          </cell>
          <cell r="H30">
            <v>11</v>
          </cell>
          <cell r="I30">
            <v>52.7</v>
          </cell>
          <cell r="J30">
            <v>63.7</v>
          </cell>
          <cell r="K30">
            <v>4.8</v>
          </cell>
          <cell r="L30">
            <v>1.341309693555776</v>
          </cell>
          <cell r="M30">
            <v>0.77983121718359072</v>
          </cell>
          <cell r="N30">
            <v>0.54660907024056482</v>
          </cell>
          <cell r="O30">
            <v>14.266708323013813</v>
          </cell>
          <cell r="Y30">
            <v>1.99</v>
          </cell>
          <cell r="AA30">
            <v>2.4899999999999999E-2</v>
          </cell>
          <cell r="AB30">
            <v>0.76827761718359056</v>
          </cell>
          <cell r="AC30">
            <v>30</v>
          </cell>
          <cell r="AD30">
            <v>1.3578999999999999</v>
          </cell>
          <cell r="AE30">
            <v>1.1699770212659792</v>
          </cell>
          <cell r="AF30">
            <v>1.1693146628976587</v>
          </cell>
        </row>
        <row r="31">
          <cell r="A31" t="str">
            <v>ARA 10 H3</v>
          </cell>
          <cell r="B31">
            <v>2012</v>
          </cell>
          <cell r="C31">
            <v>100</v>
          </cell>
          <cell r="D31">
            <v>31.4</v>
          </cell>
          <cell r="E31">
            <v>2.7</v>
          </cell>
          <cell r="F31">
            <v>2.4</v>
          </cell>
          <cell r="G31">
            <v>5.0999999999999996</v>
          </cell>
          <cell r="H31">
            <v>9.9</v>
          </cell>
          <cell r="I31">
            <v>53.6</v>
          </cell>
          <cell r="J31">
            <v>63.5</v>
          </cell>
          <cell r="K31">
            <v>4.8</v>
          </cell>
          <cell r="L31">
            <v>0.68147421096412608</v>
          </cell>
          <cell r="M31">
            <v>0.39620593660705006</v>
          </cell>
          <cell r="N31">
            <v>0.27662442622616773</v>
          </cell>
          <cell r="O31">
            <v>14.322883268562576</v>
          </cell>
          <cell r="Y31">
            <v>1.99</v>
          </cell>
          <cell r="AA31">
            <v>1.15E-2</v>
          </cell>
          <cell r="AB31">
            <v>0.40554393660705013</v>
          </cell>
          <cell r="AC31">
            <v>50</v>
          </cell>
          <cell r="AD31">
            <v>1.3653999999999999</v>
          </cell>
          <cell r="AE31">
            <v>1.2032895931134164</v>
          </cell>
          <cell r="AF31">
            <v>1.2029312052142176</v>
          </cell>
        </row>
        <row r="32">
          <cell r="A32" t="str">
            <v>DOL 9 H1</v>
          </cell>
          <cell r="B32">
            <v>2012</v>
          </cell>
          <cell r="C32">
            <v>20</v>
          </cell>
          <cell r="D32">
            <v>37.6</v>
          </cell>
          <cell r="G32">
            <v>0</v>
          </cell>
          <cell r="J32">
            <v>0</v>
          </cell>
          <cell r="K32">
            <v>5.05</v>
          </cell>
          <cell r="L32">
            <v>3.8635739191370395</v>
          </cell>
          <cell r="M32">
            <v>2.2462639064750229</v>
          </cell>
          <cell r="N32">
            <v>1.6244466008658556</v>
          </cell>
          <cell r="O32">
            <v>13.827871628884132</v>
          </cell>
          <cell r="Q32">
            <v>0.79800000000000004</v>
          </cell>
          <cell r="R32">
            <v>0.433</v>
          </cell>
          <cell r="S32">
            <v>4.3400000000000001E-2</v>
          </cell>
          <cell r="U32">
            <v>0.84499999999999997</v>
          </cell>
          <cell r="Y32">
            <v>2.16</v>
          </cell>
          <cell r="Z32">
            <v>59</v>
          </cell>
          <cell r="AA32" t="e">
            <v>#N/A</v>
          </cell>
          <cell r="AB32" t="e">
            <v>#N/A</v>
          </cell>
          <cell r="AC32">
            <v>20</v>
          </cell>
          <cell r="AE32">
            <v>1.1804531854041458</v>
          </cell>
          <cell r="AF32">
            <v>1.178508999327871</v>
          </cell>
        </row>
        <row r="33">
          <cell r="A33" t="str">
            <v>DOL 9 H2</v>
          </cell>
          <cell r="B33">
            <v>2012</v>
          </cell>
          <cell r="C33">
            <v>50</v>
          </cell>
          <cell r="D33">
            <v>37.700000000000003</v>
          </cell>
          <cell r="G33">
            <v>0</v>
          </cell>
          <cell r="J33">
            <v>0</v>
          </cell>
          <cell r="K33">
            <v>4.8</v>
          </cell>
          <cell r="L33">
            <v>1.0806025446149432</v>
          </cell>
          <cell r="M33">
            <v>0.62825729338078096</v>
          </cell>
          <cell r="N33">
            <v>0.48471770038340417</v>
          </cell>
          <cell r="O33">
            <v>12.961302896177285</v>
          </cell>
          <cell r="Y33">
            <v>2.16</v>
          </cell>
          <cell r="AA33" t="e">
            <v>#N/A</v>
          </cell>
          <cell r="AB33" t="e">
            <v>#N/A</v>
          </cell>
          <cell r="AC33">
            <v>30</v>
          </cell>
          <cell r="AE33">
            <v>1.2253514312659792</v>
          </cell>
          <cell r="AF33">
            <v>1.2247597941497324</v>
          </cell>
        </row>
        <row r="34">
          <cell r="A34" t="str">
            <v>DOL 9 H3</v>
          </cell>
          <cell r="B34">
            <v>2012</v>
          </cell>
          <cell r="C34">
            <v>100</v>
          </cell>
          <cell r="D34">
            <v>32.5</v>
          </cell>
          <cell r="G34">
            <v>0</v>
          </cell>
          <cell r="J34">
            <v>0</v>
          </cell>
          <cell r="K34">
            <v>4.8</v>
          </cell>
          <cell r="L34">
            <v>0.48365583685725755</v>
          </cell>
          <cell r="M34">
            <v>0.28119525398677764</v>
          </cell>
          <cell r="N34">
            <v>0.20816882623425362</v>
          </cell>
          <cell r="O34">
            <v>13.508038598937334</v>
          </cell>
          <cell r="Y34">
            <v>2.16</v>
          </cell>
          <cell r="AA34" t="e">
            <v>#N/A</v>
          </cell>
          <cell r="AB34" t="e">
            <v>#N/A</v>
          </cell>
          <cell r="AC34">
            <v>50</v>
          </cell>
          <cell r="AE34">
            <v>1.2593156431134167</v>
          </cell>
          <cell r="AF34">
            <v>1.2590341947572237</v>
          </cell>
        </row>
        <row r="35">
          <cell r="A35" t="str">
            <v>DOL 15 H1</v>
          </cell>
          <cell r="B35">
            <v>2012</v>
          </cell>
          <cell r="C35">
            <v>20</v>
          </cell>
          <cell r="D35">
            <v>34.799999999999997</v>
          </cell>
          <cell r="G35">
            <v>0</v>
          </cell>
          <cell r="J35">
            <v>0</v>
          </cell>
          <cell r="K35">
            <v>5</v>
          </cell>
          <cell r="L35">
            <v>3.5637927620706038</v>
          </cell>
          <cell r="M35">
            <v>2.0719725360875603</v>
          </cell>
          <cell r="N35">
            <v>1.4827405452764899</v>
          </cell>
          <cell r="O35">
            <v>13.973938614467409</v>
          </cell>
          <cell r="Q35">
            <v>0.55200000000000005</v>
          </cell>
          <cell r="R35">
            <v>0.24</v>
          </cell>
          <cell r="S35">
            <v>3.8899999999999997E-2</v>
          </cell>
          <cell r="U35">
            <v>0.94699999999999995</v>
          </cell>
          <cell r="Y35">
            <v>1.78</v>
          </cell>
          <cell r="Z35">
            <v>46.67977528089888</v>
          </cell>
          <cell r="AA35" t="e">
            <v>#N/A</v>
          </cell>
          <cell r="AB35" t="e">
            <v>#N/A</v>
          </cell>
          <cell r="AC35">
            <v>20</v>
          </cell>
          <cell r="AE35">
            <v>1.1804531854041458</v>
          </cell>
          <cell r="AF35">
            <v>1.1786596227713715</v>
          </cell>
        </row>
        <row r="36">
          <cell r="A36" t="str">
            <v>DOL 15 H2</v>
          </cell>
          <cell r="B36">
            <v>2012</v>
          </cell>
          <cell r="C36">
            <v>50</v>
          </cell>
          <cell r="D36">
            <v>40.799999999999997</v>
          </cell>
          <cell r="G36">
            <v>0</v>
          </cell>
          <cell r="J36">
            <v>0</v>
          </cell>
          <cell r="K36">
            <v>4.9000000000000004</v>
          </cell>
          <cell r="L36">
            <v>1.3880580163834788</v>
          </cell>
          <cell r="M36">
            <v>0.80701047464155751</v>
          </cell>
          <cell r="N36">
            <v>0.5753422202346884</v>
          </cell>
          <cell r="O36">
            <v>14.02661661632218</v>
          </cell>
          <cell r="Y36">
            <v>1.78</v>
          </cell>
          <cell r="AA36" t="e">
            <v>#N/A</v>
          </cell>
          <cell r="AB36" t="e">
            <v>#N/A</v>
          </cell>
          <cell r="AC36">
            <v>30</v>
          </cell>
          <cell r="AE36">
            <v>1.2253514312659792</v>
          </cell>
          <cell r="AF36">
            <v>1.2245915646112862</v>
          </cell>
        </row>
        <row r="37">
          <cell r="A37" t="str">
            <v>DOL 15 H3</v>
          </cell>
          <cell r="B37">
            <v>2012</v>
          </cell>
          <cell r="C37">
            <v>100</v>
          </cell>
          <cell r="D37">
            <v>35.700000000000003</v>
          </cell>
          <cell r="G37">
            <v>0</v>
          </cell>
          <cell r="J37">
            <v>0</v>
          </cell>
          <cell r="K37">
            <v>4.8</v>
          </cell>
          <cell r="L37">
            <v>0.47593353307297426</v>
          </cell>
          <cell r="M37">
            <v>0.27670554248428736</v>
          </cell>
          <cell r="N37">
            <v>0.20240329650215941</v>
          </cell>
          <cell r="O37">
            <v>13.670999794281277</v>
          </cell>
          <cell r="Y37">
            <v>1.78</v>
          </cell>
          <cell r="AA37" t="e">
            <v>#N/A</v>
          </cell>
          <cell r="AB37" t="e">
            <v>#N/A</v>
          </cell>
          <cell r="AC37">
            <v>50</v>
          </cell>
          <cell r="AE37">
            <v>1.2593156431134167</v>
          </cell>
          <cell r="AF37">
            <v>1.2590386875215984</v>
          </cell>
        </row>
        <row r="38">
          <cell r="A38" t="str">
            <v>DOL 18 H1</v>
          </cell>
          <cell r="B38">
            <v>2012</v>
          </cell>
          <cell r="C38">
            <v>20</v>
          </cell>
          <cell r="D38">
            <v>32.700000000000003</v>
          </cell>
          <cell r="E38">
            <v>4.0999999999999996</v>
          </cell>
          <cell r="F38">
            <v>2.7</v>
          </cell>
          <cell r="G38">
            <v>6.8</v>
          </cell>
          <cell r="H38">
            <v>9.6999999999999993</v>
          </cell>
          <cell r="I38">
            <v>50.8</v>
          </cell>
          <cell r="J38">
            <v>60.5</v>
          </cell>
          <cell r="K38">
            <v>5.05</v>
          </cell>
          <cell r="L38">
            <v>3.3815121142568469</v>
          </cell>
          <cell r="M38">
            <v>1.9659954152656087</v>
          </cell>
          <cell r="N38">
            <v>1.4059780029369213</v>
          </cell>
          <cell r="O38">
            <v>13.983116458144277</v>
          </cell>
          <cell r="Q38">
            <v>0.755</v>
          </cell>
          <cell r="R38">
            <v>0.377</v>
          </cell>
          <cell r="S38">
            <v>4.8599999999999997E-2</v>
          </cell>
          <cell r="U38">
            <v>0.91800000000000004</v>
          </cell>
          <cell r="Y38">
            <v>2.0299999999999998</v>
          </cell>
          <cell r="Z38">
            <v>58.157635467980306</v>
          </cell>
          <cell r="AA38">
            <v>5.67E-2</v>
          </cell>
          <cell r="AB38">
            <v>1.6793202152656086</v>
          </cell>
          <cell r="AC38">
            <v>20</v>
          </cell>
          <cell r="AD38">
            <v>1.3589</v>
          </cell>
          <cell r="AE38">
            <v>1.1152765354041456</v>
          </cell>
          <cell r="AF38">
            <v>1.1137779757769364</v>
          </cell>
        </row>
        <row r="39">
          <cell r="A39" t="str">
            <v>DOL 18 H2</v>
          </cell>
          <cell r="B39">
            <v>2012</v>
          </cell>
          <cell r="C39">
            <v>50</v>
          </cell>
          <cell r="D39">
            <v>32.9</v>
          </cell>
          <cell r="E39">
            <v>7.7</v>
          </cell>
          <cell r="F39">
            <v>2.1</v>
          </cell>
          <cell r="G39">
            <v>9.8000000000000007</v>
          </cell>
          <cell r="H39">
            <v>7.3</v>
          </cell>
          <cell r="I39">
            <v>50</v>
          </cell>
          <cell r="J39">
            <v>57.3</v>
          </cell>
          <cell r="K39">
            <v>4.9000000000000004</v>
          </cell>
          <cell r="L39">
            <v>1.4007179231963618</v>
          </cell>
          <cell r="M39">
            <v>0.81437088557928017</v>
          </cell>
          <cell r="N39">
            <v>0.60191446928054992</v>
          </cell>
          <cell r="O39">
            <v>13.529677838658257</v>
          </cell>
          <cell r="Y39">
            <v>2.0299999999999998</v>
          </cell>
          <cell r="AA39">
            <v>2.4899999999999999E-2</v>
          </cell>
          <cell r="AB39">
            <v>0.80281728557928</v>
          </cell>
          <cell r="AC39">
            <v>30</v>
          </cell>
          <cell r="AD39">
            <v>1.3578999999999999</v>
          </cell>
          <cell r="AE39">
            <v>1.1517037412659792</v>
          </cell>
          <cell r="AF39">
            <v>1.1510360112692715</v>
          </cell>
        </row>
        <row r="40">
          <cell r="A40" t="str">
            <v>DOL 18 H3</v>
          </cell>
          <cell r="B40">
            <v>2012</v>
          </cell>
          <cell r="C40">
            <v>100</v>
          </cell>
          <cell r="D40">
            <v>30.7</v>
          </cell>
          <cell r="E40">
            <v>18.8</v>
          </cell>
          <cell r="F40">
            <v>3.8</v>
          </cell>
          <cell r="G40">
            <v>22.6</v>
          </cell>
          <cell r="H40">
            <v>5.6</v>
          </cell>
          <cell r="I40">
            <v>41.1</v>
          </cell>
          <cell r="J40">
            <v>46.7</v>
          </cell>
          <cell r="K40">
            <v>4.8</v>
          </cell>
          <cell r="L40">
            <v>0.4953373189230118</v>
          </cell>
          <cell r="M40">
            <v>0.28798681332733245</v>
          </cell>
          <cell r="N40">
            <v>0.21085765042750781</v>
          </cell>
          <cell r="O40">
            <v>13.657878324236634</v>
          </cell>
          <cell r="Y40">
            <v>2.0299999999999998</v>
          </cell>
          <cell r="AA40">
            <v>1.15E-2</v>
          </cell>
          <cell r="AB40">
            <v>0.30537481332733252</v>
          </cell>
          <cell r="AC40">
            <v>50</v>
          </cell>
          <cell r="AD40">
            <v>1.3689</v>
          </cell>
          <cell r="AE40">
            <v>1.1671158331134166</v>
          </cell>
          <cell r="AF40">
            <v>1.1668724774469417</v>
          </cell>
        </row>
        <row r="41">
          <cell r="A41" t="str">
            <v>DOL 19 H1</v>
          </cell>
          <cell r="B41">
            <v>2012</v>
          </cell>
          <cell r="C41">
            <v>20</v>
          </cell>
          <cell r="D41">
            <v>35.1</v>
          </cell>
          <cell r="E41">
            <v>8.9</v>
          </cell>
          <cell r="F41">
            <v>2.6</v>
          </cell>
          <cell r="G41">
            <v>11.5</v>
          </cell>
          <cell r="H41">
            <v>9.4</v>
          </cell>
          <cell r="I41">
            <v>44</v>
          </cell>
          <cell r="J41">
            <v>53.4</v>
          </cell>
          <cell r="K41">
            <v>5.25</v>
          </cell>
          <cell r="L41">
            <v>3.5130785331945407</v>
          </cell>
          <cell r="M41">
            <v>2.0424875192991516</v>
          </cell>
          <cell r="N41">
            <v>1.5349623035541113</v>
          </cell>
          <cell r="O41">
            <v>13.306434396270816</v>
          </cell>
          <cell r="Q41">
            <v>1.32</v>
          </cell>
          <cell r="R41">
            <v>0.24099999999999999</v>
          </cell>
          <cell r="S41">
            <v>7.1199999999999999E-2</v>
          </cell>
          <cell r="U41">
            <v>0.71799999999999997</v>
          </cell>
          <cell r="Y41">
            <v>2.67</v>
          </cell>
          <cell r="Z41">
            <v>61.131086142322097</v>
          </cell>
          <cell r="AA41">
            <v>5.67E-2</v>
          </cell>
          <cell r="AB41">
            <v>1.6197323192991515</v>
          </cell>
          <cell r="AC41">
            <v>20</v>
          </cell>
          <cell r="AD41">
            <v>1.3469</v>
          </cell>
          <cell r="AE41">
            <v>1.0982812654041456</v>
          </cell>
          <cell r="AF41">
            <v>1.0967773981450983</v>
          </cell>
        </row>
        <row r="42">
          <cell r="A42" t="str">
            <v>DOL 19 H2</v>
          </cell>
          <cell r="B42">
            <v>2012</v>
          </cell>
          <cell r="C42">
            <v>50</v>
          </cell>
          <cell r="D42">
            <v>39.5</v>
          </cell>
          <cell r="E42">
            <v>12.8</v>
          </cell>
          <cell r="F42">
            <v>2.2999999999999998</v>
          </cell>
          <cell r="G42">
            <v>15.100000000000001</v>
          </cell>
          <cell r="H42">
            <v>8.4</v>
          </cell>
          <cell r="I42">
            <v>37</v>
          </cell>
          <cell r="J42">
            <v>45.4</v>
          </cell>
          <cell r="K42">
            <v>4.9000000000000004</v>
          </cell>
          <cell r="L42">
            <v>1.1730494900603901</v>
          </cell>
          <cell r="M42">
            <v>0.68200551747697102</v>
          </cell>
          <cell r="N42">
            <v>0.50682651946017898</v>
          </cell>
          <cell r="O42">
            <v>13.456389736736256</v>
          </cell>
          <cell r="Y42">
            <v>2.67</v>
          </cell>
          <cell r="AA42">
            <v>2.4899999999999999E-2</v>
          </cell>
          <cell r="AB42">
            <v>0.50611191747697082</v>
          </cell>
          <cell r="AC42">
            <v>30</v>
          </cell>
          <cell r="AD42">
            <v>1.3249</v>
          </cell>
          <cell r="AE42">
            <v>1.131881911265979</v>
          </cell>
          <cell r="AF42">
            <v>1.131344022632961</v>
          </cell>
        </row>
        <row r="43">
          <cell r="A43" t="str">
            <v>DOL 19 H3</v>
          </cell>
          <cell r="B43">
            <v>2012</v>
          </cell>
          <cell r="C43">
            <v>100</v>
          </cell>
          <cell r="D43">
            <v>31.3</v>
          </cell>
          <cell r="E43">
            <v>24.4</v>
          </cell>
          <cell r="F43">
            <v>5.4</v>
          </cell>
          <cell r="G43">
            <v>29.799999999999997</v>
          </cell>
          <cell r="H43">
            <v>8.1999999999999993</v>
          </cell>
          <cell r="I43">
            <v>30.7</v>
          </cell>
          <cell r="J43">
            <v>38.9</v>
          </cell>
          <cell r="K43">
            <v>4.9000000000000004</v>
          </cell>
          <cell r="L43">
            <v>0.55930431259848068</v>
          </cell>
          <cell r="M43">
            <v>0.32517692592934921</v>
          </cell>
          <cell r="N43">
            <v>0.24086670535702487</v>
          </cell>
          <cell r="O43">
            <v>13.500285373495496</v>
          </cell>
          <cell r="Y43">
            <v>2.67</v>
          </cell>
          <cell r="AA43">
            <v>1.15E-2</v>
          </cell>
          <cell r="AB43">
            <v>0.33566492592934927</v>
          </cell>
          <cell r="AC43">
            <v>50</v>
          </cell>
          <cell r="AD43">
            <v>1.3658999999999999</v>
          </cell>
          <cell r="AE43">
            <v>1.1627930731134166</v>
          </cell>
          <cell r="AF43">
            <v>1.1625205704994668</v>
          </cell>
        </row>
        <row r="44">
          <cell r="A44" t="str">
            <v>POR 23 H1</v>
          </cell>
          <cell r="B44">
            <v>2012</v>
          </cell>
          <cell r="C44">
            <v>20</v>
          </cell>
          <cell r="D44">
            <v>35.5</v>
          </cell>
          <cell r="G44">
            <v>0</v>
          </cell>
          <cell r="J44">
            <v>0</v>
          </cell>
          <cell r="K44">
            <v>5.15</v>
          </cell>
          <cell r="L44">
            <v>4.1748724182198211</v>
          </cell>
          <cell r="M44">
            <v>2.4272514059417563</v>
          </cell>
          <cell r="N44">
            <v>1.9750158984153858</v>
          </cell>
          <cell r="O44">
            <v>12.289781605754225</v>
          </cell>
          <cell r="Q44">
            <v>0.84699999999999998</v>
          </cell>
          <cell r="R44">
            <v>0.19600000000000001</v>
          </cell>
          <cell r="S44">
            <v>0.107</v>
          </cell>
          <cell r="U44">
            <v>0.76200000000000001</v>
          </cell>
          <cell r="Y44">
            <v>2.13</v>
          </cell>
          <cell r="Z44">
            <v>53.990610328638496</v>
          </cell>
          <cell r="AA44" t="e">
            <v>#N/A</v>
          </cell>
          <cell r="AB44" t="e">
            <v>#N/A</v>
          </cell>
          <cell r="AC44">
            <v>20</v>
          </cell>
          <cell r="AE44">
            <v>1.1804531854041458</v>
          </cell>
          <cell r="AF44">
            <v>1.1783526297958269</v>
          </cell>
        </row>
        <row r="45">
          <cell r="A45" t="str">
            <v>POR 23 H2</v>
          </cell>
          <cell r="B45">
            <v>2012</v>
          </cell>
          <cell r="C45">
            <v>50</v>
          </cell>
          <cell r="D45">
            <v>34.1</v>
          </cell>
          <cell r="G45">
            <v>0</v>
          </cell>
          <cell r="J45">
            <v>0</v>
          </cell>
          <cell r="K45">
            <v>5.0999999999999996</v>
          </cell>
          <cell r="L45">
            <v>0.89635277512451428</v>
          </cell>
          <cell r="M45">
            <v>0.5211353343747176</v>
          </cell>
          <cell r="N45">
            <v>0.36856532344404974</v>
          </cell>
          <cell r="O45">
            <v>14.139564989592106</v>
          </cell>
          <cell r="Y45">
            <v>2.13</v>
          </cell>
          <cell r="AA45" t="e">
            <v>#N/A</v>
          </cell>
          <cell r="AB45" t="e">
            <v>#N/A</v>
          </cell>
          <cell r="AC45">
            <v>30</v>
          </cell>
          <cell r="AE45">
            <v>1.2253514312659792</v>
          </cell>
          <cell r="AF45">
            <v>1.2248606317246666</v>
          </cell>
        </row>
        <row r="46">
          <cell r="A46" t="str">
            <v>POR 23 H3</v>
          </cell>
          <cell r="B46">
            <v>2012</v>
          </cell>
          <cell r="C46">
            <v>100</v>
          </cell>
          <cell r="D46">
            <v>28.9</v>
          </cell>
          <cell r="G46">
            <v>0</v>
          </cell>
          <cell r="J46">
            <v>0</v>
          </cell>
          <cell r="K46">
            <v>5.05</v>
          </cell>
          <cell r="L46">
            <v>0.32911077021571133</v>
          </cell>
          <cell r="M46">
            <v>0.19134347105564614</v>
          </cell>
          <cell r="N46">
            <v>0.12722101325209345</v>
          </cell>
          <cell r="O46">
            <v>15.040241086312646</v>
          </cell>
          <cell r="Y46">
            <v>2.13</v>
          </cell>
          <cell r="AA46" t="e">
            <v>#N/A</v>
          </cell>
          <cell r="AB46" t="e">
            <v>#N/A</v>
          </cell>
          <cell r="AC46">
            <v>50</v>
          </cell>
          <cell r="AE46">
            <v>1.2593156431134167</v>
          </cell>
          <cell r="AF46">
            <v>1.2591241137373579</v>
          </cell>
        </row>
        <row r="47">
          <cell r="A47" t="str">
            <v>POR 26 H1</v>
          </cell>
          <cell r="B47">
            <v>2012</v>
          </cell>
          <cell r="C47">
            <v>20</v>
          </cell>
          <cell r="D47">
            <v>22.9</v>
          </cell>
          <cell r="E47">
            <v>4.7</v>
          </cell>
          <cell r="F47">
            <v>2.8</v>
          </cell>
          <cell r="G47">
            <v>7.5</v>
          </cell>
          <cell r="H47">
            <v>23</v>
          </cell>
          <cell r="I47">
            <v>46.6</v>
          </cell>
          <cell r="J47">
            <v>69.599999999999994</v>
          </cell>
          <cell r="K47">
            <v>5.5</v>
          </cell>
          <cell r="L47">
            <v>4.7296359994032766</v>
          </cell>
          <cell r="M47">
            <v>2.7497883717460909</v>
          </cell>
          <cell r="N47">
            <v>2.3908071492770762</v>
          </cell>
          <cell r="O47">
            <v>11.501506395350885</v>
          </cell>
          <cell r="Q47">
            <v>2.5499999999999998</v>
          </cell>
          <cell r="R47">
            <v>0.47599999999999998</v>
          </cell>
          <cell r="S47">
            <v>8.9800000000000005E-2</v>
          </cell>
          <cell r="U47">
            <v>0.33300000000000002</v>
          </cell>
          <cell r="Y47">
            <v>3.32</v>
          </cell>
          <cell r="Z47">
            <v>93.849397590361434</v>
          </cell>
          <cell r="AA47">
            <v>5.67E-2</v>
          </cell>
          <cell r="AB47">
            <v>3.0187731717460911</v>
          </cell>
          <cell r="AC47">
            <v>20</v>
          </cell>
          <cell r="AD47">
            <v>1.4078999999999999</v>
          </cell>
          <cell r="AE47">
            <v>1.1466415054041457</v>
          </cell>
          <cell r="AF47">
            <v>1.144412068855766</v>
          </cell>
        </row>
        <row r="48">
          <cell r="A48" t="str">
            <v>POR 26 H2</v>
          </cell>
          <cell r="B48">
            <v>2012</v>
          </cell>
          <cell r="C48">
            <v>50</v>
          </cell>
          <cell r="D48">
            <v>31.9</v>
          </cell>
          <cell r="E48">
            <v>9.3000000000000007</v>
          </cell>
          <cell r="F48">
            <v>3</v>
          </cell>
          <cell r="G48">
            <v>12.3</v>
          </cell>
          <cell r="H48">
            <v>21.1</v>
          </cell>
          <cell r="I48">
            <v>34.700000000000003</v>
          </cell>
          <cell r="J48">
            <v>55.800000000000004</v>
          </cell>
          <cell r="K48">
            <v>5.4</v>
          </cell>
          <cell r="L48">
            <v>1.3229277125917398</v>
          </cell>
          <cell r="M48">
            <v>0.769144018948686</v>
          </cell>
          <cell r="N48">
            <v>0.58757392362921468</v>
          </cell>
          <cell r="O48">
            <v>13.090165986230017</v>
          </cell>
          <cell r="Y48">
            <v>3.32</v>
          </cell>
          <cell r="AA48">
            <v>2.4899999999999999E-2</v>
          </cell>
          <cell r="AB48">
            <v>0.78249041894868587</v>
          </cell>
          <cell r="AC48">
            <v>30</v>
          </cell>
          <cell r="AD48">
            <v>1.3629</v>
          </cell>
          <cell r="AE48">
            <v>1.1481911912659792</v>
          </cell>
          <cell r="AF48">
            <v>1.1475648267464418</v>
          </cell>
        </row>
        <row r="49">
          <cell r="A49" t="str">
            <v>POR 26 H3</v>
          </cell>
          <cell r="B49">
            <v>2012</v>
          </cell>
          <cell r="C49">
            <v>100</v>
          </cell>
          <cell r="D49">
            <v>34.299999999999997</v>
          </cell>
          <cell r="E49">
            <v>21.4</v>
          </cell>
          <cell r="F49">
            <v>6</v>
          </cell>
          <cell r="G49">
            <v>27.4</v>
          </cell>
          <cell r="H49">
            <v>14.2</v>
          </cell>
          <cell r="I49">
            <v>24.1</v>
          </cell>
          <cell r="J49">
            <v>38.299999999999997</v>
          </cell>
          <cell r="K49">
            <v>5.25</v>
          </cell>
          <cell r="L49">
            <v>0.79218615426716732</v>
          </cell>
          <cell r="M49">
            <v>0.46057334550416706</v>
          </cell>
          <cell r="N49">
            <v>0.30358624569245291</v>
          </cell>
          <cell r="O49">
            <v>15.171087361143149</v>
          </cell>
          <cell r="Y49">
            <v>3.32</v>
          </cell>
          <cell r="AA49">
            <v>1.15E-2</v>
          </cell>
          <cell r="AB49">
            <v>0.43656134550416714</v>
          </cell>
          <cell r="AC49">
            <v>50</v>
          </cell>
          <cell r="AD49">
            <v>1.3509</v>
          </cell>
          <cell r="AE49">
            <v>1.1627881531134165</v>
          </cell>
          <cell r="AF49">
            <v>1.162402227801941</v>
          </cell>
        </row>
        <row r="50">
          <cell r="A50" t="str">
            <v>POR 32 H1</v>
          </cell>
          <cell r="B50">
            <v>2012</v>
          </cell>
          <cell r="C50">
            <v>20</v>
          </cell>
          <cell r="D50">
            <v>29.3</v>
          </cell>
          <cell r="E50">
            <v>8.3000000000000007</v>
          </cell>
          <cell r="F50">
            <v>3.6</v>
          </cell>
          <cell r="G50">
            <v>11.9</v>
          </cell>
          <cell r="H50">
            <v>16.2</v>
          </cell>
          <cell r="I50">
            <v>42.6</v>
          </cell>
          <cell r="J50">
            <v>58.8</v>
          </cell>
          <cell r="K50">
            <v>5.5</v>
          </cell>
          <cell r="L50">
            <v>3.900428793662821</v>
          </cell>
          <cell r="M50">
            <v>2.2676911591062914</v>
          </cell>
          <cell r="N50">
            <v>1.9214716170878454</v>
          </cell>
          <cell r="O50">
            <v>11.801845725637994</v>
          </cell>
          <cell r="Q50">
            <v>2.52</v>
          </cell>
          <cell r="R50">
            <v>0.41499999999999998</v>
          </cell>
          <cell r="S50">
            <v>0.10299999999999999</v>
          </cell>
          <cell r="U50">
            <v>0.314</v>
          </cell>
          <cell r="Y50">
            <v>3.07</v>
          </cell>
          <cell r="Z50">
            <v>98.95765472312705</v>
          </cell>
          <cell r="AA50">
            <v>5.67E-2</v>
          </cell>
          <cell r="AB50">
            <v>2.1737959591062914</v>
          </cell>
          <cell r="AC50">
            <v>20</v>
          </cell>
          <cell r="AD50">
            <v>1.3758999999999999</v>
          </cell>
          <cell r="AE50">
            <v>1.1106105454041457</v>
          </cell>
          <cell r="AF50">
            <v>1.1088986033346184</v>
          </cell>
        </row>
        <row r="51">
          <cell r="A51" t="str">
            <v>POR 32 H2</v>
          </cell>
          <cell r="B51">
            <v>2012</v>
          </cell>
          <cell r="C51">
            <v>50</v>
          </cell>
          <cell r="D51">
            <v>34.299999999999997</v>
          </cell>
          <cell r="E51">
            <v>8.1</v>
          </cell>
          <cell r="F51">
            <v>3.5</v>
          </cell>
          <cell r="G51">
            <v>11.6</v>
          </cell>
          <cell r="H51">
            <v>14.7</v>
          </cell>
          <cell r="I51">
            <v>39.4</v>
          </cell>
          <cell r="J51">
            <v>54.099999999999994</v>
          </cell>
          <cell r="K51">
            <v>5.6</v>
          </cell>
          <cell r="L51">
            <v>1.3483897905673672</v>
          </cell>
          <cell r="M51">
            <v>0.78394755265544602</v>
          </cell>
          <cell r="N51">
            <v>0.58846543566957554</v>
          </cell>
          <cell r="O51">
            <v>13.321896327920168</v>
          </cell>
          <cell r="Y51">
            <v>3.07</v>
          </cell>
          <cell r="AA51">
            <v>2.4899999999999999E-2</v>
          </cell>
          <cell r="AB51">
            <v>0.73753395265544597</v>
          </cell>
          <cell r="AC51">
            <v>30</v>
          </cell>
          <cell r="AD51">
            <v>1.3509</v>
          </cell>
          <cell r="AE51">
            <v>1.1445639012659792</v>
          </cell>
          <cell r="AF51">
            <v>1.1439300011547979</v>
          </cell>
        </row>
        <row r="52">
          <cell r="A52" t="str">
            <v>POR 32 H3</v>
          </cell>
          <cell r="B52">
            <v>2012</v>
          </cell>
          <cell r="C52">
            <v>100</v>
          </cell>
          <cell r="D52">
            <v>39.4</v>
          </cell>
          <cell r="E52">
            <v>14.7</v>
          </cell>
          <cell r="F52">
            <v>3.5</v>
          </cell>
          <cell r="G52">
            <v>18.2</v>
          </cell>
          <cell r="H52">
            <v>11.6</v>
          </cell>
          <cell r="I52">
            <v>30.8</v>
          </cell>
          <cell r="J52">
            <v>42.4</v>
          </cell>
          <cell r="K52">
            <v>5.6</v>
          </cell>
          <cell r="L52">
            <v>0.64844047047239406</v>
          </cell>
          <cell r="M52">
            <v>0.37700027353046167</v>
          </cell>
          <cell r="N52">
            <v>0.25582492738705914</v>
          </cell>
          <cell r="O52">
            <v>14.736651247439468</v>
          </cell>
          <cell r="Y52">
            <v>3.07</v>
          </cell>
          <cell r="AA52">
            <v>1.15E-2</v>
          </cell>
          <cell r="AB52">
            <v>0.29433827353046171</v>
          </cell>
          <cell r="AC52">
            <v>50</v>
          </cell>
          <cell r="AD52">
            <v>1.3253999999999999</v>
          </cell>
          <cell r="AE52">
            <v>1.1637545231134165</v>
          </cell>
          <cell r="AF52">
            <v>1.1634380187001605</v>
          </cell>
        </row>
        <row r="53">
          <cell r="A53" t="str">
            <v>Mo H1</v>
          </cell>
          <cell r="B53">
            <v>2012</v>
          </cell>
          <cell r="C53">
            <v>20</v>
          </cell>
          <cell r="D53">
            <v>44.7</v>
          </cell>
          <cell r="E53">
            <v>8.6</v>
          </cell>
          <cell r="F53">
            <v>10.4</v>
          </cell>
          <cell r="G53">
            <v>19</v>
          </cell>
          <cell r="H53">
            <v>13.5</v>
          </cell>
          <cell r="I53">
            <v>22.8</v>
          </cell>
          <cell r="J53">
            <v>36.299999999999997</v>
          </cell>
          <cell r="K53">
            <v>5.1100000000000003</v>
          </cell>
          <cell r="L53">
            <v>7.0263719999999994</v>
          </cell>
          <cell r="M53">
            <v>4.0850999999999997</v>
          </cell>
          <cell r="N53">
            <v>2.5</v>
          </cell>
          <cell r="O53">
            <v>16.340399999999999</v>
          </cell>
          <cell r="AA53">
            <v>5.67E-2</v>
          </cell>
          <cell r="AB53">
            <v>3.1180247999999997</v>
          </cell>
          <cell r="AC53">
            <v>20</v>
          </cell>
          <cell r="AD53">
            <v>1.2988999999999999</v>
          </cell>
          <cell r="AE53">
            <v>1.0842472954041456</v>
          </cell>
          <cell r="AF53">
            <v>1.0813294353271665</v>
          </cell>
        </row>
        <row r="54">
          <cell r="A54" t="str">
            <v>Mo H2</v>
          </cell>
          <cell r="B54">
            <v>2012</v>
          </cell>
          <cell r="C54">
            <v>50</v>
          </cell>
          <cell r="D54">
            <v>52.1</v>
          </cell>
          <cell r="E54">
            <v>6.6</v>
          </cell>
          <cell r="F54">
            <v>10</v>
          </cell>
          <cell r="G54">
            <v>16.600000000000001</v>
          </cell>
          <cell r="H54">
            <v>15.5</v>
          </cell>
          <cell r="I54">
            <v>15.8</v>
          </cell>
          <cell r="J54">
            <v>31.3</v>
          </cell>
          <cell r="K54">
            <v>5.0199999999999996</v>
          </cell>
          <cell r="L54">
            <v>3.0702257999999998</v>
          </cell>
          <cell r="M54">
            <v>1.785015</v>
          </cell>
          <cell r="N54">
            <v>0.94700000000000006</v>
          </cell>
          <cell r="O54">
            <v>18.849155227032735</v>
          </cell>
          <cell r="AA54">
            <v>2.4899999999999999E-2</v>
          </cell>
          <cell r="AB54">
            <v>1.2953813999999999</v>
          </cell>
          <cell r="AC54">
            <v>30</v>
          </cell>
          <cell r="AD54">
            <v>1.2619</v>
          </cell>
          <cell r="AE54">
            <v>1.132224541265979</v>
          </cell>
          <cell r="AF54">
            <v>1.1308168487486876</v>
          </cell>
        </row>
        <row r="55">
          <cell r="A55" t="str">
            <v>Mo H3</v>
          </cell>
          <cell r="B55">
            <v>2012</v>
          </cell>
          <cell r="C55">
            <v>100</v>
          </cell>
          <cell r="D55">
            <v>55.8</v>
          </cell>
          <cell r="E55">
            <v>11.9</v>
          </cell>
          <cell r="F55">
            <v>7.7</v>
          </cell>
          <cell r="G55">
            <v>19.600000000000001</v>
          </cell>
          <cell r="H55">
            <v>11.9</v>
          </cell>
          <cell r="I55">
            <v>12.7</v>
          </cell>
          <cell r="J55">
            <v>24.6</v>
          </cell>
          <cell r="K55">
            <v>5.0599999999999996</v>
          </cell>
          <cell r="L55">
            <v>1.7518442519999999</v>
          </cell>
          <cell r="M55">
            <v>1.0185141</v>
          </cell>
          <cell r="N55">
            <v>0.46899999999999997</v>
          </cell>
          <cell r="O55">
            <v>21.716718550106609</v>
          </cell>
          <cell r="AA55">
            <v>1.15E-2</v>
          </cell>
          <cell r="AB55">
            <v>0.74725210000000009</v>
          </cell>
          <cell r="AC55">
            <v>50</v>
          </cell>
          <cell r="AD55">
            <v>1.2433999999999998</v>
          </cell>
          <cell r="AE55">
            <v>1.1754099631134165</v>
          </cell>
          <cell r="AF55">
            <v>1.1745360233285189</v>
          </cell>
        </row>
        <row r="56">
          <cell r="A56" t="str">
            <v>Cac H1</v>
          </cell>
          <cell r="B56">
            <v>2012</v>
          </cell>
          <cell r="C56">
            <v>20</v>
          </cell>
          <cell r="D56">
            <v>25.2</v>
          </cell>
          <cell r="E56">
            <v>9.4</v>
          </cell>
          <cell r="F56">
            <v>24.1</v>
          </cell>
          <cell r="G56">
            <v>33.5</v>
          </cell>
          <cell r="H56">
            <v>23.1</v>
          </cell>
          <cell r="I56">
            <v>18.2</v>
          </cell>
          <cell r="J56">
            <v>41.3</v>
          </cell>
          <cell r="K56">
            <v>5.0599999999999996</v>
          </cell>
          <cell r="L56">
            <v>4.5892524000000003</v>
          </cell>
          <cell r="M56">
            <v>2.6681700000000004</v>
          </cell>
          <cell r="N56">
            <v>1.7330000000000001</v>
          </cell>
          <cell r="O56">
            <v>15.396249278707446</v>
          </cell>
          <cell r="AA56">
            <v>5.67E-2</v>
          </cell>
          <cell r="AB56">
            <v>2.8067448000000006</v>
          </cell>
          <cell r="AC56">
            <v>20</v>
          </cell>
          <cell r="AD56">
            <v>1.3963999999999999</v>
          </cell>
          <cell r="AE56">
            <v>1.0844182954041457</v>
          </cell>
          <cell r="AF56">
            <v>1.0825100444133771</v>
          </cell>
        </row>
        <row r="57">
          <cell r="A57" t="str">
            <v>Cac H2</v>
          </cell>
          <cell r="B57">
            <v>2012</v>
          </cell>
          <cell r="C57">
            <v>50</v>
          </cell>
          <cell r="D57">
            <v>25.3</v>
          </cell>
          <cell r="E57">
            <v>22</v>
          </cell>
          <cell r="F57">
            <v>17.899999999999999</v>
          </cell>
          <cell r="G57">
            <v>39.9</v>
          </cell>
          <cell r="H57">
            <v>21.9</v>
          </cell>
          <cell r="I57">
            <v>12.9</v>
          </cell>
          <cell r="J57">
            <v>34.799999999999997</v>
          </cell>
          <cell r="K57">
            <v>5</v>
          </cell>
          <cell r="L57">
            <v>1.4657330879999999</v>
          </cell>
          <cell r="M57">
            <v>0.85217039999999999</v>
          </cell>
          <cell r="N57">
            <v>0.29299999999999998</v>
          </cell>
          <cell r="O57">
            <v>29.084313993174057</v>
          </cell>
          <cell r="AA57">
            <v>2.4899999999999999E-2</v>
          </cell>
          <cell r="AB57">
            <v>1.0298567999999997</v>
          </cell>
          <cell r="AC57">
            <v>30</v>
          </cell>
          <cell r="AD57">
            <v>1.3958999999999999</v>
          </cell>
          <cell r="AE57">
            <v>1.129727991265979</v>
          </cell>
          <cell r="AF57">
            <v>1.1290588447200904</v>
          </cell>
        </row>
        <row r="58">
          <cell r="A58" t="str">
            <v>Cac H3</v>
          </cell>
          <cell r="B58">
            <v>2012</v>
          </cell>
          <cell r="C58">
            <v>100</v>
          </cell>
          <cell r="D58">
            <v>14.1</v>
          </cell>
          <cell r="E58">
            <v>38.700000000000003</v>
          </cell>
          <cell r="F58">
            <v>19.100000000000001</v>
          </cell>
          <cell r="G58">
            <v>57.800000000000004</v>
          </cell>
          <cell r="H58">
            <v>18</v>
          </cell>
          <cell r="I58">
            <v>10.1</v>
          </cell>
          <cell r="J58">
            <v>28.1</v>
          </cell>
          <cell r="K58">
            <v>5.14</v>
          </cell>
          <cell r="L58">
            <v>0.83759054999999993</v>
          </cell>
          <cell r="M58">
            <v>0.48697124999999997</v>
          </cell>
          <cell r="N58">
            <v>0.22100000000000003</v>
          </cell>
          <cell r="O58">
            <v>22.034898190045247</v>
          </cell>
          <cell r="AA58">
            <v>1.15E-2</v>
          </cell>
          <cell r="AB58">
            <v>0.69525925</v>
          </cell>
          <cell r="AC58">
            <v>50</v>
          </cell>
          <cell r="AD58">
            <v>1.4519</v>
          </cell>
          <cell r="AE58">
            <v>1.1698649131134167</v>
          </cell>
          <cell r="AF58">
            <v>1.1694512993262594</v>
          </cell>
        </row>
        <row r="59">
          <cell r="A59" t="str">
            <v>POR 33 H1</v>
          </cell>
          <cell r="B59">
            <v>2012</v>
          </cell>
          <cell r="C59">
            <v>20</v>
          </cell>
          <cell r="D59">
            <v>29.3</v>
          </cell>
          <cell r="G59">
            <v>0</v>
          </cell>
          <cell r="J59">
            <v>0</v>
          </cell>
          <cell r="K59">
            <v>5.5</v>
          </cell>
          <cell r="L59">
            <v>6.137827277143554</v>
          </cell>
          <cell r="M59">
            <v>3.5685042308974153</v>
          </cell>
          <cell r="N59">
            <v>2.6875457020082716</v>
          </cell>
          <cell r="O59">
            <v>13.277929481276715</v>
          </cell>
          <cell r="Q59">
            <v>2.75</v>
          </cell>
          <cell r="R59">
            <v>0.40200000000000002</v>
          </cell>
          <cell r="S59">
            <v>9.1999999999999998E-2</v>
          </cell>
          <cell r="U59">
            <v>0.315</v>
          </cell>
          <cell r="Y59">
            <v>3.52</v>
          </cell>
          <cell r="Z59">
            <v>92.159090909090907</v>
          </cell>
          <cell r="AA59" t="e">
            <v>#N/A</v>
          </cell>
          <cell r="AB59" t="e">
            <v>#N/A</v>
          </cell>
          <cell r="AC59">
            <v>20</v>
          </cell>
          <cell r="AE59">
            <v>1.1804531854041458</v>
          </cell>
          <cell r="AF59">
            <v>1.1773675654809537</v>
          </cell>
        </row>
        <row r="60">
          <cell r="A60" t="str">
            <v>POR 33 H2</v>
          </cell>
          <cell r="B60">
            <v>2012</v>
          </cell>
          <cell r="C60">
            <v>50</v>
          </cell>
          <cell r="D60">
            <v>34.299999999999997</v>
          </cell>
          <cell r="G60">
            <v>0</v>
          </cell>
          <cell r="J60">
            <v>0</v>
          </cell>
          <cell r="K60">
            <v>5.3</v>
          </cell>
          <cell r="L60">
            <v>2.1170157455422478</v>
          </cell>
          <cell r="M60">
            <v>1.2308231078734</v>
          </cell>
          <cell r="N60">
            <v>0.84392104741384832</v>
          </cell>
          <cell r="O60">
            <v>14.584576503278271</v>
          </cell>
          <cell r="Y60">
            <v>3.52</v>
          </cell>
          <cell r="AA60" t="e">
            <v>#N/A</v>
          </cell>
          <cell r="AB60" t="e">
            <v>#N/A</v>
          </cell>
          <cell r="AC60">
            <v>30</v>
          </cell>
          <cell r="AE60">
            <v>1.2253514312659792</v>
          </cell>
          <cell r="AF60">
            <v>1.2241928874999868</v>
          </cell>
        </row>
        <row r="61">
          <cell r="A61" t="str">
            <v>POR 33 H3</v>
          </cell>
          <cell r="B61">
            <v>2012</v>
          </cell>
          <cell r="C61">
            <v>100</v>
          </cell>
          <cell r="D61">
            <v>39.4</v>
          </cell>
          <cell r="G61">
            <v>0</v>
          </cell>
          <cell r="J61">
            <v>0</v>
          </cell>
          <cell r="K61">
            <v>5.15</v>
          </cell>
          <cell r="L61">
            <v>0.88141379104868611</v>
          </cell>
          <cell r="M61">
            <v>0.512449878516678</v>
          </cell>
          <cell r="N61">
            <v>0.36447808507661478</v>
          </cell>
          <cell r="O61">
            <v>14.059826900400857</v>
          </cell>
          <cell r="Y61">
            <v>3.52</v>
          </cell>
          <cell r="AA61" t="e">
            <v>#N/A</v>
          </cell>
          <cell r="AB61" t="e">
            <v>#N/A</v>
          </cell>
          <cell r="AC61">
            <v>50</v>
          </cell>
          <cell r="AE61">
            <v>1.2593156431134167</v>
          </cell>
          <cell r="AF61">
            <v>1.2588028262377264</v>
          </cell>
        </row>
        <row r="62">
          <cell r="A62" t="str">
            <v>BER 33 H1</v>
          </cell>
          <cell r="B62">
            <v>2012</v>
          </cell>
          <cell r="C62">
            <v>20</v>
          </cell>
          <cell r="D62">
            <v>15.8</v>
          </cell>
          <cell r="E62">
            <v>4</v>
          </cell>
          <cell r="F62">
            <v>0.9</v>
          </cell>
          <cell r="G62">
            <v>4.9000000000000004</v>
          </cell>
          <cell r="H62">
            <v>6.4</v>
          </cell>
          <cell r="I62">
            <v>72.900000000000006</v>
          </cell>
          <cell r="J62">
            <v>79.300000000000011</v>
          </cell>
          <cell r="K62">
            <v>5.4</v>
          </cell>
          <cell r="L62">
            <v>4.0382586225456398</v>
          </cell>
          <cell r="M62">
            <v>2.3478247805497907</v>
          </cell>
          <cell r="N62">
            <v>1.6437786929014979</v>
          </cell>
          <cell r="O62">
            <v>14.28309535029654</v>
          </cell>
          <cell r="Q62">
            <v>1.68</v>
          </cell>
          <cell r="R62">
            <v>0.28399999999999997</v>
          </cell>
          <cell r="S62">
            <v>4.8599999999999997E-2</v>
          </cell>
          <cell r="U62">
            <v>0.39400000000000002</v>
          </cell>
          <cell r="Y62">
            <v>2.5099999999999998</v>
          </cell>
          <cell r="Z62">
            <v>80.183266932270925</v>
          </cell>
          <cell r="AA62">
            <v>5.67E-2</v>
          </cell>
          <cell r="AB62">
            <v>3.0193795805497907</v>
          </cell>
          <cell r="AC62">
            <v>20</v>
          </cell>
          <cell r="AD62">
            <v>1.4434</v>
          </cell>
          <cell r="AE62">
            <v>1.1919278954041457</v>
          </cell>
          <cell r="AF62">
            <v>1.189851634489338</v>
          </cell>
        </row>
        <row r="63">
          <cell r="A63" t="str">
            <v>BER 33 H2</v>
          </cell>
          <cell r="B63">
            <v>2012</v>
          </cell>
          <cell r="C63">
            <v>50</v>
          </cell>
          <cell r="D63">
            <v>29.2</v>
          </cell>
          <cell r="E63">
            <v>2.8</v>
          </cell>
          <cell r="F63">
            <v>1.5</v>
          </cell>
          <cell r="G63">
            <v>4.3</v>
          </cell>
          <cell r="H63">
            <v>8.4</v>
          </cell>
          <cell r="I63">
            <v>58.1</v>
          </cell>
          <cell r="J63">
            <v>66.5</v>
          </cell>
          <cell r="K63">
            <v>5.4</v>
          </cell>
          <cell r="L63">
            <v>1.7412529614810788</v>
          </cell>
          <cell r="M63">
            <v>1.0123563729541156</v>
          </cell>
          <cell r="N63">
            <v>0.62315851473605399</v>
          </cell>
          <cell r="O63">
            <v>16.245567524386807</v>
          </cell>
          <cell r="Y63">
            <v>2.5099999999999998</v>
          </cell>
          <cell r="AA63">
            <v>2.4899999999999999E-2</v>
          </cell>
          <cell r="AB63">
            <v>1.0929327729541154</v>
          </cell>
          <cell r="AC63">
            <v>30</v>
          </cell>
          <cell r="AD63">
            <v>1.3764000000000001</v>
          </cell>
          <cell r="AE63">
            <v>1.1796459812659792</v>
          </cell>
          <cell r="AF63">
            <v>1.178770312061038</v>
          </cell>
        </row>
        <row r="64">
          <cell r="A64" t="str">
            <v>BER 33 H3</v>
          </cell>
          <cell r="B64">
            <v>2012</v>
          </cell>
          <cell r="C64">
            <v>100</v>
          </cell>
          <cell r="D64">
            <v>31</v>
          </cell>
          <cell r="E64">
            <v>4</v>
          </cell>
          <cell r="F64">
            <v>1.4</v>
          </cell>
          <cell r="G64">
            <v>5.4</v>
          </cell>
          <cell r="H64">
            <v>8.6</v>
          </cell>
          <cell r="I64">
            <v>55</v>
          </cell>
          <cell r="J64">
            <v>63.6</v>
          </cell>
          <cell r="K64">
            <v>5.3</v>
          </cell>
          <cell r="L64">
            <v>1.0327511378939145</v>
          </cell>
          <cell r="M64">
            <v>0.60043670807785732</v>
          </cell>
          <cell r="N64">
            <v>0.34730415573097545</v>
          </cell>
          <cell r="O64">
            <v>17.288497651694108</v>
          </cell>
          <cell r="Y64">
            <v>2.5099999999999998</v>
          </cell>
          <cell r="AA64">
            <v>1.15E-2</v>
          </cell>
          <cell r="AB64">
            <v>0.61437470807785732</v>
          </cell>
          <cell r="AC64">
            <v>50</v>
          </cell>
          <cell r="AD64">
            <v>1.3673999999999999</v>
          </cell>
          <cell r="AE64">
            <v>1.2036147631134166</v>
          </cell>
          <cell r="AF64">
            <v>1.2030713947034859</v>
          </cell>
        </row>
        <row r="65">
          <cell r="A65" t="str">
            <v>BE3 H1</v>
          </cell>
          <cell r="B65">
            <v>2012</v>
          </cell>
          <cell r="C65">
            <v>20</v>
          </cell>
          <cell r="D65">
            <v>30.2</v>
          </cell>
          <cell r="E65">
            <v>7</v>
          </cell>
          <cell r="F65">
            <v>1.2</v>
          </cell>
          <cell r="G65">
            <v>8.1999999999999993</v>
          </cell>
          <cell r="H65">
            <v>10.7</v>
          </cell>
          <cell r="I65">
            <v>50.9</v>
          </cell>
          <cell r="J65">
            <v>61.599999999999994</v>
          </cell>
          <cell r="K65">
            <v>5.73</v>
          </cell>
          <cell r="L65">
            <v>3.6043889999999994</v>
          </cell>
          <cell r="M65">
            <v>2.0955749999999997</v>
          </cell>
          <cell r="N65">
            <v>1.3</v>
          </cell>
          <cell r="O65">
            <v>16.119807692307688</v>
          </cell>
          <cell r="AA65">
            <v>5.67E-2</v>
          </cell>
          <cell r="AB65">
            <v>1.9506497999999999</v>
          </cell>
          <cell r="AC65">
            <v>20</v>
          </cell>
          <cell r="AD65">
            <v>1.3714</v>
          </cell>
          <cell r="AE65">
            <v>1.1184959054041457</v>
          </cell>
          <cell r="AF65">
            <v>1.116888328541906</v>
          </cell>
        </row>
        <row r="66">
          <cell r="A66" t="str">
            <v>BE3 H2</v>
          </cell>
          <cell r="B66">
            <v>2012</v>
          </cell>
          <cell r="C66">
            <v>50</v>
          </cell>
          <cell r="D66">
            <v>39</v>
          </cell>
          <cell r="E66">
            <v>4.5999999999999996</v>
          </cell>
          <cell r="F66">
            <v>2.9</v>
          </cell>
          <cell r="G66">
            <v>7.5</v>
          </cell>
          <cell r="H66">
            <v>13.1</v>
          </cell>
          <cell r="I66">
            <v>40.4</v>
          </cell>
          <cell r="J66">
            <v>53.5</v>
          </cell>
          <cell r="K66">
            <v>5.53</v>
          </cell>
          <cell r="L66">
            <v>2.0352846000000002</v>
          </cell>
          <cell r="M66">
            <v>1.1833050000000001</v>
          </cell>
          <cell r="N66">
            <v>0.43700000000000006</v>
          </cell>
          <cell r="O66">
            <v>27.077917620137299</v>
          </cell>
          <cell r="AA66">
            <v>2.4899999999999999E-2</v>
          </cell>
          <cell r="AB66">
            <v>1.0198613999999999</v>
          </cell>
          <cell r="AC66">
            <v>30</v>
          </cell>
          <cell r="AD66">
            <v>1.3273999999999999</v>
          </cell>
          <cell r="AE66">
            <v>1.1433733812659792</v>
          </cell>
          <cell r="AF66">
            <v>1.1424190602368733</v>
          </cell>
        </row>
        <row r="67">
          <cell r="A67" t="str">
            <v>BE3 H3</v>
          </cell>
          <cell r="B67">
            <v>2012</v>
          </cell>
          <cell r="C67">
            <v>100</v>
          </cell>
          <cell r="D67">
            <v>30.4</v>
          </cell>
          <cell r="E67">
            <v>5.9</v>
          </cell>
          <cell r="F67">
            <v>4.0999999999999996</v>
          </cell>
          <cell r="G67">
            <v>10</v>
          </cell>
          <cell r="H67">
            <v>13.6</v>
          </cell>
          <cell r="I67">
            <v>46</v>
          </cell>
          <cell r="J67">
            <v>59.6</v>
          </cell>
          <cell r="K67">
            <v>5.4</v>
          </cell>
          <cell r="L67">
            <v>1.5530353859999999</v>
          </cell>
          <cell r="M67">
            <v>0.90292755000000002</v>
          </cell>
          <cell r="N67">
            <v>0.40700000000000003</v>
          </cell>
          <cell r="O67">
            <v>22.184952088452089</v>
          </cell>
          <cell r="AA67">
            <v>1.15E-2</v>
          </cell>
          <cell r="AB67">
            <v>0.92376555000000005</v>
          </cell>
          <cell r="AC67">
            <v>50</v>
          </cell>
          <cell r="AD67">
            <v>1.3704000000000001</v>
          </cell>
          <cell r="AE67">
            <v>1.1916219631134166</v>
          </cell>
          <cell r="AF67">
            <v>1.1908230743887396</v>
          </cell>
        </row>
        <row r="68">
          <cell r="A68" t="str">
            <v>Bc H1</v>
          </cell>
          <cell r="B68">
            <v>2012</v>
          </cell>
          <cell r="C68">
            <v>20</v>
          </cell>
          <cell r="D68">
            <v>27.6</v>
          </cell>
          <cell r="E68">
            <v>7.1</v>
          </cell>
          <cell r="F68">
            <v>2.1</v>
          </cell>
          <cell r="G68">
            <v>9.1999999999999993</v>
          </cell>
          <cell r="H68">
            <v>12.6</v>
          </cell>
          <cell r="I68">
            <v>50.6</v>
          </cell>
          <cell r="J68">
            <v>63.2</v>
          </cell>
          <cell r="K68">
            <v>5.52</v>
          </cell>
          <cell r="L68">
            <v>4.9231044000000006</v>
          </cell>
          <cell r="M68">
            <v>2.8622700000000005</v>
          </cell>
          <cell r="N68">
            <v>1.7000000000000002</v>
          </cell>
          <cell r="O68">
            <v>16.836882352941178</v>
          </cell>
          <cell r="AA68">
            <v>5.67E-2</v>
          </cell>
          <cell r="AB68">
            <v>2.8647648000000006</v>
          </cell>
          <cell r="AC68">
            <v>20</v>
          </cell>
          <cell r="AD68">
            <v>1.3843999999999999</v>
          </cell>
          <cell r="AE68">
            <v>1.1234594254041457</v>
          </cell>
          <cell r="AF68">
            <v>1.1212429020521046</v>
          </cell>
        </row>
        <row r="69">
          <cell r="A69" t="str">
            <v>Bc H2</v>
          </cell>
          <cell r="B69">
            <v>2012</v>
          </cell>
          <cell r="C69">
            <v>50</v>
          </cell>
          <cell r="D69">
            <v>34.9</v>
          </cell>
          <cell r="E69">
            <v>4</v>
          </cell>
          <cell r="F69">
            <v>1.9</v>
          </cell>
          <cell r="G69">
            <v>5.9</v>
          </cell>
          <cell r="H69">
            <v>11.2</v>
          </cell>
          <cell r="I69">
            <v>48</v>
          </cell>
          <cell r="J69">
            <v>59.2</v>
          </cell>
          <cell r="K69">
            <v>5.33</v>
          </cell>
          <cell r="L69">
            <v>3.2204592000000001</v>
          </cell>
          <cell r="M69">
            <v>1.87236</v>
          </cell>
          <cell r="N69">
            <v>0.91700000000000004</v>
          </cell>
          <cell r="O69">
            <v>20.418320610687022</v>
          </cell>
          <cell r="AA69">
            <v>2.4899999999999999E-2</v>
          </cell>
          <cell r="AB69">
            <v>1.8110063999999999</v>
          </cell>
          <cell r="AC69">
            <v>30</v>
          </cell>
          <cell r="AD69">
            <v>1.3478999999999999</v>
          </cell>
          <cell r="AE69">
            <v>1.1565728712659791</v>
          </cell>
          <cell r="AF69">
            <v>1.1550242555397428</v>
          </cell>
        </row>
        <row r="70">
          <cell r="A70" t="str">
            <v>Bc H3</v>
          </cell>
          <cell r="B70">
            <v>2012</v>
          </cell>
          <cell r="C70">
            <v>100</v>
          </cell>
          <cell r="D70">
            <v>36.200000000000003</v>
          </cell>
          <cell r="E70">
            <v>1</v>
          </cell>
          <cell r="F70">
            <v>3.5</v>
          </cell>
          <cell r="G70">
            <v>4.5</v>
          </cell>
          <cell r="H70">
            <v>11.1</v>
          </cell>
          <cell r="I70">
            <v>48.2</v>
          </cell>
          <cell r="J70">
            <v>59.300000000000004</v>
          </cell>
          <cell r="K70">
            <v>5.01</v>
          </cell>
          <cell r="L70">
            <v>1.8326364359999998</v>
          </cell>
          <cell r="M70">
            <v>1.0654862999999999</v>
          </cell>
          <cell r="N70">
            <v>0.41899999999999998</v>
          </cell>
          <cell r="O70">
            <v>25.429267303102623</v>
          </cell>
          <cell r="AA70">
            <v>1.15E-2</v>
          </cell>
          <cell r="AB70">
            <v>1.0196242999999998</v>
          </cell>
          <cell r="AC70">
            <v>50</v>
          </cell>
          <cell r="AD70">
            <v>1.3413999999999999</v>
          </cell>
          <cell r="AE70">
            <v>1.1908063531134168</v>
          </cell>
          <cell r="AF70">
            <v>1.1898651885803153</v>
          </cell>
        </row>
        <row r="71">
          <cell r="A71" t="str">
            <v>Ar H1</v>
          </cell>
          <cell r="B71">
            <v>2012</v>
          </cell>
          <cell r="C71">
            <v>20</v>
          </cell>
          <cell r="D71">
            <v>24.1</v>
          </cell>
          <cell r="E71">
            <v>8.5</v>
          </cell>
          <cell r="F71">
            <v>2.2000000000000002</v>
          </cell>
          <cell r="G71">
            <v>10.7</v>
          </cell>
          <cell r="H71">
            <v>13.9</v>
          </cell>
          <cell r="I71">
            <v>51.3</v>
          </cell>
          <cell r="J71">
            <v>65.2</v>
          </cell>
          <cell r="K71">
            <v>4.9000000000000004</v>
          </cell>
          <cell r="L71">
            <v>3.4875407999999997</v>
          </cell>
          <cell r="M71">
            <v>2.0276399999999999</v>
          </cell>
          <cell r="N71">
            <v>1.3</v>
          </cell>
          <cell r="O71">
            <v>15.597230769230768</v>
          </cell>
          <cell r="AA71">
            <v>5.67E-2</v>
          </cell>
          <cell r="AB71">
            <v>2.2285848000000001</v>
          </cell>
          <cell r="AC71">
            <v>20</v>
          </cell>
          <cell r="AD71">
            <v>1.4018999999999999</v>
          </cell>
          <cell r="AE71">
            <v>1.1301318254041457</v>
          </cell>
          <cell r="AF71">
            <v>1.1285396918286241</v>
          </cell>
        </row>
        <row r="72">
          <cell r="A72" t="str">
            <v>Ar H2</v>
          </cell>
          <cell r="B72">
            <v>2012</v>
          </cell>
          <cell r="C72">
            <v>50</v>
          </cell>
          <cell r="D72">
            <v>18.100000000000001</v>
          </cell>
          <cell r="E72">
            <v>13.5</v>
          </cell>
          <cell r="F72">
            <v>3.3</v>
          </cell>
          <cell r="G72">
            <v>16.8</v>
          </cell>
          <cell r="H72">
            <v>10</v>
          </cell>
          <cell r="I72">
            <v>55.1</v>
          </cell>
          <cell r="J72">
            <v>65.099999999999994</v>
          </cell>
          <cell r="K72">
            <v>4.99</v>
          </cell>
          <cell r="L72">
            <v>1.145068242</v>
          </cell>
          <cell r="M72">
            <v>0.66573735000000001</v>
          </cell>
          <cell r="N72">
            <v>0.29799999999999999</v>
          </cell>
          <cell r="O72">
            <v>22.340179530201343</v>
          </cell>
          <cell r="AA72">
            <v>2.4899999999999999E-2</v>
          </cell>
          <cell r="AB72">
            <v>1.0227037499999998</v>
          </cell>
          <cell r="AC72">
            <v>30</v>
          </cell>
          <cell r="AD72">
            <v>1.4319</v>
          </cell>
          <cell r="AE72">
            <v>1.174684101265979</v>
          </cell>
          <cell r="AF72">
            <v>1.174113504027215</v>
          </cell>
        </row>
        <row r="73">
          <cell r="A73" t="str">
            <v>Ar H3</v>
          </cell>
          <cell r="B73">
            <v>2012</v>
          </cell>
          <cell r="C73">
            <v>100</v>
          </cell>
          <cell r="D73">
            <v>10.6</v>
          </cell>
          <cell r="E73">
            <v>21.4</v>
          </cell>
          <cell r="F73">
            <v>6.8</v>
          </cell>
          <cell r="G73">
            <v>28.2</v>
          </cell>
          <cell r="H73">
            <v>11.4</v>
          </cell>
          <cell r="I73">
            <v>49.8</v>
          </cell>
          <cell r="J73">
            <v>61.199999999999996</v>
          </cell>
          <cell r="K73">
            <v>4.93</v>
          </cell>
          <cell r="L73">
            <v>0.6384478320000001</v>
          </cell>
          <cell r="M73">
            <v>0.37119060000000004</v>
          </cell>
          <cell r="N73">
            <v>0.16600000000000001</v>
          </cell>
          <cell r="O73">
            <v>22.360879518072291</v>
          </cell>
          <cell r="AA73">
            <v>1.15E-2</v>
          </cell>
          <cell r="AB73">
            <v>0.61972860000000007</v>
          </cell>
          <cell r="AC73">
            <v>50</v>
          </cell>
          <cell r="AD73">
            <v>1.4694</v>
          </cell>
          <cell r="AE73">
            <v>1.1961694831134166</v>
          </cell>
          <cell r="AF73">
            <v>1.1958381294478506</v>
          </cell>
        </row>
        <row r="74">
          <cell r="A74" t="str">
            <v>AMVA H1</v>
          </cell>
          <cell r="B74">
            <v>2012</v>
          </cell>
          <cell r="C74">
            <v>20</v>
          </cell>
          <cell r="D74">
            <v>24.4</v>
          </cell>
          <cell r="E74">
            <v>5</v>
          </cell>
          <cell r="F74">
            <v>2.2999999999999998</v>
          </cell>
          <cell r="G74">
            <v>7.3</v>
          </cell>
          <cell r="H74">
            <v>13.6</v>
          </cell>
          <cell r="I74">
            <v>54.7</v>
          </cell>
          <cell r="J74">
            <v>68.3</v>
          </cell>
          <cell r="K74">
            <v>5.14</v>
          </cell>
          <cell r="L74">
            <v>3.6878519999999999</v>
          </cell>
          <cell r="M74">
            <v>2.1440999999999999</v>
          </cell>
          <cell r="N74">
            <v>1.4000000000000001</v>
          </cell>
          <cell r="O74">
            <v>15.314999999999998</v>
          </cell>
          <cell r="AA74">
            <v>5.67E-2</v>
          </cell>
          <cell r="AB74">
            <v>2.3280348000000002</v>
          </cell>
          <cell r="AC74">
            <v>20</v>
          </cell>
          <cell r="AD74">
            <v>1.4003999999999999</v>
          </cell>
          <cell r="AE74">
            <v>1.1415016954041457</v>
          </cell>
          <cell r="AF74">
            <v>1.139780011666508</v>
          </cell>
        </row>
        <row r="75">
          <cell r="A75" t="str">
            <v>AMVA H2</v>
          </cell>
          <cell r="B75">
            <v>2012</v>
          </cell>
          <cell r="C75">
            <v>50</v>
          </cell>
          <cell r="D75">
            <v>25</v>
          </cell>
          <cell r="E75">
            <v>6.2</v>
          </cell>
          <cell r="F75">
            <v>2.8</v>
          </cell>
          <cell r="G75">
            <v>9</v>
          </cell>
          <cell r="H75">
            <v>10.199999999999999</v>
          </cell>
          <cell r="I75">
            <v>55.8</v>
          </cell>
          <cell r="J75">
            <v>66</v>
          </cell>
          <cell r="K75">
            <v>5.08</v>
          </cell>
          <cell r="L75">
            <v>1.4992852139999999</v>
          </cell>
          <cell r="M75">
            <v>0.87167744999999996</v>
          </cell>
          <cell r="N75">
            <v>0.34700000000000003</v>
          </cell>
          <cell r="O75">
            <v>25.120387608069162</v>
          </cell>
          <cell r="AA75">
            <v>2.4899999999999999E-2</v>
          </cell>
          <cell r="AB75">
            <v>1.0568338499999999</v>
          </cell>
          <cell r="AC75">
            <v>30</v>
          </cell>
          <cell r="AD75">
            <v>1.3974</v>
          </cell>
          <cell r="AE75">
            <v>1.1778446312659792</v>
          </cell>
          <cell r="AF75">
            <v>1.1770931386676489</v>
          </cell>
        </row>
        <row r="76">
          <cell r="A76" t="str">
            <v>AMVA H3</v>
          </cell>
          <cell r="B76">
            <v>2012</v>
          </cell>
          <cell r="C76">
            <v>100</v>
          </cell>
          <cell r="D76">
            <v>23.6</v>
          </cell>
          <cell r="E76">
            <v>10.3</v>
          </cell>
          <cell r="F76">
            <v>4.5999999999999996</v>
          </cell>
          <cell r="G76">
            <v>14.9</v>
          </cell>
          <cell r="H76">
            <v>10.8</v>
          </cell>
          <cell r="I76">
            <v>50.7</v>
          </cell>
          <cell r="J76">
            <v>61.5</v>
          </cell>
          <cell r="K76">
            <v>5.0999999999999996</v>
          </cell>
          <cell r="L76">
            <v>0.916379622</v>
          </cell>
          <cell r="M76">
            <v>0.53277885000000003</v>
          </cell>
          <cell r="N76">
            <v>0.222</v>
          </cell>
          <cell r="O76">
            <v>23.999047297297299</v>
          </cell>
          <cell r="AA76">
            <v>1.15E-2</v>
          </cell>
          <cell r="AB76">
            <v>0.6318168500000001</v>
          </cell>
          <cell r="AC76">
            <v>50</v>
          </cell>
          <cell r="AD76">
            <v>1.4043999999999999</v>
          </cell>
          <cell r="AE76">
            <v>1.1970591931134167</v>
          </cell>
          <cell r="AF76">
            <v>1.1965828614594447</v>
          </cell>
        </row>
        <row r="77">
          <cell r="A77" t="str">
            <v>RIM 41 H1</v>
          </cell>
          <cell r="B77">
            <v>2012</v>
          </cell>
          <cell r="C77">
            <v>20</v>
          </cell>
          <cell r="D77">
            <v>40.6</v>
          </cell>
          <cell r="G77">
            <v>0</v>
          </cell>
          <cell r="J77">
            <v>0</v>
          </cell>
          <cell r="K77">
            <v>5.05</v>
          </cell>
          <cell r="L77">
            <v>7.1280909917150934</v>
          </cell>
          <cell r="M77">
            <v>4.1442389486715658</v>
          </cell>
          <cell r="N77">
            <v>2.972062060212171</v>
          </cell>
          <cell r="O77">
            <v>13.943985235542879</v>
          </cell>
          <cell r="Q77">
            <v>0.35599999999999998</v>
          </cell>
          <cell r="R77">
            <v>0.20499999999999999</v>
          </cell>
          <cell r="S77">
            <v>6.3899999999999998E-2</v>
          </cell>
          <cell r="U77">
            <v>1.69</v>
          </cell>
          <cell r="Y77">
            <v>2.97</v>
          </cell>
          <cell r="Z77">
            <v>21.040404040404042</v>
          </cell>
          <cell r="AA77" t="e">
            <v>#N/A</v>
          </cell>
          <cell r="AB77" t="e">
            <v>#N/A</v>
          </cell>
          <cell r="AC77">
            <v>20</v>
          </cell>
          <cell r="AE77">
            <v>1.1804531854041458</v>
          </cell>
          <cell r="AF77">
            <v>1.176871248862001</v>
          </cell>
        </row>
        <row r="78">
          <cell r="A78" t="str">
            <v>RIM 41 H2</v>
          </cell>
          <cell r="B78">
            <v>2012</v>
          </cell>
          <cell r="C78">
            <v>50</v>
          </cell>
          <cell r="D78">
            <v>55.3</v>
          </cell>
          <cell r="G78">
            <v>0</v>
          </cell>
          <cell r="J78">
            <v>0</v>
          </cell>
          <cell r="K78">
            <v>5</v>
          </cell>
          <cell r="L78">
            <v>4.5520455923419201</v>
          </cell>
          <cell r="M78">
            <v>2.6465381350825119</v>
          </cell>
          <cell r="N78">
            <v>1.8623483759068202</v>
          </cell>
          <cell r="O78">
            <v>14.210757607549402</v>
          </cell>
          <cell r="Y78">
            <v>2.97</v>
          </cell>
          <cell r="AA78" t="e">
            <v>#N/A</v>
          </cell>
          <cell r="AB78" t="e">
            <v>#N/A</v>
          </cell>
          <cell r="AC78">
            <v>30</v>
          </cell>
          <cell r="AE78">
            <v>1.2253514312659792</v>
          </cell>
          <cell r="AF78">
            <v>1.2228630156496048</v>
          </cell>
        </row>
        <row r="79">
          <cell r="A79" t="str">
            <v>RIM 41 H3</v>
          </cell>
          <cell r="B79">
            <v>2012</v>
          </cell>
          <cell r="C79">
            <v>100</v>
          </cell>
          <cell r="D79">
            <v>68.599999999999994</v>
          </cell>
          <cell r="G79">
            <v>0</v>
          </cell>
          <cell r="J79">
            <v>0</v>
          </cell>
          <cell r="K79">
            <v>5</v>
          </cell>
          <cell r="L79">
            <v>2.2341879904625981</v>
          </cell>
          <cell r="M79">
            <v>1.298946506082906</v>
          </cell>
          <cell r="N79">
            <v>0.92952524333135012</v>
          </cell>
          <cell r="O79">
            <v>13.97430048728507</v>
          </cell>
          <cell r="Y79">
            <v>2.97</v>
          </cell>
          <cell r="AA79" t="e">
            <v>#N/A</v>
          </cell>
          <cell r="AB79" t="e">
            <v>#N/A</v>
          </cell>
          <cell r="AC79">
            <v>50</v>
          </cell>
          <cell r="AE79">
            <v>1.2593156431134167</v>
          </cell>
          <cell r="AF79">
            <v>1.2580165782538515</v>
          </cell>
        </row>
        <row r="80">
          <cell r="A80" t="str">
            <v>BB3  H1</v>
          </cell>
          <cell r="B80">
            <v>2018</v>
          </cell>
          <cell r="C80">
            <v>20</v>
          </cell>
          <cell r="D80">
            <v>11.4</v>
          </cell>
          <cell r="E80">
            <v>5</v>
          </cell>
          <cell r="F80">
            <v>4.3</v>
          </cell>
          <cell r="G80">
            <v>9.3000000000000007</v>
          </cell>
          <cell r="H80">
            <v>59.1</v>
          </cell>
          <cell r="I80">
            <v>20.2</v>
          </cell>
          <cell r="J80">
            <v>79.3</v>
          </cell>
          <cell r="K80" t="str">
            <v>5,77</v>
          </cell>
          <cell r="L80" t="str">
            <v>2,59</v>
          </cell>
          <cell r="M80" t="str">
            <v>1,50</v>
          </cell>
          <cell r="N80" t="str">
            <v>1,30</v>
          </cell>
          <cell r="O80" t="str">
            <v>11,58</v>
          </cell>
          <cell r="P80" t="str">
            <v>8,09</v>
          </cell>
          <cell r="Q80" t="str">
            <v>2,52</v>
          </cell>
          <cell r="R80" t="str">
            <v>0,329</v>
          </cell>
          <cell r="S80" t="str">
            <v>0,079</v>
          </cell>
          <cell r="T80" t="str">
            <v>0,0422</v>
          </cell>
          <cell r="U80" t="str">
            <v>0,0702</v>
          </cell>
          <cell r="V80" t="str">
            <v>0,011</v>
          </cell>
          <cell r="W80" t="str">
            <v>0,02</v>
          </cell>
          <cell r="Y80" t="str">
            <v>3,37</v>
          </cell>
          <cell r="Z80" t="str">
            <v>91,29</v>
          </cell>
          <cell r="AA80">
            <v>4</v>
          </cell>
          <cell r="AB80">
            <v>-12.838461538461537</v>
          </cell>
          <cell r="AC80">
            <v>20</v>
          </cell>
          <cell r="AD80">
            <v>1.4654</v>
          </cell>
          <cell r="AE80">
            <v>1.1919278954041457</v>
          </cell>
          <cell r="AF80">
            <v>1.19059542074054</v>
          </cell>
          <cell r="AG80">
            <v>-3.7626963076923077</v>
          </cell>
          <cell r="AH80">
            <v>-3.0570827034091708</v>
          </cell>
        </row>
        <row r="81">
          <cell r="A81" t="str">
            <v>BB3 H2</v>
          </cell>
          <cell r="B81">
            <v>2018</v>
          </cell>
          <cell r="C81">
            <v>50</v>
          </cell>
          <cell r="D81">
            <v>16.7</v>
          </cell>
          <cell r="E81">
            <v>5.4</v>
          </cell>
          <cell r="F81">
            <v>4.5</v>
          </cell>
          <cell r="G81">
            <v>9.9</v>
          </cell>
          <cell r="H81">
            <v>60</v>
          </cell>
          <cell r="I81">
            <v>13.4</v>
          </cell>
          <cell r="J81">
            <v>73.400000000000006</v>
          </cell>
          <cell r="K81" t="str">
            <v>5,59</v>
          </cell>
          <cell r="L81" t="str">
            <v>1,09</v>
          </cell>
          <cell r="M81" t="str">
            <v>0,63</v>
          </cell>
          <cell r="N81" t="str">
            <v>0,49</v>
          </cell>
          <cell r="O81" t="str">
            <v>13,03</v>
          </cell>
          <cell r="P81" t="str">
            <v>(-0,04)&lt;LD= 0,2mg/kg</v>
          </cell>
          <cell r="Q81" t="str">
            <v>1,86</v>
          </cell>
          <cell r="R81" t="str">
            <v>0,163</v>
          </cell>
          <cell r="S81" t="str">
            <v>0,0214</v>
          </cell>
          <cell r="T81" t="str">
            <v>0,0239</v>
          </cell>
          <cell r="U81" t="str">
            <v>0,0971</v>
          </cell>
          <cell r="V81" t="str">
            <v>(0,0005)&lt;LD=0,001</v>
          </cell>
          <cell r="W81" t="str">
            <v>0,03</v>
          </cell>
          <cell r="Y81" t="str">
            <v>2,67</v>
          </cell>
          <cell r="Z81" t="str">
            <v>82,46</v>
          </cell>
          <cell r="AA81">
            <v>5</v>
          </cell>
          <cell r="AB81">
            <v>-23.408461538461534</v>
          </cell>
          <cell r="AC81">
            <v>30</v>
          </cell>
          <cell r="AD81">
            <v>1.4389000000000001</v>
          </cell>
          <cell r="AE81">
            <v>1.2078235112659792</v>
          </cell>
          <cell r="AF81">
            <v>1.2072455599014187</v>
          </cell>
          <cell r="AG81">
            <v>-10.104730592307693</v>
          </cell>
          <cell r="AH81">
            <v>-8.4779283769292473</v>
          </cell>
        </row>
        <row r="82">
          <cell r="A82" t="str">
            <v>BB3 H3</v>
          </cell>
          <cell r="B82">
            <v>2018</v>
          </cell>
          <cell r="C82">
            <v>100</v>
          </cell>
          <cell r="D82">
            <v>21.2</v>
          </cell>
          <cell r="E82">
            <v>5.4</v>
          </cell>
          <cell r="F82">
            <v>4.0999999999999996</v>
          </cell>
          <cell r="G82">
            <v>9.5</v>
          </cell>
          <cell r="H82">
            <v>55.4</v>
          </cell>
          <cell r="I82">
            <v>13.8</v>
          </cell>
          <cell r="J82">
            <v>69.2</v>
          </cell>
          <cell r="K82" t="str">
            <v>5,01</v>
          </cell>
          <cell r="L82" t="str">
            <v>0,89</v>
          </cell>
          <cell r="M82" t="str">
            <v>0,52</v>
          </cell>
          <cell r="N82" t="str">
            <v>0,45</v>
          </cell>
          <cell r="O82" t="str">
            <v>11,42</v>
          </cell>
          <cell r="P82" t="str">
            <v>(-0,23)&lt;LD= 0,2mg/kg</v>
          </cell>
          <cell r="Q82" t="str">
            <v>0,64</v>
          </cell>
          <cell r="R82" t="str">
            <v>0,07</v>
          </cell>
          <cell r="S82" t="str">
            <v>0,02</v>
          </cell>
          <cell r="T82" t="str">
            <v>0,03</v>
          </cell>
          <cell r="U82" t="str">
            <v>1,012</v>
          </cell>
          <cell r="V82" t="str">
            <v>0,001</v>
          </cell>
          <cell r="W82" t="str">
            <v>0,10</v>
          </cell>
          <cell r="Y82" t="str">
            <v>1,9</v>
          </cell>
          <cell r="Z82" t="str">
            <v>101,2%</v>
          </cell>
          <cell r="AA82">
            <v>6</v>
          </cell>
          <cell r="AB82">
            <v>-30.356923076923085</v>
          </cell>
          <cell r="AC82">
            <v>50</v>
          </cell>
          <cell r="AD82">
            <v>1.4163999999999999</v>
          </cell>
          <cell r="AE82">
            <v>1.2238990831134167</v>
          </cell>
          <cell r="AF82">
            <v>1.2234130439495712</v>
          </cell>
          <cell r="AG82">
            <v>-21.498772923076928</v>
          </cell>
          <cell r="AH82">
            <v>-18.569527833240727</v>
          </cell>
        </row>
        <row r="83">
          <cell r="A83" t="str">
            <v>BF1 H1</v>
          </cell>
          <cell r="B83">
            <v>2018</v>
          </cell>
          <cell r="C83">
            <v>20</v>
          </cell>
          <cell r="D83">
            <v>14</v>
          </cell>
          <cell r="E83">
            <v>8.4</v>
          </cell>
          <cell r="F83">
            <v>4.2</v>
          </cell>
          <cell r="G83">
            <v>12.600000000000001</v>
          </cell>
          <cell r="H83">
            <v>49.9</v>
          </cell>
          <cell r="I83">
            <v>23.4</v>
          </cell>
          <cell r="J83">
            <v>73.3</v>
          </cell>
          <cell r="K83" t="str">
            <v>4,83</v>
          </cell>
          <cell r="L83" t="str">
            <v>2,47</v>
          </cell>
          <cell r="M83" t="str">
            <v>1,43</v>
          </cell>
          <cell r="N83" t="str">
            <v>1,12</v>
          </cell>
          <cell r="O83" t="str">
            <v>12,77</v>
          </cell>
          <cell r="P83" t="str">
            <v>3,50</v>
          </cell>
          <cell r="Q83" t="str">
            <v>0,81</v>
          </cell>
          <cell r="R83" t="str">
            <v>0,25</v>
          </cell>
          <cell r="S83" t="str">
            <v>0,06</v>
          </cell>
          <cell r="T83" t="str">
            <v>0,06</v>
          </cell>
          <cell r="U83" t="str">
            <v>0,954</v>
          </cell>
          <cell r="V83" t="str">
            <v>0,003</v>
          </cell>
          <cell r="W83" t="str">
            <v>0,13</v>
          </cell>
          <cell r="Y83" t="str">
            <v>2,2</v>
          </cell>
          <cell r="Z83" t="str">
            <v>104,8%</v>
          </cell>
          <cell r="AA83" t="e">
            <v>#N/A</v>
          </cell>
          <cell r="AB83" t="e">
            <v>#N/A</v>
          </cell>
          <cell r="AC83">
            <v>20</v>
          </cell>
          <cell r="AD83">
            <v>1.4523999999999999</v>
          </cell>
          <cell r="AE83">
            <v>1.1624726954041456</v>
          </cell>
          <cell r="AF83">
            <v>1.1612709730303146</v>
          </cell>
          <cell r="AG83" t="e">
            <v>#N/A</v>
          </cell>
          <cell r="AH83" t="e">
            <v>#N/A</v>
          </cell>
        </row>
        <row r="84">
          <cell r="A84" t="str">
            <v>BF1 H2</v>
          </cell>
          <cell r="B84">
            <v>2018</v>
          </cell>
          <cell r="C84">
            <v>50</v>
          </cell>
          <cell r="D84">
            <v>37.1</v>
          </cell>
          <cell r="E84">
            <v>10.8</v>
          </cell>
          <cell r="F84">
            <v>3.3</v>
          </cell>
          <cell r="G84">
            <v>14.100000000000001</v>
          </cell>
          <cell r="H84">
            <v>36.1</v>
          </cell>
          <cell r="I84">
            <v>12.8</v>
          </cell>
          <cell r="J84">
            <v>48.900000000000006</v>
          </cell>
          <cell r="K84" t="str">
            <v>4,86</v>
          </cell>
          <cell r="L84" t="str">
            <v>1,28</v>
          </cell>
          <cell r="M84" t="str">
            <v>0,74</v>
          </cell>
          <cell r="N84" t="str">
            <v>0,66</v>
          </cell>
          <cell r="O84" t="str">
            <v>11,17</v>
          </cell>
          <cell r="P84" t="str">
            <v>(-0,59)&lt;LD= 0,2mg/kg</v>
          </cell>
          <cell r="Q84" t="str">
            <v>0,309</v>
          </cell>
          <cell r="R84" t="str">
            <v>0,254</v>
          </cell>
          <cell r="S84" t="str">
            <v>0,0367</v>
          </cell>
          <cell r="T84" t="str">
            <v>0,0453</v>
          </cell>
          <cell r="U84" t="str">
            <v>3,19</v>
          </cell>
          <cell r="V84" t="str">
            <v>(0,0005)&lt;LD=0,001</v>
          </cell>
          <cell r="W84" t="str">
            <v>0,15</v>
          </cell>
          <cell r="Y84" t="str">
            <v>4,67</v>
          </cell>
          <cell r="Z84" t="str">
            <v>85,36</v>
          </cell>
          <cell r="AA84" t="e">
            <v>#N/A</v>
          </cell>
          <cell r="AB84" t="e">
            <v>#N/A</v>
          </cell>
          <cell r="AC84">
            <v>30</v>
          </cell>
          <cell r="AD84">
            <v>1.3369</v>
          </cell>
          <cell r="AE84">
            <v>1.1358008612659791</v>
          </cell>
          <cell r="AF84">
            <v>1.13520938418357</v>
          </cell>
          <cell r="AG84" t="e">
            <v>#N/A</v>
          </cell>
          <cell r="AH84" t="e">
            <v>#N/A</v>
          </cell>
        </row>
        <row r="85">
          <cell r="A85" t="str">
            <v>BF1 H3</v>
          </cell>
          <cell r="B85">
            <v>2018</v>
          </cell>
          <cell r="C85">
            <v>100</v>
          </cell>
          <cell r="D85">
            <v>38.6</v>
          </cell>
          <cell r="E85">
            <v>9</v>
          </cell>
          <cell r="F85">
            <v>0.8</v>
          </cell>
          <cell r="G85">
            <v>9.8000000000000007</v>
          </cell>
          <cell r="H85">
            <v>28.4</v>
          </cell>
          <cell r="I85">
            <v>23.2</v>
          </cell>
          <cell r="J85">
            <v>51.599999999999994</v>
          </cell>
          <cell r="K85" t="str">
            <v>4,85</v>
          </cell>
          <cell r="L85" t="str">
            <v>0,72</v>
          </cell>
          <cell r="M85" t="str">
            <v>0,42</v>
          </cell>
          <cell r="N85" t="str">
            <v>0,54</v>
          </cell>
          <cell r="O85" t="str">
            <v>7,79</v>
          </cell>
          <cell r="P85" t="str">
            <v>(-0,82)&lt;LD= 0,2mg/kg</v>
          </cell>
          <cell r="Q85" t="str">
            <v>0,155</v>
          </cell>
          <cell r="R85" t="str">
            <v>0,213</v>
          </cell>
          <cell r="S85" t="str">
            <v>0,051</v>
          </cell>
          <cell r="T85" t="str">
            <v>0,0423</v>
          </cell>
          <cell r="U85" t="str">
            <v>4,56</v>
          </cell>
          <cell r="V85" t="str">
            <v>(0,0002)&lt;LD=0,001</v>
          </cell>
          <cell r="W85" t="str">
            <v>0,16</v>
          </cell>
          <cell r="Y85" t="str">
            <v>6,07</v>
          </cell>
          <cell r="Z85" t="str">
            <v>85,40</v>
          </cell>
          <cell r="AA85" t="e">
            <v>#N/A</v>
          </cell>
          <cell r="AB85" t="e">
            <v>#N/A</v>
          </cell>
          <cell r="AC85">
            <v>50</v>
          </cell>
          <cell r="AD85">
            <v>1.3293999999999999</v>
          </cell>
          <cell r="AE85">
            <v>1.1738763631134166</v>
          </cell>
          <cell r="AF85">
            <v>1.1735180676253054</v>
          </cell>
          <cell r="AG85" t="e">
            <v>#N/A</v>
          </cell>
          <cell r="AH85" t="e">
            <v>#N/A</v>
          </cell>
        </row>
        <row r="86">
          <cell r="A86" t="str">
            <v>RAB1 H1</v>
          </cell>
          <cell r="B86">
            <v>2018</v>
          </cell>
          <cell r="C86">
            <v>20</v>
          </cell>
          <cell r="D86">
            <v>1.8</v>
          </cell>
          <cell r="E86">
            <v>1.2</v>
          </cell>
          <cell r="F86">
            <v>4.2</v>
          </cell>
          <cell r="G86">
            <v>5.4</v>
          </cell>
          <cell r="H86">
            <v>74.900000000000006</v>
          </cell>
          <cell r="I86">
            <v>17.899999999999999</v>
          </cell>
          <cell r="J86">
            <v>92.800000000000011</v>
          </cell>
          <cell r="K86" t="str">
            <v>5,19</v>
          </cell>
          <cell r="L86" t="str">
            <v>2,20</v>
          </cell>
          <cell r="M86" t="str">
            <v>1,28</v>
          </cell>
          <cell r="N86" t="str">
            <v>0,99</v>
          </cell>
          <cell r="O86" t="str">
            <v>12,87</v>
          </cell>
          <cell r="P86" t="str">
            <v>4,10</v>
          </cell>
          <cell r="Q86" t="str">
            <v>0,63</v>
          </cell>
          <cell r="R86" t="str">
            <v>0,05</v>
          </cell>
          <cell r="S86" t="str">
            <v>0,03</v>
          </cell>
          <cell r="T86" t="str">
            <v>0,04</v>
          </cell>
          <cell r="U86" t="str">
            <v>0,063</v>
          </cell>
          <cell r="V86" t="str">
            <v>0,0008</v>
          </cell>
          <cell r="W86" t="str">
            <v>0,10</v>
          </cell>
          <cell r="Y86" t="str">
            <v>1,0</v>
          </cell>
          <cell r="Z86" t="str">
            <v>93,2%</v>
          </cell>
          <cell r="AA86">
            <v>4</v>
          </cell>
          <cell r="AB86">
            <v>25.341538461538466</v>
          </cell>
          <cell r="AC86">
            <v>20</v>
          </cell>
          <cell r="AD86">
            <v>1.5134000000000001</v>
          </cell>
          <cell r="AE86">
            <v>1.2753133454041459</v>
          </cell>
          <cell r="AF86">
            <v>1.2739978917575534</v>
          </cell>
          <cell r="AG86">
            <v>7.6703768615384638</v>
          </cell>
          <cell r="AH86">
            <v>6.4570133147785915</v>
          </cell>
        </row>
        <row r="87">
          <cell r="A87" t="str">
            <v>RAB1 H2</v>
          </cell>
          <cell r="B87">
            <v>2018</v>
          </cell>
          <cell r="C87">
            <v>50</v>
          </cell>
          <cell r="D87">
            <v>1.7</v>
          </cell>
          <cell r="E87">
            <v>2.1</v>
          </cell>
          <cell r="F87">
            <v>3.9</v>
          </cell>
          <cell r="G87">
            <v>6</v>
          </cell>
          <cell r="H87">
            <v>71.900000000000006</v>
          </cell>
          <cell r="I87">
            <v>20.399999999999999</v>
          </cell>
          <cell r="J87">
            <v>92.300000000000011</v>
          </cell>
          <cell r="K87" t="str">
            <v>5,36</v>
          </cell>
          <cell r="L87" t="str">
            <v>0,52</v>
          </cell>
          <cell r="M87" t="str">
            <v>0,30</v>
          </cell>
          <cell r="N87" t="str">
            <v>0,25</v>
          </cell>
          <cell r="O87" t="str">
            <v>11,99</v>
          </cell>
          <cell r="P87" t="str">
            <v>1,79</v>
          </cell>
          <cell r="Q87" t="str">
            <v>0,15</v>
          </cell>
          <cell r="R87" t="str">
            <v>0,01</v>
          </cell>
          <cell r="S87" t="str">
            <v>0,01</v>
          </cell>
          <cell r="T87" t="str">
            <v>0,01</v>
          </cell>
          <cell r="U87" t="str">
            <v>0,099</v>
          </cell>
          <cell r="V87" t="str">
            <v>(0,0001)&lt;LD=0,01</v>
          </cell>
          <cell r="W87" t="str">
            <v>0,04</v>
          </cell>
          <cell r="Y87" t="str">
            <v>0,5</v>
          </cell>
          <cell r="Z87" t="str">
            <v>65,2%</v>
          </cell>
          <cell r="AA87">
            <v>5</v>
          </cell>
          <cell r="AB87">
            <v>51.261538461538464</v>
          </cell>
          <cell r="AC87">
            <v>30</v>
          </cell>
          <cell r="AD87">
            <v>1.5139</v>
          </cell>
          <cell r="AE87">
            <v>1.316700741265979</v>
          </cell>
          <cell r="AF87">
            <v>1.3163668281389163</v>
          </cell>
          <cell r="AG87">
            <v>23.281452923076927</v>
          </cell>
          <cell r="AH87">
            <v>20.243696637040934</v>
          </cell>
        </row>
        <row r="88">
          <cell r="A88" t="str">
            <v>RAB1 H3</v>
          </cell>
          <cell r="B88">
            <v>2018</v>
          </cell>
          <cell r="C88">
            <v>100</v>
          </cell>
          <cell r="D88">
            <v>5.7</v>
          </cell>
          <cell r="E88">
            <v>5.7</v>
          </cell>
          <cell r="F88">
            <v>5.6</v>
          </cell>
          <cell r="G88">
            <v>11.3</v>
          </cell>
          <cell r="H88">
            <v>55</v>
          </cell>
          <cell r="I88">
            <v>28</v>
          </cell>
          <cell r="J88">
            <v>83</v>
          </cell>
          <cell r="K88" t="str">
            <v>4,98</v>
          </cell>
          <cell r="L88" t="str">
            <v>1,21</v>
          </cell>
          <cell r="M88" t="str">
            <v>0,70</v>
          </cell>
          <cell r="N88" t="str">
            <v>0,35</v>
          </cell>
          <cell r="O88" t="str">
            <v>20,23</v>
          </cell>
          <cell r="P88" t="str">
            <v>(-0,04)&lt;LD= 0,2mg/kg</v>
          </cell>
          <cell r="Q88" t="str">
            <v>0,17</v>
          </cell>
          <cell r="R88" t="str">
            <v>0,02</v>
          </cell>
          <cell r="S88" t="str">
            <v>0,01</v>
          </cell>
          <cell r="T88" t="str">
            <v>0,02</v>
          </cell>
          <cell r="U88" t="str">
            <v>0,446</v>
          </cell>
          <cell r="V88" t="str">
            <v>(0,000)&lt;LD=0,001</v>
          </cell>
          <cell r="W88" t="str">
            <v>0,05</v>
          </cell>
          <cell r="Y88" t="str">
            <v>0,9</v>
          </cell>
          <cell r="Z88" t="str">
            <v>79,4%</v>
          </cell>
          <cell r="AA88">
            <v>6</v>
          </cell>
          <cell r="AB88">
            <v>62.823076923076918</v>
          </cell>
          <cell r="AC88">
            <v>50</v>
          </cell>
          <cell r="AD88">
            <v>1.4939</v>
          </cell>
          <cell r="AE88">
            <v>1.2912872431134166</v>
          </cell>
          <cell r="AF88">
            <v>1.2905432117870692</v>
          </cell>
          <cell r="AG88">
            <v>46.925697307692303</v>
          </cell>
          <cell r="AH88">
            <v>40.537947733326895</v>
          </cell>
        </row>
        <row r="89">
          <cell r="A89" t="str">
            <v>RAB2 H1</v>
          </cell>
          <cell r="B89">
            <v>2018</v>
          </cell>
          <cell r="C89">
            <v>20</v>
          </cell>
          <cell r="D89">
            <v>16.3</v>
          </cell>
          <cell r="E89">
            <v>10.8</v>
          </cell>
          <cell r="F89">
            <v>2.2999999999999998</v>
          </cell>
          <cell r="G89">
            <v>13.100000000000001</v>
          </cell>
          <cell r="H89">
            <v>20</v>
          </cell>
          <cell r="I89">
            <v>50.7</v>
          </cell>
          <cell r="J89">
            <v>70.7</v>
          </cell>
          <cell r="K89" t="str">
            <v>5,20</v>
          </cell>
          <cell r="L89" t="str">
            <v>3,93</v>
          </cell>
          <cell r="M89" t="str">
            <v>2,28</v>
          </cell>
          <cell r="N89" t="str">
            <v>1,67</v>
          </cell>
          <cell r="O89" t="str">
            <v>13,66</v>
          </cell>
          <cell r="P89" t="str">
            <v>1,10</v>
          </cell>
          <cell r="Q89" t="str">
            <v>0,46</v>
          </cell>
          <cell r="R89" t="str">
            <v>0,24</v>
          </cell>
          <cell r="S89" t="str">
            <v>0,11</v>
          </cell>
          <cell r="T89" t="str">
            <v>0,08</v>
          </cell>
          <cell r="U89" t="str">
            <v>1,146</v>
          </cell>
          <cell r="V89" t="str">
            <v>0,002</v>
          </cell>
          <cell r="W89" t="str">
            <v>0,11</v>
          </cell>
          <cell r="Y89" t="str">
            <v>2,2</v>
          </cell>
          <cell r="Z89" t="str">
            <v>98,2%</v>
          </cell>
          <cell r="AA89" t="e">
            <v>#N/A</v>
          </cell>
          <cell r="AB89" t="e">
            <v>#N/A</v>
          </cell>
          <cell r="AC89">
            <v>20</v>
          </cell>
          <cell r="AD89">
            <v>1.4409000000000001</v>
          </cell>
          <cell r="AE89">
            <v>1.1511621754041457</v>
          </cell>
          <cell r="AF89">
            <v>1.1492926521653324</v>
          </cell>
          <cell r="AG89" t="e">
            <v>#N/A</v>
          </cell>
          <cell r="AH89" t="e">
            <v>#N/A</v>
          </cell>
        </row>
        <row r="90">
          <cell r="A90" t="str">
            <v>RAB2 H2</v>
          </cell>
          <cell r="B90">
            <v>2018</v>
          </cell>
          <cell r="C90">
            <v>50</v>
          </cell>
          <cell r="D90">
            <v>19.3</v>
          </cell>
          <cell r="E90">
            <v>9.6</v>
          </cell>
          <cell r="F90">
            <v>1.7</v>
          </cell>
          <cell r="G90">
            <v>11.299999999999999</v>
          </cell>
          <cell r="H90">
            <v>19.8</v>
          </cell>
          <cell r="I90">
            <v>49.6</v>
          </cell>
          <cell r="J90">
            <v>69.400000000000006</v>
          </cell>
          <cell r="K90" t="str">
            <v>5,08</v>
          </cell>
          <cell r="L90" t="str">
            <v>1,20</v>
          </cell>
          <cell r="M90" t="str">
            <v>0,70</v>
          </cell>
          <cell r="N90" t="str">
            <v>0,58</v>
          </cell>
          <cell r="O90" t="str">
            <v>12,02</v>
          </cell>
          <cell r="P90" t="str">
            <v>(-0,37)&lt;LD= 0,2mg/kg</v>
          </cell>
          <cell r="Q90" t="str">
            <v>0,08</v>
          </cell>
          <cell r="R90" t="str">
            <v>0,04</v>
          </cell>
          <cell r="S90" t="str">
            <v>0,03</v>
          </cell>
          <cell r="T90" t="str">
            <v>0,03</v>
          </cell>
          <cell r="U90" t="str">
            <v>0,902</v>
          </cell>
          <cell r="V90" t="str">
            <v>0,0015</v>
          </cell>
          <cell r="W90" t="str">
            <v>0,09</v>
          </cell>
          <cell r="Y90" t="str">
            <v>1,6</v>
          </cell>
          <cell r="Z90" t="str">
            <v>98,1%</v>
          </cell>
          <cell r="AA90" t="e">
            <v>#N/A</v>
          </cell>
          <cell r="AB90" t="e">
            <v>#N/A</v>
          </cell>
          <cell r="AC90">
            <v>30</v>
          </cell>
          <cell r="AD90">
            <v>1.4258999999999999</v>
          </cell>
          <cell r="AE90">
            <v>1.1907347112659792</v>
          </cell>
          <cell r="AF90">
            <v>1.1901183565914264</v>
          </cell>
          <cell r="AG90" t="e">
            <v>#N/A</v>
          </cell>
          <cell r="AH90" t="e">
            <v>#N/A</v>
          </cell>
        </row>
        <row r="91">
          <cell r="A91" t="str">
            <v>RAB2 H3</v>
          </cell>
          <cell r="B91">
            <v>2018</v>
          </cell>
          <cell r="C91">
            <v>100</v>
          </cell>
          <cell r="D91">
            <v>15.5</v>
          </cell>
          <cell r="E91">
            <v>3.9</v>
          </cell>
          <cell r="F91">
            <v>1.3</v>
          </cell>
          <cell r="G91">
            <v>5.2</v>
          </cell>
          <cell r="H91">
            <v>13.4</v>
          </cell>
          <cell r="I91">
            <v>65.900000000000006</v>
          </cell>
          <cell r="J91">
            <v>79.300000000000011</v>
          </cell>
          <cell r="K91" t="str">
            <v>4,90</v>
          </cell>
          <cell r="L91" t="str">
            <v>0,45</v>
          </cell>
          <cell r="M91" t="str">
            <v>0,26</v>
          </cell>
          <cell r="N91" t="str">
            <v>0,33</v>
          </cell>
          <cell r="O91" t="str">
            <v>7,78</v>
          </cell>
          <cell r="P91" t="str">
            <v>(-0,49)&lt;LD= 0,2mg/kg</v>
          </cell>
          <cell r="Q91" t="str">
            <v>0,08</v>
          </cell>
          <cell r="R91" t="str">
            <v>0,03</v>
          </cell>
          <cell r="S91" t="str">
            <v>0,02</v>
          </cell>
          <cell r="T91" t="str">
            <v>0,03</v>
          </cell>
          <cell r="U91" t="str">
            <v>1,147</v>
          </cell>
          <cell r="V91" t="str">
            <v>0,0014</v>
          </cell>
          <cell r="W91" t="str">
            <v>0,11</v>
          </cell>
          <cell r="Y91" t="str">
            <v>1,5</v>
          </cell>
          <cell r="Z91" t="str">
            <v>97,1%</v>
          </cell>
          <cell r="AA91" t="e">
            <v>#N/A</v>
          </cell>
          <cell r="AB91" t="e">
            <v>#N/A</v>
          </cell>
          <cell r="AC91">
            <v>50</v>
          </cell>
          <cell r="AD91">
            <v>1.4449000000000001</v>
          </cell>
          <cell r="AE91">
            <v>1.2707903531134166</v>
          </cell>
          <cell r="AF91">
            <v>1.2705231713591156</v>
          </cell>
          <cell r="AG91" t="e">
            <v>#N/A</v>
          </cell>
          <cell r="AH91" t="e">
            <v>#N/A</v>
          </cell>
        </row>
        <row r="92">
          <cell r="A92" t="str">
            <v>RABF1 H1</v>
          </cell>
          <cell r="B92">
            <v>2018</v>
          </cell>
          <cell r="C92">
            <v>20</v>
          </cell>
          <cell r="D92">
            <v>10.5</v>
          </cell>
          <cell r="E92">
            <v>5.9</v>
          </cell>
          <cell r="F92">
            <v>5.5</v>
          </cell>
          <cell r="G92">
            <v>11.4</v>
          </cell>
          <cell r="H92">
            <v>67.3</v>
          </cell>
          <cell r="I92">
            <v>10.8</v>
          </cell>
          <cell r="J92">
            <v>78.099999999999994</v>
          </cell>
          <cell r="K92" t="str">
            <v>4,55</v>
          </cell>
          <cell r="L92" t="str">
            <v>3,43</v>
          </cell>
          <cell r="M92" t="str">
            <v>1,99</v>
          </cell>
          <cell r="N92" t="str">
            <v>1,37</v>
          </cell>
          <cell r="O92" t="str">
            <v>14,51</v>
          </cell>
          <cell r="P92" t="str">
            <v>2,52</v>
          </cell>
          <cell r="Q92" t="str">
            <v>0,25</v>
          </cell>
          <cell r="R92" t="str">
            <v>0,32</v>
          </cell>
          <cell r="S92" t="str">
            <v>0,11</v>
          </cell>
          <cell r="T92" t="str">
            <v>0,08</v>
          </cell>
          <cell r="U92" t="str">
            <v>1,512</v>
          </cell>
          <cell r="V92" t="str">
            <v>0,003</v>
          </cell>
          <cell r="W92" t="str">
            <v>0,19</v>
          </cell>
          <cell r="Y92" t="str">
            <v>2,2</v>
          </cell>
          <cell r="Z92" t="str">
            <v>115,2%</v>
          </cell>
          <cell r="AA92" t="e">
            <v>#N/A</v>
          </cell>
          <cell r="AB92" t="e">
            <v>#N/A</v>
          </cell>
          <cell r="AC92">
            <v>20</v>
          </cell>
          <cell r="AD92">
            <v>1.4699</v>
          </cell>
          <cell r="AE92">
            <v>1.1856624554041457</v>
          </cell>
          <cell r="AF92">
            <v>1.1839190805301101</v>
          </cell>
          <cell r="AG92" t="e">
            <v>#N/A</v>
          </cell>
          <cell r="AH92" t="e">
            <v>#N/A</v>
          </cell>
        </row>
        <row r="93">
          <cell r="A93" t="str">
            <v>RABF1 H2</v>
          </cell>
          <cell r="B93">
            <v>2018</v>
          </cell>
          <cell r="C93">
            <v>50</v>
          </cell>
          <cell r="D93">
            <v>11</v>
          </cell>
          <cell r="E93">
            <v>4.8</v>
          </cell>
          <cell r="F93">
            <v>4</v>
          </cell>
          <cell r="G93">
            <v>8.8000000000000007</v>
          </cell>
          <cell r="H93">
            <v>59.2</v>
          </cell>
          <cell r="I93">
            <v>21</v>
          </cell>
          <cell r="J93">
            <v>80.2</v>
          </cell>
          <cell r="K93" t="str">
            <v>4,70</v>
          </cell>
          <cell r="L93" t="str">
            <v>1,03</v>
          </cell>
          <cell r="M93" t="str">
            <v>0,60</v>
          </cell>
          <cell r="N93" t="str">
            <v>0,47</v>
          </cell>
          <cell r="O93" t="str">
            <v>12,76</v>
          </cell>
          <cell r="P93" t="str">
            <v>0,37</v>
          </cell>
          <cell r="Q93" t="str">
            <v>0,02</v>
          </cell>
          <cell r="R93" t="str">
            <v>0,07</v>
          </cell>
          <cell r="S93" t="str">
            <v>0,02</v>
          </cell>
          <cell r="T93" t="str">
            <v>0,03</v>
          </cell>
          <cell r="U93" t="str">
            <v>1,284</v>
          </cell>
          <cell r="V93" t="str">
            <v>(0,0006)&lt;LD=0,001</v>
          </cell>
          <cell r="W93" t="str">
            <v>0,10</v>
          </cell>
          <cell r="Y93" t="str">
            <v>1,6</v>
          </cell>
          <cell r="Z93" t="str">
            <v>101,1%</v>
          </cell>
          <cell r="AA93" t="e">
            <v>#N/A</v>
          </cell>
          <cell r="AB93" t="e">
            <v>#N/A</v>
          </cell>
          <cell r="AC93">
            <v>30</v>
          </cell>
          <cell r="AD93">
            <v>1.4674</v>
          </cell>
          <cell r="AE93">
            <v>1.241648071265979</v>
          </cell>
          <cell r="AF93">
            <v>1.2410673306996132</v>
          </cell>
          <cell r="AG93" t="e">
            <v>#N/A</v>
          </cell>
          <cell r="AH93" t="e">
            <v>#N/A</v>
          </cell>
        </row>
        <row r="94">
          <cell r="A94" t="str">
            <v>RABF1 H3</v>
          </cell>
          <cell r="B94">
            <v>2018</v>
          </cell>
          <cell r="C94">
            <v>100</v>
          </cell>
          <cell r="D94">
            <v>16.600000000000001</v>
          </cell>
          <cell r="E94">
            <v>6.6</v>
          </cell>
          <cell r="F94">
            <v>3</v>
          </cell>
          <cell r="G94">
            <v>9.6</v>
          </cell>
          <cell r="H94">
            <v>41.9</v>
          </cell>
          <cell r="I94">
            <v>32</v>
          </cell>
          <cell r="J94">
            <v>73.900000000000006</v>
          </cell>
          <cell r="K94" t="str">
            <v>4,67</v>
          </cell>
          <cell r="L94" t="str">
            <v>0,25</v>
          </cell>
          <cell r="M94" t="str">
            <v>0,14</v>
          </cell>
          <cell r="N94" t="str">
            <v>0,25</v>
          </cell>
          <cell r="O94" t="str">
            <v>5,70</v>
          </cell>
          <cell r="P94" t="str">
            <v>(-0,08)&lt;LD= 0,2mg/kg</v>
          </cell>
          <cell r="Q94" t="str">
            <v>0,034</v>
          </cell>
          <cell r="R94" t="str">
            <v>0,094</v>
          </cell>
          <cell r="S94" t="str">
            <v>0,044</v>
          </cell>
          <cell r="T94" t="str">
            <v>0,0219</v>
          </cell>
          <cell r="U94" t="str">
            <v>2,7</v>
          </cell>
          <cell r="V94" t="str">
            <v>0,001</v>
          </cell>
          <cell r="W94" t="str">
            <v>0,10</v>
          </cell>
          <cell r="Y94" t="str">
            <v>2,67</v>
          </cell>
          <cell r="Z94" t="str">
            <v>112,35</v>
          </cell>
          <cell r="AA94" t="e">
            <v>#N/A</v>
          </cell>
          <cell r="AB94" t="e">
            <v>#N/A</v>
          </cell>
          <cell r="AC94">
            <v>50</v>
          </cell>
          <cell r="AD94">
            <v>1.4394</v>
          </cell>
          <cell r="AE94">
            <v>1.2440700731134164</v>
          </cell>
          <cell r="AF94">
            <v>1.2439284554582259</v>
          </cell>
          <cell r="AG94" t="e">
            <v>#N/A</v>
          </cell>
          <cell r="AH94" t="e">
            <v>#N/A</v>
          </cell>
        </row>
        <row r="95">
          <cell r="A95" t="str">
            <v>DALM1 H1</v>
          </cell>
          <cell r="B95">
            <v>2018</v>
          </cell>
          <cell r="C95">
            <v>20</v>
          </cell>
          <cell r="D95">
            <v>1.8</v>
          </cell>
          <cell r="E95">
            <v>0.5</v>
          </cell>
          <cell r="F95">
            <v>2.6</v>
          </cell>
          <cell r="G95">
            <v>3.1</v>
          </cell>
          <cell r="H95">
            <v>87.9</v>
          </cell>
          <cell r="I95">
            <v>7.1</v>
          </cell>
          <cell r="J95">
            <v>95</v>
          </cell>
          <cell r="K95" t="str">
            <v>5,63</v>
          </cell>
          <cell r="L95" t="str">
            <v>1,93</v>
          </cell>
          <cell r="M95" t="str">
            <v>1,12</v>
          </cell>
          <cell r="N95" t="str">
            <v>0,87</v>
          </cell>
          <cell r="O95" t="str">
            <v>12,85</v>
          </cell>
          <cell r="P95" t="str">
            <v>7,52</v>
          </cell>
          <cell r="Q95" t="str">
            <v>1,32</v>
          </cell>
          <cell r="R95" t="str">
            <v>0,09</v>
          </cell>
          <cell r="S95" t="str">
            <v>0,04</v>
          </cell>
          <cell r="T95" t="str">
            <v>0,08</v>
          </cell>
          <cell r="U95" t="str">
            <v>0,036</v>
          </cell>
          <cell r="V95" t="str">
            <v>0,0010</v>
          </cell>
          <cell r="W95" t="str">
            <v>0,02</v>
          </cell>
          <cell r="Y95" t="str">
            <v>1,9</v>
          </cell>
          <cell r="Z95" t="str">
            <v>85,1%</v>
          </cell>
          <cell r="AA95">
            <v>4</v>
          </cell>
          <cell r="AB95">
            <v>25.181538461538466</v>
          </cell>
          <cell r="AC95">
            <v>20</v>
          </cell>
          <cell r="AD95">
            <v>1.5134000000000001</v>
          </cell>
          <cell r="AE95">
            <v>1.2911471854041456</v>
          </cell>
          <cell r="AF95">
            <v>1.2899611156445419</v>
          </cell>
          <cell r="AG95">
            <v>7.6219480615384629</v>
          </cell>
          <cell r="AH95">
            <v>6.4966410894984197</v>
          </cell>
        </row>
        <row r="96">
          <cell r="A96" t="str">
            <v>DALM1 H2</v>
          </cell>
          <cell r="B96">
            <v>2018</v>
          </cell>
          <cell r="C96">
            <v>50</v>
          </cell>
          <cell r="D96">
            <v>1.9</v>
          </cell>
          <cell r="E96">
            <v>0.8</v>
          </cell>
          <cell r="F96">
            <v>2.2000000000000002</v>
          </cell>
          <cell r="G96">
            <v>3</v>
          </cell>
          <cell r="H96">
            <v>79</v>
          </cell>
          <cell r="I96">
            <v>16.100000000000001</v>
          </cell>
          <cell r="J96">
            <v>95.1</v>
          </cell>
          <cell r="K96" t="str">
            <v>5,05</v>
          </cell>
          <cell r="L96" t="str">
            <v>0,29</v>
          </cell>
          <cell r="M96" t="str">
            <v>0,17</v>
          </cell>
          <cell r="N96" t="str">
            <v>0,20</v>
          </cell>
          <cell r="O96" t="str">
            <v>8,44</v>
          </cell>
          <cell r="P96" t="str">
            <v>0,40</v>
          </cell>
          <cell r="Q96" t="str">
            <v>0,07</v>
          </cell>
          <cell r="R96" t="str">
            <v>0,01</v>
          </cell>
          <cell r="S96" t="str">
            <v>0,02</v>
          </cell>
          <cell r="T96" t="str">
            <v>0,03</v>
          </cell>
          <cell r="U96" t="str">
            <v>0,073</v>
          </cell>
          <cell r="V96" t="str">
            <v>(0,0004)&lt;LD=0,001</v>
          </cell>
          <cell r="W96" t="str">
            <v>0,03</v>
          </cell>
          <cell r="Y96" t="str">
            <v>0,6</v>
          </cell>
          <cell r="Z96" t="str">
            <v>39,9%</v>
          </cell>
          <cell r="AA96">
            <v>5</v>
          </cell>
          <cell r="AB96">
            <v>50.131538461538462</v>
          </cell>
          <cell r="AC96">
            <v>30</v>
          </cell>
          <cell r="AD96">
            <v>1.5128999999999999</v>
          </cell>
          <cell r="AE96">
            <v>1.336780101265979</v>
          </cell>
          <cell r="AF96">
            <v>1.3365875454057126</v>
          </cell>
          <cell r="AG96">
            <v>22.753201361538462</v>
          </cell>
          <cell r="AH96">
            <v>20.10155698191593</v>
          </cell>
        </row>
        <row r="97">
          <cell r="A97" t="str">
            <v>DALM1 H3</v>
          </cell>
          <cell r="B97">
            <v>2018</v>
          </cell>
          <cell r="C97">
            <v>100</v>
          </cell>
          <cell r="D97">
            <v>13.8</v>
          </cell>
          <cell r="E97">
            <v>4.5</v>
          </cell>
          <cell r="F97">
            <v>2.6</v>
          </cell>
          <cell r="G97">
            <v>7.1</v>
          </cell>
          <cell r="H97">
            <v>66.2</v>
          </cell>
          <cell r="I97">
            <v>12.9</v>
          </cell>
          <cell r="J97">
            <v>79.100000000000009</v>
          </cell>
          <cell r="K97" t="str">
            <v>4,76</v>
          </cell>
          <cell r="L97" t="str">
            <v>0,36</v>
          </cell>
          <cell r="M97" t="str">
            <v>0,21</v>
          </cell>
          <cell r="N97" t="str">
            <v>0,19</v>
          </cell>
          <cell r="O97" t="str">
            <v>10,85</v>
          </cell>
          <cell r="P97" t="str">
            <v>(-0,06)&lt;LD= 0,2mg/kg</v>
          </cell>
          <cell r="Q97" t="str">
            <v>0,03</v>
          </cell>
          <cell r="R97" t="str">
            <v>0,05</v>
          </cell>
          <cell r="S97" t="str">
            <v>0,03</v>
          </cell>
          <cell r="T97" t="str">
            <v>0,04</v>
          </cell>
          <cell r="U97" t="str">
            <v>1,167</v>
          </cell>
          <cell r="V97" t="str">
            <v>(0,0006)&lt;LD=0,001</v>
          </cell>
          <cell r="W97" t="str">
            <v>0,10</v>
          </cell>
          <cell r="Y97" t="str">
            <v>1,9</v>
          </cell>
          <cell r="Z97" t="str">
            <v>74,5%</v>
          </cell>
          <cell r="AA97">
            <v>6</v>
          </cell>
          <cell r="AB97">
            <v>13.733076923076908</v>
          </cell>
          <cell r="AC97">
            <v>50</v>
          </cell>
          <cell r="AD97">
            <v>1.4534</v>
          </cell>
          <cell r="AE97">
            <v>1.2697331131134166</v>
          </cell>
          <cell r="AF97">
            <v>1.2695197522279897</v>
          </cell>
          <cell r="AG97">
            <v>9.9798269999999896</v>
          </cell>
          <cell r="AH97">
            <v>8.7172062063562592</v>
          </cell>
        </row>
        <row r="98">
          <cell r="A98" t="str">
            <v>ETVM2 H1</v>
          </cell>
          <cell r="B98">
            <v>2018</v>
          </cell>
          <cell r="C98">
            <v>20</v>
          </cell>
          <cell r="D98">
            <v>2.1</v>
          </cell>
          <cell r="E98">
            <v>3.8</v>
          </cell>
          <cell r="F98">
            <v>6.3</v>
          </cell>
          <cell r="G98">
            <v>10.1</v>
          </cell>
          <cell r="H98">
            <v>87.2</v>
          </cell>
          <cell r="I98">
            <v>0.6</v>
          </cell>
          <cell r="J98">
            <v>87.8</v>
          </cell>
          <cell r="K98" t="str">
            <v>4,57</v>
          </cell>
          <cell r="L98" t="str">
            <v>2,67</v>
          </cell>
          <cell r="M98" t="str">
            <v>1,55</v>
          </cell>
          <cell r="N98" t="str">
            <v>0,84</v>
          </cell>
          <cell r="O98" t="str">
            <v>18,35</v>
          </cell>
          <cell r="P98" t="str">
            <v>3,28</v>
          </cell>
          <cell r="Q98" t="str">
            <v>0,50</v>
          </cell>
          <cell r="R98" t="str">
            <v>0,17</v>
          </cell>
          <cell r="S98" t="str">
            <v>0,03</v>
          </cell>
          <cell r="T98" t="str">
            <v>0,05</v>
          </cell>
          <cell r="U98" t="str">
            <v>0,049</v>
          </cell>
          <cell r="V98" t="str">
            <v>0,0014</v>
          </cell>
          <cell r="W98" t="str">
            <v>0,29</v>
          </cell>
          <cell r="Y98" t="str">
            <v>1,4</v>
          </cell>
          <cell r="Z98" t="str">
            <v>77,4%</v>
          </cell>
          <cell r="AA98">
            <v>4</v>
          </cell>
          <cell r="AB98">
            <v>24.411538461538466</v>
          </cell>
          <cell r="AC98">
            <v>20</v>
          </cell>
          <cell r="AD98">
            <v>1.5119</v>
          </cell>
          <cell r="AE98">
            <v>1.2416673454041456</v>
          </cell>
          <cell r="AF98">
            <v>1.2401629990008176</v>
          </cell>
          <cell r="AG98">
            <v>7.3815610000000023</v>
          </cell>
          <cell r="AH98">
            <v>6.0548573497370697</v>
          </cell>
        </row>
        <row r="99">
          <cell r="A99" t="str">
            <v>ETVM2 H2</v>
          </cell>
          <cell r="B99">
            <v>2018</v>
          </cell>
          <cell r="C99">
            <v>50</v>
          </cell>
          <cell r="D99">
            <v>0.6</v>
          </cell>
          <cell r="E99">
            <v>4</v>
          </cell>
          <cell r="F99">
            <v>6</v>
          </cell>
          <cell r="G99">
            <v>10</v>
          </cell>
          <cell r="H99">
            <v>89</v>
          </cell>
          <cell r="I99">
            <v>0.4</v>
          </cell>
          <cell r="J99">
            <v>89.4</v>
          </cell>
          <cell r="K99" t="str">
            <v>4,96</v>
          </cell>
          <cell r="L99" t="str">
            <v>0,15</v>
          </cell>
          <cell r="M99" t="str">
            <v>0,09</v>
          </cell>
          <cell r="N99" t="str">
            <v>NA (teneur trop faible)</v>
          </cell>
          <cell r="O99" t="str">
            <v>NA</v>
          </cell>
          <cell r="P99" t="str">
            <v>1,40</v>
          </cell>
          <cell r="Q99" t="str">
            <v>0,03</v>
          </cell>
          <cell r="R99" t="str">
            <v>0,02</v>
          </cell>
          <cell r="S99" t="str">
            <v>0,01</v>
          </cell>
          <cell r="T99" t="str">
            <v>0,01</v>
          </cell>
          <cell r="U99" t="str">
            <v>0,009</v>
          </cell>
          <cell r="V99" t="str">
            <v>(0,0002)&lt;LD=0,001</v>
          </cell>
          <cell r="W99" t="str">
            <v>0,02</v>
          </cell>
          <cell r="Y99" t="str">
            <v>0,5</v>
          </cell>
          <cell r="Z99" t="str">
            <v>18,4%</v>
          </cell>
          <cell r="AA99">
            <v>5</v>
          </cell>
          <cell r="AB99">
            <v>56.55153846153847</v>
          </cell>
          <cell r="AC99">
            <v>30</v>
          </cell>
          <cell r="AD99">
            <v>1.5194000000000001</v>
          </cell>
          <cell r="AE99">
            <v>1.2969787112659792</v>
          </cell>
          <cell r="AF99">
            <v>1.2968855284157823</v>
          </cell>
          <cell r="AG99">
            <v>25.777322261538469</v>
          </cell>
          <cell r="AH99">
            <v>22.002261552125326</v>
          </cell>
        </row>
        <row r="100">
          <cell r="A100" t="str">
            <v>ETVM2 H3</v>
          </cell>
          <cell r="B100">
            <v>2018</v>
          </cell>
          <cell r="C100">
            <v>100</v>
          </cell>
          <cell r="D100">
            <v>8.4</v>
          </cell>
          <cell r="E100">
            <v>6.9</v>
          </cell>
          <cell r="F100">
            <v>5.3</v>
          </cell>
          <cell r="G100">
            <v>12.2</v>
          </cell>
          <cell r="H100">
            <v>78.8</v>
          </cell>
          <cell r="I100">
            <v>0.6</v>
          </cell>
          <cell r="J100">
            <v>79.399999999999991</v>
          </cell>
          <cell r="K100" t="str">
            <v>4,71</v>
          </cell>
          <cell r="L100" t="str">
            <v>1,03</v>
          </cell>
          <cell r="M100" t="str">
            <v>0,60</v>
          </cell>
          <cell r="N100" t="str">
            <v>0,25</v>
          </cell>
          <cell r="O100" t="str">
            <v>23,74</v>
          </cell>
          <cell r="P100" t="str">
            <v>(-0,22)&lt;LD= 0,2mg/kg</v>
          </cell>
          <cell r="Q100" t="str">
            <v>0,02</v>
          </cell>
          <cell r="R100" t="str">
            <v>0,02</v>
          </cell>
          <cell r="S100" t="str">
            <v>0,02</v>
          </cell>
          <cell r="T100" t="str">
            <v>0,03</v>
          </cell>
          <cell r="U100" t="str">
            <v>0,593</v>
          </cell>
          <cell r="V100" t="str">
            <v>(0,0003)&lt;LD=0,001</v>
          </cell>
          <cell r="W100" t="str">
            <v>0,07</v>
          </cell>
          <cell r="Y100" t="str">
            <v>1,1</v>
          </cell>
          <cell r="Z100" t="str">
            <v>69,8%</v>
          </cell>
          <cell r="AA100">
            <v>6</v>
          </cell>
          <cell r="AB100">
            <v>46.523076923076907</v>
          </cell>
          <cell r="AC100">
            <v>50</v>
          </cell>
          <cell r="AD100">
            <v>1.4803999999999999</v>
          </cell>
          <cell r="AE100">
            <v>1.2713209231134166</v>
          </cell>
          <cell r="AF100">
            <v>1.2707089743192772</v>
          </cell>
          <cell r="AG100">
            <v>34.436381538461532</v>
          </cell>
          <cell r="AH100">
            <v>29.558645679549951</v>
          </cell>
        </row>
        <row r="101">
          <cell r="A101" t="str">
            <v>ETVM10 H1</v>
          </cell>
          <cell r="B101">
            <v>2018</v>
          </cell>
          <cell r="C101">
            <v>20</v>
          </cell>
          <cell r="D101">
            <v>6</v>
          </cell>
          <cell r="E101">
            <v>5.9</v>
          </cell>
          <cell r="F101">
            <v>6.7</v>
          </cell>
          <cell r="G101">
            <v>12.600000000000001</v>
          </cell>
          <cell r="H101">
            <v>81.2</v>
          </cell>
          <cell r="I101">
            <v>0.3</v>
          </cell>
          <cell r="J101">
            <v>81.5</v>
          </cell>
          <cell r="K101" t="str">
            <v>4,80</v>
          </cell>
          <cell r="L101" t="str">
            <v>1,71</v>
          </cell>
          <cell r="M101" t="str">
            <v>0,99</v>
          </cell>
          <cell r="N101" t="str">
            <v>0,77</v>
          </cell>
          <cell r="O101" t="str">
            <v>12,90</v>
          </cell>
          <cell r="P101" t="str">
            <v>1,79</v>
          </cell>
          <cell r="Q101" t="str">
            <v>0,16</v>
          </cell>
          <cell r="R101" t="str">
            <v>0,06</v>
          </cell>
          <cell r="S101" t="str">
            <v>0,04</v>
          </cell>
          <cell r="T101" t="str">
            <v>0,02</v>
          </cell>
          <cell r="U101" t="str">
            <v>0,402</v>
          </cell>
          <cell r="V101" t="str">
            <v>0,0010</v>
          </cell>
          <cell r="W101" t="str">
            <v>0,08</v>
          </cell>
          <cell r="Y101" t="str">
            <v>1,2</v>
          </cell>
          <cell r="Z101" t="str">
            <v>66,3%</v>
          </cell>
          <cell r="AA101">
            <v>4</v>
          </cell>
          <cell r="AB101">
            <v>8.2515384615384644</v>
          </cell>
          <cell r="AC101">
            <v>20</v>
          </cell>
          <cell r="AD101">
            <v>1.4923999999999999</v>
          </cell>
          <cell r="AE101">
            <v>1.2039007354041455</v>
          </cell>
          <cell r="AF101">
            <v>1.2030008315678857</v>
          </cell>
          <cell r="AG101">
            <v>2.4629192000000013</v>
          </cell>
          <cell r="AH101">
            <v>1.9853215261890331</v>
          </cell>
        </row>
        <row r="102">
          <cell r="A102" t="str">
            <v>ETVM10 H2</v>
          </cell>
          <cell r="B102">
            <v>2018</v>
          </cell>
          <cell r="C102">
            <v>50</v>
          </cell>
          <cell r="D102">
            <v>7.2</v>
          </cell>
          <cell r="E102">
            <v>7</v>
          </cell>
          <cell r="F102">
            <v>7.1</v>
          </cell>
          <cell r="G102">
            <v>14.1</v>
          </cell>
          <cell r="H102">
            <v>78.3</v>
          </cell>
          <cell r="I102">
            <v>0.4</v>
          </cell>
          <cell r="J102">
            <v>78.7</v>
          </cell>
          <cell r="K102" t="str">
            <v>4,85</v>
          </cell>
          <cell r="L102" t="str">
            <v>0,63</v>
          </cell>
          <cell r="M102" t="str">
            <v>0,36</v>
          </cell>
          <cell r="N102" t="str">
            <v>0,30</v>
          </cell>
          <cell r="O102" t="str">
            <v>11,92</v>
          </cell>
          <cell r="P102" t="str">
            <v>(0,03)&lt;LD= 0,2mg/kg</v>
          </cell>
          <cell r="Q102" t="str">
            <v>0,06</v>
          </cell>
          <cell r="R102" t="str">
            <v>0,02</v>
          </cell>
          <cell r="S102" t="str">
            <v>0,01</v>
          </cell>
          <cell r="T102" t="str">
            <v>0,01</v>
          </cell>
          <cell r="U102" t="str">
            <v>0,433</v>
          </cell>
          <cell r="V102" t="str">
            <v>(0,0002)&lt;LD=0,001</v>
          </cell>
          <cell r="W102" t="str">
            <v>0,06</v>
          </cell>
          <cell r="Y102" t="str">
            <v>0,8</v>
          </cell>
          <cell r="Z102" t="str">
            <v>72,8%</v>
          </cell>
          <cell r="AA102">
            <v>5</v>
          </cell>
          <cell r="AB102">
            <v>23.821538461538463</v>
          </cell>
          <cell r="AC102">
            <v>30</v>
          </cell>
          <cell r="AD102">
            <v>1.4863999999999999</v>
          </cell>
          <cell r="AE102">
            <v>1.233670021265979</v>
          </cell>
          <cell r="AF102">
            <v>1.2333197958215953</v>
          </cell>
          <cell r="AG102">
            <v>10.622500430769232</v>
          </cell>
          <cell r="AH102">
            <v>8.8138724854622694</v>
          </cell>
        </row>
        <row r="103">
          <cell r="A103" t="str">
            <v>ETVM10 H3</v>
          </cell>
          <cell r="B103">
            <v>2018</v>
          </cell>
          <cell r="C103">
            <v>100</v>
          </cell>
          <cell r="D103">
            <v>13.8</v>
          </cell>
          <cell r="E103">
            <v>10.6</v>
          </cell>
          <cell r="F103">
            <v>6.4</v>
          </cell>
          <cell r="G103">
            <v>17</v>
          </cell>
          <cell r="H103">
            <v>68.099999999999994</v>
          </cell>
          <cell r="I103">
            <v>1.1000000000000001</v>
          </cell>
          <cell r="J103">
            <v>69.199999999999989</v>
          </cell>
          <cell r="K103" t="str">
            <v>4,78</v>
          </cell>
          <cell r="L103" t="str">
            <v>0,78</v>
          </cell>
          <cell r="M103" t="str">
            <v>0,45</v>
          </cell>
          <cell r="N103" t="str">
            <v>0,34</v>
          </cell>
          <cell r="O103" t="str">
            <v>13,25</v>
          </cell>
          <cell r="P103" t="str">
            <v>(0,15)&lt;LD= 0,2mg/kg</v>
          </cell>
          <cell r="Q103" t="str">
            <v>0,128</v>
          </cell>
          <cell r="R103" t="str">
            <v>0,0703</v>
          </cell>
          <cell r="S103" t="str">
            <v>0,0221</v>
          </cell>
          <cell r="T103" t="str">
            <v>0,0245</v>
          </cell>
          <cell r="U103" t="str">
            <v>1,05</v>
          </cell>
          <cell r="V103" t="str">
            <v>(-0,0004)&lt;LD=0,001</v>
          </cell>
          <cell r="W103" t="str">
            <v>0,09</v>
          </cell>
          <cell r="Y103" t="str">
            <v>2,21</v>
          </cell>
          <cell r="Z103" t="str">
            <v>62,59</v>
          </cell>
          <cell r="AA103">
            <v>6</v>
          </cell>
          <cell r="AB103">
            <v>13.973076923076906</v>
          </cell>
          <cell r="AC103">
            <v>50</v>
          </cell>
          <cell r="AD103">
            <v>1.4534</v>
          </cell>
          <cell r="AE103">
            <v>1.2238990831134164</v>
          </cell>
          <cell r="AF103">
            <v>1.2234730952971498</v>
          </cell>
          <cell r="AG103">
            <v>10.154234999999987</v>
          </cell>
          <cell r="AH103">
            <v>8.5478418369510383</v>
          </cell>
        </row>
        <row r="104">
          <cell r="A104" t="str">
            <v>ETVMF H1</v>
          </cell>
          <cell r="B104">
            <v>2018</v>
          </cell>
          <cell r="C104">
            <v>20</v>
          </cell>
          <cell r="D104">
            <v>0</v>
          </cell>
          <cell r="E104">
            <v>2.2999999999999998</v>
          </cell>
          <cell r="F104">
            <v>5.7</v>
          </cell>
          <cell r="G104">
            <v>8</v>
          </cell>
          <cell r="H104">
            <v>91.5</v>
          </cell>
          <cell r="I104">
            <v>0.6</v>
          </cell>
          <cell r="J104">
            <v>92.1</v>
          </cell>
          <cell r="K104" t="str">
            <v>4,30</v>
          </cell>
          <cell r="L104" t="str">
            <v>1,73</v>
          </cell>
          <cell r="M104" t="str">
            <v>1,00</v>
          </cell>
          <cell r="N104" t="str">
            <v>0,84</v>
          </cell>
          <cell r="O104" t="str">
            <v>11,98</v>
          </cell>
          <cell r="P104" t="str">
            <v>2,60</v>
          </cell>
          <cell r="Q104" t="str">
            <v>0,14</v>
          </cell>
          <cell r="R104" t="str">
            <v>0,17</v>
          </cell>
          <cell r="S104" t="str">
            <v>0,05</v>
          </cell>
          <cell r="T104" t="str">
            <v>0,03</v>
          </cell>
          <cell r="U104" t="str">
            <v>0,133</v>
          </cell>
          <cell r="V104" t="str">
            <v>0,0041</v>
          </cell>
          <cell r="W104" t="str">
            <v>0,34</v>
          </cell>
          <cell r="Y104" t="str">
            <v>1,0</v>
          </cell>
          <cell r="Z104" t="str">
            <v>90,0%</v>
          </cell>
          <cell r="AA104" t="e">
            <v>#N/A</v>
          </cell>
          <cell r="AB104" t="e">
            <v>#N/A</v>
          </cell>
          <cell r="AC104">
            <v>20</v>
          </cell>
          <cell r="AD104">
            <v>1.5224</v>
          </cell>
          <cell r="AE104">
            <v>1.2704072554041457</v>
          </cell>
          <cell r="AF104">
            <v>1.2693813886549106</v>
          </cell>
          <cell r="AG104" t="e">
            <v>#N/A</v>
          </cell>
          <cell r="AH104" t="e">
            <v>#N/A</v>
          </cell>
        </row>
        <row r="105">
          <cell r="A105" t="str">
            <v>ETVMF H2</v>
          </cell>
          <cell r="B105">
            <v>2018</v>
          </cell>
          <cell r="C105">
            <v>50</v>
          </cell>
          <cell r="D105">
            <v>4.2</v>
          </cell>
          <cell r="E105">
            <v>5.0999999999999996</v>
          </cell>
          <cell r="F105">
            <v>5.7</v>
          </cell>
          <cell r="G105">
            <v>10.8</v>
          </cell>
          <cell r="H105">
            <v>84.1</v>
          </cell>
          <cell r="I105">
            <v>0.9</v>
          </cell>
          <cell r="J105">
            <v>85</v>
          </cell>
          <cell r="K105" t="str">
            <v>4,66</v>
          </cell>
          <cell r="L105" t="str">
            <v>0,63</v>
          </cell>
          <cell r="M105" t="str">
            <v>0,37</v>
          </cell>
          <cell r="N105" t="str">
            <v>0,29</v>
          </cell>
          <cell r="O105" t="str">
            <v>12,84</v>
          </cell>
          <cell r="P105" t="str">
            <v>0,39</v>
          </cell>
          <cell r="Q105" t="str">
            <v>0,01</v>
          </cell>
          <cell r="R105" t="str">
            <v>0,03</v>
          </cell>
          <cell r="S105" t="str">
            <v>0,01</v>
          </cell>
          <cell r="T105" t="str">
            <v>0,02</v>
          </cell>
          <cell r="U105" t="str">
            <v>0,267</v>
          </cell>
          <cell r="V105" t="str">
            <v>(0,0004)&lt;LD=0,001</v>
          </cell>
          <cell r="W105" t="str">
            <v>0,08</v>
          </cell>
          <cell r="Y105" t="str">
            <v>0,7</v>
          </cell>
          <cell r="Z105" t="str">
            <v>58,6%</v>
          </cell>
          <cell r="AA105" t="e">
            <v>#N/A</v>
          </cell>
          <cell r="AB105" t="e">
            <v>#N/A</v>
          </cell>
          <cell r="AC105">
            <v>30</v>
          </cell>
          <cell r="AD105">
            <v>1.5014000000000001</v>
          </cell>
          <cell r="AE105">
            <v>1.2691434312659791</v>
          </cell>
          <cell r="AF105">
            <v>1.2687704805096851</v>
          </cell>
          <cell r="AG105" t="e">
            <v>#N/A</v>
          </cell>
          <cell r="AH105" t="e">
            <v>#N/A</v>
          </cell>
        </row>
        <row r="106">
          <cell r="A106" t="str">
            <v>ETVMF H3</v>
          </cell>
          <cell r="B106">
            <v>2018</v>
          </cell>
          <cell r="C106">
            <v>100</v>
          </cell>
          <cell r="D106">
            <v>4.4000000000000004</v>
          </cell>
          <cell r="E106">
            <v>6.4</v>
          </cell>
          <cell r="F106">
            <v>6.8</v>
          </cell>
          <cell r="G106">
            <v>13.2</v>
          </cell>
          <cell r="H106">
            <v>74</v>
          </cell>
          <cell r="I106">
            <v>8.3000000000000007</v>
          </cell>
          <cell r="J106">
            <v>82.3</v>
          </cell>
          <cell r="K106" t="str">
            <v>4,84</v>
          </cell>
          <cell r="L106" t="str">
            <v>1,77</v>
          </cell>
          <cell r="M106" t="str">
            <v>1,03</v>
          </cell>
          <cell r="N106" t="str">
            <v>0,46</v>
          </cell>
          <cell r="O106" t="str">
            <v>22,59</v>
          </cell>
          <cell r="P106" t="str">
            <v>(-0,52)&lt;LD= 0,2mg/kg</v>
          </cell>
          <cell r="Q106" t="str">
            <v>0,01</v>
          </cell>
          <cell r="R106" t="str">
            <v>0,03</v>
          </cell>
          <cell r="S106" t="str">
            <v>0,01</v>
          </cell>
          <cell r="T106" t="str">
            <v>0,02</v>
          </cell>
          <cell r="U106" t="str">
            <v>0,591</v>
          </cell>
          <cell r="V106" t="str">
            <v>(0,0004)&lt;LD=0,001</v>
          </cell>
          <cell r="W106" t="str">
            <v>0,07</v>
          </cell>
          <cell r="Y106" t="str">
            <v>1,0</v>
          </cell>
          <cell r="Z106" t="str">
            <v>71,3%</v>
          </cell>
          <cell r="AA106" t="e">
            <v>#N/A</v>
          </cell>
          <cell r="AB106" t="e">
            <v>#N/A</v>
          </cell>
          <cell r="AC106">
            <v>50</v>
          </cell>
          <cell r="AD106">
            <v>1.5004</v>
          </cell>
          <cell r="AE106">
            <v>1.2872729531134166</v>
          </cell>
          <cell r="AF106">
            <v>1.2861923258289416</v>
          </cell>
          <cell r="AG106" t="e">
            <v>#N/A</v>
          </cell>
          <cell r="AH106" t="e">
            <v>#N/A</v>
          </cell>
        </row>
        <row r="107">
          <cell r="A107" t="str">
            <v>LAG1 H1</v>
          </cell>
          <cell r="B107">
            <v>2018</v>
          </cell>
          <cell r="C107">
            <v>20</v>
          </cell>
          <cell r="D107">
            <v>2.5</v>
          </cell>
          <cell r="E107">
            <v>5.6</v>
          </cell>
          <cell r="F107">
            <v>6.7</v>
          </cell>
          <cell r="G107">
            <v>12.3</v>
          </cell>
          <cell r="H107">
            <v>84.9</v>
          </cell>
          <cell r="I107">
            <v>0.3</v>
          </cell>
          <cell r="J107">
            <v>85.2</v>
          </cell>
          <cell r="K107" t="str">
            <v>5,04</v>
          </cell>
          <cell r="L107" t="str">
            <v>1,98</v>
          </cell>
          <cell r="M107" t="str">
            <v>1,15</v>
          </cell>
          <cell r="N107" t="str">
            <v>0,85</v>
          </cell>
          <cell r="O107" t="str">
            <v>13,48</v>
          </cell>
          <cell r="P107" t="str">
            <v>3,65</v>
          </cell>
          <cell r="Q107" t="str">
            <v>0,87</v>
          </cell>
          <cell r="R107" t="str">
            <v>0,05</v>
          </cell>
          <cell r="S107" t="str">
            <v>0,03</v>
          </cell>
          <cell r="T107" t="str">
            <v>0,04</v>
          </cell>
          <cell r="U107" t="str">
            <v>0,091</v>
          </cell>
          <cell r="V107" t="str">
            <v>(0,0005)&lt;LD=0,001</v>
          </cell>
          <cell r="W107" t="str">
            <v>0,09</v>
          </cell>
          <cell r="Y107" t="str">
            <v>1,6</v>
          </cell>
          <cell r="Z107" t="str">
            <v>73,2%</v>
          </cell>
          <cell r="AA107">
            <v>4</v>
          </cell>
          <cell r="AB107">
            <v>22.411538461538463</v>
          </cell>
          <cell r="AC107">
            <v>20</v>
          </cell>
          <cell r="AD107">
            <v>1.5099</v>
          </cell>
          <cell r="AE107">
            <v>1.2254558254041457</v>
          </cell>
          <cell r="AF107">
            <v>1.2243719924401741</v>
          </cell>
          <cell r="AG107">
            <v>6.7678363846153848</v>
          </cell>
          <cell r="AH107">
            <v>5.4880119999606896</v>
          </cell>
        </row>
        <row r="108">
          <cell r="A108" t="str">
            <v>LAG1 H2</v>
          </cell>
          <cell r="B108">
            <v>2018</v>
          </cell>
          <cell r="C108">
            <v>50</v>
          </cell>
          <cell r="D108">
            <v>3.5</v>
          </cell>
          <cell r="E108">
            <v>5.3</v>
          </cell>
          <cell r="F108">
            <v>6.6</v>
          </cell>
          <cell r="G108">
            <v>11.899999999999999</v>
          </cell>
          <cell r="H108">
            <v>83.5</v>
          </cell>
          <cell r="I108">
            <v>1.2</v>
          </cell>
          <cell r="J108">
            <v>84.7</v>
          </cell>
          <cell r="K108" t="str">
            <v>5,15</v>
          </cell>
          <cell r="L108" t="str">
            <v>0,48</v>
          </cell>
          <cell r="M108" t="str">
            <v>0,28</v>
          </cell>
          <cell r="N108" t="str">
            <v>0,23</v>
          </cell>
          <cell r="O108" t="str">
            <v>12,12</v>
          </cell>
          <cell r="P108" t="str">
            <v>0,14</v>
          </cell>
          <cell r="Q108" t="str">
            <v>0,09</v>
          </cell>
          <cell r="R108" t="str">
            <v>0,01</v>
          </cell>
          <cell r="S108" t="str">
            <v>0,01</v>
          </cell>
          <cell r="T108" t="str">
            <v>0,02</v>
          </cell>
          <cell r="U108" t="str">
            <v>0,145</v>
          </cell>
          <cell r="V108" t="str">
            <v>(0,0002)&lt;LD=0,001</v>
          </cell>
          <cell r="W108" t="str">
            <v>0,03</v>
          </cell>
          <cell r="Y108" t="str">
            <v>0,5</v>
          </cell>
          <cell r="Z108" t="str">
            <v>62,2%</v>
          </cell>
          <cell r="AA108">
            <v>5</v>
          </cell>
          <cell r="AB108">
            <v>42.241538461538468</v>
          </cell>
          <cell r="AC108">
            <v>30</v>
          </cell>
          <cell r="AD108">
            <v>1.5048999999999999</v>
          </cell>
          <cell r="AE108">
            <v>1.267337221265979</v>
          </cell>
          <cell r="AF108">
            <v>1.2670539431502132</v>
          </cell>
          <cell r="AG108">
            <v>19.070787369230771</v>
          </cell>
          <cell r="AH108">
            <v>16.056692361727112</v>
          </cell>
        </row>
        <row r="109">
          <cell r="A109" t="str">
            <v>LAG1 H3</v>
          </cell>
          <cell r="B109">
            <v>2018</v>
          </cell>
          <cell r="C109">
            <v>100</v>
          </cell>
          <cell r="D109">
            <v>6.9</v>
          </cell>
          <cell r="E109">
            <v>8.1</v>
          </cell>
          <cell r="F109">
            <v>8.6</v>
          </cell>
          <cell r="G109">
            <v>16.7</v>
          </cell>
          <cell r="H109">
            <v>74</v>
          </cell>
          <cell r="I109">
            <v>2.4</v>
          </cell>
          <cell r="J109">
            <v>76.400000000000006</v>
          </cell>
          <cell r="K109" t="str">
            <v>4,87</v>
          </cell>
          <cell r="L109" t="str">
            <v>1,02</v>
          </cell>
          <cell r="M109" t="str">
            <v>0,59</v>
          </cell>
          <cell r="N109" t="str">
            <v>0,33</v>
          </cell>
          <cell r="O109" t="str">
            <v>18,08</v>
          </cell>
          <cell r="P109" t="str">
            <v>(-0,98)&lt;LD= 0,2mg/kg</v>
          </cell>
          <cell r="Q109" t="str">
            <v>0,08</v>
          </cell>
          <cell r="R109" t="str">
            <v>0,03</v>
          </cell>
          <cell r="S109" t="str">
            <v>0,01</v>
          </cell>
          <cell r="T109" t="str">
            <v>0,04</v>
          </cell>
          <cell r="U109" t="str">
            <v>0,833</v>
          </cell>
          <cell r="V109" t="str">
            <v>(0,0003)&lt;LD=0,001</v>
          </cell>
          <cell r="W109" t="str">
            <v>0,07</v>
          </cell>
          <cell r="Y109" t="str">
            <v>1,1</v>
          </cell>
          <cell r="Z109" t="str">
            <v>95,7%</v>
          </cell>
          <cell r="AA109">
            <v>6</v>
          </cell>
          <cell r="AB109">
            <v>55.513076923076909</v>
          </cell>
          <cell r="AC109">
            <v>50</v>
          </cell>
          <cell r="AD109">
            <v>1.4879</v>
          </cell>
          <cell r="AE109">
            <v>1.2559693231134166</v>
          </cell>
          <cell r="AF109">
            <v>1.255379402000752</v>
          </cell>
          <cell r="AG109">
            <v>41.298953576923068</v>
          </cell>
          <cell r="AH109">
            <v>34.844986655457021</v>
          </cell>
        </row>
        <row r="110">
          <cell r="A110" t="str">
            <v>BUFyoyo H1</v>
          </cell>
          <cell r="B110">
            <v>2018</v>
          </cell>
          <cell r="C110">
            <v>20</v>
          </cell>
          <cell r="D110">
            <v>13</v>
          </cell>
          <cell r="E110">
            <v>7.7</v>
          </cell>
          <cell r="F110">
            <v>6.7</v>
          </cell>
          <cell r="G110">
            <v>14.4</v>
          </cell>
          <cell r="H110">
            <v>72</v>
          </cell>
          <cell r="I110">
            <v>0.5</v>
          </cell>
          <cell r="J110">
            <v>72.5</v>
          </cell>
          <cell r="K110" t="str">
            <v>5,37</v>
          </cell>
          <cell r="L110" t="str">
            <v>3,08</v>
          </cell>
          <cell r="M110" t="str">
            <v>1,79</v>
          </cell>
          <cell r="N110" t="str">
            <v>1,63</v>
          </cell>
          <cell r="O110" t="str">
            <v>10,96</v>
          </cell>
          <cell r="P110" t="str">
            <v>5,79</v>
          </cell>
          <cell r="Q110" t="str">
            <v>0,63</v>
          </cell>
          <cell r="R110" t="str">
            <v>0,30</v>
          </cell>
          <cell r="S110" t="str">
            <v>0,10</v>
          </cell>
          <cell r="T110" t="str">
            <v>0,14</v>
          </cell>
          <cell r="U110" t="str">
            <v>0,463</v>
          </cell>
          <cell r="V110" t="str">
            <v>0,004</v>
          </cell>
          <cell r="W110" t="str">
            <v>0,07</v>
          </cell>
          <cell r="Y110" t="str">
            <v>2,2</v>
          </cell>
          <cell r="Z110" t="str">
            <v>77,6%</v>
          </cell>
          <cell r="AA110">
            <v>4</v>
          </cell>
          <cell r="AB110">
            <v>-18.948461538461537</v>
          </cell>
          <cell r="AC110">
            <v>20</v>
          </cell>
          <cell r="AD110">
            <v>1.4574</v>
          </cell>
          <cell r="AE110">
            <v>1.1588989354041457</v>
          </cell>
          <cell r="AF110">
            <v>1.1574110995974924</v>
          </cell>
          <cell r="AG110">
            <v>-5.52309756923077</v>
          </cell>
          <cell r="AH110">
            <v>-4.3862319409823121</v>
          </cell>
        </row>
        <row r="111">
          <cell r="A111" t="str">
            <v>BUFyoyo H2</v>
          </cell>
          <cell r="B111">
            <v>2018</v>
          </cell>
          <cell r="C111">
            <v>50</v>
          </cell>
          <cell r="D111">
            <v>21.4</v>
          </cell>
          <cell r="E111">
            <v>8.3000000000000007</v>
          </cell>
          <cell r="F111">
            <v>7.2</v>
          </cell>
          <cell r="G111">
            <v>15.5</v>
          </cell>
          <cell r="H111">
            <v>62.6</v>
          </cell>
          <cell r="I111">
            <v>0.5</v>
          </cell>
          <cell r="J111">
            <v>63.1</v>
          </cell>
          <cell r="K111" t="str">
            <v>5,07</v>
          </cell>
          <cell r="L111" t="str">
            <v>1,18</v>
          </cell>
          <cell r="M111" t="str">
            <v>0,68</v>
          </cell>
          <cell r="N111" t="str">
            <v>0,66</v>
          </cell>
          <cell r="O111" t="str">
            <v>10,31</v>
          </cell>
          <cell r="P111" t="str">
            <v>(-0,37)&lt;LD= 0,2mg/kg</v>
          </cell>
          <cell r="Q111" t="str">
            <v>0,25</v>
          </cell>
          <cell r="R111" t="str">
            <v>0,06</v>
          </cell>
          <cell r="S111" t="str">
            <v>0,03</v>
          </cell>
          <cell r="T111" t="str">
            <v>0,06</v>
          </cell>
          <cell r="U111" t="str">
            <v>1,511</v>
          </cell>
          <cell r="V111" t="str">
            <v>0,001</v>
          </cell>
          <cell r="W111" t="str">
            <v>0,11</v>
          </cell>
          <cell r="Y111" t="str">
            <v>1,7</v>
          </cell>
          <cell r="Z111" t="str">
            <v>121,0%</v>
          </cell>
          <cell r="AA111">
            <v>5</v>
          </cell>
          <cell r="AB111">
            <v>-46.858461538461533</v>
          </cell>
          <cell r="AC111">
            <v>30</v>
          </cell>
          <cell r="AD111">
            <v>1.4154</v>
          </cell>
          <cell r="AE111">
            <v>1.1680377012659791</v>
          </cell>
          <cell r="AF111">
            <v>1.1674571183327225</v>
          </cell>
          <cell r="AG111">
            <v>-19.897039938461536</v>
          </cell>
          <cell r="AH111">
            <v>-16.411573343159105</v>
          </cell>
        </row>
        <row r="112">
          <cell r="A112" t="str">
            <v>BUFyoyo H3</v>
          </cell>
          <cell r="B112">
            <v>2018</v>
          </cell>
          <cell r="C112">
            <v>100</v>
          </cell>
          <cell r="D112">
            <v>29.2</v>
          </cell>
          <cell r="E112">
            <v>12.4</v>
          </cell>
          <cell r="F112">
            <v>6.3</v>
          </cell>
          <cell r="G112">
            <v>18.7</v>
          </cell>
          <cell r="H112">
            <v>51.3</v>
          </cell>
          <cell r="I112">
            <v>0.7</v>
          </cell>
          <cell r="J112">
            <v>52</v>
          </cell>
          <cell r="K112" t="str">
            <v>5,12</v>
          </cell>
          <cell r="L112" t="str">
            <v>0,59</v>
          </cell>
          <cell r="M112" t="str">
            <v>0,34</v>
          </cell>
          <cell r="N112" t="str">
            <v>0,51</v>
          </cell>
          <cell r="O112" t="str">
            <v>6,69</v>
          </cell>
          <cell r="P112" t="str">
            <v>(-0,63)&lt;LD= 0,2mg/kg</v>
          </cell>
          <cell r="Q112" t="str">
            <v>0,229</v>
          </cell>
          <cell r="R112" t="str">
            <v>0,0511</v>
          </cell>
          <cell r="S112" t="str">
            <v>0,042</v>
          </cell>
          <cell r="T112" t="str">
            <v>0,0287</v>
          </cell>
          <cell r="U112" t="str">
            <v>2,6</v>
          </cell>
          <cell r="V112" t="str">
            <v>(0,0008)&lt;LD = 0,001</v>
          </cell>
          <cell r="W112" t="str">
            <v>0,10</v>
          </cell>
          <cell r="Y112" t="str">
            <v>3,77</v>
          </cell>
          <cell r="Z112" t="str">
            <v>81,08</v>
          </cell>
          <cell r="AA112">
            <v>6</v>
          </cell>
          <cell r="AB112">
            <v>-78.536923076923074</v>
          </cell>
          <cell r="AC112">
            <v>50</v>
          </cell>
          <cell r="AD112">
            <v>1.3764000000000001</v>
          </cell>
          <cell r="AE112">
            <v>1.1745660431134166</v>
          </cell>
          <cell r="AF112">
            <v>1.1742720379154139</v>
          </cell>
          <cell r="AG112">
            <v>-54.049110461538469</v>
          </cell>
          <cell r="AH112">
            <v>-46.111856356572282</v>
          </cell>
        </row>
        <row r="113">
          <cell r="A113" t="str">
            <v>BA4 H1</v>
          </cell>
          <cell r="B113">
            <v>2018</v>
          </cell>
          <cell r="C113">
            <v>20</v>
          </cell>
          <cell r="D113">
            <v>8.9</v>
          </cell>
          <cell r="E113">
            <v>4.4000000000000004</v>
          </cell>
          <cell r="F113">
            <v>3.4</v>
          </cell>
          <cell r="G113">
            <v>7.8000000000000007</v>
          </cell>
          <cell r="H113">
            <v>76.900000000000006</v>
          </cell>
          <cell r="I113">
            <v>6.4</v>
          </cell>
          <cell r="J113">
            <v>83.300000000000011</v>
          </cell>
          <cell r="K113" t="str">
            <v>5,58</v>
          </cell>
          <cell r="L113" t="str">
            <v>2,74</v>
          </cell>
          <cell r="M113" t="str">
            <v>1,59</v>
          </cell>
          <cell r="N113" t="str">
            <v>1,37</v>
          </cell>
          <cell r="O113" t="str">
            <v>11,58</v>
          </cell>
          <cell r="P113" t="str">
            <v>10,48</v>
          </cell>
          <cell r="Q113" t="str">
            <v>2,4</v>
          </cell>
          <cell r="R113" t="str">
            <v>0,264</v>
          </cell>
          <cell r="S113" t="str">
            <v>0,0535</v>
          </cell>
          <cell r="T113" t="str">
            <v>0,0324</v>
          </cell>
          <cell r="U113" t="str">
            <v>0,183</v>
          </cell>
          <cell r="V113" t="str">
            <v>0,007</v>
          </cell>
          <cell r="W113" t="str">
            <v>0,02</v>
          </cell>
          <cell r="Y113" t="str">
            <v>3,67</v>
          </cell>
          <cell r="Z113" t="str">
            <v>80,82</v>
          </cell>
          <cell r="AA113">
            <v>4</v>
          </cell>
          <cell r="AB113">
            <v>-2.7484615384615374</v>
          </cell>
          <cell r="AC113">
            <v>20</v>
          </cell>
          <cell r="AD113">
            <v>1.4779</v>
          </cell>
          <cell r="AE113">
            <v>1.2141646954041458</v>
          </cell>
          <cell r="AF113">
            <v>1.212695898019915</v>
          </cell>
          <cell r="AG113">
            <v>-0.81239026153846128</v>
          </cell>
          <cell r="AH113">
            <v>-0.66660960671156222</v>
          </cell>
        </row>
        <row r="114">
          <cell r="A114" t="str">
            <v>BA4 H2</v>
          </cell>
          <cell r="B114">
            <v>2018</v>
          </cell>
          <cell r="C114">
            <v>50</v>
          </cell>
          <cell r="D114">
            <v>12.3</v>
          </cell>
          <cell r="E114">
            <v>4.4000000000000004</v>
          </cell>
          <cell r="F114">
            <v>3.4</v>
          </cell>
          <cell r="G114">
            <v>7.8000000000000007</v>
          </cell>
          <cell r="H114">
            <v>73.5</v>
          </cell>
          <cell r="I114">
            <v>6.4</v>
          </cell>
          <cell r="J114">
            <v>79.900000000000006</v>
          </cell>
          <cell r="K114" t="str">
            <v>5,47</v>
          </cell>
          <cell r="L114" t="str">
            <v>1,09</v>
          </cell>
          <cell r="M114" t="str">
            <v>0,63</v>
          </cell>
          <cell r="N114" t="str">
            <v>0,51</v>
          </cell>
          <cell r="O114" t="str">
            <v>12,33</v>
          </cell>
          <cell r="P114" t="str">
            <v>0,84</v>
          </cell>
          <cell r="Q114" t="str">
            <v>1,69</v>
          </cell>
          <cell r="R114" t="str">
            <v>0,098</v>
          </cell>
          <cell r="S114" t="str">
            <v>0,0185</v>
          </cell>
          <cell r="T114" t="str">
            <v>0,019</v>
          </cell>
          <cell r="U114" t="str">
            <v>0,247</v>
          </cell>
          <cell r="V114" t="str">
            <v>0,003</v>
          </cell>
          <cell r="W114" t="str">
            <v>0,04</v>
          </cell>
          <cell r="Y114" t="str">
            <v>2,57</v>
          </cell>
          <cell r="Z114" t="str">
            <v>82,38</v>
          </cell>
          <cell r="AA114">
            <v>5</v>
          </cell>
          <cell r="AB114">
            <v>-1.4084615384615402</v>
          </cell>
          <cell r="AC114">
            <v>30</v>
          </cell>
          <cell r="AD114">
            <v>1.4609000000000001</v>
          </cell>
          <cell r="AE114">
            <v>1.2400290612659792</v>
          </cell>
          <cell r="AF114">
            <v>1.2394162851804538</v>
          </cell>
          <cell r="AG114">
            <v>-0.6172864384615393</v>
          </cell>
          <cell r="AH114">
            <v>-0.52370105034586467</v>
          </cell>
        </row>
        <row r="115">
          <cell r="A115" t="str">
            <v>BA4 H3</v>
          </cell>
          <cell r="B115">
            <v>2018</v>
          </cell>
          <cell r="C115">
            <v>100</v>
          </cell>
          <cell r="D115">
            <v>16</v>
          </cell>
          <cell r="E115">
            <v>4.5999999999999996</v>
          </cell>
          <cell r="F115">
            <v>3.6</v>
          </cell>
          <cell r="G115">
            <v>8.1999999999999993</v>
          </cell>
          <cell r="H115">
            <v>70.5</v>
          </cell>
          <cell r="I115">
            <v>5.3</v>
          </cell>
          <cell r="J115">
            <v>75.8</v>
          </cell>
          <cell r="K115" t="str">
            <v>5,29</v>
          </cell>
          <cell r="L115" t="str">
            <v>0,60</v>
          </cell>
          <cell r="M115" t="str">
            <v>0,35</v>
          </cell>
          <cell r="N115" t="str">
            <v>0,34</v>
          </cell>
          <cell r="O115" t="str">
            <v>10,09</v>
          </cell>
          <cell r="P115" t="str">
            <v>(-0,42)&lt;LD= 0,2mg/kg</v>
          </cell>
          <cell r="Q115" t="str">
            <v>1,13</v>
          </cell>
          <cell r="R115" t="str">
            <v>0,08</v>
          </cell>
          <cell r="S115" t="str">
            <v>0,01</v>
          </cell>
          <cell r="T115" t="str">
            <v>0,03</v>
          </cell>
          <cell r="U115" t="str">
            <v>0,361</v>
          </cell>
          <cell r="V115" t="str">
            <v>0,001</v>
          </cell>
          <cell r="W115" t="str">
            <v>0,07</v>
          </cell>
          <cell r="Y115" t="str">
            <v>1,4</v>
          </cell>
          <cell r="Z115" t="str">
            <v>117,5%</v>
          </cell>
          <cell r="AA115">
            <v>6</v>
          </cell>
          <cell r="AB115">
            <v>0.67307692307691125</v>
          </cell>
          <cell r="AC115">
            <v>50</v>
          </cell>
          <cell r="AD115">
            <v>1.4423999999999999</v>
          </cell>
          <cell r="AE115">
            <v>1.2530394031134167</v>
          </cell>
          <cell r="AF115">
            <v>1.2526941160762317</v>
          </cell>
          <cell r="AG115">
            <v>0.48542307692306841</v>
          </cell>
          <cell r="AH115">
            <v>0.42157975060257064</v>
          </cell>
        </row>
        <row r="116">
          <cell r="A116" t="str">
            <v>BA6 H1</v>
          </cell>
          <cell r="B116">
            <v>2018</v>
          </cell>
          <cell r="C116">
            <v>20</v>
          </cell>
          <cell r="D116">
            <v>13.3</v>
          </cell>
          <cell r="E116">
            <v>6.8</v>
          </cell>
          <cell r="F116">
            <v>4.5999999999999996</v>
          </cell>
          <cell r="G116">
            <v>11.399999999999999</v>
          </cell>
          <cell r="H116">
            <v>72.2</v>
          </cell>
          <cell r="I116">
            <v>3.1</v>
          </cell>
          <cell r="J116">
            <v>75.3</v>
          </cell>
          <cell r="K116" t="str">
            <v>5,59</v>
          </cell>
          <cell r="L116" t="str">
            <v>2,90</v>
          </cell>
          <cell r="M116" t="str">
            <v>1,68</v>
          </cell>
          <cell r="N116" t="str">
            <v>1,47</v>
          </cell>
          <cell r="O116" t="str">
            <v>11,49</v>
          </cell>
          <cell r="P116" t="str">
            <v>7,59</v>
          </cell>
          <cell r="Q116" t="str">
            <v>2,61</v>
          </cell>
          <cell r="R116" t="str">
            <v>0,2</v>
          </cell>
          <cell r="S116" t="str">
            <v>0,061</v>
          </cell>
          <cell r="T116" t="str">
            <v>0,0342</v>
          </cell>
          <cell r="U116" t="str">
            <v>0,179</v>
          </cell>
          <cell r="V116" t="str">
            <v>0,008</v>
          </cell>
          <cell r="W116" t="str">
            <v>0,03</v>
          </cell>
          <cell r="Y116" t="str">
            <v>3,97</v>
          </cell>
          <cell r="Z116" t="str">
            <v>78,67</v>
          </cell>
          <cell r="AA116">
            <v>4</v>
          </cell>
          <cell r="AB116">
            <v>-20.258461538461539</v>
          </cell>
          <cell r="AC116">
            <v>20</v>
          </cell>
          <cell r="AD116">
            <v>1.4559</v>
          </cell>
          <cell r="AE116">
            <v>1.1717710954041456</v>
          </cell>
          <cell r="AF116">
            <v>1.1703350649287951</v>
          </cell>
          <cell r="AG116">
            <v>-5.8988588307692318</v>
          </cell>
          <cell r="AH116">
            <v>-4.7418375799945771</v>
          </cell>
        </row>
        <row r="117">
          <cell r="A117" t="str">
            <v>BA6 H2</v>
          </cell>
          <cell r="B117">
            <v>2018</v>
          </cell>
          <cell r="C117">
            <v>50</v>
          </cell>
          <cell r="D117">
            <v>17.7</v>
          </cell>
          <cell r="E117">
            <v>5.7</v>
          </cell>
          <cell r="F117">
            <v>4.0999999999999996</v>
          </cell>
          <cell r="G117">
            <v>9.8000000000000007</v>
          </cell>
          <cell r="H117">
            <v>69.2</v>
          </cell>
          <cell r="I117">
            <v>3.2</v>
          </cell>
          <cell r="J117">
            <v>72.400000000000006</v>
          </cell>
          <cell r="K117" t="str">
            <v>5,52</v>
          </cell>
          <cell r="L117" t="str">
            <v>1,34</v>
          </cell>
          <cell r="M117" t="str">
            <v>0,78</v>
          </cell>
          <cell r="N117" t="str">
            <v>0,58</v>
          </cell>
          <cell r="O117" t="str">
            <v>13,49</v>
          </cell>
          <cell r="P117" t="str">
            <v>(-0,12)&lt;LD= 0,2mg/kg</v>
          </cell>
          <cell r="Q117" t="str">
            <v>2,13</v>
          </cell>
          <cell r="R117" t="str">
            <v>0,0885</v>
          </cell>
          <cell r="S117" t="str">
            <v>0,0207</v>
          </cell>
          <cell r="T117" t="str">
            <v>0,0185</v>
          </cell>
          <cell r="U117" t="str">
            <v>0,237</v>
          </cell>
          <cell r="V117" t="str">
            <v>0,002</v>
          </cell>
          <cell r="W117" t="str">
            <v>0,04</v>
          </cell>
          <cell r="Y117" t="str">
            <v>3,47</v>
          </cell>
          <cell r="Z117" t="str">
            <v>73,16</v>
          </cell>
          <cell r="AA117">
            <v>5</v>
          </cell>
          <cell r="AB117">
            <v>-28.258461538461532</v>
          </cell>
          <cell r="AC117">
            <v>30</v>
          </cell>
          <cell r="AD117">
            <v>1.4339</v>
          </cell>
          <cell r="AE117">
            <v>1.2033563112659791</v>
          </cell>
          <cell r="AF117">
            <v>1.2026517197928874</v>
          </cell>
          <cell r="AG117">
            <v>-12.155942399999999</v>
          </cell>
          <cell r="AH117">
            <v>-10.195526210379578</v>
          </cell>
        </row>
        <row r="118">
          <cell r="A118" t="str">
            <v>BA6 H3</v>
          </cell>
          <cell r="B118">
            <v>2018</v>
          </cell>
          <cell r="C118">
            <v>100</v>
          </cell>
          <cell r="D118">
            <v>18.600000000000001</v>
          </cell>
          <cell r="E118">
            <v>5</v>
          </cell>
          <cell r="F118">
            <v>4.5999999999999996</v>
          </cell>
          <cell r="G118">
            <v>9.6</v>
          </cell>
          <cell r="H118">
            <v>69.5</v>
          </cell>
          <cell r="I118">
            <v>2.4</v>
          </cell>
          <cell r="J118">
            <v>71.900000000000006</v>
          </cell>
          <cell r="K118" t="str">
            <v>5,24</v>
          </cell>
          <cell r="L118" t="str">
            <v>0,91</v>
          </cell>
          <cell r="M118" t="str">
            <v>0,53</v>
          </cell>
          <cell r="N118" t="str">
            <v>0,42</v>
          </cell>
          <cell r="O118" t="str">
            <v>12,69</v>
          </cell>
          <cell r="P118" t="str">
            <v>(-0,35)&lt;LD= 0,2mg/kg</v>
          </cell>
          <cell r="Q118" t="str">
            <v>1,01</v>
          </cell>
          <cell r="R118" t="str">
            <v>0,13</v>
          </cell>
          <cell r="S118" t="str">
            <v>0,01</v>
          </cell>
          <cell r="T118" t="str">
            <v>0,02</v>
          </cell>
          <cell r="U118" t="str">
            <v>0,515</v>
          </cell>
          <cell r="V118" t="str">
            <v>(0,000)&lt;LD=0,001</v>
          </cell>
          <cell r="W118" t="str">
            <v>0,08</v>
          </cell>
          <cell r="Y118" t="str">
            <v>1,7</v>
          </cell>
          <cell r="Z118" t="str">
            <v>105,7%</v>
          </cell>
          <cell r="AA118">
            <v>6</v>
          </cell>
          <cell r="AB118">
            <v>-14.746923076923098</v>
          </cell>
          <cell r="AC118">
            <v>50</v>
          </cell>
          <cell r="AD118">
            <v>1.4294</v>
          </cell>
          <cell r="AE118">
            <v>1.2351356731134167</v>
          </cell>
          <cell r="AF118">
            <v>1.2346285199817055</v>
          </cell>
          <cell r="AG118">
            <v>-10.53962592307694</v>
          </cell>
          <cell r="AH118">
            <v>-9.1034859063728106</v>
          </cell>
        </row>
      </sheetData>
      <sheetData sheetId="2">
        <row r="2">
          <cell r="C2">
            <v>1.9240502505294714</v>
          </cell>
          <cell r="D2">
            <v>33.200000000000003</v>
          </cell>
          <cell r="I2">
            <v>20</v>
          </cell>
        </row>
        <row r="3">
          <cell r="C3">
            <v>0.79010715249214958</v>
          </cell>
          <cell r="D3">
            <v>21.3</v>
          </cell>
          <cell r="I3">
            <v>50</v>
          </cell>
        </row>
        <row r="4">
          <cell r="C4">
            <v>1.6490341494942418</v>
          </cell>
          <cell r="D4">
            <v>21.9</v>
          </cell>
          <cell r="I4">
            <v>100</v>
          </cell>
        </row>
        <row r="5">
          <cell r="C5">
            <v>2.9691332358350904</v>
          </cell>
          <cell r="D5">
            <v>34.799999999999997</v>
          </cell>
        </row>
        <row r="6">
          <cell r="C6">
            <v>1.7947200000000003</v>
          </cell>
          <cell r="D6">
            <v>19.600000000000001</v>
          </cell>
        </row>
        <row r="7">
          <cell r="C7">
            <v>1.8820650000000001</v>
          </cell>
          <cell r="D7">
            <v>26.7</v>
          </cell>
        </row>
        <row r="8">
          <cell r="C8">
            <v>1.8851520893815898</v>
          </cell>
          <cell r="D8">
            <v>25.8</v>
          </cell>
        </row>
        <row r="9">
          <cell r="C9">
            <v>1.9659954152656087</v>
          </cell>
          <cell r="D9">
            <v>32.700000000000003</v>
          </cell>
        </row>
        <row r="10">
          <cell r="C10">
            <v>2.0424875192991516</v>
          </cell>
          <cell r="D10">
            <v>35.1</v>
          </cell>
        </row>
        <row r="11">
          <cell r="C11">
            <v>2.7497883717460909</v>
          </cell>
          <cell r="D11">
            <v>22.9</v>
          </cell>
        </row>
        <row r="12">
          <cell r="C12">
            <v>2.2676911591062914</v>
          </cell>
          <cell r="D12">
            <v>29.3</v>
          </cell>
        </row>
        <row r="13">
          <cell r="C13">
            <v>4.0850999999999997</v>
          </cell>
          <cell r="D13">
            <v>44.7</v>
          </cell>
        </row>
        <row r="14">
          <cell r="C14">
            <v>2.6681700000000004</v>
          </cell>
          <cell r="D14">
            <v>25.2</v>
          </cell>
        </row>
        <row r="15">
          <cell r="C15">
            <v>2.3478247805497907</v>
          </cell>
          <cell r="D15">
            <v>15.8</v>
          </cell>
        </row>
        <row r="16">
          <cell r="C16">
            <v>2.0955749999999997</v>
          </cell>
          <cell r="D16">
            <v>30.2</v>
          </cell>
        </row>
        <row r="17">
          <cell r="C17">
            <v>2.8622700000000005</v>
          </cell>
          <cell r="D17">
            <v>27.6</v>
          </cell>
        </row>
        <row r="18">
          <cell r="C18">
            <v>2.0276399999999999</v>
          </cell>
          <cell r="D18">
            <v>24.1</v>
          </cell>
        </row>
        <row r="19">
          <cell r="C19">
            <v>2.1440999999999999</v>
          </cell>
          <cell r="D19">
            <v>24.4</v>
          </cell>
        </row>
        <row r="20">
          <cell r="C20" t="str">
            <v>1,50</v>
          </cell>
          <cell r="D20">
            <v>11.4</v>
          </cell>
        </row>
        <row r="21">
          <cell r="C21" t="str">
            <v>1,28</v>
          </cell>
          <cell r="D21">
            <v>1.8</v>
          </cell>
        </row>
        <row r="22">
          <cell r="C22" t="str">
            <v>1,12</v>
          </cell>
          <cell r="D22">
            <v>1.8</v>
          </cell>
        </row>
        <row r="23">
          <cell r="C23" t="str">
            <v>1,55</v>
          </cell>
          <cell r="D23">
            <v>2.1</v>
          </cell>
        </row>
        <row r="24">
          <cell r="C24" t="str">
            <v>0,99</v>
          </cell>
          <cell r="D24">
            <v>6</v>
          </cell>
        </row>
        <row r="25">
          <cell r="C25" t="str">
            <v>1,15</v>
          </cell>
          <cell r="D25">
            <v>2.5</v>
          </cell>
        </row>
        <row r="26">
          <cell r="C26" t="str">
            <v>1,79</v>
          </cell>
          <cell r="D26">
            <v>13</v>
          </cell>
        </row>
        <row r="27">
          <cell r="C27" t="str">
            <v>1,59</v>
          </cell>
          <cell r="D27">
            <v>8.9</v>
          </cell>
        </row>
        <row r="28">
          <cell r="C28" t="str">
            <v>1,68</v>
          </cell>
          <cell r="D28">
            <v>13.3</v>
          </cell>
        </row>
        <row r="29">
          <cell r="C29">
            <v>0.63732751303250379</v>
          </cell>
          <cell r="D29">
            <v>38</v>
          </cell>
        </row>
        <row r="30">
          <cell r="C30">
            <v>1.589043642443638</v>
          </cell>
          <cell r="D30">
            <v>26.8</v>
          </cell>
        </row>
        <row r="31">
          <cell r="C31">
            <v>0.91025762007348787</v>
          </cell>
          <cell r="D31">
            <v>24.7</v>
          </cell>
        </row>
        <row r="32">
          <cell r="C32">
            <v>1.4805821303282398</v>
          </cell>
          <cell r="D32">
            <v>41.5</v>
          </cell>
        </row>
        <row r="33">
          <cell r="C33">
            <v>0.75735255000000001</v>
          </cell>
          <cell r="D33">
            <v>27.2</v>
          </cell>
        </row>
        <row r="34">
          <cell r="C34">
            <v>0.26744414999999999</v>
          </cell>
          <cell r="D34">
            <v>29.3</v>
          </cell>
        </row>
        <row r="35">
          <cell r="C35">
            <v>0.77983121718359072</v>
          </cell>
          <cell r="D35">
            <v>32.9</v>
          </cell>
        </row>
        <row r="36">
          <cell r="C36">
            <v>0.81437088557928017</v>
          </cell>
          <cell r="D36">
            <v>32.9</v>
          </cell>
        </row>
        <row r="37">
          <cell r="C37">
            <v>0.68200551747697102</v>
          </cell>
          <cell r="D37">
            <v>39.5</v>
          </cell>
        </row>
        <row r="38">
          <cell r="C38">
            <v>0.769144018948686</v>
          </cell>
          <cell r="D38">
            <v>31.9</v>
          </cell>
        </row>
        <row r="39">
          <cell r="C39">
            <v>0.78394755265544602</v>
          </cell>
          <cell r="D39">
            <v>34.299999999999997</v>
          </cell>
        </row>
        <row r="40">
          <cell r="C40">
            <v>1.785015</v>
          </cell>
          <cell r="D40">
            <v>52.1</v>
          </cell>
        </row>
        <row r="41">
          <cell r="C41">
            <v>0.85217039999999999</v>
          </cell>
          <cell r="D41">
            <v>25.3</v>
          </cell>
        </row>
        <row r="42">
          <cell r="C42">
            <v>1.0123563729541156</v>
          </cell>
          <cell r="D42">
            <v>29.2</v>
          </cell>
        </row>
        <row r="43">
          <cell r="C43">
            <v>1.1833050000000001</v>
          </cell>
          <cell r="D43">
            <v>39</v>
          </cell>
        </row>
        <row r="44">
          <cell r="C44">
            <v>1.87236</v>
          </cell>
          <cell r="D44">
            <v>34.9</v>
          </cell>
        </row>
        <row r="45">
          <cell r="C45">
            <v>0.66573735000000001</v>
          </cell>
          <cell r="D45">
            <v>18.100000000000001</v>
          </cell>
        </row>
        <row r="46">
          <cell r="C46">
            <v>0.87167744999999996</v>
          </cell>
          <cell r="D46">
            <v>25</v>
          </cell>
        </row>
        <row r="47">
          <cell r="C47" t="str">
            <v>0,63</v>
          </cell>
          <cell r="D47">
            <v>16.7</v>
          </cell>
        </row>
        <row r="48">
          <cell r="C48" t="str">
            <v>0,30</v>
          </cell>
          <cell r="D48">
            <v>1.7</v>
          </cell>
        </row>
        <row r="49">
          <cell r="C49" t="str">
            <v>0,17</v>
          </cell>
          <cell r="D49">
            <v>1.9</v>
          </cell>
        </row>
        <row r="50">
          <cell r="C50" t="str">
            <v>0,09</v>
          </cell>
          <cell r="D50">
            <v>0.6</v>
          </cell>
        </row>
        <row r="51">
          <cell r="C51" t="str">
            <v>0,36</v>
          </cell>
          <cell r="D51">
            <v>7.2</v>
          </cell>
        </row>
        <row r="52">
          <cell r="C52" t="str">
            <v>0,28</v>
          </cell>
          <cell r="D52">
            <v>3.5</v>
          </cell>
        </row>
        <row r="53">
          <cell r="C53" t="str">
            <v>0,68</v>
          </cell>
          <cell r="D53">
            <v>21.4</v>
          </cell>
        </row>
        <row r="54">
          <cell r="C54" t="str">
            <v>0,63</v>
          </cell>
          <cell r="D54">
            <v>12.3</v>
          </cell>
        </row>
        <row r="55">
          <cell r="C55" t="str">
            <v>0,78</v>
          </cell>
          <cell r="D55">
            <v>17.7</v>
          </cell>
        </row>
        <row r="56">
          <cell r="C56">
            <v>0.27230337546398353</v>
          </cell>
          <cell r="D56">
            <v>31.3</v>
          </cell>
        </row>
        <row r="57">
          <cell r="C57">
            <v>0.39997660738203494</v>
          </cell>
          <cell r="D57">
            <v>31.4</v>
          </cell>
        </row>
        <row r="58">
          <cell r="C58">
            <v>0.36835684097382915</v>
          </cell>
          <cell r="D58">
            <v>31.6</v>
          </cell>
        </row>
        <row r="59">
          <cell r="C59">
            <v>0.58645488787740985</v>
          </cell>
          <cell r="D59">
            <v>36.5</v>
          </cell>
        </row>
        <row r="60">
          <cell r="C60">
            <v>0.66156419999999994</v>
          </cell>
          <cell r="D60">
            <v>40.4</v>
          </cell>
        </row>
        <row r="61">
          <cell r="C61">
            <v>0.48473909999999998</v>
          </cell>
          <cell r="D61">
            <v>32.1</v>
          </cell>
        </row>
        <row r="62">
          <cell r="C62">
            <v>0.39620593660705006</v>
          </cell>
          <cell r="D62">
            <v>31.4</v>
          </cell>
        </row>
        <row r="63">
          <cell r="C63">
            <v>0.28798681332733245</v>
          </cell>
          <cell r="D63">
            <v>30.7</v>
          </cell>
        </row>
        <row r="64">
          <cell r="C64">
            <v>0.32517692592934921</v>
          </cell>
          <cell r="D64">
            <v>31.3</v>
          </cell>
        </row>
        <row r="65">
          <cell r="C65">
            <v>0.46057334550416706</v>
          </cell>
          <cell r="D65">
            <v>34.299999999999997</v>
          </cell>
        </row>
        <row r="66">
          <cell r="C66">
            <v>0.37700027353046167</v>
          </cell>
          <cell r="D66">
            <v>39.4</v>
          </cell>
        </row>
        <row r="67">
          <cell r="C67">
            <v>1.0185141</v>
          </cell>
          <cell r="D67">
            <v>55.8</v>
          </cell>
        </row>
        <row r="68">
          <cell r="C68">
            <v>0.48697124999999997</v>
          </cell>
          <cell r="D68">
            <v>14.1</v>
          </cell>
        </row>
        <row r="69">
          <cell r="C69">
            <v>0.60043670807785732</v>
          </cell>
          <cell r="D69">
            <v>31</v>
          </cell>
        </row>
        <row r="70">
          <cell r="C70">
            <v>0.90292755000000002</v>
          </cell>
          <cell r="D70">
            <v>30.4</v>
          </cell>
        </row>
        <row r="71">
          <cell r="C71">
            <v>1.0654862999999999</v>
          </cell>
          <cell r="D71">
            <v>36.200000000000003</v>
          </cell>
        </row>
        <row r="72">
          <cell r="C72">
            <v>0.37119060000000004</v>
          </cell>
          <cell r="D72">
            <v>10.6</v>
          </cell>
        </row>
        <row r="73">
          <cell r="C73">
            <v>0.53277885000000003</v>
          </cell>
          <cell r="D73">
            <v>23.6</v>
          </cell>
        </row>
        <row r="74">
          <cell r="C74" t="str">
            <v>0,52</v>
          </cell>
          <cell r="D74">
            <v>21.2</v>
          </cell>
        </row>
        <row r="75">
          <cell r="C75" t="str">
            <v>0,70</v>
          </cell>
          <cell r="D75">
            <v>5.7</v>
          </cell>
        </row>
        <row r="76">
          <cell r="C76" t="str">
            <v>0,21</v>
          </cell>
          <cell r="D76">
            <v>13.8</v>
          </cell>
        </row>
        <row r="77">
          <cell r="C77" t="str">
            <v>0,60</v>
          </cell>
          <cell r="D77">
            <v>8.4</v>
          </cell>
        </row>
        <row r="78">
          <cell r="C78" t="str">
            <v>0,45</v>
          </cell>
          <cell r="D78">
            <v>13.8</v>
          </cell>
        </row>
        <row r="79">
          <cell r="C79" t="str">
            <v>0,59</v>
          </cell>
          <cell r="D79">
            <v>6.9</v>
          </cell>
        </row>
        <row r="80">
          <cell r="C80" t="str">
            <v>0,34</v>
          </cell>
          <cell r="D80">
            <v>29.2</v>
          </cell>
        </row>
        <row r="81">
          <cell r="C81" t="str">
            <v>0,35</v>
          </cell>
          <cell r="D81">
            <v>16</v>
          </cell>
        </row>
        <row r="82">
          <cell r="C82" t="str">
            <v>0,53</v>
          </cell>
          <cell r="D82">
            <v>18.600000000000001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82"/>
  <sheetViews>
    <sheetView tabSelected="1" zoomScale="75" zoomScaleNormal="75" zoomScalePageLayoutView="75" workbookViewId="0">
      <selection activeCell="H5" sqref="H5"/>
    </sheetView>
  </sheetViews>
  <sheetFormatPr baseColWidth="10" defaultRowHeight="15" x14ac:dyDescent="0"/>
  <cols>
    <col min="1" max="1" width="21.5" style="26" customWidth="1"/>
    <col min="2" max="2" width="10.83203125" style="26"/>
    <col min="3" max="3" width="10.83203125" style="27" customWidth="1"/>
    <col min="4" max="4" width="10.83203125" style="26" customWidth="1"/>
    <col min="5" max="5" width="10.83203125" style="28"/>
    <col min="6" max="6" width="10.83203125" style="29"/>
    <col min="9" max="9" width="32.83203125" customWidth="1"/>
    <col min="31" max="31" width="11.83203125" bestFit="1" customWidth="1"/>
  </cols>
  <sheetData>
    <row r="1" spans="1:11" ht="16" thickBot="1">
      <c r="A1" s="1" t="s">
        <v>0</v>
      </c>
      <c r="B1" s="2" t="s">
        <v>1</v>
      </c>
      <c r="C1" s="3" t="s">
        <v>2</v>
      </c>
      <c r="D1" s="3" t="s">
        <v>3</v>
      </c>
      <c r="E1" s="4" t="str">
        <f>'[1]data+calcul'!C1</f>
        <v>id_profondeur</v>
      </c>
      <c r="F1" s="5" t="s">
        <v>4</v>
      </c>
      <c r="I1" s="6" t="s">
        <v>5</v>
      </c>
      <c r="J1" s="7">
        <v>2012</v>
      </c>
      <c r="K1" s="7">
        <v>2018</v>
      </c>
    </row>
    <row r="2" spans="1:11">
      <c r="A2" s="8" t="s">
        <v>6</v>
      </c>
      <c r="B2" s="9">
        <f>VLOOKUP(A2,'[1]data+calcul'!$A$2:$AH$118,2,FALSE)</f>
        <v>2012</v>
      </c>
      <c r="C2" s="9">
        <f>VLOOKUP(A2,'[1]data+calcul'!$A$2:$AH$118,13,FALSE)</f>
        <v>1.9240502505294714</v>
      </c>
      <c r="D2" s="9">
        <f>VLOOKUP(A2,'[1]data+calcul'!$A$2:$AH$118,4,FALSE)</f>
        <v>33.200000000000003</v>
      </c>
      <c r="E2" s="9">
        <f>VLOOKUP(A2,'[1]data+calcul'!$A$2:$AH$118,3,FALSE)</f>
        <v>20</v>
      </c>
      <c r="F2" s="10">
        <f>IF(B2=$J$1,VLOOKUP(E2,$I$2:$K$4,2,FALSE),VLOOKUP(E2,$I$2:$K$4,3,FALSE))</f>
        <v>5.67E-2</v>
      </c>
      <c r="I2" s="6">
        <v>20</v>
      </c>
      <c r="J2" s="11">
        <v>5.67E-2</v>
      </c>
      <c r="K2" s="11">
        <v>4</v>
      </c>
    </row>
    <row r="3" spans="1:11">
      <c r="A3" s="12" t="s">
        <v>7</v>
      </c>
      <c r="B3" s="13">
        <f>VLOOKUP(A3,'[1]data+calcul'!$A$2:$AH$118,2,FALSE)</f>
        <v>2012</v>
      </c>
      <c r="C3" s="13">
        <f>VLOOKUP(A3,'[1]data+calcul'!$A$2:$AH$118,13,FALSE)</f>
        <v>0.79010715249214958</v>
      </c>
      <c r="D3" s="13">
        <f>VLOOKUP(A3,'[1]data+calcul'!$A$2:$AH$118,4,FALSE)</f>
        <v>21.3</v>
      </c>
      <c r="E3" s="13">
        <f>VLOOKUP(A3,'[1]data+calcul'!$A$2:$AH$118,3,FALSE)</f>
        <v>20</v>
      </c>
      <c r="F3" s="14">
        <f t="shared" ref="F3:F66" si="0">IF(B3=$J$1,VLOOKUP(E3,$I$2:$K$4,2,FALSE),VLOOKUP(E3,$I$2:$K$4,3,FALSE))</f>
        <v>5.67E-2</v>
      </c>
      <c r="I3" s="6">
        <v>50</v>
      </c>
      <c r="J3" s="11">
        <v>2.4899999999999999E-2</v>
      </c>
      <c r="K3" s="11">
        <v>5</v>
      </c>
    </row>
    <row r="4" spans="1:11">
      <c r="A4" s="12" t="s">
        <v>8</v>
      </c>
      <c r="B4" s="13">
        <f>VLOOKUP(A4,'[1]data+calcul'!$A$2:$AH$118,2,FALSE)</f>
        <v>2012</v>
      </c>
      <c r="C4" s="13">
        <f>VLOOKUP(A4,'[1]data+calcul'!$A$2:$AH$118,13,FALSE)</f>
        <v>1.6490341494942418</v>
      </c>
      <c r="D4" s="13">
        <f>VLOOKUP(A4,'[1]data+calcul'!$A$2:$AH$118,4,FALSE)</f>
        <v>21.9</v>
      </c>
      <c r="E4" s="13">
        <f>VLOOKUP(A4,'[1]data+calcul'!$A$2:$AH$118,3,FALSE)</f>
        <v>20</v>
      </c>
      <c r="F4" s="14">
        <f t="shared" si="0"/>
        <v>5.67E-2</v>
      </c>
      <c r="I4" s="6">
        <v>100</v>
      </c>
      <c r="J4" s="11">
        <v>1.15E-2</v>
      </c>
      <c r="K4" s="11">
        <v>6</v>
      </c>
    </row>
    <row r="5" spans="1:11">
      <c r="A5" s="12" t="s">
        <v>9</v>
      </c>
      <c r="B5" s="13">
        <f>VLOOKUP(A5,'[1]data+calcul'!$A$2:$AH$118,2,FALSE)</f>
        <v>2012</v>
      </c>
      <c r="C5" s="13">
        <f>VLOOKUP(A5,'[1]data+calcul'!$A$2:$AH$118,13,FALSE)</f>
        <v>2.9691332358350904</v>
      </c>
      <c r="D5" s="13">
        <f>VLOOKUP(A5,'[1]data+calcul'!$A$2:$AH$118,4,FALSE)</f>
        <v>34.799999999999997</v>
      </c>
      <c r="E5" s="13">
        <f>VLOOKUP(A5,'[1]data+calcul'!$A$2:$AH$118,3,FALSE)</f>
        <v>20</v>
      </c>
      <c r="F5" s="14">
        <f t="shared" si="0"/>
        <v>5.67E-2</v>
      </c>
    </row>
    <row r="6" spans="1:11">
      <c r="A6" s="12" t="s">
        <v>10</v>
      </c>
      <c r="B6" s="13">
        <f>VLOOKUP(A6,'[1]data+calcul'!$A$2:$AH$118,2,FALSE)</f>
        <v>2012</v>
      </c>
      <c r="C6" s="13">
        <f>VLOOKUP(A6,'[1]data+calcul'!$A$2:$AH$118,13,FALSE)</f>
        <v>1.7947200000000003</v>
      </c>
      <c r="D6" s="13">
        <f>VLOOKUP(A6,'[1]data+calcul'!$A$2:$AH$118,4,FALSE)</f>
        <v>19.600000000000001</v>
      </c>
      <c r="E6" s="13">
        <f>VLOOKUP(A6,'[1]data+calcul'!$A$2:$AH$118,3,FALSE)</f>
        <v>20</v>
      </c>
      <c r="F6" s="14">
        <f t="shared" si="0"/>
        <v>5.67E-2</v>
      </c>
    </row>
    <row r="7" spans="1:11">
      <c r="A7" s="12" t="s">
        <v>11</v>
      </c>
      <c r="B7" s="13">
        <f>VLOOKUP(A7,'[1]data+calcul'!$A$2:$AH$118,2,FALSE)</f>
        <v>2012</v>
      </c>
      <c r="C7" s="13">
        <f>VLOOKUP(A7,'[1]data+calcul'!$A$2:$AH$118,13,FALSE)</f>
        <v>1.8820650000000001</v>
      </c>
      <c r="D7" s="13">
        <f>VLOOKUP(A7,'[1]data+calcul'!$A$2:$AH$118,4,FALSE)</f>
        <v>26.7</v>
      </c>
      <c r="E7" s="13">
        <f>VLOOKUP(A7,'[1]data+calcul'!$A$2:$AH$118,3,FALSE)</f>
        <v>20</v>
      </c>
      <c r="F7" s="14">
        <f t="shared" si="0"/>
        <v>5.67E-2</v>
      </c>
    </row>
    <row r="8" spans="1:11" ht="16" thickBot="1">
      <c r="A8" s="12" t="s">
        <v>12</v>
      </c>
      <c r="B8" s="13">
        <f>VLOOKUP(A8,'[1]data+calcul'!$A$2:$AH$118,2,FALSE)</f>
        <v>2012</v>
      </c>
      <c r="C8" s="13">
        <f>VLOOKUP(A8,'[1]data+calcul'!$A$2:$AH$118,13,FALSE)</f>
        <v>1.8851520893815898</v>
      </c>
      <c r="D8" s="13">
        <f>VLOOKUP(A8,'[1]data+calcul'!$A$2:$AH$118,4,FALSE)</f>
        <v>25.8</v>
      </c>
      <c r="E8" s="13">
        <f>VLOOKUP(A8,'[1]data+calcul'!$A$2:$AH$118,3,FALSE)</f>
        <v>20</v>
      </c>
      <c r="F8" s="14">
        <f t="shared" si="0"/>
        <v>5.67E-2</v>
      </c>
    </row>
    <row r="9" spans="1:11" ht="16" thickBot="1">
      <c r="A9" s="12" t="s">
        <v>13</v>
      </c>
      <c r="B9" s="13">
        <f>VLOOKUP(A9,'[1]data+calcul'!$A$2:$AH$118,2,FALSE)</f>
        <v>2012</v>
      </c>
      <c r="C9" s="13">
        <f>VLOOKUP(A9,'[1]data+calcul'!$A$2:$AH$118,13,FALSE)</f>
        <v>1.9659954152656087</v>
      </c>
      <c r="D9" s="13">
        <f>VLOOKUP(A9,'[1]data+calcul'!$A$2:$AH$118,4,FALSE)</f>
        <v>32.700000000000003</v>
      </c>
      <c r="E9" s="13">
        <f>VLOOKUP(A9,'[1]data+calcul'!$A$2:$AH$118,3,FALSE)</f>
        <v>20</v>
      </c>
      <c r="F9" s="14">
        <f t="shared" si="0"/>
        <v>5.67E-2</v>
      </c>
      <c r="G9" s="15"/>
    </row>
    <row r="10" spans="1:11">
      <c r="A10" s="12" t="s">
        <v>14</v>
      </c>
      <c r="B10" s="13">
        <f>VLOOKUP(A10,'[1]data+calcul'!$A$2:$AH$118,2,FALSE)</f>
        <v>2012</v>
      </c>
      <c r="C10" s="13">
        <f>VLOOKUP(A10,'[1]data+calcul'!$A$2:$AH$118,13,FALSE)</f>
        <v>2.0424875192991516</v>
      </c>
      <c r="D10" s="13">
        <f>VLOOKUP(A10,'[1]data+calcul'!$A$2:$AH$118,4,FALSE)</f>
        <v>35.1</v>
      </c>
      <c r="E10" s="13">
        <f>VLOOKUP(A10,'[1]data+calcul'!$A$2:$AH$118,3,FALSE)</f>
        <v>20</v>
      </c>
      <c r="F10" s="14">
        <f t="shared" si="0"/>
        <v>5.67E-2</v>
      </c>
    </row>
    <row r="11" spans="1:11">
      <c r="A11" s="12" t="s">
        <v>15</v>
      </c>
      <c r="B11" s="13">
        <f>VLOOKUP(A11,'[1]data+calcul'!$A$2:$AH$118,2,FALSE)</f>
        <v>2012</v>
      </c>
      <c r="C11" s="13">
        <f>VLOOKUP(A11,'[1]data+calcul'!$A$2:$AH$118,13,FALSE)</f>
        <v>2.7497883717460909</v>
      </c>
      <c r="D11" s="13">
        <f>VLOOKUP(A11,'[1]data+calcul'!$A$2:$AH$118,4,FALSE)</f>
        <v>22.9</v>
      </c>
      <c r="E11" s="13">
        <f>VLOOKUP(A11,'[1]data+calcul'!$A$2:$AH$118,3,FALSE)</f>
        <v>20</v>
      </c>
      <c r="F11" s="14">
        <f t="shared" si="0"/>
        <v>5.67E-2</v>
      </c>
    </row>
    <row r="12" spans="1:11">
      <c r="A12" s="12" t="s">
        <v>16</v>
      </c>
      <c r="B12" s="13">
        <f>VLOOKUP(A12,'[1]data+calcul'!$A$2:$AH$118,2,FALSE)</f>
        <v>2012</v>
      </c>
      <c r="C12" s="13">
        <f>VLOOKUP(A12,'[1]data+calcul'!$A$2:$AH$118,13,FALSE)</f>
        <v>2.2676911591062914</v>
      </c>
      <c r="D12" s="13">
        <f>VLOOKUP(A12,'[1]data+calcul'!$A$2:$AH$118,4,FALSE)</f>
        <v>29.3</v>
      </c>
      <c r="E12" s="13">
        <f>VLOOKUP(A12,'[1]data+calcul'!$A$2:$AH$118,3,FALSE)</f>
        <v>20</v>
      </c>
      <c r="F12" s="14">
        <f t="shared" si="0"/>
        <v>5.67E-2</v>
      </c>
    </row>
    <row r="13" spans="1:11">
      <c r="A13" s="12" t="s">
        <v>17</v>
      </c>
      <c r="B13" s="13">
        <f>VLOOKUP(A13,'[1]data+calcul'!$A$2:$AH$118,2,FALSE)</f>
        <v>2012</v>
      </c>
      <c r="C13" s="13">
        <f>VLOOKUP(A13,'[1]data+calcul'!$A$2:$AH$118,13,FALSE)</f>
        <v>4.0850999999999997</v>
      </c>
      <c r="D13" s="13">
        <f>VLOOKUP(A13,'[1]data+calcul'!$A$2:$AH$118,4,FALSE)</f>
        <v>44.7</v>
      </c>
      <c r="E13" s="13">
        <f>VLOOKUP(A13,'[1]data+calcul'!$A$2:$AH$118,3,FALSE)</f>
        <v>20</v>
      </c>
      <c r="F13" s="14">
        <f t="shared" si="0"/>
        <v>5.67E-2</v>
      </c>
    </row>
    <row r="14" spans="1:11">
      <c r="A14" s="12" t="s">
        <v>18</v>
      </c>
      <c r="B14" s="13">
        <f>VLOOKUP(A14,'[1]data+calcul'!$A$2:$AH$118,2,FALSE)</f>
        <v>2012</v>
      </c>
      <c r="C14" s="13">
        <f>VLOOKUP(A14,'[1]data+calcul'!$A$2:$AH$118,13,FALSE)</f>
        <v>2.6681700000000004</v>
      </c>
      <c r="D14" s="13">
        <f>VLOOKUP(A14,'[1]data+calcul'!$A$2:$AH$118,4,FALSE)</f>
        <v>25.2</v>
      </c>
      <c r="E14" s="13">
        <f>VLOOKUP(A14,'[1]data+calcul'!$A$2:$AH$118,3,FALSE)</f>
        <v>20</v>
      </c>
      <c r="F14" s="14">
        <f t="shared" si="0"/>
        <v>5.67E-2</v>
      </c>
    </row>
    <row r="15" spans="1:11">
      <c r="A15" s="12" t="s">
        <v>19</v>
      </c>
      <c r="B15" s="13">
        <f>VLOOKUP(A15,'[1]data+calcul'!$A$2:$AH$118,2,FALSE)</f>
        <v>2012</v>
      </c>
      <c r="C15" s="13">
        <f>VLOOKUP(A15,'[1]data+calcul'!$A$2:$AH$118,13,FALSE)</f>
        <v>2.3478247805497907</v>
      </c>
      <c r="D15" s="13">
        <f>VLOOKUP(A15,'[1]data+calcul'!$A$2:$AH$118,4,FALSE)</f>
        <v>15.8</v>
      </c>
      <c r="E15" s="13">
        <f>VLOOKUP(A15,'[1]data+calcul'!$A$2:$AH$118,3,FALSE)</f>
        <v>20</v>
      </c>
      <c r="F15" s="14">
        <f t="shared" si="0"/>
        <v>5.67E-2</v>
      </c>
    </row>
    <row r="16" spans="1:11">
      <c r="A16" s="12" t="s">
        <v>20</v>
      </c>
      <c r="B16" s="13">
        <f>VLOOKUP(A16,'[1]data+calcul'!$A$2:$AH$118,2,FALSE)</f>
        <v>2012</v>
      </c>
      <c r="C16" s="13">
        <f>VLOOKUP(A16,'[1]data+calcul'!$A$2:$AH$118,13,FALSE)</f>
        <v>2.0955749999999997</v>
      </c>
      <c r="D16" s="13">
        <f>VLOOKUP(A16,'[1]data+calcul'!$A$2:$AH$118,4,FALSE)</f>
        <v>30.2</v>
      </c>
      <c r="E16" s="13">
        <f>VLOOKUP(A16,'[1]data+calcul'!$A$2:$AH$118,3,FALSE)</f>
        <v>20</v>
      </c>
      <c r="F16" s="14">
        <f t="shared" si="0"/>
        <v>5.67E-2</v>
      </c>
    </row>
    <row r="17" spans="1:6">
      <c r="A17" s="12" t="s">
        <v>21</v>
      </c>
      <c r="B17" s="13">
        <f>VLOOKUP(A17,'[1]data+calcul'!$A$2:$AH$118,2,FALSE)</f>
        <v>2012</v>
      </c>
      <c r="C17" s="13">
        <f>VLOOKUP(A17,'[1]data+calcul'!$A$2:$AH$118,13,FALSE)</f>
        <v>2.8622700000000005</v>
      </c>
      <c r="D17" s="13">
        <f>VLOOKUP(A17,'[1]data+calcul'!$A$2:$AH$118,4,FALSE)</f>
        <v>27.6</v>
      </c>
      <c r="E17" s="13">
        <f>VLOOKUP(A17,'[1]data+calcul'!$A$2:$AH$118,3,FALSE)</f>
        <v>20</v>
      </c>
      <c r="F17" s="14">
        <f t="shared" si="0"/>
        <v>5.67E-2</v>
      </c>
    </row>
    <row r="18" spans="1:6">
      <c r="A18" s="12" t="s">
        <v>22</v>
      </c>
      <c r="B18" s="13">
        <f>VLOOKUP(A18,'[1]data+calcul'!$A$2:$AH$118,2,FALSE)</f>
        <v>2012</v>
      </c>
      <c r="C18" s="13">
        <f>VLOOKUP(A18,'[1]data+calcul'!$A$2:$AH$118,13,FALSE)</f>
        <v>2.0276399999999999</v>
      </c>
      <c r="D18" s="13">
        <f>VLOOKUP(A18,'[1]data+calcul'!$A$2:$AH$118,4,FALSE)</f>
        <v>24.1</v>
      </c>
      <c r="E18" s="13">
        <f>VLOOKUP(A18,'[1]data+calcul'!$A$2:$AH$118,3,FALSE)</f>
        <v>20</v>
      </c>
      <c r="F18" s="14">
        <f t="shared" si="0"/>
        <v>5.67E-2</v>
      </c>
    </row>
    <row r="19" spans="1:6" ht="16" thickBot="1">
      <c r="A19" s="16" t="s">
        <v>23</v>
      </c>
      <c r="B19" s="17">
        <f>VLOOKUP(A19,'[1]data+calcul'!$A$2:$AH$118,2,FALSE)</f>
        <v>2012</v>
      </c>
      <c r="C19" s="17">
        <f>VLOOKUP(A19,'[1]data+calcul'!$A$2:$AH$118,13,FALSE)</f>
        <v>2.1440999999999999</v>
      </c>
      <c r="D19" s="17">
        <f>VLOOKUP(A19,'[1]data+calcul'!$A$2:$AH$118,4,FALSE)</f>
        <v>24.4</v>
      </c>
      <c r="E19" s="17">
        <f>VLOOKUP(A19,'[1]data+calcul'!$A$2:$AH$118,3,FALSE)</f>
        <v>20</v>
      </c>
      <c r="F19" s="18">
        <f t="shared" si="0"/>
        <v>5.67E-2</v>
      </c>
    </row>
    <row r="20" spans="1:6" s="20" customFormat="1">
      <c r="A20" s="19" t="s">
        <v>24</v>
      </c>
      <c r="B20" s="9">
        <f>VLOOKUP(A20,'[1]data+calcul'!$A$2:$AH$118,2,FALSE)</f>
        <v>2018</v>
      </c>
      <c r="C20" s="9" t="str">
        <f>VLOOKUP(A20,'[1]data+calcul'!$A$2:$AH$118,13,FALSE)</f>
        <v>1,50</v>
      </c>
      <c r="D20" s="9">
        <f>VLOOKUP(A20,'[1]data+calcul'!$A$2:$AH$118,4,FALSE)</f>
        <v>11.4</v>
      </c>
      <c r="E20" s="9">
        <f>VLOOKUP(A20,'[1]data+calcul'!$A$2:$AH$118,3,FALSE)</f>
        <v>20</v>
      </c>
      <c r="F20" s="10">
        <f t="shared" si="0"/>
        <v>4</v>
      </c>
    </row>
    <row r="21" spans="1:6">
      <c r="A21" s="21" t="s">
        <v>25</v>
      </c>
      <c r="B21" s="13">
        <f>VLOOKUP(A21,'[1]data+calcul'!$A$2:$AH$118,2,FALSE)</f>
        <v>2018</v>
      </c>
      <c r="C21" s="13" t="str">
        <f>VLOOKUP(A21,'[1]data+calcul'!$A$2:$AH$118,13,FALSE)</f>
        <v>1,28</v>
      </c>
      <c r="D21" s="13">
        <f>VLOOKUP(A21,'[1]data+calcul'!$A$2:$AH$118,4,FALSE)</f>
        <v>1.8</v>
      </c>
      <c r="E21" s="13">
        <f>VLOOKUP(A21,'[1]data+calcul'!$A$2:$AH$118,3,FALSE)</f>
        <v>20</v>
      </c>
      <c r="F21" s="14">
        <f t="shared" si="0"/>
        <v>4</v>
      </c>
    </row>
    <row r="22" spans="1:6">
      <c r="A22" s="21" t="s">
        <v>26</v>
      </c>
      <c r="B22" s="13">
        <f>VLOOKUP(A22,'[1]data+calcul'!$A$2:$AH$118,2,FALSE)</f>
        <v>2018</v>
      </c>
      <c r="C22" s="13" t="str">
        <f>VLOOKUP(A22,'[1]data+calcul'!$A$2:$AH$118,13,FALSE)</f>
        <v>1,12</v>
      </c>
      <c r="D22" s="13">
        <f>VLOOKUP(A22,'[1]data+calcul'!$A$2:$AH$118,4,FALSE)</f>
        <v>1.8</v>
      </c>
      <c r="E22" s="13">
        <f>VLOOKUP(A22,'[1]data+calcul'!$A$2:$AH$118,3,FALSE)</f>
        <v>20</v>
      </c>
      <c r="F22" s="14">
        <f t="shared" si="0"/>
        <v>4</v>
      </c>
    </row>
    <row r="23" spans="1:6">
      <c r="A23" s="21" t="s">
        <v>27</v>
      </c>
      <c r="B23" s="13">
        <f>VLOOKUP(A23,'[1]data+calcul'!$A$2:$AH$118,2,FALSE)</f>
        <v>2018</v>
      </c>
      <c r="C23" s="13" t="str">
        <f>VLOOKUP(A23,'[1]data+calcul'!$A$2:$AH$118,13,FALSE)</f>
        <v>1,55</v>
      </c>
      <c r="D23" s="13">
        <f>VLOOKUP(A23,'[1]data+calcul'!$A$2:$AH$118,4,FALSE)</f>
        <v>2.1</v>
      </c>
      <c r="E23" s="13">
        <f>VLOOKUP(A23,'[1]data+calcul'!$A$2:$AH$118,3,FALSE)</f>
        <v>20</v>
      </c>
      <c r="F23" s="14">
        <f t="shared" si="0"/>
        <v>4</v>
      </c>
    </row>
    <row r="24" spans="1:6">
      <c r="A24" s="21" t="s">
        <v>28</v>
      </c>
      <c r="B24" s="13">
        <f>VLOOKUP(A24,'[1]data+calcul'!$A$2:$AH$118,2,FALSE)</f>
        <v>2018</v>
      </c>
      <c r="C24" s="13" t="str">
        <f>VLOOKUP(A24,'[1]data+calcul'!$A$2:$AH$118,13,FALSE)</f>
        <v>0,99</v>
      </c>
      <c r="D24" s="13">
        <f>VLOOKUP(A24,'[1]data+calcul'!$A$2:$AH$118,4,FALSE)</f>
        <v>6</v>
      </c>
      <c r="E24" s="13">
        <f>VLOOKUP(A24,'[1]data+calcul'!$A$2:$AH$118,3,FALSE)</f>
        <v>20</v>
      </c>
      <c r="F24" s="14">
        <f>IF(B24=$J$1,VLOOKUP(E24,$I$2:$K$4,2,FALSE),VLOOKUP(E24,$I$2:$K$4,3,FALSE))</f>
        <v>4</v>
      </c>
    </row>
    <row r="25" spans="1:6">
      <c r="A25" s="21" t="s">
        <v>29</v>
      </c>
      <c r="B25" s="13">
        <f>VLOOKUP(A25,'[1]data+calcul'!$A$2:$AH$118,2,FALSE)</f>
        <v>2018</v>
      </c>
      <c r="C25" s="13" t="str">
        <f>VLOOKUP(A25,'[1]data+calcul'!$A$2:$AH$118,13,FALSE)</f>
        <v>1,15</v>
      </c>
      <c r="D25" s="13">
        <f>VLOOKUP(A25,'[1]data+calcul'!$A$2:$AH$118,4,FALSE)</f>
        <v>2.5</v>
      </c>
      <c r="E25" s="13">
        <f>VLOOKUP(A25,'[1]data+calcul'!$A$2:$AH$118,3,FALSE)</f>
        <v>20</v>
      </c>
      <c r="F25" s="14">
        <f t="shared" si="0"/>
        <v>4</v>
      </c>
    </row>
    <row r="26" spans="1:6">
      <c r="A26" s="21" t="s">
        <v>30</v>
      </c>
      <c r="B26" s="13">
        <f>VLOOKUP(A26,'[1]data+calcul'!$A$2:$AH$118,2,FALSE)</f>
        <v>2018</v>
      </c>
      <c r="C26" s="13" t="str">
        <f>VLOOKUP(A26,'[1]data+calcul'!$A$2:$AH$118,13,FALSE)</f>
        <v>1,79</v>
      </c>
      <c r="D26" s="13">
        <f>VLOOKUP(A26,'[1]data+calcul'!$A$2:$AH$118,4,FALSE)</f>
        <v>13</v>
      </c>
      <c r="E26" s="13">
        <f>VLOOKUP(A26,'[1]data+calcul'!$A$2:$AH$118,3,FALSE)</f>
        <v>20</v>
      </c>
      <c r="F26" s="14">
        <f t="shared" si="0"/>
        <v>4</v>
      </c>
    </row>
    <row r="27" spans="1:6">
      <c r="A27" s="21" t="s">
        <v>31</v>
      </c>
      <c r="B27" s="13">
        <f>VLOOKUP(A27,'[1]data+calcul'!$A$2:$AH$118,2,FALSE)</f>
        <v>2018</v>
      </c>
      <c r="C27" s="13" t="str">
        <f>VLOOKUP(A27,'[1]data+calcul'!$A$2:$AH$118,13,FALSE)</f>
        <v>1,59</v>
      </c>
      <c r="D27" s="13">
        <f>VLOOKUP(A27,'[1]data+calcul'!$A$2:$AH$118,4,FALSE)</f>
        <v>8.9</v>
      </c>
      <c r="E27" s="13">
        <f>VLOOKUP(A27,'[1]data+calcul'!$A$2:$AH$118,3,FALSE)</f>
        <v>20</v>
      </c>
      <c r="F27" s="14">
        <f t="shared" si="0"/>
        <v>4</v>
      </c>
    </row>
    <row r="28" spans="1:6" ht="16" thickBot="1">
      <c r="A28" s="22" t="s">
        <v>32</v>
      </c>
      <c r="B28" s="17">
        <f>VLOOKUP(A28,'[1]data+calcul'!$A$2:$AH$118,2,FALSE)</f>
        <v>2018</v>
      </c>
      <c r="C28" s="17" t="str">
        <f>VLOOKUP(A28,'[1]data+calcul'!$A$2:$AH$118,13,FALSE)</f>
        <v>1,68</v>
      </c>
      <c r="D28" s="17">
        <f>VLOOKUP(A28,'[1]data+calcul'!$A$2:$AH$118,4,FALSE)</f>
        <v>13.3</v>
      </c>
      <c r="E28" s="17">
        <f>VLOOKUP(A28,'[1]data+calcul'!$A$2:$AH$118,3,FALSE)</f>
        <v>20</v>
      </c>
      <c r="F28" s="18">
        <f t="shared" si="0"/>
        <v>4</v>
      </c>
    </row>
    <row r="29" spans="1:6">
      <c r="A29" s="8" t="s">
        <v>33</v>
      </c>
      <c r="B29" s="9">
        <f>VLOOKUP(A29,'[1]data+calcul'!$A$2:$AH$118,2,FALSE)</f>
        <v>2012</v>
      </c>
      <c r="C29" s="9">
        <f>VLOOKUP(A29,'[1]data+calcul'!$A$2:$AH$118,13,FALSE)</f>
        <v>0.63732751303250379</v>
      </c>
      <c r="D29" s="9">
        <f>VLOOKUP(A29,'[1]data+calcul'!$A$2:$AH$118,4,FALSE)</f>
        <v>38</v>
      </c>
      <c r="E29" s="9">
        <f>VLOOKUP(A29,'[1]data+calcul'!$A$2:$AH$118,3,FALSE)</f>
        <v>50</v>
      </c>
      <c r="F29" s="10">
        <f t="shared" si="0"/>
        <v>2.4899999999999999E-2</v>
      </c>
    </row>
    <row r="30" spans="1:6">
      <c r="A30" s="12" t="s">
        <v>34</v>
      </c>
      <c r="B30" s="13">
        <f>VLOOKUP(A30,'[1]data+calcul'!$A$2:$AH$118,2,FALSE)</f>
        <v>2012</v>
      </c>
      <c r="C30" s="13">
        <f>VLOOKUP(A30,'[1]data+calcul'!$A$2:$AH$118,13,FALSE)</f>
        <v>1.589043642443638</v>
      </c>
      <c r="D30" s="13">
        <f>VLOOKUP(A30,'[1]data+calcul'!$A$2:$AH$118,4,FALSE)</f>
        <v>26.8</v>
      </c>
      <c r="E30" s="13">
        <f>VLOOKUP(A30,'[1]data+calcul'!$A$2:$AH$118,3,FALSE)</f>
        <v>50</v>
      </c>
      <c r="F30" s="14">
        <f t="shared" si="0"/>
        <v>2.4899999999999999E-2</v>
      </c>
    </row>
    <row r="31" spans="1:6">
      <c r="A31" s="12" t="s">
        <v>35</v>
      </c>
      <c r="B31" s="13">
        <f>VLOOKUP(A31,'[1]data+calcul'!$A$2:$AH$118,2,FALSE)</f>
        <v>2012</v>
      </c>
      <c r="C31" s="13">
        <f>VLOOKUP(A31,'[1]data+calcul'!$A$2:$AH$118,13,FALSE)</f>
        <v>0.91025762007348787</v>
      </c>
      <c r="D31" s="13">
        <f>VLOOKUP(A31,'[1]data+calcul'!$A$2:$AH$118,4,FALSE)</f>
        <v>24.7</v>
      </c>
      <c r="E31" s="13">
        <f>VLOOKUP(A31,'[1]data+calcul'!$A$2:$AH$118,3,FALSE)</f>
        <v>50</v>
      </c>
      <c r="F31" s="14">
        <f t="shared" si="0"/>
        <v>2.4899999999999999E-2</v>
      </c>
    </row>
    <row r="32" spans="1:6">
      <c r="A32" s="12" t="s">
        <v>36</v>
      </c>
      <c r="B32" s="13">
        <f>VLOOKUP(A32,'[1]data+calcul'!$A$2:$AH$118,2,FALSE)</f>
        <v>2012</v>
      </c>
      <c r="C32" s="13">
        <f>VLOOKUP(A32,'[1]data+calcul'!$A$2:$AH$118,13,FALSE)</f>
        <v>1.4805821303282398</v>
      </c>
      <c r="D32" s="13">
        <f>VLOOKUP(A32,'[1]data+calcul'!$A$2:$AH$118,4,FALSE)</f>
        <v>41.5</v>
      </c>
      <c r="E32" s="13">
        <f>VLOOKUP(A32,'[1]data+calcul'!$A$2:$AH$118,3,FALSE)</f>
        <v>50</v>
      </c>
      <c r="F32" s="14">
        <f t="shared" si="0"/>
        <v>2.4899999999999999E-2</v>
      </c>
    </row>
    <row r="33" spans="1:24">
      <c r="A33" s="12" t="s">
        <v>37</v>
      </c>
      <c r="B33" s="13">
        <f>VLOOKUP(A33,'[1]data+calcul'!$A$2:$AH$118,2,FALSE)</f>
        <v>2012</v>
      </c>
      <c r="C33" s="13">
        <f>VLOOKUP(A33,'[1]data+calcul'!$A$2:$AH$118,13,FALSE)</f>
        <v>0.75735255000000001</v>
      </c>
      <c r="D33" s="13">
        <f>VLOOKUP(A33,'[1]data+calcul'!$A$2:$AH$118,4,FALSE)</f>
        <v>27.2</v>
      </c>
      <c r="E33" s="13">
        <f>VLOOKUP(A33,'[1]data+calcul'!$A$2:$AH$118,3,FALSE)</f>
        <v>50</v>
      </c>
      <c r="F33" s="14">
        <f t="shared" si="0"/>
        <v>2.4899999999999999E-2</v>
      </c>
    </row>
    <row r="34" spans="1:24">
      <c r="A34" s="12" t="s">
        <v>38</v>
      </c>
      <c r="B34" s="13">
        <f>VLOOKUP(A34,'[1]data+calcul'!$A$2:$AH$118,2,FALSE)</f>
        <v>2012</v>
      </c>
      <c r="C34" s="13">
        <f>VLOOKUP(A34,'[1]data+calcul'!$A$2:$AH$118,13,FALSE)</f>
        <v>0.26744414999999999</v>
      </c>
      <c r="D34" s="13">
        <f>VLOOKUP(A34,'[1]data+calcul'!$A$2:$AH$118,4,FALSE)</f>
        <v>29.3</v>
      </c>
      <c r="E34" s="13">
        <f>VLOOKUP(A34,'[1]data+calcul'!$A$2:$AH$118,3,FALSE)</f>
        <v>50</v>
      </c>
      <c r="F34" s="14">
        <f t="shared" si="0"/>
        <v>2.4899999999999999E-2</v>
      </c>
    </row>
    <row r="35" spans="1:24">
      <c r="A35" s="12" t="s">
        <v>39</v>
      </c>
      <c r="B35" s="13">
        <f>VLOOKUP(A35,'[1]data+calcul'!$A$2:$AH$118,2,FALSE)</f>
        <v>2012</v>
      </c>
      <c r="C35" s="13">
        <f>VLOOKUP(A35,'[1]data+calcul'!$A$2:$AH$118,13,FALSE)</f>
        <v>0.77983121718359072</v>
      </c>
      <c r="D35" s="13">
        <f>VLOOKUP(A35,'[1]data+calcul'!$A$2:$AH$118,4,FALSE)</f>
        <v>32.9</v>
      </c>
      <c r="E35" s="13">
        <f>VLOOKUP(A35,'[1]data+calcul'!$A$2:$AH$118,3,FALSE)</f>
        <v>50</v>
      </c>
      <c r="F35" s="14">
        <f>IF(B35=$J$1,VLOOKUP(E35,$I$2:$K$4,2,FALSE),VLOOKUP(E35,$I$2:$K$4,3,FALSE))</f>
        <v>2.4899999999999999E-2</v>
      </c>
    </row>
    <row r="36" spans="1:24">
      <c r="A36" s="12" t="s">
        <v>40</v>
      </c>
      <c r="B36" s="13">
        <f>VLOOKUP(A36,'[1]data+calcul'!$A$2:$AH$118,2,FALSE)</f>
        <v>2012</v>
      </c>
      <c r="C36" s="13">
        <f>VLOOKUP(A36,'[1]data+calcul'!$A$2:$AH$118,13,FALSE)</f>
        <v>0.81437088557928017</v>
      </c>
      <c r="D36" s="13">
        <f>VLOOKUP(A36,'[1]data+calcul'!$A$2:$AH$118,4,FALSE)</f>
        <v>32.9</v>
      </c>
      <c r="E36" s="13">
        <f>VLOOKUP(A36,'[1]data+calcul'!$A$2:$AH$118,3,FALSE)</f>
        <v>50</v>
      </c>
      <c r="F36" s="14">
        <f t="shared" si="0"/>
        <v>2.4899999999999999E-2</v>
      </c>
    </row>
    <row r="37" spans="1:24">
      <c r="A37" s="12" t="s">
        <v>41</v>
      </c>
      <c r="B37" s="13">
        <f>VLOOKUP(A37,'[1]data+calcul'!$A$2:$AH$118,2,FALSE)</f>
        <v>2012</v>
      </c>
      <c r="C37" s="13">
        <f>VLOOKUP(A37,'[1]data+calcul'!$A$2:$AH$118,13,FALSE)</f>
        <v>0.68200551747697102</v>
      </c>
      <c r="D37" s="13">
        <f>VLOOKUP(A37,'[1]data+calcul'!$A$2:$AH$118,4,FALSE)</f>
        <v>39.5</v>
      </c>
      <c r="E37" s="13">
        <f>VLOOKUP(A37,'[1]data+calcul'!$A$2:$AH$118,3,FALSE)</f>
        <v>50</v>
      </c>
      <c r="F37" s="14">
        <f t="shared" si="0"/>
        <v>2.4899999999999999E-2</v>
      </c>
    </row>
    <row r="38" spans="1:24">
      <c r="A38" s="12" t="s">
        <v>42</v>
      </c>
      <c r="B38" s="13">
        <f>VLOOKUP(A38,'[1]data+calcul'!$A$2:$AH$118,2,FALSE)</f>
        <v>2012</v>
      </c>
      <c r="C38" s="13">
        <f>VLOOKUP(A38,'[1]data+calcul'!$A$2:$AH$118,13,FALSE)</f>
        <v>0.769144018948686</v>
      </c>
      <c r="D38" s="13">
        <f>VLOOKUP(A38,'[1]data+calcul'!$A$2:$AH$118,4,FALSE)</f>
        <v>31.9</v>
      </c>
      <c r="E38" s="13">
        <f>VLOOKUP(A38,'[1]data+calcul'!$A$2:$AH$118,3,FALSE)</f>
        <v>50</v>
      </c>
      <c r="F38" s="14">
        <f t="shared" si="0"/>
        <v>2.4899999999999999E-2</v>
      </c>
    </row>
    <row r="39" spans="1:24">
      <c r="A39" s="12" t="s">
        <v>43</v>
      </c>
      <c r="B39" s="13">
        <f>VLOOKUP(A39,'[1]data+calcul'!$A$2:$AH$118,2,FALSE)</f>
        <v>2012</v>
      </c>
      <c r="C39" s="13">
        <f>VLOOKUP(A39,'[1]data+calcul'!$A$2:$AH$118,13,FALSE)</f>
        <v>0.78394755265544602</v>
      </c>
      <c r="D39" s="13">
        <f>VLOOKUP(A39,'[1]data+calcul'!$A$2:$AH$118,4,FALSE)</f>
        <v>34.299999999999997</v>
      </c>
      <c r="E39" s="13">
        <f>VLOOKUP(A39,'[1]data+calcul'!$A$2:$AH$118,3,FALSE)</f>
        <v>50</v>
      </c>
      <c r="F39" s="14">
        <f t="shared" si="0"/>
        <v>2.4899999999999999E-2</v>
      </c>
    </row>
    <row r="40" spans="1:24">
      <c r="A40" s="23" t="s">
        <v>44</v>
      </c>
      <c r="B40" s="13">
        <f>VLOOKUP(A40,'[1]data+calcul'!$A$2:$AH$118,2,FALSE)</f>
        <v>2012</v>
      </c>
      <c r="C40" s="13">
        <f>VLOOKUP(A40,'[1]data+calcul'!$A$2:$AH$118,13,FALSE)</f>
        <v>1.785015</v>
      </c>
      <c r="D40" s="13">
        <f>VLOOKUP(A40,'[1]data+calcul'!$A$2:$AH$118,4,FALSE)</f>
        <v>52.1</v>
      </c>
      <c r="E40" s="13">
        <f>VLOOKUP(A40,'[1]data+calcul'!$A$2:$AH$118,3,FALSE)</f>
        <v>50</v>
      </c>
      <c r="F40" s="14">
        <f t="shared" si="0"/>
        <v>2.4899999999999999E-2</v>
      </c>
    </row>
    <row r="41" spans="1:24">
      <c r="A41" s="12" t="s">
        <v>45</v>
      </c>
      <c r="B41" s="13">
        <f>VLOOKUP(A41,'[1]data+calcul'!$A$2:$AH$118,2,FALSE)</f>
        <v>2012</v>
      </c>
      <c r="C41" s="13">
        <f>VLOOKUP(A41,'[1]data+calcul'!$A$2:$AH$118,13,FALSE)</f>
        <v>0.85217039999999999</v>
      </c>
      <c r="D41" s="13">
        <f>VLOOKUP(A41,'[1]data+calcul'!$A$2:$AH$118,4,FALSE)</f>
        <v>25.3</v>
      </c>
      <c r="E41" s="13">
        <f>VLOOKUP(A41,'[1]data+calcul'!$A$2:$AH$118,3,FALSE)</f>
        <v>50</v>
      </c>
      <c r="F41" s="14">
        <f t="shared" si="0"/>
        <v>2.4899999999999999E-2</v>
      </c>
    </row>
    <row r="42" spans="1:24">
      <c r="A42" s="12" t="s">
        <v>46</v>
      </c>
      <c r="B42" s="13">
        <f>VLOOKUP(A42,'[1]data+calcul'!$A$2:$AH$118,2,FALSE)</f>
        <v>2012</v>
      </c>
      <c r="C42" s="13">
        <f>VLOOKUP(A42,'[1]data+calcul'!$A$2:$AH$118,13,FALSE)</f>
        <v>1.0123563729541156</v>
      </c>
      <c r="D42" s="13">
        <f>VLOOKUP(A42,'[1]data+calcul'!$A$2:$AH$118,4,FALSE)</f>
        <v>29.2</v>
      </c>
      <c r="E42" s="13">
        <f>VLOOKUP(A42,'[1]data+calcul'!$A$2:$AH$118,3,FALSE)</f>
        <v>50</v>
      </c>
      <c r="F42" s="14">
        <f t="shared" si="0"/>
        <v>2.4899999999999999E-2</v>
      </c>
    </row>
    <row r="43" spans="1:24">
      <c r="A43" s="12" t="s">
        <v>47</v>
      </c>
      <c r="B43" s="13">
        <f>VLOOKUP(A43,'[1]data+calcul'!$A$2:$AH$118,2,FALSE)</f>
        <v>2012</v>
      </c>
      <c r="C43" s="13">
        <f>VLOOKUP(A43,'[1]data+calcul'!$A$2:$AH$118,13,FALSE)</f>
        <v>1.1833050000000001</v>
      </c>
      <c r="D43" s="13">
        <f>VLOOKUP(A43,'[1]data+calcul'!$A$2:$AH$118,4,FALSE)</f>
        <v>39</v>
      </c>
      <c r="E43" s="13">
        <f>VLOOKUP(A43,'[1]data+calcul'!$A$2:$AH$118,3,FALSE)</f>
        <v>50</v>
      </c>
      <c r="F43" s="14">
        <f t="shared" si="0"/>
        <v>2.4899999999999999E-2</v>
      </c>
    </row>
    <row r="44" spans="1:24">
      <c r="A44" s="12" t="s">
        <v>48</v>
      </c>
      <c r="B44" s="13">
        <f>VLOOKUP(A44,'[1]data+calcul'!$A$2:$AH$118,2,FALSE)</f>
        <v>2012</v>
      </c>
      <c r="C44" s="13">
        <f>VLOOKUP(A44,'[1]data+calcul'!$A$2:$AH$118,13,FALSE)</f>
        <v>1.87236</v>
      </c>
      <c r="D44" s="13">
        <f>VLOOKUP(A44,'[1]data+calcul'!$A$2:$AH$118,4,FALSE)</f>
        <v>34.9</v>
      </c>
      <c r="E44" s="13">
        <f>VLOOKUP(A44,'[1]data+calcul'!$A$2:$AH$118,3,FALSE)</f>
        <v>50</v>
      </c>
      <c r="F44" s="14">
        <f t="shared" si="0"/>
        <v>2.4899999999999999E-2</v>
      </c>
      <c r="X44" s="24"/>
    </row>
    <row r="45" spans="1:24">
      <c r="A45" s="12" t="s">
        <v>49</v>
      </c>
      <c r="B45" s="13">
        <f>VLOOKUP(A45,'[1]data+calcul'!$A$2:$AH$118,2,FALSE)</f>
        <v>2012</v>
      </c>
      <c r="C45" s="13">
        <f>VLOOKUP(A45,'[1]data+calcul'!$A$2:$AH$118,13,FALSE)</f>
        <v>0.66573735000000001</v>
      </c>
      <c r="D45" s="13">
        <f>VLOOKUP(A45,'[1]data+calcul'!$A$2:$AH$118,4,FALSE)</f>
        <v>18.100000000000001</v>
      </c>
      <c r="E45" s="13">
        <f>VLOOKUP(A45,'[1]data+calcul'!$A$2:$AH$118,3,FALSE)</f>
        <v>50</v>
      </c>
      <c r="F45" s="14">
        <f t="shared" si="0"/>
        <v>2.4899999999999999E-2</v>
      </c>
    </row>
    <row r="46" spans="1:24" ht="16" thickBot="1">
      <c r="A46" s="16" t="s">
        <v>50</v>
      </c>
      <c r="B46" s="17">
        <f>VLOOKUP(A46,'[1]data+calcul'!$A$2:$AH$118,2,FALSE)</f>
        <v>2012</v>
      </c>
      <c r="C46" s="17">
        <f>VLOOKUP(A46,'[1]data+calcul'!$A$2:$AH$118,13,FALSE)</f>
        <v>0.87167744999999996</v>
      </c>
      <c r="D46" s="17">
        <f>VLOOKUP(A46,'[1]data+calcul'!$A$2:$AH$118,4,FALSE)</f>
        <v>25</v>
      </c>
      <c r="E46" s="17">
        <f>VLOOKUP(A46,'[1]data+calcul'!$A$2:$AH$118,3,FALSE)</f>
        <v>50</v>
      </c>
      <c r="F46" s="18">
        <f t="shared" si="0"/>
        <v>2.4899999999999999E-2</v>
      </c>
    </row>
    <row r="47" spans="1:24">
      <c r="A47" s="19" t="s">
        <v>51</v>
      </c>
      <c r="B47" s="9">
        <f>VLOOKUP(A47,'[1]data+calcul'!$A$2:$AH$118,2,FALSE)</f>
        <v>2018</v>
      </c>
      <c r="C47" s="9" t="str">
        <f>VLOOKUP(A47,'[1]data+calcul'!$A$2:$AH$118,13,FALSE)</f>
        <v>0,63</v>
      </c>
      <c r="D47" s="9">
        <f>VLOOKUP(A47,'[1]data+calcul'!$A$2:$AH$118,4,FALSE)</f>
        <v>16.7</v>
      </c>
      <c r="E47" s="9">
        <f>VLOOKUP(A47,'[1]data+calcul'!$A$2:$AH$118,3,FALSE)</f>
        <v>50</v>
      </c>
      <c r="F47" s="10">
        <f t="shared" si="0"/>
        <v>5</v>
      </c>
    </row>
    <row r="48" spans="1:24">
      <c r="A48" s="21" t="s">
        <v>52</v>
      </c>
      <c r="B48" s="13">
        <f>VLOOKUP(A48,'[1]data+calcul'!$A$2:$AH$118,2,FALSE)</f>
        <v>2018</v>
      </c>
      <c r="C48" s="13" t="str">
        <f>VLOOKUP(A48,'[1]data+calcul'!$A$2:$AH$118,13,FALSE)</f>
        <v>0,30</v>
      </c>
      <c r="D48" s="13">
        <f>VLOOKUP(A48,'[1]data+calcul'!$A$2:$AH$118,4,FALSE)</f>
        <v>1.7</v>
      </c>
      <c r="E48" s="13">
        <f>VLOOKUP(A48,'[1]data+calcul'!$A$2:$AH$118,3,FALSE)</f>
        <v>50</v>
      </c>
      <c r="F48" s="14">
        <f t="shared" si="0"/>
        <v>5</v>
      </c>
    </row>
    <row r="49" spans="1:6">
      <c r="A49" s="21" t="s">
        <v>53</v>
      </c>
      <c r="B49" s="13">
        <f>VLOOKUP(A49,'[1]data+calcul'!$A$2:$AH$118,2,FALSE)</f>
        <v>2018</v>
      </c>
      <c r="C49" s="13" t="str">
        <f>VLOOKUP(A49,'[1]data+calcul'!$A$2:$AH$118,13,FALSE)</f>
        <v>0,17</v>
      </c>
      <c r="D49" s="13">
        <f>VLOOKUP(A49,'[1]data+calcul'!$A$2:$AH$118,4,FALSE)</f>
        <v>1.9</v>
      </c>
      <c r="E49" s="13">
        <f>VLOOKUP(A49,'[1]data+calcul'!$A$2:$AH$118,3,FALSE)</f>
        <v>50</v>
      </c>
      <c r="F49" s="14">
        <f>IF(B49=$J$1,VLOOKUP(E49,$I$2:$K$4,2,FALSE),VLOOKUP(E49,$I$2:$K$4,3,FALSE))</f>
        <v>5</v>
      </c>
    </row>
    <row r="50" spans="1:6">
      <c r="A50" s="21" t="s">
        <v>54</v>
      </c>
      <c r="B50" s="13">
        <f>VLOOKUP(A50,'[1]data+calcul'!$A$2:$AH$118,2,FALSE)</f>
        <v>2018</v>
      </c>
      <c r="C50" s="13" t="str">
        <f>VLOOKUP(A50,'[1]data+calcul'!$A$2:$AH$118,13,FALSE)</f>
        <v>0,09</v>
      </c>
      <c r="D50" s="13">
        <f>VLOOKUP(A50,'[1]data+calcul'!$A$2:$AH$118,4,FALSE)</f>
        <v>0.6</v>
      </c>
      <c r="E50" s="13">
        <f>VLOOKUP(A50,'[1]data+calcul'!$A$2:$AH$118,3,FALSE)</f>
        <v>50</v>
      </c>
      <c r="F50" s="14">
        <f t="shared" si="0"/>
        <v>5</v>
      </c>
    </row>
    <row r="51" spans="1:6">
      <c r="A51" s="25" t="s">
        <v>55</v>
      </c>
      <c r="B51" s="13">
        <f>VLOOKUP(A51,'[1]data+calcul'!$A$2:$AH$118,2,FALSE)</f>
        <v>2018</v>
      </c>
      <c r="C51" s="13" t="str">
        <f>VLOOKUP(A51,'[1]data+calcul'!$A$2:$AH$118,13,FALSE)</f>
        <v>0,36</v>
      </c>
      <c r="D51" s="13">
        <f>VLOOKUP(A51,'[1]data+calcul'!$A$2:$AH$118,4,FALSE)</f>
        <v>7.2</v>
      </c>
      <c r="E51" s="13">
        <f>VLOOKUP(A51,'[1]data+calcul'!$A$2:$AH$118,3,FALSE)</f>
        <v>50</v>
      </c>
      <c r="F51" s="14">
        <f t="shared" si="0"/>
        <v>5</v>
      </c>
    </row>
    <row r="52" spans="1:6">
      <c r="A52" s="21" t="s">
        <v>56</v>
      </c>
      <c r="B52" s="13">
        <f>VLOOKUP(A52,'[1]data+calcul'!$A$2:$AH$118,2,FALSE)</f>
        <v>2018</v>
      </c>
      <c r="C52" s="13" t="str">
        <f>VLOOKUP(A52,'[1]data+calcul'!$A$2:$AH$118,13,FALSE)</f>
        <v>0,28</v>
      </c>
      <c r="D52" s="13">
        <f>VLOOKUP(A52,'[1]data+calcul'!$A$2:$AH$118,4,FALSE)</f>
        <v>3.5</v>
      </c>
      <c r="E52" s="13">
        <f>VLOOKUP(A52,'[1]data+calcul'!$A$2:$AH$118,3,FALSE)</f>
        <v>50</v>
      </c>
      <c r="F52" s="14">
        <f t="shared" si="0"/>
        <v>5</v>
      </c>
    </row>
    <row r="53" spans="1:6">
      <c r="A53" s="21" t="s">
        <v>57</v>
      </c>
      <c r="B53" s="13">
        <f>VLOOKUP(A53,'[1]data+calcul'!$A$2:$AH$118,2,FALSE)</f>
        <v>2018</v>
      </c>
      <c r="C53" s="13" t="str">
        <f>VLOOKUP(A53,'[1]data+calcul'!$A$2:$AH$118,13,FALSE)</f>
        <v>0,68</v>
      </c>
      <c r="D53" s="13">
        <f>VLOOKUP(A53,'[1]data+calcul'!$A$2:$AH$118,4,FALSE)</f>
        <v>21.4</v>
      </c>
      <c r="E53" s="13">
        <f>VLOOKUP(A53,'[1]data+calcul'!$A$2:$AH$118,3,FALSE)</f>
        <v>50</v>
      </c>
      <c r="F53" s="14">
        <f t="shared" si="0"/>
        <v>5</v>
      </c>
    </row>
    <row r="54" spans="1:6">
      <c r="A54" s="21" t="s">
        <v>58</v>
      </c>
      <c r="B54" s="13">
        <f>VLOOKUP(A54,'[1]data+calcul'!$A$2:$AH$118,2,FALSE)</f>
        <v>2018</v>
      </c>
      <c r="C54" s="13" t="str">
        <f>VLOOKUP(A54,'[1]data+calcul'!$A$2:$AH$118,13,FALSE)</f>
        <v>0,63</v>
      </c>
      <c r="D54" s="13">
        <f>VLOOKUP(A54,'[1]data+calcul'!$A$2:$AH$118,4,FALSE)</f>
        <v>12.3</v>
      </c>
      <c r="E54" s="13">
        <f>VLOOKUP(A54,'[1]data+calcul'!$A$2:$AH$118,3,FALSE)</f>
        <v>50</v>
      </c>
      <c r="F54" s="14">
        <f t="shared" si="0"/>
        <v>5</v>
      </c>
    </row>
    <row r="55" spans="1:6">
      <c r="A55" s="21" t="s">
        <v>59</v>
      </c>
      <c r="B55" s="13">
        <f>VLOOKUP(A55,'[1]data+calcul'!$A$2:$AH$118,2,FALSE)</f>
        <v>2018</v>
      </c>
      <c r="C55" s="13" t="str">
        <f>VLOOKUP(A55,'[1]data+calcul'!$A$2:$AH$118,13,FALSE)</f>
        <v>0,78</v>
      </c>
      <c r="D55" s="13">
        <f>VLOOKUP(A55,'[1]data+calcul'!$A$2:$AH$118,4,FALSE)</f>
        <v>17.7</v>
      </c>
      <c r="E55" s="13">
        <f>VLOOKUP(A55,'[1]data+calcul'!$A$2:$AH$118,3,FALSE)</f>
        <v>50</v>
      </c>
      <c r="F55" s="14">
        <f t="shared" si="0"/>
        <v>5</v>
      </c>
    </row>
    <row r="56" spans="1:6">
      <c r="A56" s="12" t="s">
        <v>60</v>
      </c>
      <c r="B56" s="13">
        <f>VLOOKUP(A56,'[1]data+calcul'!$A$2:$AH$118,2,FALSE)</f>
        <v>2012</v>
      </c>
      <c r="C56" s="13">
        <f>VLOOKUP(A56,'[1]data+calcul'!$A$2:$AH$118,13,FALSE)</f>
        <v>0.27230337546398353</v>
      </c>
      <c r="D56" s="13">
        <f>VLOOKUP(A56,'[1]data+calcul'!$A$2:$AH$118,4,FALSE)</f>
        <v>31.3</v>
      </c>
      <c r="E56" s="13">
        <f>VLOOKUP(A56,'[1]data+calcul'!$A$2:$AH$118,3,FALSE)</f>
        <v>100</v>
      </c>
      <c r="F56" s="14">
        <f t="shared" si="0"/>
        <v>1.15E-2</v>
      </c>
    </row>
    <row r="57" spans="1:6">
      <c r="A57" s="12" t="s">
        <v>61</v>
      </c>
      <c r="B57" s="13">
        <f>VLOOKUP(A57,'[1]data+calcul'!$A$2:$AH$118,2,FALSE)</f>
        <v>2012</v>
      </c>
      <c r="C57" s="13">
        <f>VLOOKUP(A57,'[1]data+calcul'!$A$2:$AH$118,13,FALSE)</f>
        <v>0.39997660738203494</v>
      </c>
      <c r="D57" s="13">
        <f>VLOOKUP(A57,'[1]data+calcul'!$A$2:$AH$118,4,FALSE)</f>
        <v>31.4</v>
      </c>
      <c r="E57" s="13">
        <f>VLOOKUP(A57,'[1]data+calcul'!$A$2:$AH$118,3,FALSE)</f>
        <v>100</v>
      </c>
      <c r="F57" s="14">
        <f t="shared" si="0"/>
        <v>1.15E-2</v>
      </c>
    </row>
    <row r="58" spans="1:6">
      <c r="A58" s="12" t="s">
        <v>62</v>
      </c>
      <c r="B58" s="13">
        <f>VLOOKUP(A58,'[1]data+calcul'!$A$2:$AH$118,2,FALSE)</f>
        <v>2012</v>
      </c>
      <c r="C58" s="13">
        <f>VLOOKUP(A58,'[1]data+calcul'!$A$2:$AH$118,13,FALSE)</f>
        <v>0.36835684097382915</v>
      </c>
      <c r="D58" s="13">
        <f>VLOOKUP(A58,'[1]data+calcul'!$A$2:$AH$118,4,FALSE)</f>
        <v>31.6</v>
      </c>
      <c r="E58" s="13">
        <f>VLOOKUP(A58,'[1]data+calcul'!$A$2:$AH$118,3,FALSE)</f>
        <v>100</v>
      </c>
      <c r="F58" s="14">
        <f t="shared" si="0"/>
        <v>1.15E-2</v>
      </c>
    </row>
    <row r="59" spans="1:6">
      <c r="A59" s="12" t="s">
        <v>63</v>
      </c>
      <c r="B59" s="13">
        <f>VLOOKUP(A59,'[1]data+calcul'!$A$2:$AH$118,2,FALSE)</f>
        <v>2012</v>
      </c>
      <c r="C59" s="13">
        <f>VLOOKUP(A59,'[1]data+calcul'!$A$2:$AH$118,13,FALSE)</f>
        <v>0.58645488787740985</v>
      </c>
      <c r="D59" s="13">
        <f>VLOOKUP(A59,'[1]data+calcul'!$A$2:$AH$118,4,FALSE)</f>
        <v>36.5</v>
      </c>
      <c r="E59" s="13">
        <f>VLOOKUP(A59,'[1]data+calcul'!$A$2:$AH$118,3,FALSE)</f>
        <v>100</v>
      </c>
      <c r="F59" s="14">
        <f t="shared" si="0"/>
        <v>1.15E-2</v>
      </c>
    </row>
    <row r="60" spans="1:6">
      <c r="A60" s="12" t="s">
        <v>64</v>
      </c>
      <c r="B60" s="13">
        <f>VLOOKUP(A60,'[1]data+calcul'!$A$2:$AH$118,2,FALSE)</f>
        <v>2012</v>
      </c>
      <c r="C60" s="13">
        <f>VLOOKUP(A60,'[1]data+calcul'!$A$2:$AH$118,13,FALSE)</f>
        <v>0.66156419999999994</v>
      </c>
      <c r="D60" s="13">
        <f>VLOOKUP(A60,'[1]data+calcul'!$A$2:$AH$118,4,FALSE)</f>
        <v>40.4</v>
      </c>
      <c r="E60" s="13">
        <f>VLOOKUP(A60,'[1]data+calcul'!$A$2:$AH$118,3,FALSE)</f>
        <v>100</v>
      </c>
      <c r="F60" s="14">
        <f t="shared" si="0"/>
        <v>1.15E-2</v>
      </c>
    </row>
    <row r="61" spans="1:6">
      <c r="A61" s="12" t="s">
        <v>65</v>
      </c>
      <c r="B61" s="13">
        <f>VLOOKUP(A61,'[1]data+calcul'!$A$2:$AH$118,2,FALSE)</f>
        <v>2012</v>
      </c>
      <c r="C61" s="13">
        <f>VLOOKUP(A61,'[1]data+calcul'!$A$2:$AH$118,13,FALSE)</f>
        <v>0.48473909999999998</v>
      </c>
      <c r="D61" s="13">
        <f>VLOOKUP(A61,'[1]data+calcul'!$A$2:$AH$118,4,FALSE)</f>
        <v>32.1</v>
      </c>
      <c r="E61" s="13">
        <f>VLOOKUP(A61,'[1]data+calcul'!$A$2:$AH$118,3,FALSE)</f>
        <v>100</v>
      </c>
      <c r="F61" s="14">
        <f t="shared" si="0"/>
        <v>1.15E-2</v>
      </c>
    </row>
    <row r="62" spans="1:6">
      <c r="A62" s="12" t="s">
        <v>66</v>
      </c>
      <c r="B62" s="13">
        <f>VLOOKUP(A62,'[1]data+calcul'!$A$2:$AH$118,2,FALSE)</f>
        <v>2012</v>
      </c>
      <c r="C62" s="13">
        <f>VLOOKUP(A62,'[1]data+calcul'!$A$2:$AH$118,13,FALSE)</f>
        <v>0.39620593660705006</v>
      </c>
      <c r="D62" s="13">
        <f>VLOOKUP(A62,'[1]data+calcul'!$A$2:$AH$118,4,FALSE)</f>
        <v>31.4</v>
      </c>
      <c r="E62" s="13">
        <f>VLOOKUP(A62,'[1]data+calcul'!$A$2:$AH$118,3,FALSE)</f>
        <v>100</v>
      </c>
      <c r="F62" s="14">
        <f t="shared" si="0"/>
        <v>1.15E-2</v>
      </c>
    </row>
    <row r="63" spans="1:6">
      <c r="A63" s="12" t="s">
        <v>67</v>
      </c>
      <c r="B63" s="13">
        <f>VLOOKUP(A63,'[1]data+calcul'!$A$2:$AH$118,2,FALSE)</f>
        <v>2012</v>
      </c>
      <c r="C63" s="13">
        <f>VLOOKUP(A63,'[1]data+calcul'!$A$2:$AH$118,13,FALSE)</f>
        <v>0.28798681332733245</v>
      </c>
      <c r="D63" s="13">
        <f>VLOOKUP(A63,'[1]data+calcul'!$A$2:$AH$118,4,FALSE)</f>
        <v>30.7</v>
      </c>
      <c r="E63" s="13">
        <f>VLOOKUP(A63,'[1]data+calcul'!$A$2:$AH$118,3,FALSE)</f>
        <v>100</v>
      </c>
      <c r="F63" s="14">
        <f t="shared" si="0"/>
        <v>1.15E-2</v>
      </c>
    </row>
    <row r="64" spans="1:6">
      <c r="A64" s="12" t="s">
        <v>68</v>
      </c>
      <c r="B64" s="13">
        <f>VLOOKUP(A64,'[1]data+calcul'!$A$2:$AH$118,2,FALSE)</f>
        <v>2012</v>
      </c>
      <c r="C64" s="13">
        <f>VLOOKUP(A64,'[1]data+calcul'!$A$2:$AH$118,13,FALSE)</f>
        <v>0.32517692592934921</v>
      </c>
      <c r="D64" s="13">
        <f>VLOOKUP(A64,'[1]data+calcul'!$A$2:$AH$118,4,FALSE)</f>
        <v>31.3</v>
      </c>
      <c r="E64" s="13">
        <f>VLOOKUP(A64,'[1]data+calcul'!$A$2:$AH$118,3,FALSE)</f>
        <v>100</v>
      </c>
      <c r="F64" s="14">
        <f t="shared" si="0"/>
        <v>1.15E-2</v>
      </c>
    </row>
    <row r="65" spans="1:6">
      <c r="A65" s="12" t="s">
        <v>69</v>
      </c>
      <c r="B65" s="13">
        <f>VLOOKUP(A65,'[1]data+calcul'!$A$2:$AH$118,2,FALSE)</f>
        <v>2012</v>
      </c>
      <c r="C65" s="13">
        <f>VLOOKUP(A65,'[1]data+calcul'!$A$2:$AH$118,13,FALSE)</f>
        <v>0.46057334550416706</v>
      </c>
      <c r="D65" s="13">
        <f>VLOOKUP(A65,'[1]data+calcul'!$A$2:$AH$118,4,FALSE)</f>
        <v>34.299999999999997</v>
      </c>
      <c r="E65" s="13">
        <f>VLOOKUP(A65,'[1]data+calcul'!$A$2:$AH$118,3,FALSE)</f>
        <v>100</v>
      </c>
      <c r="F65" s="14">
        <f t="shared" si="0"/>
        <v>1.15E-2</v>
      </c>
    </row>
    <row r="66" spans="1:6">
      <c r="A66" s="12" t="s">
        <v>70</v>
      </c>
      <c r="B66" s="13">
        <f>VLOOKUP(A66,'[1]data+calcul'!$A$2:$AH$118,2,FALSE)</f>
        <v>2012</v>
      </c>
      <c r="C66" s="13">
        <f>VLOOKUP(A66,'[1]data+calcul'!$A$2:$AH$118,13,FALSE)</f>
        <v>0.37700027353046167</v>
      </c>
      <c r="D66" s="13">
        <f>VLOOKUP(A66,'[1]data+calcul'!$A$2:$AH$118,4,FALSE)</f>
        <v>39.4</v>
      </c>
      <c r="E66" s="13">
        <f>VLOOKUP(A66,'[1]data+calcul'!$A$2:$AH$118,3,FALSE)</f>
        <v>100</v>
      </c>
      <c r="F66" s="14">
        <f t="shared" si="0"/>
        <v>1.15E-2</v>
      </c>
    </row>
    <row r="67" spans="1:6">
      <c r="A67" s="12" t="s">
        <v>71</v>
      </c>
      <c r="B67" s="13">
        <f>VLOOKUP(A67,'[1]data+calcul'!$A$2:$AH$118,2,FALSE)</f>
        <v>2012</v>
      </c>
      <c r="C67" s="13">
        <f>VLOOKUP(A67,'[1]data+calcul'!$A$2:$AH$118,13,FALSE)</f>
        <v>1.0185141</v>
      </c>
      <c r="D67" s="13">
        <f>VLOOKUP(A67,'[1]data+calcul'!$A$2:$AH$118,4,FALSE)</f>
        <v>55.8</v>
      </c>
      <c r="E67" s="13">
        <f>VLOOKUP(A67,'[1]data+calcul'!$A$2:$AH$118,3,FALSE)</f>
        <v>100</v>
      </c>
      <c r="F67" s="14">
        <f t="shared" ref="F67:F81" si="1">IF(B67=$J$1,VLOOKUP(E67,$I$2:$K$4,2,FALSE),VLOOKUP(E67,$I$2:$K$4,3,FALSE))</f>
        <v>1.15E-2</v>
      </c>
    </row>
    <row r="68" spans="1:6">
      <c r="A68" s="12" t="s">
        <v>72</v>
      </c>
      <c r="B68" s="13">
        <f>VLOOKUP(A68,'[1]data+calcul'!$A$2:$AH$118,2,FALSE)</f>
        <v>2012</v>
      </c>
      <c r="C68" s="13">
        <f>VLOOKUP(A68,'[1]data+calcul'!$A$2:$AH$118,13,FALSE)</f>
        <v>0.48697124999999997</v>
      </c>
      <c r="D68" s="13">
        <f>VLOOKUP(A68,'[1]data+calcul'!$A$2:$AH$118,4,FALSE)</f>
        <v>14.1</v>
      </c>
      <c r="E68" s="13">
        <f>VLOOKUP(A68,'[1]data+calcul'!$A$2:$AH$118,3,FALSE)</f>
        <v>100</v>
      </c>
      <c r="F68" s="14">
        <f t="shared" si="1"/>
        <v>1.15E-2</v>
      </c>
    </row>
    <row r="69" spans="1:6">
      <c r="A69" s="12" t="s">
        <v>73</v>
      </c>
      <c r="B69" s="13">
        <f>VLOOKUP(A69,'[1]data+calcul'!$A$2:$AH$118,2,FALSE)</f>
        <v>2012</v>
      </c>
      <c r="C69" s="13">
        <f>VLOOKUP(A69,'[1]data+calcul'!$A$2:$AH$118,13,FALSE)</f>
        <v>0.60043670807785732</v>
      </c>
      <c r="D69" s="13">
        <f>VLOOKUP(A69,'[1]data+calcul'!$A$2:$AH$118,4,FALSE)</f>
        <v>31</v>
      </c>
      <c r="E69" s="13">
        <f>VLOOKUP(A69,'[1]data+calcul'!$A$2:$AH$118,3,FALSE)</f>
        <v>100</v>
      </c>
      <c r="F69" s="14">
        <f t="shared" si="1"/>
        <v>1.15E-2</v>
      </c>
    </row>
    <row r="70" spans="1:6">
      <c r="A70" s="12" t="s">
        <v>74</v>
      </c>
      <c r="B70" s="13">
        <f>VLOOKUP(A70,'[1]data+calcul'!$A$2:$AH$118,2,FALSE)</f>
        <v>2012</v>
      </c>
      <c r="C70" s="13">
        <f>VLOOKUP(A70,'[1]data+calcul'!$A$2:$AH$118,13,FALSE)</f>
        <v>0.90292755000000002</v>
      </c>
      <c r="D70" s="13">
        <f>VLOOKUP(A70,'[1]data+calcul'!$A$2:$AH$118,4,FALSE)</f>
        <v>30.4</v>
      </c>
      <c r="E70" s="13">
        <f>VLOOKUP(A70,'[1]data+calcul'!$A$2:$AH$118,3,FALSE)</f>
        <v>100</v>
      </c>
      <c r="F70" s="14">
        <f t="shared" si="1"/>
        <v>1.15E-2</v>
      </c>
    </row>
    <row r="71" spans="1:6">
      <c r="A71" s="12" t="s">
        <v>75</v>
      </c>
      <c r="B71" s="13">
        <f>VLOOKUP(A71,'[1]data+calcul'!$A$2:$AH$118,2,FALSE)</f>
        <v>2012</v>
      </c>
      <c r="C71" s="13">
        <f>VLOOKUP(A71,'[1]data+calcul'!$A$2:$AH$118,13,FALSE)</f>
        <v>1.0654862999999999</v>
      </c>
      <c r="D71" s="13">
        <f>VLOOKUP(A71,'[1]data+calcul'!$A$2:$AH$118,4,FALSE)</f>
        <v>36.200000000000003</v>
      </c>
      <c r="E71" s="13">
        <f>VLOOKUP(A71,'[1]data+calcul'!$A$2:$AH$118,3,FALSE)</f>
        <v>100</v>
      </c>
      <c r="F71" s="14">
        <f>IF(B71=$J$1,VLOOKUP(E71,$I$2:$K$4,2,FALSE),VLOOKUP(E71,$I$2:$K$4,3,FALSE))</f>
        <v>1.15E-2</v>
      </c>
    </row>
    <row r="72" spans="1:6">
      <c r="A72" s="12" t="s">
        <v>76</v>
      </c>
      <c r="B72" s="13">
        <f>VLOOKUP(A72,'[1]data+calcul'!$A$2:$AH$118,2,FALSE)</f>
        <v>2012</v>
      </c>
      <c r="C72" s="13">
        <f>VLOOKUP(A72,'[1]data+calcul'!$A$2:$AH$118,13,FALSE)</f>
        <v>0.37119060000000004</v>
      </c>
      <c r="D72" s="13">
        <f>VLOOKUP(A72,'[1]data+calcul'!$A$2:$AH$118,4,FALSE)</f>
        <v>10.6</v>
      </c>
      <c r="E72" s="13">
        <f>VLOOKUP(A72,'[1]data+calcul'!$A$2:$AH$118,3,FALSE)</f>
        <v>100</v>
      </c>
      <c r="F72" s="14">
        <f t="shared" si="1"/>
        <v>1.15E-2</v>
      </c>
    </row>
    <row r="73" spans="1:6" ht="16" thickBot="1">
      <c r="A73" s="16" t="s">
        <v>77</v>
      </c>
      <c r="B73" s="17">
        <f>VLOOKUP(A73,'[1]data+calcul'!$A$2:$AH$118,2,FALSE)</f>
        <v>2012</v>
      </c>
      <c r="C73" s="17">
        <f>VLOOKUP(A73,'[1]data+calcul'!$A$2:$AH$118,13,FALSE)</f>
        <v>0.53277885000000003</v>
      </c>
      <c r="D73" s="17">
        <f>VLOOKUP(A73,'[1]data+calcul'!$A$2:$AH$118,4,FALSE)</f>
        <v>23.6</v>
      </c>
      <c r="E73" s="17">
        <f>VLOOKUP(A73,'[1]data+calcul'!$A$2:$AH$118,3,FALSE)</f>
        <v>100</v>
      </c>
      <c r="F73" s="18">
        <f t="shared" si="1"/>
        <v>1.15E-2</v>
      </c>
    </row>
    <row r="74" spans="1:6">
      <c r="A74" s="19" t="s">
        <v>78</v>
      </c>
      <c r="B74" s="9">
        <f>VLOOKUP(A74,'[1]data+calcul'!$A$2:$AH$118,2,FALSE)</f>
        <v>2018</v>
      </c>
      <c r="C74" s="9" t="str">
        <f>VLOOKUP(A74,'[1]data+calcul'!$A$2:$AH$118,13,FALSE)</f>
        <v>0,52</v>
      </c>
      <c r="D74" s="9">
        <f>VLOOKUP(A74,'[1]data+calcul'!$A$2:$AH$118,4,FALSE)</f>
        <v>21.2</v>
      </c>
      <c r="E74" s="9">
        <f>VLOOKUP(A74,'[1]data+calcul'!$A$2:$AH$118,3,FALSE)</f>
        <v>100</v>
      </c>
      <c r="F74" s="10">
        <f t="shared" si="1"/>
        <v>6</v>
      </c>
    </row>
    <row r="75" spans="1:6">
      <c r="A75" s="21" t="s">
        <v>79</v>
      </c>
      <c r="B75" s="13">
        <f>VLOOKUP(A75,'[1]data+calcul'!$A$2:$AH$118,2,FALSE)</f>
        <v>2018</v>
      </c>
      <c r="C75" s="13" t="str">
        <f>VLOOKUP(A75,'[1]data+calcul'!$A$2:$AH$118,13,FALSE)</f>
        <v>0,70</v>
      </c>
      <c r="D75" s="13">
        <f>VLOOKUP(A75,'[1]data+calcul'!$A$2:$AH$118,4,FALSE)</f>
        <v>5.7</v>
      </c>
      <c r="E75" s="13">
        <f>VLOOKUP(A75,'[1]data+calcul'!$A$2:$AH$118,3,FALSE)</f>
        <v>100</v>
      </c>
      <c r="F75" s="14">
        <f t="shared" si="1"/>
        <v>6</v>
      </c>
    </row>
    <row r="76" spans="1:6">
      <c r="A76" s="21" t="s">
        <v>80</v>
      </c>
      <c r="B76" s="13">
        <f>VLOOKUP(A76,'[1]data+calcul'!$A$2:$AH$118,2,FALSE)</f>
        <v>2018</v>
      </c>
      <c r="C76" s="13" t="str">
        <f>VLOOKUP(A76,'[1]data+calcul'!$A$2:$AH$118,13,FALSE)</f>
        <v>0,21</v>
      </c>
      <c r="D76" s="13">
        <f>VLOOKUP(A76,'[1]data+calcul'!$A$2:$AH$118,4,FALSE)</f>
        <v>13.8</v>
      </c>
      <c r="E76" s="13">
        <f>VLOOKUP(A76,'[1]data+calcul'!$A$2:$AH$118,3,FALSE)</f>
        <v>100</v>
      </c>
      <c r="F76" s="14">
        <f t="shared" si="1"/>
        <v>6</v>
      </c>
    </row>
    <row r="77" spans="1:6">
      <c r="A77" s="21" t="s">
        <v>81</v>
      </c>
      <c r="B77" s="13">
        <f>VLOOKUP(A77,'[1]data+calcul'!$A$2:$AH$118,2,FALSE)</f>
        <v>2018</v>
      </c>
      <c r="C77" s="13" t="str">
        <f>VLOOKUP(A77,'[1]data+calcul'!$A$2:$AH$118,13,FALSE)</f>
        <v>0,60</v>
      </c>
      <c r="D77" s="13">
        <f>VLOOKUP(A77,'[1]data+calcul'!$A$2:$AH$118,4,FALSE)</f>
        <v>8.4</v>
      </c>
      <c r="E77" s="13">
        <f>VLOOKUP(A77,'[1]data+calcul'!$A$2:$AH$118,3,FALSE)</f>
        <v>100</v>
      </c>
      <c r="F77" s="14">
        <f t="shared" si="1"/>
        <v>6</v>
      </c>
    </row>
    <row r="78" spans="1:6">
      <c r="A78" s="21" t="s">
        <v>82</v>
      </c>
      <c r="B78" s="13">
        <f>VLOOKUP(A78,'[1]data+calcul'!$A$2:$AH$118,2,FALSE)</f>
        <v>2018</v>
      </c>
      <c r="C78" s="13" t="str">
        <f>VLOOKUP(A78,'[1]data+calcul'!$A$2:$AH$118,13,FALSE)</f>
        <v>0,45</v>
      </c>
      <c r="D78" s="13">
        <f>VLOOKUP(A78,'[1]data+calcul'!$A$2:$AH$118,4,FALSE)</f>
        <v>13.8</v>
      </c>
      <c r="E78" s="13">
        <f>VLOOKUP(A78,'[1]data+calcul'!$A$2:$AH$118,3,FALSE)</f>
        <v>100</v>
      </c>
      <c r="F78" s="14">
        <f t="shared" si="1"/>
        <v>6</v>
      </c>
    </row>
    <row r="79" spans="1:6">
      <c r="A79" s="21" t="s">
        <v>83</v>
      </c>
      <c r="B79" s="13">
        <f>VLOOKUP(A79,'[1]data+calcul'!$A$2:$AH$118,2,FALSE)</f>
        <v>2018</v>
      </c>
      <c r="C79" s="13" t="str">
        <f>VLOOKUP(A79,'[1]data+calcul'!$A$2:$AH$118,13,FALSE)</f>
        <v>0,59</v>
      </c>
      <c r="D79" s="13">
        <f>VLOOKUP(A79,'[1]data+calcul'!$A$2:$AH$118,4,FALSE)</f>
        <v>6.9</v>
      </c>
      <c r="E79" s="13">
        <f>VLOOKUP(A79,'[1]data+calcul'!$A$2:$AH$118,3,FALSE)</f>
        <v>100</v>
      </c>
      <c r="F79" s="14">
        <f t="shared" si="1"/>
        <v>6</v>
      </c>
    </row>
    <row r="80" spans="1:6">
      <c r="A80" s="21" t="s">
        <v>84</v>
      </c>
      <c r="B80" s="13">
        <f>VLOOKUP(A80,'[1]data+calcul'!$A$2:$AH$118,2,FALSE)</f>
        <v>2018</v>
      </c>
      <c r="C80" s="13" t="str">
        <f>VLOOKUP(A80,'[1]data+calcul'!$A$2:$AH$118,13,FALSE)</f>
        <v>0,34</v>
      </c>
      <c r="D80" s="13">
        <f>VLOOKUP(A80,'[1]data+calcul'!$A$2:$AH$118,4,FALSE)</f>
        <v>29.2</v>
      </c>
      <c r="E80" s="13">
        <f>VLOOKUP(A80,'[1]data+calcul'!$A$2:$AH$118,3,FALSE)</f>
        <v>100</v>
      </c>
      <c r="F80" s="14">
        <f t="shared" si="1"/>
        <v>6</v>
      </c>
    </row>
    <row r="81" spans="1:6">
      <c r="A81" s="21" t="s">
        <v>85</v>
      </c>
      <c r="B81" s="13">
        <f>VLOOKUP(A81,'[1]data+calcul'!$A$2:$AH$118,2,FALSE)</f>
        <v>2018</v>
      </c>
      <c r="C81" s="13" t="str">
        <f>VLOOKUP(A81,'[1]data+calcul'!$A$2:$AH$118,13,FALSE)</f>
        <v>0,35</v>
      </c>
      <c r="D81" s="13">
        <f>VLOOKUP(A81,'[1]data+calcul'!$A$2:$AH$118,4,FALSE)</f>
        <v>16</v>
      </c>
      <c r="E81" s="13">
        <f>VLOOKUP(A81,'[1]data+calcul'!$A$2:$AH$118,3,FALSE)</f>
        <v>100</v>
      </c>
      <c r="F81" s="14">
        <f t="shared" si="1"/>
        <v>6</v>
      </c>
    </row>
    <row r="82" spans="1:6" ht="16" thickBot="1">
      <c r="A82" s="22" t="s">
        <v>86</v>
      </c>
      <c r="B82" s="17">
        <f>VLOOKUP(A82,'[1]data+calcul'!$A$2:$AH$118,2,FALSE)</f>
        <v>2018</v>
      </c>
      <c r="C82" s="17" t="str">
        <f>VLOOKUP(A82,'[1]data+calcul'!$A$2:$AH$118,13,FALSE)</f>
        <v>0,53</v>
      </c>
      <c r="D82" s="17">
        <f>VLOOKUP(A82,'[1]data+calcul'!$A$2:$AH$118,4,FALSE)</f>
        <v>18.600000000000001</v>
      </c>
      <c r="E82" s="17">
        <f>VLOOKUP(A82,'[1]data+calcul'!$A$2:$AH$118,3,FALSE)</f>
        <v>100</v>
      </c>
      <c r="F82" s="18">
        <f>IF(B82=$J$1,VLOOKUP(E82,$I$2:$K$4,2,FALSE),VLOOKUP(E82,$I$2:$K$4,3,FALSE))</f>
        <v>6</v>
      </c>
    </row>
  </sheetData>
  <pageMargins left="0.75" right="0.75" top="1" bottom="1" header="0.5" footer="0.5"/>
  <pageSetup paperSize="9" orientation="portrait" horizontalDpi="4294967292" verticalDpi="4294967292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a_coeff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Bastien DALLAPORTA</dc:creator>
  <cp:lastModifiedBy>Bastien DALLAPORTA</cp:lastModifiedBy>
  <dcterms:created xsi:type="dcterms:W3CDTF">2020-04-01T09:13:40Z</dcterms:created>
  <dcterms:modified xsi:type="dcterms:W3CDTF">2020-04-01T09:14:18Z</dcterms:modified>
</cp:coreProperties>
</file>