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"/>
    </mc:Choice>
  </mc:AlternateContent>
  <xr:revisionPtr revIDLastSave="0" documentId="13_ncr:1_{09BD47D7-168C-4FB6-8549-97ED88CBAD80}" xr6:coauthVersionLast="45" xr6:coauthVersionMax="45" xr10:uidLastSave="{00000000-0000-0000-0000-000000000000}"/>
  <bookViews>
    <workbookView xWindow="-120" yWindow="-120" windowWidth="20730" windowHeight="11160" xr2:uid="{2E90BC85-2228-4C86-93DA-AD2C09040FD5}"/>
  </bookViews>
  <sheets>
    <sheet name="Suivi" sheetId="1" r:id="rId1"/>
    <sheet name="Paramètre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28" i="1" l="1"/>
  <c r="S28" i="1" s="1"/>
  <c r="N28" i="1"/>
  <c r="P28" i="1" s="1"/>
  <c r="K28" i="1"/>
  <c r="M28" i="1" s="1"/>
  <c r="H28" i="1"/>
  <c r="J28" i="1" s="1"/>
  <c r="G28" i="1"/>
  <c r="T28" i="1" s="1"/>
  <c r="V28" i="1" s="1"/>
  <c r="Q27" i="1"/>
  <c r="S27" i="1" s="1"/>
  <c r="N27" i="1"/>
  <c r="P27" i="1" s="1"/>
  <c r="K27" i="1"/>
  <c r="M27" i="1" s="1"/>
  <c r="H27" i="1"/>
  <c r="J27" i="1" s="1"/>
  <c r="G27" i="1"/>
  <c r="T27" i="1" s="1"/>
  <c r="V27" i="1" s="1"/>
  <c r="T26" i="1"/>
  <c r="V26" i="1" s="1"/>
  <c r="Q26" i="1"/>
  <c r="S26" i="1" s="1"/>
  <c r="N26" i="1"/>
  <c r="P26" i="1" s="1"/>
  <c r="K26" i="1"/>
  <c r="M26" i="1" s="1"/>
  <c r="H26" i="1"/>
  <c r="J26" i="1" s="1"/>
  <c r="G26" i="1"/>
  <c r="Q25" i="1"/>
  <c r="S25" i="1" s="1"/>
  <c r="N25" i="1"/>
  <c r="P25" i="1" s="1"/>
  <c r="K25" i="1"/>
  <c r="M25" i="1" s="1"/>
  <c r="H25" i="1"/>
  <c r="J25" i="1" s="1"/>
  <c r="G25" i="1"/>
  <c r="T25" i="1" s="1"/>
  <c r="V25" i="1" s="1"/>
  <c r="T24" i="1"/>
  <c r="V24" i="1" s="1"/>
  <c r="Q24" i="1"/>
  <c r="S24" i="1" s="1"/>
  <c r="N24" i="1"/>
  <c r="P24" i="1" s="1"/>
  <c r="K24" i="1"/>
  <c r="M24" i="1" s="1"/>
  <c r="H24" i="1"/>
  <c r="J24" i="1" s="1"/>
  <c r="G24" i="1"/>
  <c r="Q23" i="1"/>
  <c r="S23" i="1" s="1"/>
  <c r="N23" i="1"/>
  <c r="P23" i="1" s="1"/>
  <c r="K23" i="1"/>
  <c r="M23" i="1" s="1"/>
  <c r="H23" i="1"/>
  <c r="J23" i="1" s="1"/>
  <c r="G23" i="1"/>
  <c r="T23" i="1" s="1"/>
  <c r="V23" i="1" s="1"/>
  <c r="T22" i="1"/>
  <c r="V22" i="1" s="1"/>
  <c r="Q22" i="1"/>
  <c r="S22" i="1" s="1"/>
  <c r="N22" i="1"/>
  <c r="P22" i="1" s="1"/>
  <c r="K22" i="1"/>
  <c r="M22" i="1" s="1"/>
  <c r="H22" i="1"/>
  <c r="J22" i="1" s="1"/>
  <c r="G22" i="1"/>
  <c r="Q21" i="1"/>
  <c r="S21" i="1" s="1"/>
  <c r="N21" i="1"/>
  <c r="P21" i="1" s="1"/>
  <c r="K21" i="1"/>
  <c r="M21" i="1" s="1"/>
  <c r="H21" i="1"/>
  <c r="J21" i="1" s="1"/>
  <c r="G21" i="1"/>
  <c r="T21" i="1" s="1"/>
  <c r="V21" i="1" s="1"/>
  <c r="T20" i="1"/>
  <c r="V20" i="1" s="1"/>
  <c r="Q20" i="1"/>
  <c r="S20" i="1" s="1"/>
  <c r="N20" i="1"/>
  <c r="P20" i="1" s="1"/>
  <c r="K20" i="1"/>
  <c r="M20" i="1" s="1"/>
  <c r="H20" i="1"/>
  <c r="J20" i="1" s="1"/>
  <c r="G20" i="1"/>
  <c r="Q19" i="1"/>
  <c r="S19" i="1" s="1"/>
  <c r="N19" i="1"/>
  <c r="P19" i="1" s="1"/>
  <c r="K19" i="1"/>
  <c r="M19" i="1" s="1"/>
  <c r="H19" i="1"/>
  <c r="J19" i="1" s="1"/>
  <c r="G19" i="1"/>
  <c r="T19" i="1" s="1"/>
  <c r="V19" i="1" s="1"/>
  <c r="Q18" i="1"/>
  <c r="S18" i="1" s="1"/>
  <c r="N18" i="1"/>
  <c r="P18" i="1" s="1"/>
  <c r="K18" i="1"/>
  <c r="M18" i="1" s="1"/>
  <c r="H18" i="1"/>
  <c r="J18" i="1" s="1"/>
  <c r="G18" i="1"/>
  <c r="T18" i="1" s="1"/>
  <c r="V18" i="1" s="1"/>
  <c r="Q17" i="1"/>
  <c r="S17" i="1" s="1"/>
  <c r="N17" i="1"/>
  <c r="P17" i="1" s="1"/>
  <c r="K17" i="1"/>
  <c r="M17" i="1" s="1"/>
  <c r="H17" i="1"/>
  <c r="J17" i="1" s="1"/>
  <c r="G17" i="1"/>
  <c r="T17" i="1" s="1"/>
  <c r="V17" i="1" s="1"/>
  <c r="Q16" i="1"/>
  <c r="S16" i="1" s="1"/>
  <c r="N16" i="1"/>
  <c r="P16" i="1" s="1"/>
  <c r="K16" i="1"/>
  <c r="M16" i="1" s="1"/>
  <c r="H16" i="1"/>
  <c r="J16" i="1" s="1"/>
  <c r="G16" i="1"/>
  <c r="T16" i="1" s="1"/>
  <c r="V16" i="1" s="1"/>
  <c r="Q15" i="1"/>
  <c r="S15" i="1" s="1"/>
  <c r="N15" i="1"/>
  <c r="P15" i="1" s="1"/>
  <c r="K15" i="1"/>
  <c r="M15" i="1" s="1"/>
  <c r="H15" i="1"/>
  <c r="J15" i="1" s="1"/>
  <c r="G15" i="1"/>
  <c r="T15" i="1" s="1"/>
  <c r="V15" i="1" s="1"/>
  <c r="Q14" i="1"/>
  <c r="S14" i="1" s="1"/>
  <c r="N14" i="1"/>
  <c r="P14" i="1" s="1"/>
  <c r="K14" i="1"/>
  <c r="M14" i="1" s="1"/>
  <c r="H14" i="1"/>
  <c r="J14" i="1" s="1"/>
  <c r="G14" i="1"/>
  <c r="T14" i="1" s="1"/>
  <c r="V14" i="1" s="1"/>
  <c r="Q13" i="1"/>
  <c r="S13" i="1" s="1"/>
  <c r="N13" i="1"/>
  <c r="P13" i="1" s="1"/>
  <c r="K13" i="1"/>
  <c r="M13" i="1" s="1"/>
  <c r="H13" i="1"/>
  <c r="J13" i="1" s="1"/>
  <c r="G13" i="1"/>
  <c r="T13" i="1" s="1"/>
  <c r="V13" i="1" s="1"/>
  <c r="Q12" i="1"/>
  <c r="S12" i="1" s="1"/>
  <c r="N12" i="1"/>
  <c r="P12" i="1" s="1"/>
  <c r="K12" i="1"/>
  <c r="M12" i="1" s="1"/>
  <c r="H12" i="1"/>
  <c r="J12" i="1" s="1"/>
  <c r="G12" i="1"/>
  <c r="T12" i="1" s="1"/>
  <c r="V12" i="1" s="1"/>
  <c r="Q11" i="1"/>
  <c r="S11" i="1" s="1"/>
  <c r="N11" i="1"/>
  <c r="P11" i="1" s="1"/>
  <c r="K11" i="1"/>
  <c r="M11" i="1" s="1"/>
  <c r="H11" i="1"/>
  <c r="J11" i="1" s="1"/>
  <c r="G11" i="1"/>
  <c r="T11" i="1" s="1"/>
  <c r="V11" i="1" s="1"/>
  <c r="Q10" i="1"/>
  <c r="S10" i="1" s="1"/>
  <c r="N10" i="1"/>
  <c r="P10" i="1" s="1"/>
  <c r="K10" i="1"/>
  <c r="M10" i="1" s="1"/>
  <c r="H10" i="1"/>
  <c r="J10" i="1" s="1"/>
  <c r="G10" i="1"/>
  <c r="T10" i="1" s="1"/>
  <c r="V10" i="1" s="1"/>
  <c r="Q9" i="1"/>
  <c r="S9" i="1" s="1"/>
  <c r="N9" i="1"/>
  <c r="P9" i="1" s="1"/>
  <c r="K9" i="1"/>
  <c r="M9" i="1" s="1"/>
  <c r="H9" i="1"/>
  <c r="J9" i="1" s="1"/>
  <c r="G9" i="1"/>
  <c r="T9" i="1" s="1"/>
  <c r="V9" i="1" s="1"/>
  <c r="Q8" i="1"/>
  <c r="S8" i="1" s="1"/>
  <c r="N8" i="1"/>
  <c r="P8" i="1" s="1"/>
  <c r="K8" i="1"/>
  <c r="M8" i="1" s="1"/>
  <c r="H8" i="1"/>
  <c r="J8" i="1" s="1"/>
  <c r="G8" i="1"/>
  <c r="T8" i="1" s="1"/>
  <c r="V8" i="1" s="1"/>
  <c r="Q7" i="1"/>
  <c r="S7" i="1" s="1"/>
  <c r="N7" i="1"/>
  <c r="P7" i="1" s="1"/>
  <c r="K7" i="1"/>
  <c r="M7" i="1" s="1"/>
  <c r="H7" i="1"/>
  <c r="J7" i="1" s="1"/>
  <c r="G7" i="1"/>
  <c r="T7" i="1" s="1"/>
  <c r="V7" i="1" s="1"/>
  <c r="Q6" i="1"/>
  <c r="S6" i="1" s="1"/>
  <c r="N6" i="1"/>
  <c r="P6" i="1" s="1"/>
  <c r="K6" i="1"/>
  <c r="M6" i="1" s="1"/>
  <c r="H6" i="1"/>
  <c r="J6" i="1" s="1"/>
  <c r="G6" i="1"/>
  <c r="T6" i="1" s="1"/>
  <c r="V6" i="1" s="1"/>
  <c r="Q5" i="1"/>
  <c r="S5" i="1" s="1"/>
  <c r="N5" i="1"/>
  <c r="P5" i="1" s="1"/>
  <c r="K5" i="1"/>
  <c r="M5" i="1" s="1"/>
  <c r="H5" i="1"/>
  <c r="J5" i="1" s="1"/>
  <c r="G5" i="1"/>
  <c r="T5" i="1" s="1"/>
  <c r="V5" i="1" s="1"/>
  <c r="Q4" i="1"/>
  <c r="S4" i="1" s="1"/>
  <c r="N4" i="1"/>
  <c r="P4" i="1" s="1"/>
  <c r="K4" i="1"/>
  <c r="M4" i="1" s="1"/>
  <c r="H4" i="1"/>
  <c r="J4" i="1" s="1"/>
  <c r="G4" i="1"/>
  <c r="T4" i="1" s="1"/>
  <c r="V4" i="1" s="1"/>
  <c r="Q3" i="1"/>
  <c r="S3" i="1" s="1"/>
  <c r="N3" i="1"/>
  <c r="P3" i="1" s="1"/>
  <c r="K3" i="1"/>
  <c r="M3" i="1" s="1"/>
  <c r="H3" i="1"/>
  <c r="J3" i="1" s="1"/>
  <c r="G3" i="1"/>
  <c r="T3" i="1" s="1"/>
  <c r="V3" i="1" s="1"/>
  <c r="X14" i="1" l="1"/>
  <c r="X6" i="1"/>
  <c r="X10" i="1"/>
  <c r="X21" i="1"/>
  <c r="X24" i="1"/>
  <c r="X18" i="1"/>
  <c r="X7" i="1"/>
  <c r="X15" i="1"/>
  <c r="X27" i="1"/>
  <c r="X4" i="1"/>
  <c r="X12" i="1"/>
  <c r="X20" i="1"/>
  <c r="X9" i="1"/>
  <c r="X17" i="1"/>
  <c r="X23" i="1"/>
  <c r="X26" i="1"/>
  <c r="X3" i="1"/>
  <c r="X11" i="1"/>
  <c r="X19" i="1"/>
  <c r="X22" i="1"/>
  <c r="X8" i="1"/>
  <c r="X16" i="1"/>
  <c r="X25" i="1"/>
  <c r="X28" i="1"/>
  <c r="X5" i="1"/>
  <c r="X13" i="1"/>
</calcChain>
</file>

<file path=xl/sharedStrings.xml><?xml version="1.0" encoding="utf-8"?>
<sst xmlns="http://schemas.openxmlformats.org/spreadsheetml/2006/main" count="104" uniqueCount="69">
  <si>
    <t>AVP (pour établir le DCE)</t>
  </si>
  <si>
    <t>DT (à joindre au DCE)</t>
  </si>
  <si>
    <t>Envoi DCE</t>
  </si>
  <si>
    <t>OPR</t>
  </si>
  <si>
    <r>
      <t>Récolement (MOE)</t>
    </r>
    <r>
      <rPr>
        <sz val="11"/>
        <color rgb="FFFF0000"/>
        <rFont val="Calibri"/>
      </rPr>
      <t xml:space="preserve"> </t>
    </r>
  </si>
  <si>
    <t>N° Affaire</t>
  </si>
  <si>
    <t>Intitulé</t>
  </si>
  <si>
    <t>Responsable</t>
  </si>
  <si>
    <t>Date contrat IMC - Client</t>
  </si>
  <si>
    <t>Date début travaux</t>
  </si>
  <si>
    <t>Nb jours calendaires</t>
  </si>
  <si>
    <t>Date prévue de fin de travaux</t>
  </si>
  <si>
    <t>Prévu</t>
  </si>
  <si>
    <t>Réalisé</t>
  </si>
  <si>
    <t>15-56</t>
  </si>
  <si>
    <t>MARCHE 11
(451 021 5075) tx 2020</t>
  </si>
  <si>
    <t>Jean</t>
  </si>
  <si>
    <t>17-001</t>
  </si>
  <si>
    <t>A28PH142-1,1_MOE DET</t>
  </si>
  <si>
    <t>17-064</t>
  </si>
  <si>
    <t>A13PSOM de Gaillon</t>
  </si>
  <si>
    <t>David</t>
  </si>
  <si>
    <t>17-066</t>
  </si>
  <si>
    <t>A71PI109/31 TO</t>
  </si>
  <si>
    <t>17-074</t>
  </si>
  <si>
    <t>Mise à niveau DR en TPC</t>
  </si>
  <si>
    <t>Adeline</t>
  </si>
  <si>
    <t>17-089</t>
  </si>
  <si>
    <t>GC La Ferté Bernard</t>
  </si>
  <si>
    <t>19-002</t>
  </si>
  <si>
    <t>A10PS95 perrés 2019</t>
  </si>
  <si>
    <t>Autre</t>
  </si>
  <si>
    <t>A10PS95 vérinage 2020</t>
  </si>
  <si>
    <t>19-007</t>
  </si>
  <si>
    <t>Prestations compl. AMO</t>
  </si>
  <si>
    <t>19-009</t>
  </si>
  <si>
    <t>RD921
Pont de Tranchefêtu AVP</t>
  </si>
  <si>
    <t>19-017</t>
  </si>
  <si>
    <t>A10PS133
A10PS135 Perrés</t>
  </si>
  <si>
    <t>19-020</t>
  </si>
  <si>
    <t>A85 Perrés 13 ouvrages</t>
  </si>
  <si>
    <t>19-023</t>
  </si>
  <si>
    <t>Voie Verte DESCARTES</t>
  </si>
  <si>
    <t>19-025</t>
  </si>
  <si>
    <t>Pont du ruisseau rouge
AVP et PRO</t>
  </si>
  <si>
    <t>19-034</t>
  </si>
  <si>
    <t>A85PH55-31 palplanches - parements béton</t>
  </si>
  <si>
    <t>19-035</t>
  </si>
  <si>
    <t>Joints de chaussée 2020</t>
  </si>
  <si>
    <t>19-040</t>
  </si>
  <si>
    <t>A10PS54-34 Trx 2020
étanchéité + JdC</t>
  </si>
  <si>
    <t>19-041</t>
  </si>
  <si>
    <t>A10PI154 viaduc SNCF
rempl. des DR en TPC</t>
  </si>
  <si>
    <t>david.poly.37@gmail.com</t>
  </si>
  <si>
    <t>Mail</t>
  </si>
  <si>
    <t>Alerter X jours avant</t>
  </si>
  <si>
    <t>Message</t>
  </si>
  <si>
    <t>david.poly@imc-centre.fr</t>
  </si>
  <si>
    <t xml:space="preserve">Ceci est un rappel automatique : </t>
  </si>
  <si>
    <t xml:space="preserve">Marie </t>
  </si>
  <si>
    <t>JC</t>
  </si>
  <si>
    <t>DT</t>
  </si>
  <si>
    <t>mois</t>
  </si>
  <si>
    <t>AVP</t>
  </si>
  <si>
    <t>Délai avant début travaux :</t>
  </si>
  <si>
    <t>Notice 1/4</t>
  </si>
  <si>
    <t>DCE</t>
  </si>
  <si>
    <t>Notice 4/4</t>
  </si>
  <si>
    <t>Recolement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</si>
</sst>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9" x14ac:knownFonts="1">
    <font>
      <sz val="11"/>
      <color theme="1"/>
      <name val="Calibri"/>
      <family val="2"/>
      <scheme val="minor"/>
    </font>
    <font>
      <sz val="11"/>
      <name val="Calibri"/>
    </font>
    <font>
      <sz val="11"/>
      <color rgb="FFFF0000"/>
      <name val="Calibri"/>
    </font>
    <font>
      <sz val="11"/>
      <color rgb="FFF3F3F3"/>
      <name val="Calibri"/>
    </font>
    <font>
      <sz val="11"/>
      <color rgb="FFF3F3F3"/>
      <name val="Arial"/>
    </font>
    <font>
      <sz val="11"/>
      <color rgb="FF434343"/>
      <name val="Calibri"/>
    </font>
    <font>
      <sz val="11"/>
      <color rgb="FF000000"/>
      <name val="Calibri"/>
      <family val="2"/>
    </font>
    <font>
      <b/>
      <sz val="11"/>
      <name val="Calibri"/>
    </font>
    <font>
      <u/>
      <sz val="11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D966"/>
        <bgColor rgb="FFFFD966"/>
      </patternFill>
    </fill>
    <fill>
      <patternFill patternType="solid">
        <fgColor rgb="FF628395"/>
        <bgColor rgb="FF628395"/>
      </patternFill>
    </fill>
    <fill>
      <patternFill patternType="solid">
        <fgColor rgb="FF114B5F"/>
        <bgColor rgb="FF114B5F"/>
      </patternFill>
    </fill>
    <fill>
      <patternFill patternType="solid">
        <fgColor rgb="FF028090"/>
        <bgColor rgb="FF028090"/>
      </patternFill>
    </fill>
    <fill>
      <patternFill patternType="solid">
        <fgColor rgb="FFE4FDE1"/>
        <bgColor rgb="FFE4FDE1"/>
      </patternFill>
    </fill>
    <fill>
      <patternFill patternType="solid">
        <fgColor indexed="10"/>
        <bgColor indexed="64"/>
      </patternFill>
    </fill>
    <fill>
      <patternFill patternType="solid">
        <fgColor rgb="FFFF9900"/>
        <bgColor rgb="FFFF9900"/>
      </patternFill>
    </fill>
    <fill>
      <patternFill patternType="solid">
        <fgColor rgb="FFCCCCCC"/>
        <bgColor rgb="FFCCCCCC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hair">
        <color rgb="FF000000"/>
      </bottom>
      <diagonal/>
    </border>
    <border>
      <left/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thin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thin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thin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hair">
        <color rgb="FF000000"/>
      </left>
      <right/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hair">
        <color rgb="FF000000"/>
      </right>
      <top style="hair">
        <color rgb="FF000000"/>
      </top>
      <bottom/>
      <diagonal/>
    </border>
    <border>
      <left style="hair">
        <color rgb="FF000000"/>
      </left>
      <right/>
      <top style="hair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 style="hair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0" fillId="2" borderId="0" xfId="0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/>
    </xf>
    <xf numFmtId="164" fontId="3" fillId="6" borderId="3" xfId="0" applyNumberFormat="1" applyFont="1" applyFill="1" applyBorder="1" applyAlignment="1">
      <alignment horizontal="center" vertical="center" wrapText="1"/>
    </xf>
    <xf numFmtId="164" fontId="3" fillId="6" borderId="5" xfId="0" applyNumberFormat="1" applyFont="1" applyFill="1" applyBorder="1" applyAlignment="1">
      <alignment horizontal="center" vertical="center" wrapText="1"/>
    </xf>
    <xf numFmtId="0" fontId="5" fillId="7" borderId="6" xfId="0" applyFont="1" applyFill="1" applyBorder="1" applyAlignment="1">
      <alignment horizontal="center" vertical="center" wrapText="1"/>
    </xf>
    <xf numFmtId="164" fontId="5" fillId="7" borderId="7" xfId="0" applyNumberFormat="1" applyFont="1" applyFill="1" applyBorder="1" applyAlignment="1">
      <alignment horizontal="center" vertical="center" wrapText="1"/>
    </xf>
    <xf numFmtId="164" fontId="5" fillId="3" borderId="8" xfId="0" applyNumberFormat="1" applyFont="1" applyFill="1" applyBorder="1" applyAlignment="1">
      <alignment horizontal="center" vertical="center" wrapText="1"/>
    </xf>
    <xf numFmtId="164" fontId="5" fillId="3" borderId="9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 wrapText="1"/>
    </xf>
    <xf numFmtId="0" fontId="0" fillId="0" borderId="12" xfId="0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4" fontId="6" fillId="0" borderId="12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4" fontId="1" fillId="0" borderId="12" xfId="0" applyNumberFormat="1" applyFon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 wrapText="1"/>
    </xf>
    <xf numFmtId="164" fontId="0" fillId="0" borderId="14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0" fillId="0" borderId="14" xfId="0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164" fontId="0" fillId="8" borderId="13" xfId="0" applyNumberForma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left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164" fontId="1" fillId="0" borderId="14" xfId="0" applyNumberFormat="1" applyFont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0" borderId="2" xfId="0" applyFont="1" applyBorder="1"/>
    <xf numFmtId="0" fontId="0" fillId="3" borderId="1" xfId="0" applyFill="1" applyBorder="1" applyAlignment="1">
      <alignment horizontal="center" vertical="center"/>
    </xf>
    <xf numFmtId="0" fontId="8" fillId="2" borderId="19" xfId="1" applyFill="1" applyBorder="1" applyAlignment="1">
      <alignment horizontal="center" vertical="center"/>
    </xf>
    <xf numFmtId="0" fontId="1" fillId="0" borderId="20" xfId="0" applyFont="1" applyBorder="1"/>
    <xf numFmtId="0" fontId="1" fillId="0" borderId="0" xfId="0" applyFont="1"/>
    <xf numFmtId="0" fontId="0" fillId="0" borderId="0" xfId="0" applyAlignment="1">
      <alignment horizontal="center" vertical="center"/>
    </xf>
    <xf numFmtId="164" fontId="5" fillId="3" borderId="0" xfId="0" applyNumberFormat="1" applyFont="1" applyFill="1" applyAlignment="1">
      <alignment horizontal="center" vertical="center" wrapText="1"/>
    </xf>
    <xf numFmtId="164" fontId="0" fillId="0" borderId="21" xfId="0" applyNumberFormat="1" applyBorder="1" applyAlignment="1">
      <alignment horizontal="center" vertical="center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8" fillId="0" borderId="0" xfId="1" applyAlignment="1">
      <alignment wrapText="1"/>
    </xf>
    <xf numFmtId="0" fontId="1" fillId="9" borderId="0" xfId="0" applyFont="1" applyFill="1" applyAlignment="1">
      <alignment wrapText="1"/>
    </xf>
    <xf numFmtId="0" fontId="0" fillId="0" borderId="0" xfId="0" applyAlignment="1">
      <alignment wrapText="1"/>
    </xf>
    <xf numFmtId="0" fontId="1" fillId="10" borderId="0" xfId="0" applyFont="1" applyFill="1" applyAlignment="1">
      <alignment wrapText="1"/>
    </xf>
    <xf numFmtId="0" fontId="7" fillId="10" borderId="0" xfId="0" applyFont="1" applyFill="1" applyAlignment="1">
      <alignment horizontal="center" vertical="center" wrapText="1"/>
    </xf>
    <xf numFmtId="0" fontId="0" fillId="0" borderId="0" xfId="0"/>
    <xf numFmtId="0" fontId="1" fillId="10" borderId="0" xfId="0" applyFont="1" applyFill="1"/>
  </cellXfs>
  <cellStyles count="2">
    <cellStyle name="Lien hypertexte" xfId="1" builtinId="8"/>
    <cellStyle name="Normal" xfId="0" builtinId="0"/>
  </cellStyles>
  <dxfs count="38"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  <dxf>
      <font>
        <b val="0"/>
        <i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&#233;l&#233;chargements\Suivi%20Chantie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Parametres"/>
    </sheetNames>
    <sheetDataSet>
      <sheetData sheetId="0" refreshError="1"/>
      <sheetData sheetId="1">
        <row r="2">
          <cell r="K2">
            <v>4</v>
          </cell>
        </row>
        <row r="3">
          <cell r="K3">
            <v>4.5</v>
          </cell>
        </row>
        <row r="6">
          <cell r="K6">
            <v>3</v>
          </cell>
        </row>
        <row r="8">
          <cell r="K8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avid.poly.37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vid.poly@imc-centre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53DD8-05EE-4938-AF60-3E5CA0FAAA95}">
  <dimension ref="A1:X28"/>
  <sheetViews>
    <sheetView tabSelected="1" zoomScale="90" zoomScaleNormal="90" workbookViewId="0">
      <selection activeCell="AC9" sqref="AC9"/>
    </sheetView>
  </sheetViews>
  <sheetFormatPr baseColWidth="10" defaultRowHeight="15" x14ac:dyDescent="0.25"/>
  <sheetData>
    <row r="1" spans="1:24" ht="15" customHeight="1" x14ac:dyDescent="0.25">
      <c r="A1" s="1"/>
      <c r="B1" s="38" t="s">
        <v>53</v>
      </c>
      <c r="C1" s="38"/>
      <c r="D1" s="2"/>
      <c r="E1" s="2"/>
      <c r="F1" s="1"/>
      <c r="G1" s="2"/>
      <c r="H1" s="35" t="s">
        <v>0</v>
      </c>
      <c r="I1" s="36"/>
      <c r="J1" s="39"/>
      <c r="K1" s="35" t="s">
        <v>1</v>
      </c>
      <c r="L1" s="36"/>
      <c r="M1" s="39"/>
      <c r="N1" s="37" t="s">
        <v>2</v>
      </c>
      <c r="O1" s="36"/>
      <c r="P1" s="39"/>
      <c r="Q1" s="37" t="s">
        <v>3</v>
      </c>
      <c r="R1" s="36"/>
      <c r="S1" s="39"/>
      <c r="T1" s="35" t="s">
        <v>4</v>
      </c>
      <c r="U1" s="36"/>
      <c r="V1" s="40"/>
      <c r="W1" s="41"/>
      <c r="X1" s="41"/>
    </row>
    <row r="2" spans="1:24" ht="60" x14ac:dyDescent="0.25">
      <c r="A2" s="3" t="s">
        <v>5</v>
      </c>
      <c r="B2" s="4" t="s">
        <v>6</v>
      </c>
      <c r="C2" s="5" t="s">
        <v>7</v>
      </c>
      <c r="D2" s="6" t="s">
        <v>8</v>
      </c>
      <c r="E2" s="7" t="s">
        <v>9</v>
      </c>
      <c r="F2" s="8" t="s">
        <v>10</v>
      </c>
      <c r="G2" s="9" t="s">
        <v>11</v>
      </c>
      <c r="H2" s="10" t="s">
        <v>12</v>
      </c>
      <c r="I2" s="11" t="s">
        <v>13</v>
      </c>
      <c r="J2" s="10"/>
      <c r="K2" s="10" t="s">
        <v>12</v>
      </c>
      <c r="L2" s="11" t="s">
        <v>13</v>
      </c>
      <c r="M2" s="10"/>
      <c r="N2" s="10" t="s">
        <v>12</v>
      </c>
      <c r="O2" s="11" t="s">
        <v>13</v>
      </c>
      <c r="P2" s="10"/>
      <c r="Q2" s="10" t="s">
        <v>12</v>
      </c>
      <c r="R2" s="11" t="s">
        <v>13</v>
      </c>
      <c r="S2" s="10"/>
      <c r="T2" s="10" t="s">
        <v>12</v>
      </c>
      <c r="U2" s="11" t="s">
        <v>13</v>
      </c>
      <c r="V2" s="42"/>
      <c r="W2" s="41"/>
      <c r="X2" s="41"/>
    </row>
    <row r="3" spans="1:24" ht="60" x14ac:dyDescent="0.25">
      <c r="A3" s="12" t="s">
        <v>14</v>
      </c>
      <c r="B3" s="13" t="s">
        <v>15</v>
      </c>
      <c r="C3" s="14" t="s">
        <v>16</v>
      </c>
      <c r="D3" s="15"/>
      <c r="E3" s="16">
        <v>44090</v>
      </c>
      <c r="F3" s="17">
        <v>18</v>
      </c>
      <c r="G3" s="18">
        <f>IF(B3&lt;&gt;"",E3+F3,"")</f>
        <v>44108</v>
      </c>
      <c r="H3" s="19">
        <f>IF($E3&lt;&gt;"",$E3-30*[1]Parametres!K$3,"")</f>
        <v>43955</v>
      </c>
      <c r="I3" s="20"/>
      <c r="J3" s="43">
        <f>IF(I3="",H3,"")</f>
        <v>43955</v>
      </c>
      <c r="K3" s="19">
        <f>IF($E3&lt;&gt;"",$E3-30*[1]Parametres!K$2,"")</f>
        <v>43970</v>
      </c>
      <c r="L3" s="21"/>
      <c r="M3" s="43">
        <f>IF(L3="",K3,"")</f>
        <v>43970</v>
      </c>
      <c r="N3" s="19">
        <f>IF($E3&lt;&gt;"",$E3-30*[1]Parametres!K$6,"")</f>
        <v>44000</v>
      </c>
      <c r="O3" s="21"/>
      <c r="P3" s="43">
        <f>IF(O3="",N3,"")</f>
        <v>44000</v>
      </c>
      <c r="Q3" s="19">
        <f>IF(G3&lt;&gt;"",G3,"")</f>
        <v>44108</v>
      </c>
      <c r="R3" s="21"/>
      <c r="S3" s="43">
        <f>IF(R3="",Q3,"")</f>
        <v>44108</v>
      </c>
      <c r="T3" s="19">
        <f>IF($G3&lt;&gt;"",$G3+30*[1]Parametres!K$8,"")</f>
        <v>44168</v>
      </c>
      <c r="U3" s="21"/>
      <c r="V3" s="43">
        <f>IF(U3="",T3,"")</f>
        <v>44168</v>
      </c>
      <c r="X3" s="19">
        <f t="shared" ref="X3:X28" si="0">IF(MIN(J3,M3,P3,S3,V3)&lt;&gt;0/1/1900,MIN(J3,M3,P3,S3,V3),"")</f>
        <v>43955</v>
      </c>
    </row>
    <row r="4" spans="1:24" ht="45" x14ac:dyDescent="0.25">
      <c r="A4" s="22" t="s">
        <v>17</v>
      </c>
      <c r="B4" s="23" t="s">
        <v>18</v>
      </c>
      <c r="C4" s="24" t="s">
        <v>16</v>
      </c>
      <c r="D4" s="25"/>
      <c r="E4" s="26">
        <v>44393</v>
      </c>
      <c r="F4" s="27">
        <v>24</v>
      </c>
      <c r="G4" s="18">
        <f t="shared" ref="G4:G28" si="1">IF(B4&lt;&gt;"",E4+F4,"")</f>
        <v>44417</v>
      </c>
      <c r="H4" s="19">
        <f>IF($E4&lt;&gt;"",$E4-30*[1]Parametres!K$3,"")</f>
        <v>44258</v>
      </c>
      <c r="I4" s="20"/>
      <c r="J4" s="43">
        <f t="shared" ref="J4:J28" si="2">IF(I4="",H4,"")</f>
        <v>44258</v>
      </c>
      <c r="K4" s="19">
        <f>IF($E4&lt;&gt;"",$E4-30*[1]Parametres!K$2,"")</f>
        <v>44273</v>
      </c>
      <c r="L4" s="20"/>
      <c r="M4" s="43">
        <f t="shared" ref="M4:M28" si="3">IF(L4="",K4,"")</f>
        <v>44273</v>
      </c>
      <c r="N4" s="19">
        <f>IF($E4&lt;&gt;"",$E4-30*[1]Parametres!K$6,"")</f>
        <v>44303</v>
      </c>
      <c r="O4" s="20"/>
      <c r="P4" s="43">
        <f t="shared" ref="P4:P28" si="4">IF(O4="",N4,"")</f>
        <v>44303</v>
      </c>
      <c r="Q4" s="19">
        <f t="shared" ref="Q4:Q28" si="5">IF(G4&lt;&gt;"",G4,"")</f>
        <v>44417</v>
      </c>
      <c r="R4" s="20"/>
      <c r="S4" s="43">
        <f t="shared" ref="S4:S28" si="6">IF(R4="",Q4,"")</f>
        <v>44417</v>
      </c>
      <c r="T4" s="19">
        <f>IF($G4&lt;&gt;"",$G4+30*[1]Parametres!K$8,"")</f>
        <v>44477</v>
      </c>
      <c r="U4" s="20"/>
      <c r="V4" s="43">
        <f t="shared" ref="V4:V28" si="7">IF(U4="",T4,"")</f>
        <v>44477</v>
      </c>
      <c r="W4" s="41"/>
      <c r="X4" s="19">
        <f t="shared" si="0"/>
        <v>44258</v>
      </c>
    </row>
    <row r="5" spans="1:24" ht="30" x14ac:dyDescent="0.25">
      <c r="A5" s="22" t="s">
        <v>19</v>
      </c>
      <c r="B5" s="28" t="s">
        <v>20</v>
      </c>
      <c r="C5" s="24" t="s">
        <v>21</v>
      </c>
      <c r="D5" s="25"/>
      <c r="E5" s="21">
        <v>43996</v>
      </c>
      <c r="F5" s="27">
        <v>32</v>
      </c>
      <c r="G5" s="18">
        <f t="shared" si="1"/>
        <v>44028</v>
      </c>
      <c r="H5" s="19">
        <f>IF($E5&lt;&gt;"",$E5-30*[1]Parametres!K$3,"")</f>
        <v>43861</v>
      </c>
      <c r="I5" s="20"/>
      <c r="J5" s="43">
        <f t="shared" si="2"/>
        <v>43861</v>
      </c>
      <c r="K5" s="19">
        <f>IF($E5&lt;&gt;"",$E5-30*[1]Parametres!K$2,"")</f>
        <v>43876</v>
      </c>
      <c r="L5" s="20"/>
      <c r="M5" s="43">
        <f t="shared" si="3"/>
        <v>43876</v>
      </c>
      <c r="N5" s="19">
        <f>IF($E5&lt;&gt;"",$E5-30*[1]Parametres!K$6,"")</f>
        <v>43906</v>
      </c>
      <c r="O5" s="20"/>
      <c r="P5" s="43">
        <f t="shared" si="4"/>
        <v>43906</v>
      </c>
      <c r="Q5" s="19">
        <f t="shared" si="5"/>
        <v>44028</v>
      </c>
      <c r="R5" s="20"/>
      <c r="S5" s="43">
        <f t="shared" si="6"/>
        <v>44028</v>
      </c>
      <c r="T5" s="19">
        <f>IF($G5&lt;&gt;"",$G5+30*[1]Parametres!K$8,"")</f>
        <v>44088</v>
      </c>
      <c r="U5" s="20"/>
      <c r="V5" s="43">
        <f t="shared" si="7"/>
        <v>44088</v>
      </c>
      <c r="W5" s="41"/>
      <c r="X5" s="19">
        <f t="shared" si="0"/>
        <v>43861</v>
      </c>
    </row>
    <row r="6" spans="1:24" ht="30" x14ac:dyDescent="0.25">
      <c r="A6" s="22" t="s">
        <v>22</v>
      </c>
      <c r="B6" s="28" t="s">
        <v>23</v>
      </c>
      <c r="C6" s="24" t="s">
        <v>16</v>
      </c>
      <c r="D6" s="25"/>
      <c r="E6" s="20">
        <v>44104</v>
      </c>
      <c r="F6" s="27">
        <v>15</v>
      </c>
      <c r="G6" s="18">
        <f t="shared" si="1"/>
        <v>44119</v>
      </c>
      <c r="H6" s="29">
        <f>IF($E6&lt;&gt;"",$E6-30*[1]Parametres!K$3,"")</f>
        <v>43969</v>
      </c>
      <c r="I6" s="20"/>
      <c r="J6" s="43">
        <f t="shared" si="2"/>
        <v>43969</v>
      </c>
      <c r="K6" s="19">
        <f>IF($E6&lt;&gt;"",$E6-30*[1]Parametres!K$2,"")</f>
        <v>43984</v>
      </c>
      <c r="L6" s="20"/>
      <c r="M6" s="43">
        <f t="shared" si="3"/>
        <v>43984</v>
      </c>
      <c r="N6" s="19">
        <f>IF($E6&lt;&gt;"",$E6-30*[1]Parametres!K$6,"")</f>
        <v>44014</v>
      </c>
      <c r="O6" s="20"/>
      <c r="P6" s="43">
        <f t="shared" si="4"/>
        <v>44014</v>
      </c>
      <c r="Q6" s="19">
        <f t="shared" si="5"/>
        <v>44119</v>
      </c>
      <c r="R6" s="20"/>
      <c r="S6" s="43">
        <f t="shared" si="6"/>
        <v>44119</v>
      </c>
      <c r="T6" s="19">
        <f>IF($G6&lt;&gt;"",$G6+30*[1]Parametres!K$8,"")</f>
        <v>44179</v>
      </c>
      <c r="U6" s="20"/>
      <c r="V6" s="43">
        <f t="shared" si="7"/>
        <v>44179</v>
      </c>
      <c r="W6" s="41"/>
      <c r="X6" s="19">
        <f t="shared" si="0"/>
        <v>43969</v>
      </c>
    </row>
    <row r="7" spans="1:24" ht="45" x14ac:dyDescent="0.25">
      <c r="A7" s="22" t="s">
        <v>24</v>
      </c>
      <c r="B7" s="28" t="s">
        <v>25</v>
      </c>
      <c r="C7" s="24" t="s">
        <v>26</v>
      </c>
      <c r="D7" s="25"/>
      <c r="E7" s="21">
        <v>44092</v>
      </c>
      <c r="F7" s="27">
        <v>46</v>
      </c>
      <c r="G7" s="18">
        <f t="shared" si="1"/>
        <v>44138</v>
      </c>
      <c r="H7" s="19">
        <f>IF($E7&lt;&gt;"",$E7-30*[1]Parametres!K$3,"")</f>
        <v>43957</v>
      </c>
      <c r="I7" s="20"/>
      <c r="J7" s="43">
        <f t="shared" si="2"/>
        <v>43957</v>
      </c>
      <c r="K7" s="19">
        <f>IF($E7&lt;&gt;"",$E7-30*[1]Parametres!K$2,"")</f>
        <v>43972</v>
      </c>
      <c r="L7" s="20"/>
      <c r="M7" s="43">
        <f t="shared" si="3"/>
        <v>43972</v>
      </c>
      <c r="N7" s="19">
        <f>IF($E7&lt;&gt;"",$E7-30*[1]Parametres!K$6,"")</f>
        <v>44002</v>
      </c>
      <c r="O7" s="20"/>
      <c r="P7" s="43">
        <f t="shared" si="4"/>
        <v>44002</v>
      </c>
      <c r="Q7" s="19">
        <f t="shared" si="5"/>
        <v>44138</v>
      </c>
      <c r="R7" s="20"/>
      <c r="S7" s="43">
        <f t="shared" si="6"/>
        <v>44138</v>
      </c>
      <c r="T7" s="19">
        <f>IF($G7&lt;&gt;"",$G7+30*[1]Parametres!K$8,"")</f>
        <v>44198</v>
      </c>
      <c r="U7" s="20"/>
      <c r="V7" s="43">
        <f t="shared" si="7"/>
        <v>44198</v>
      </c>
      <c r="W7" s="41"/>
      <c r="X7" s="19">
        <f t="shared" si="0"/>
        <v>43957</v>
      </c>
    </row>
    <row r="8" spans="1:24" ht="30" x14ac:dyDescent="0.25">
      <c r="A8" s="22" t="s">
        <v>27</v>
      </c>
      <c r="B8" s="28" t="s">
        <v>28</v>
      </c>
      <c r="C8" s="24" t="s">
        <v>16</v>
      </c>
      <c r="D8" s="25"/>
      <c r="E8" s="20">
        <v>43993</v>
      </c>
      <c r="F8" s="27">
        <v>45</v>
      </c>
      <c r="G8" s="18">
        <f t="shared" si="1"/>
        <v>44038</v>
      </c>
      <c r="H8" s="19">
        <f>IF($E8&lt;&gt;"",$E8-30*[1]Parametres!K$3,"")</f>
        <v>43858</v>
      </c>
      <c r="I8" s="20"/>
      <c r="J8" s="43">
        <f t="shared" si="2"/>
        <v>43858</v>
      </c>
      <c r="K8" s="19">
        <f>IF($E8&lt;&gt;"",$E8-30*[1]Parametres!K$2,"")</f>
        <v>43873</v>
      </c>
      <c r="L8" s="20"/>
      <c r="M8" s="43">
        <f t="shared" si="3"/>
        <v>43873</v>
      </c>
      <c r="N8" s="19">
        <f>IF($E8&lt;&gt;"",$E8-30*[1]Parametres!K$6,"")</f>
        <v>43903</v>
      </c>
      <c r="O8" s="20"/>
      <c r="P8" s="43">
        <f t="shared" si="4"/>
        <v>43903</v>
      </c>
      <c r="Q8" s="19">
        <f t="shared" si="5"/>
        <v>44038</v>
      </c>
      <c r="R8" s="20"/>
      <c r="S8" s="43">
        <f t="shared" si="6"/>
        <v>44038</v>
      </c>
      <c r="T8" s="19">
        <f>IF($G8&lt;&gt;"",$G8+30*[1]Parametres!K$8,"")</f>
        <v>44098</v>
      </c>
      <c r="U8" s="20"/>
      <c r="V8" s="43">
        <f t="shared" si="7"/>
        <v>44098</v>
      </c>
      <c r="W8" s="41"/>
      <c r="X8" s="19">
        <f t="shared" si="0"/>
        <v>43858</v>
      </c>
    </row>
    <row r="9" spans="1:24" ht="30" x14ac:dyDescent="0.25">
      <c r="A9" s="22" t="s">
        <v>29</v>
      </c>
      <c r="B9" s="30" t="s">
        <v>30</v>
      </c>
      <c r="C9" s="24" t="s">
        <v>31</v>
      </c>
      <c r="D9" s="25">
        <v>43551</v>
      </c>
      <c r="E9" s="21">
        <v>43992</v>
      </c>
      <c r="F9" s="27">
        <v>20</v>
      </c>
      <c r="G9" s="18">
        <f t="shared" si="1"/>
        <v>44012</v>
      </c>
      <c r="H9" s="19">
        <f>IF($E9&lt;&gt;"",$E9-30*[1]Parametres!K$3,"")</f>
        <v>43857</v>
      </c>
      <c r="I9" s="20"/>
      <c r="J9" s="43">
        <f t="shared" si="2"/>
        <v>43857</v>
      </c>
      <c r="K9" s="19">
        <f>IF($E9&lt;&gt;"",$E9-30*[1]Parametres!K$2,"")</f>
        <v>43872</v>
      </c>
      <c r="L9" s="20"/>
      <c r="M9" s="43">
        <f t="shared" si="3"/>
        <v>43872</v>
      </c>
      <c r="N9" s="19">
        <f>IF($E9&lt;&gt;"",$E9-30*[1]Parametres!K$6,"")</f>
        <v>43902</v>
      </c>
      <c r="O9" s="20"/>
      <c r="P9" s="43">
        <f t="shared" si="4"/>
        <v>43902</v>
      </c>
      <c r="Q9" s="19">
        <f t="shared" si="5"/>
        <v>44012</v>
      </c>
      <c r="R9" s="20"/>
      <c r="S9" s="43">
        <f t="shared" si="6"/>
        <v>44012</v>
      </c>
      <c r="T9" s="19">
        <f>IF($G9&lt;&gt;"",$G9+30*[1]Parametres!K$8,"")</f>
        <v>44072</v>
      </c>
      <c r="U9" s="20"/>
      <c r="V9" s="43">
        <f t="shared" si="7"/>
        <v>44072</v>
      </c>
      <c r="W9" s="41"/>
      <c r="X9" s="19">
        <f t="shared" si="0"/>
        <v>43857</v>
      </c>
    </row>
    <row r="10" spans="1:24" ht="45" x14ac:dyDescent="0.25">
      <c r="A10" s="22" t="s">
        <v>29</v>
      </c>
      <c r="B10" s="28" t="s">
        <v>32</v>
      </c>
      <c r="C10" s="24" t="s">
        <v>16</v>
      </c>
      <c r="D10" s="25"/>
      <c r="E10" s="20">
        <v>43991</v>
      </c>
      <c r="F10" s="27">
        <v>30</v>
      </c>
      <c r="G10" s="18">
        <f t="shared" si="1"/>
        <v>44021</v>
      </c>
      <c r="H10" s="19">
        <f>IF($E10&lt;&gt;"",$E10-30*[1]Parametres!K$3,"")</f>
        <v>43856</v>
      </c>
      <c r="I10" s="20"/>
      <c r="J10" s="43">
        <f t="shared" si="2"/>
        <v>43856</v>
      </c>
      <c r="K10" s="19">
        <f>IF($E10&lt;&gt;"",$E10-30*[1]Parametres!K$2,"")</f>
        <v>43871</v>
      </c>
      <c r="L10" s="20"/>
      <c r="M10" s="43">
        <f t="shared" si="3"/>
        <v>43871</v>
      </c>
      <c r="N10" s="19">
        <f>IF($E10&lt;&gt;"",$E10-30*[1]Parametres!K$6,"")</f>
        <v>43901</v>
      </c>
      <c r="O10" s="20"/>
      <c r="P10" s="43">
        <f t="shared" si="4"/>
        <v>43901</v>
      </c>
      <c r="Q10" s="19">
        <f t="shared" si="5"/>
        <v>44021</v>
      </c>
      <c r="R10" s="20"/>
      <c r="S10" s="43">
        <f t="shared" si="6"/>
        <v>44021</v>
      </c>
      <c r="T10" s="19">
        <f>IF($G10&lt;&gt;"",$G10+30*[1]Parametres!K$8,"")</f>
        <v>44081</v>
      </c>
      <c r="U10" s="20"/>
      <c r="V10" s="43">
        <f t="shared" si="7"/>
        <v>44081</v>
      </c>
      <c r="W10" s="41"/>
      <c r="X10" s="19">
        <f t="shared" si="0"/>
        <v>43856</v>
      </c>
    </row>
    <row r="11" spans="1:24" ht="45" x14ac:dyDescent="0.25">
      <c r="A11" s="22" t="s">
        <v>33</v>
      </c>
      <c r="B11" s="28" t="s">
        <v>34</v>
      </c>
      <c r="C11" s="24" t="s">
        <v>16</v>
      </c>
      <c r="D11" s="25"/>
      <c r="E11" s="21">
        <v>43990</v>
      </c>
      <c r="F11" s="27">
        <v>25</v>
      </c>
      <c r="G11" s="18">
        <f t="shared" si="1"/>
        <v>44015</v>
      </c>
      <c r="H11" s="19">
        <f>IF($E11&lt;&gt;"",$E11-30*[1]Parametres!K$3,"")</f>
        <v>43855</v>
      </c>
      <c r="I11" s="20"/>
      <c r="J11" s="43">
        <f t="shared" si="2"/>
        <v>43855</v>
      </c>
      <c r="K11" s="19">
        <f>IF($E11&lt;&gt;"",$E11-30*[1]Parametres!K$2,"")</f>
        <v>43870</v>
      </c>
      <c r="L11" s="20"/>
      <c r="M11" s="43">
        <f t="shared" si="3"/>
        <v>43870</v>
      </c>
      <c r="N11" s="19">
        <f>IF($E11&lt;&gt;"",$E11-30*[1]Parametres!K$6,"")</f>
        <v>43900</v>
      </c>
      <c r="O11" s="20"/>
      <c r="P11" s="43">
        <f t="shared" si="4"/>
        <v>43900</v>
      </c>
      <c r="Q11" s="19">
        <f t="shared" si="5"/>
        <v>44015</v>
      </c>
      <c r="R11" s="20"/>
      <c r="S11" s="43">
        <f t="shared" si="6"/>
        <v>44015</v>
      </c>
      <c r="T11" s="19">
        <f>IF($G11&lt;&gt;"",$G11+30*[1]Parametres!K$8,"")</f>
        <v>44075</v>
      </c>
      <c r="U11" s="20"/>
      <c r="V11" s="43">
        <f t="shared" si="7"/>
        <v>44075</v>
      </c>
      <c r="W11" s="41"/>
      <c r="X11" s="19">
        <f t="shared" si="0"/>
        <v>43855</v>
      </c>
    </row>
    <row r="12" spans="1:24" ht="60" x14ac:dyDescent="0.25">
      <c r="A12" s="22" t="s">
        <v>35</v>
      </c>
      <c r="B12" s="28" t="s">
        <v>36</v>
      </c>
      <c r="C12" s="24" t="s">
        <v>16</v>
      </c>
      <c r="D12" s="25"/>
      <c r="E12" s="20">
        <v>43989</v>
      </c>
      <c r="F12" s="27">
        <v>40</v>
      </c>
      <c r="G12" s="18">
        <f t="shared" si="1"/>
        <v>44029</v>
      </c>
      <c r="H12" s="19">
        <f>IF($E12&lt;&gt;"",$E12-30*[1]Parametres!K$3,"")</f>
        <v>43854</v>
      </c>
      <c r="I12" s="20"/>
      <c r="J12" s="43">
        <f t="shared" si="2"/>
        <v>43854</v>
      </c>
      <c r="K12" s="19">
        <f>IF($E12&lt;&gt;"",$E12-30*[1]Parametres!K$2,"")</f>
        <v>43869</v>
      </c>
      <c r="L12" s="20"/>
      <c r="M12" s="43">
        <f t="shared" si="3"/>
        <v>43869</v>
      </c>
      <c r="N12" s="19">
        <f>IF($E12&lt;&gt;"",$E12-30*[1]Parametres!K$6,"")</f>
        <v>43899</v>
      </c>
      <c r="O12" s="20"/>
      <c r="P12" s="43">
        <f t="shared" si="4"/>
        <v>43899</v>
      </c>
      <c r="Q12" s="19">
        <f t="shared" si="5"/>
        <v>44029</v>
      </c>
      <c r="R12" s="20"/>
      <c r="S12" s="43">
        <f t="shared" si="6"/>
        <v>44029</v>
      </c>
      <c r="T12" s="19">
        <f>IF($G12&lt;&gt;"",$G12+30*[1]Parametres!K$8,"")</f>
        <v>44089</v>
      </c>
      <c r="U12" s="20"/>
      <c r="V12" s="43">
        <f t="shared" si="7"/>
        <v>44089</v>
      </c>
      <c r="W12" s="41"/>
      <c r="X12" s="19">
        <f t="shared" si="0"/>
        <v>43854</v>
      </c>
    </row>
    <row r="13" spans="1:24" ht="45" x14ac:dyDescent="0.25">
      <c r="A13" s="22" t="s">
        <v>37</v>
      </c>
      <c r="B13" s="30" t="s">
        <v>38</v>
      </c>
      <c r="C13" s="24" t="s">
        <v>26</v>
      </c>
      <c r="D13" s="25"/>
      <c r="E13" s="21">
        <v>43988</v>
      </c>
      <c r="F13" s="27">
        <v>35</v>
      </c>
      <c r="G13" s="18">
        <f t="shared" si="1"/>
        <v>44023</v>
      </c>
      <c r="H13" s="19">
        <f>IF($E13&lt;&gt;"",$E13-30*[1]Parametres!K$3,"")</f>
        <v>43853</v>
      </c>
      <c r="I13" s="20"/>
      <c r="J13" s="43">
        <f t="shared" si="2"/>
        <v>43853</v>
      </c>
      <c r="K13" s="19">
        <f>IF($E13&lt;&gt;"",$E13-30*[1]Parametres!K$2,"")</f>
        <v>43868</v>
      </c>
      <c r="L13" s="20"/>
      <c r="M13" s="43">
        <f t="shared" si="3"/>
        <v>43868</v>
      </c>
      <c r="N13" s="19">
        <f>IF($E13&lt;&gt;"",$E13-30*[1]Parametres!K$6,"")</f>
        <v>43898</v>
      </c>
      <c r="O13" s="20"/>
      <c r="P13" s="43">
        <f t="shared" si="4"/>
        <v>43898</v>
      </c>
      <c r="Q13" s="19">
        <f t="shared" si="5"/>
        <v>44023</v>
      </c>
      <c r="R13" s="20"/>
      <c r="S13" s="43">
        <f t="shared" si="6"/>
        <v>44023</v>
      </c>
      <c r="T13" s="19">
        <f>IF($G13&lt;&gt;"",$G13+30*[1]Parametres!K$8,"")</f>
        <v>44083</v>
      </c>
      <c r="U13" s="20"/>
      <c r="V13" s="43">
        <f t="shared" si="7"/>
        <v>44083</v>
      </c>
      <c r="W13" s="41"/>
      <c r="X13" s="19">
        <f t="shared" si="0"/>
        <v>43853</v>
      </c>
    </row>
    <row r="14" spans="1:24" ht="30" x14ac:dyDescent="0.25">
      <c r="A14" s="22" t="s">
        <v>39</v>
      </c>
      <c r="B14" s="28" t="s">
        <v>40</v>
      </c>
      <c r="C14" s="24" t="s">
        <v>31</v>
      </c>
      <c r="D14" s="25"/>
      <c r="E14" s="20">
        <v>43987</v>
      </c>
      <c r="F14" s="27">
        <v>28</v>
      </c>
      <c r="G14" s="18">
        <f t="shared" si="1"/>
        <v>44015</v>
      </c>
      <c r="H14" s="19">
        <f>IF($E14&lt;&gt;"",$E14-30*[1]Parametres!K$3,"")</f>
        <v>43852</v>
      </c>
      <c r="I14" s="20"/>
      <c r="J14" s="43">
        <f t="shared" si="2"/>
        <v>43852</v>
      </c>
      <c r="K14" s="19">
        <f>IF($E14&lt;&gt;"",$E14-30*[1]Parametres!K$2,"")</f>
        <v>43867</v>
      </c>
      <c r="L14" s="20"/>
      <c r="M14" s="43">
        <f t="shared" si="3"/>
        <v>43867</v>
      </c>
      <c r="N14" s="19">
        <f>IF($E14&lt;&gt;"",$E14-30*[1]Parametres!K$6,"")</f>
        <v>43897</v>
      </c>
      <c r="O14" s="20"/>
      <c r="P14" s="43">
        <f t="shared" si="4"/>
        <v>43897</v>
      </c>
      <c r="Q14" s="19">
        <f t="shared" si="5"/>
        <v>44015</v>
      </c>
      <c r="R14" s="20"/>
      <c r="S14" s="43">
        <f t="shared" si="6"/>
        <v>44015</v>
      </c>
      <c r="T14" s="19">
        <f>IF($G14&lt;&gt;"",$G14+30*[1]Parametres!K$8,"")</f>
        <v>44075</v>
      </c>
      <c r="U14" s="20"/>
      <c r="V14" s="43">
        <f t="shared" si="7"/>
        <v>44075</v>
      </c>
      <c r="W14" s="41"/>
      <c r="X14" s="19">
        <f t="shared" si="0"/>
        <v>43852</v>
      </c>
    </row>
    <row r="15" spans="1:24" ht="30" x14ac:dyDescent="0.25">
      <c r="A15" s="22" t="s">
        <v>41</v>
      </c>
      <c r="B15" s="28" t="s">
        <v>42</v>
      </c>
      <c r="C15" s="24" t="s">
        <v>16</v>
      </c>
      <c r="D15" s="25"/>
      <c r="E15" s="21">
        <v>43986</v>
      </c>
      <c r="F15" s="27">
        <v>60</v>
      </c>
      <c r="G15" s="18">
        <f t="shared" si="1"/>
        <v>44046</v>
      </c>
      <c r="H15" s="19">
        <f>IF($E15&lt;&gt;"",$E15-30*[1]Parametres!K$3,"")</f>
        <v>43851</v>
      </c>
      <c r="I15" s="20"/>
      <c r="J15" s="43">
        <f t="shared" si="2"/>
        <v>43851</v>
      </c>
      <c r="K15" s="19">
        <f>IF($E15&lt;&gt;"",$E15-30*[1]Parametres!K$2,"")</f>
        <v>43866</v>
      </c>
      <c r="L15" s="20"/>
      <c r="M15" s="43">
        <f t="shared" si="3"/>
        <v>43866</v>
      </c>
      <c r="N15" s="19">
        <f>IF($E15&lt;&gt;"",$E15-30*[1]Parametres!K$6,"")</f>
        <v>43896</v>
      </c>
      <c r="O15" s="20"/>
      <c r="P15" s="43">
        <f t="shared" si="4"/>
        <v>43896</v>
      </c>
      <c r="Q15" s="19">
        <f t="shared" si="5"/>
        <v>44046</v>
      </c>
      <c r="R15" s="20"/>
      <c r="S15" s="43">
        <f t="shared" si="6"/>
        <v>44046</v>
      </c>
      <c r="T15" s="19">
        <f>IF($G15&lt;&gt;"",$G15+30*[1]Parametres!K$8,"")</f>
        <v>44106</v>
      </c>
      <c r="U15" s="20"/>
      <c r="V15" s="43">
        <f t="shared" si="7"/>
        <v>44106</v>
      </c>
      <c r="W15" s="41"/>
      <c r="X15" s="19">
        <f t="shared" si="0"/>
        <v>43851</v>
      </c>
    </row>
    <row r="16" spans="1:24" ht="60" x14ac:dyDescent="0.25">
      <c r="A16" s="22" t="s">
        <v>43</v>
      </c>
      <c r="B16" s="28" t="s">
        <v>44</v>
      </c>
      <c r="C16" s="24" t="s">
        <v>16</v>
      </c>
      <c r="D16" s="25"/>
      <c r="E16" s="20">
        <v>43985</v>
      </c>
      <c r="F16" s="27">
        <v>80</v>
      </c>
      <c r="G16" s="18">
        <f t="shared" si="1"/>
        <v>44065</v>
      </c>
      <c r="H16" s="19">
        <f>IF($E16&lt;&gt;"",$E16-30*[1]Parametres!K$3,"")</f>
        <v>43850</v>
      </c>
      <c r="I16" s="20"/>
      <c r="J16" s="43">
        <f t="shared" si="2"/>
        <v>43850</v>
      </c>
      <c r="K16" s="19">
        <f>IF($E16&lt;&gt;"",$E16-30*[1]Parametres!K$2,"")</f>
        <v>43865</v>
      </c>
      <c r="L16" s="20"/>
      <c r="M16" s="43">
        <f t="shared" si="3"/>
        <v>43865</v>
      </c>
      <c r="N16" s="19">
        <f>IF($E16&lt;&gt;"",$E16-30*[1]Parametres!K$6,"")</f>
        <v>43895</v>
      </c>
      <c r="O16" s="20"/>
      <c r="P16" s="43">
        <f t="shared" si="4"/>
        <v>43895</v>
      </c>
      <c r="Q16" s="19">
        <f t="shared" si="5"/>
        <v>44065</v>
      </c>
      <c r="R16" s="20"/>
      <c r="S16" s="43">
        <f t="shared" si="6"/>
        <v>44065</v>
      </c>
      <c r="T16" s="19">
        <f>IF($G16&lt;&gt;"",$G16+30*[1]Parametres!K$8,"")</f>
        <v>44125</v>
      </c>
      <c r="U16" s="20"/>
      <c r="V16" s="43">
        <f t="shared" si="7"/>
        <v>44125</v>
      </c>
      <c r="W16" s="41"/>
      <c r="X16" s="19">
        <f t="shared" si="0"/>
        <v>43850</v>
      </c>
    </row>
    <row r="17" spans="1:24" ht="75" x14ac:dyDescent="0.25">
      <c r="A17" s="22" t="s">
        <v>45</v>
      </c>
      <c r="B17" s="28" t="s">
        <v>46</v>
      </c>
      <c r="C17" s="24" t="s">
        <v>21</v>
      </c>
      <c r="D17" s="25"/>
      <c r="E17" s="21">
        <v>43984</v>
      </c>
      <c r="F17" s="27">
        <v>18</v>
      </c>
      <c r="G17" s="18">
        <f t="shared" si="1"/>
        <v>44002</v>
      </c>
      <c r="H17" s="19">
        <f>IF($E17&lt;&gt;"",$E17-30*[1]Parametres!K$3,"")</f>
        <v>43849</v>
      </c>
      <c r="I17" s="20"/>
      <c r="J17" s="43">
        <f t="shared" si="2"/>
        <v>43849</v>
      </c>
      <c r="K17" s="19">
        <f>IF($E17&lt;&gt;"",$E17-30*[1]Parametres!K$2,"")</f>
        <v>43864</v>
      </c>
      <c r="L17" s="20"/>
      <c r="M17" s="43">
        <f t="shared" si="3"/>
        <v>43864</v>
      </c>
      <c r="N17" s="19">
        <f>IF($E17&lt;&gt;"",$E17-30*[1]Parametres!K$6,"")</f>
        <v>43894</v>
      </c>
      <c r="O17" s="20"/>
      <c r="P17" s="43">
        <f t="shared" si="4"/>
        <v>43894</v>
      </c>
      <c r="Q17" s="19">
        <f t="shared" si="5"/>
        <v>44002</v>
      </c>
      <c r="R17" s="20"/>
      <c r="S17" s="43">
        <f t="shared" si="6"/>
        <v>44002</v>
      </c>
      <c r="T17" s="19">
        <f>IF($G17&lt;&gt;"",$G17+30*[1]Parametres!K$8,"")</f>
        <v>44062</v>
      </c>
      <c r="U17" s="20"/>
      <c r="V17" s="43">
        <f t="shared" si="7"/>
        <v>44062</v>
      </c>
      <c r="W17" s="41"/>
      <c r="X17" s="19">
        <f t="shared" si="0"/>
        <v>43849</v>
      </c>
    </row>
    <row r="18" spans="1:24" ht="45" x14ac:dyDescent="0.25">
      <c r="A18" s="22" t="s">
        <v>47</v>
      </c>
      <c r="B18" s="28" t="s">
        <v>48</v>
      </c>
      <c r="C18" s="24" t="s">
        <v>21</v>
      </c>
      <c r="D18" s="25"/>
      <c r="E18" s="20">
        <v>43983</v>
      </c>
      <c r="F18" s="27">
        <v>40</v>
      </c>
      <c r="G18" s="18">
        <f t="shared" si="1"/>
        <v>44023</v>
      </c>
      <c r="H18" s="19">
        <f>IF($E18&lt;&gt;"",$E18-30*[1]Parametres!K$3,"")</f>
        <v>43848</v>
      </c>
      <c r="I18" s="20"/>
      <c r="J18" s="43">
        <f t="shared" si="2"/>
        <v>43848</v>
      </c>
      <c r="K18" s="19">
        <f>IF($E18&lt;&gt;"",$E18-30*[1]Parametres!K$2,"")</f>
        <v>43863</v>
      </c>
      <c r="L18" s="20"/>
      <c r="M18" s="43">
        <f t="shared" si="3"/>
        <v>43863</v>
      </c>
      <c r="N18" s="19">
        <f>IF($E18&lt;&gt;"",$E18-30*[1]Parametres!K$6,"")</f>
        <v>43893</v>
      </c>
      <c r="O18" s="20"/>
      <c r="P18" s="43">
        <f t="shared" si="4"/>
        <v>43893</v>
      </c>
      <c r="Q18" s="19">
        <f t="shared" si="5"/>
        <v>44023</v>
      </c>
      <c r="R18" s="20"/>
      <c r="S18" s="43">
        <f t="shared" si="6"/>
        <v>44023</v>
      </c>
      <c r="T18" s="19">
        <f>IF($G18&lt;&gt;"",$G18+30*[1]Parametres!K$8,"")</f>
        <v>44083</v>
      </c>
      <c r="U18" s="20"/>
      <c r="V18" s="43">
        <f t="shared" si="7"/>
        <v>44083</v>
      </c>
      <c r="W18" s="41"/>
      <c r="X18" s="19">
        <f t="shared" si="0"/>
        <v>43848</v>
      </c>
    </row>
    <row r="19" spans="1:24" ht="60" x14ac:dyDescent="0.25">
      <c r="A19" s="22" t="s">
        <v>49</v>
      </c>
      <c r="B19" s="28" t="s">
        <v>50</v>
      </c>
      <c r="C19" s="24" t="s">
        <v>26</v>
      </c>
      <c r="D19" s="25"/>
      <c r="E19" s="21">
        <v>43982</v>
      </c>
      <c r="F19" s="27">
        <v>30</v>
      </c>
      <c r="G19" s="18">
        <f t="shared" si="1"/>
        <v>44012</v>
      </c>
      <c r="H19" s="19">
        <f>IF($E19&lt;&gt;"",$E19-30*[1]Parametres!K$3,"")</f>
        <v>43847</v>
      </c>
      <c r="I19" s="20"/>
      <c r="J19" s="43">
        <f t="shared" si="2"/>
        <v>43847</v>
      </c>
      <c r="K19" s="19">
        <f>IF($E19&lt;&gt;"",$E19-30*[1]Parametres!K$2,"")</f>
        <v>43862</v>
      </c>
      <c r="L19" s="20"/>
      <c r="M19" s="43">
        <f t="shared" si="3"/>
        <v>43862</v>
      </c>
      <c r="N19" s="19">
        <f>IF($E19&lt;&gt;"",$E19-30*[1]Parametres!K$6,"")</f>
        <v>43892</v>
      </c>
      <c r="O19" s="20"/>
      <c r="P19" s="43">
        <f t="shared" si="4"/>
        <v>43892</v>
      </c>
      <c r="Q19" s="19">
        <f t="shared" si="5"/>
        <v>44012</v>
      </c>
      <c r="R19" s="20"/>
      <c r="S19" s="43">
        <f t="shared" si="6"/>
        <v>44012</v>
      </c>
      <c r="T19" s="19">
        <f>IF($G19&lt;&gt;"",$G19+30*[1]Parametres!K$8,"")</f>
        <v>44072</v>
      </c>
      <c r="U19" s="20"/>
      <c r="V19" s="43">
        <f t="shared" si="7"/>
        <v>44072</v>
      </c>
      <c r="W19" s="41"/>
      <c r="X19" s="19">
        <f t="shared" si="0"/>
        <v>43847</v>
      </c>
    </row>
    <row r="20" spans="1:24" ht="75" x14ac:dyDescent="0.25">
      <c r="A20" s="22" t="s">
        <v>51</v>
      </c>
      <c r="B20" s="28" t="s">
        <v>52</v>
      </c>
      <c r="C20" s="24" t="s">
        <v>21</v>
      </c>
      <c r="D20" s="25"/>
      <c r="E20" s="20">
        <v>43981</v>
      </c>
      <c r="F20" s="27">
        <v>20</v>
      </c>
      <c r="G20" s="18">
        <f t="shared" si="1"/>
        <v>44001</v>
      </c>
      <c r="H20" s="19">
        <f>IF($E20&lt;&gt;"",$E20-30*[1]Parametres!K$3,"")</f>
        <v>43846</v>
      </c>
      <c r="I20" s="20"/>
      <c r="J20" s="43">
        <f t="shared" si="2"/>
        <v>43846</v>
      </c>
      <c r="K20" s="19">
        <f>IF($E20&lt;&gt;"",$E20-30*[1]Parametres!K$2,"")</f>
        <v>43861</v>
      </c>
      <c r="L20" s="20"/>
      <c r="M20" s="43">
        <f t="shared" si="3"/>
        <v>43861</v>
      </c>
      <c r="N20" s="19">
        <f>IF($E20&lt;&gt;"",$E20-30*[1]Parametres!K$6,"")</f>
        <v>43891</v>
      </c>
      <c r="O20" s="20"/>
      <c r="P20" s="43">
        <f t="shared" si="4"/>
        <v>43891</v>
      </c>
      <c r="Q20" s="19">
        <f t="shared" si="5"/>
        <v>44001</v>
      </c>
      <c r="R20" s="20"/>
      <c r="S20" s="43">
        <f t="shared" si="6"/>
        <v>44001</v>
      </c>
      <c r="T20" s="19">
        <f>IF($G20&lt;&gt;"",$G20+30*[1]Parametres!K$8,"")</f>
        <v>44061</v>
      </c>
      <c r="U20" s="20"/>
      <c r="V20" s="43">
        <f t="shared" si="7"/>
        <v>44061</v>
      </c>
      <c r="W20" s="41"/>
      <c r="X20" s="19">
        <f t="shared" si="0"/>
        <v>43846</v>
      </c>
    </row>
    <row r="21" spans="1:24" x14ac:dyDescent="0.25">
      <c r="A21" s="31"/>
      <c r="B21" s="32"/>
      <c r="C21" s="24"/>
      <c r="D21" s="25"/>
      <c r="E21" s="20"/>
      <c r="F21" s="27"/>
      <c r="G21" s="18" t="str">
        <f t="shared" si="1"/>
        <v/>
      </c>
      <c r="H21" s="19" t="str">
        <f>IF($E21&lt;&gt;"",$E21-30*[1]Parametres!K$3,"")</f>
        <v/>
      </c>
      <c r="I21" s="20"/>
      <c r="J21" s="43" t="str">
        <f t="shared" si="2"/>
        <v/>
      </c>
      <c r="K21" s="19" t="str">
        <f>IF($E21&lt;&gt;"",$E21-30*[1]Parametres!K$2,"")</f>
        <v/>
      </c>
      <c r="L21" s="33"/>
      <c r="M21" s="43" t="str">
        <f t="shared" si="3"/>
        <v/>
      </c>
      <c r="N21" s="19" t="str">
        <f>IF($E21&lt;&gt;"",$E21-30*[1]Parametres!K$6,"")</f>
        <v/>
      </c>
      <c r="O21" s="33"/>
      <c r="P21" s="43" t="str">
        <f t="shared" si="4"/>
        <v/>
      </c>
      <c r="Q21" s="19" t="str">
        <f t="shared" si="5"/>
        <v/>
      </c>
      <c r="R21" s="33"/>
      <c r="S21" s="43" t="str">
        <f t="shared" si="6"/>
        <v/>
      </c>
      <c r="T21" s="19" t="str">
        <f>IF($G21&lt;&gt;"",$G21+30*[1]Parametres!K$8,"")</f>
        <v/>
      </c>
      <c r="U21" s="33"/>
      <c r="V21" s="43" t="str">
        <f t="shared" si="7"/>
        <v/>
      </c>
      <c r="W21" s="41"/>
      <c r="X21" s="19" t="str">
        <f t="shared" si="0"/>
        <v/>
      </c>
    </row>
    <row r="22" spans="1:24" x14ac:dyDescent="0.25">
      <c r="A22" s="27"/>
      <c r="B22" s="34"/>
      <c r="C22" s="24"/>
      <c r="D22" s="25"/>
      <c r="E22" s="20"/>
      <c r="F22" s="27"/>
      <c r="G22" s="18" t="str">
        <f t="shared" si="1"/>
        <v/>
      </c>
      <c r="H22" s="19" t="str">
        <f>IF($E22&lt;&gt;"",$E22-30*[1]Parametres!K$3,"")</f>
        <v/>
      </c>
      <c r="I22" s="20"/>
      <c r="J22" s="43" t="str">
        <f t="shared" si="2"/>
        <v/>
      </c>
      <c r="K22" s="19" t="str">
        <f>IF($E22&lt;&gt;"",$E22-30*[1]Parametres!K$2,"")</f>
        <v/>
      </c>
      <c r="L22" s="20"/>
      <c r="M22" s="43" t="str">
        <f t="shared" si="3"/>
        <v/>
      </c>
      <c r="N22" s="19" t="str">
        <f>IF($E22&lt;&gt;"",$E22-30*[1]Parametres!K$6,"")</f>
        <v/>
      </c>
      <c r="O22" s="20"/>
      <c r="P22" s="43" t="str">
        <f t="shared" si="4"/>
        <v/>
      </c>
      <c r="Q22" s="19" t="str">
        <f t="shared" si="5"/>
        <v/>
      </c>
      <c r="R22" s="20"/>
      <c r="S22" s="43" t="str">
        <f t="shared" si="6"/>
        <v/>
      </c>
      <c r="T22" s="19" t="str">
        <f>IF($G22&lt;&gt;"",$G22+30*[1]Parametres!K$8,"")</f>
        <v/>
      </c>
      <c r="U22" s="20"/>
      <c r="V22" s="43" t="str">
        <f t="shared" si="7"/>
        <v/>
      </c>
      <c r="W22" s="41"/>
      <c r="X22" s="19" t="str">
        <f t="shared" si="0"/>
        <v/>
      </c>
    </row>
    <row r="23" spans="1:24" x14ac:dyDescent="0.25">
      <c r="A23" s="27"/>
      <c r="B23" s="34"/>
      <c r="C23" s="24"/>
      <c r="D23" s="25"/>
      <c r="E23" s="20"/>
      <c r="F23" s="27"/>
      <c r="G23" s="18" t="str">
        <f t="shared" si="1"/>
        <v/>
      </c>
      <c r="H23" s="19" t="str">
        <f>IF($E23&lt;&gt;"",$E23-30*[1]Parametres!K$3,"")</f>
        <v/>
      </c>
      <c r="I23" s="20"/>
      <c r="J23" s="43" t="str">
        <f t="shared" si="2"/>
        <v/>
      </c>
      <c r="K23" s="19" t="str">
        <f>IF($E23&lt;&gt;"",$E23-30*[1]Parametres!K$2,"")</f>
        <v/>
      </c>
      <c r="L23" s="20"/>
      <c r="M23" s="43" t="str">
        <f t="shared" si="3"/>
        <v/>
      </c>
      <c r="N23" s="19" t="str">
        <f>IF($E23&lt;&gt;"",$E23-30*[1]Parametres!K$6,"")</f>
        <v/>
      </c>
      <c r="O23" s="20"/>
      <c r="P23" s="43" t="str">
        <f t="shared" si="4"/>
        <v/>
      </c>
      <c r="Q23" s="19" t="str">
        <f t="shared" si="5"/>
        <v/>
      </c>
      <c r="R23" s="20"/>
      <c r="S23" s="43" t="str">
        <f t="shared" si="6"/>
        <v/>
      </c>
      <c r="T23" s="19" t="str">
        <f>IF($G23&lt;&gt;"",$G23+30*[1]Parametres!K$8,"")</f>
        <v/>
      </c>
      <c r="U23" s="20"/>
      <c r="V23" s="43" t="str">
        <f t="shared" si="7"/>
        <v/>
      </c>
      <c r="W23" s="41"/>
      <c r="X23" s="19" t="str">
        <f t="shared" si="0"/>
        <v/>
      </c>
    </row>
    <row r="24" spans="1:24" x14ac:dyDescent="0.25">
      <c r="A24" s="27"/>
      <c r="B24" s="34"/>
      <c r="C24" s="24"/>
      <c r="D24" s="25"/>
      <c r="E24" s="20"/>
      <c r="F24" s="27"/>
      <c r="G24" s="18" t="str">
        <f t="shared" si="1"/>
        <v/>
      </c>
      <c r="H24" s="19" t="str">
        <f>IF($E24&lt;&gt;"",$E24-30*[1]Parametres!K$3,"")</f>
        <v/>
      </c>
      <c r="I24" s="20"/>
      <c r="J24" s="43" t="str">
        <f t="shared" si="2"/>
        <v/>
      </c>
      <c r="K24" s="19" t="str">
        <f>IF($E24&lt;&gt;"",$E24-30*[1]Parametres!K$2,"")</f>
        <v/>
      </c>
      <c r="L24" s="20"/>
      <c r="M24" s="43" t="str">
        <f t="shared" si="3"/>
        <v/>
      </c>
      <c r="N24" s="19" t="str">
        <f>IF($E24&lt;&gt;"",$E24-30*[1]Parametres!K$6,"")</f>
        <v/>
      </c>
      <c r="O24" s="20"/>
      <c r="P24" s="43" t="str">
        <f t="shared" si="4"/>
        <v/>
      </c>
      <c r="Q24" s="19" t="str">
        <f t="shared" si="5"/>
        <v/>
      </c>
      <c r="R24" s="20"/>
      <c r="S24" s="43" t="str">
        <f t="shared" si="6"/>
        <v/>
      </c>
      <c r="T24" s="19" t="str">
        <f>IF($G24&lt;&gt;"",$G24+30*[1]Parametres!K$8,"")</f>
        <v/>
      </c>
      <c r="U24" s="20"/>
      <c r="V24" s="43" t="str">
        <f t="shared" si="7"/>
        <v/>
      </c>
      <c r="W24" s="41"/>
      <c r="X24" s="19" t="str">
        <f t="shared" si="0"/>
        <v/>
      </c>
    </row>
    <row r="25" spans="1:24" x14ac:dyDescent="0.25">
      <c r="A25" s="27"/>
      <c r="B25" s="34"/>
      <c r="C25" s="24"/>
      <c r="D25" s="25"/>
      <c r="E25" s="20"/>
      <c r="F25" s="27"/>
      <c r="G25" s="18" t="str">
        <f t="shared" si="1"/>
        <v/>
      </c>
      <c r="H25" s="19" t="str">
        <f>IF($E25&lt;&gt;"",$E25-30*[1]Parametres!K$3,"")</f>
        <v/>
      </c>
      <c r="I25" s="20"/>
      <c r="J25" s="43" t="str">
        <f t="shared" si="2"/>
        <v/>
      </c>
      <c r="K25" s="19" t="str">
        <f>IF($E25&lt;&gt;"",$E25-30*[1]Parametres!K$2,"")</f>
        <v/>
      </c>
      <c r="L25" s="20"/>
      <c r="M25" s="43" t="str">
        <f t="shared" si="3"/>
        <v/>
      </c>
      <c r="N25" s="19" t="str">
        <f>IF($E25&lt;&gt;"",$E25-30*[1]Parametres!K$6,"")</f>
        <v/>
      </c>
      <c r="O25" s="20"/>
      <c r="P25" s="43" t="str">
        <f t="shared" si="4"/>
        <v/>
      </c>
      <c r="Q25" s="19" t="str">
        <f t="shared" si="5"/>
        <v/>
      </c>
      <c r="R25" s="20"/>
      <c r="S25" s="43" t="str">
        <f t="shared" si="6"/>
        <v/>
      </c>
      <c r="T25" s="19" t="str">
        <f>IF($G25&lt;&gt;"",$G25+30*[1]Parametres!K$8,"")</f>
        <v/>
      </c>
      <c r="U25" s="20"/>
      <c r="V25" s="43" t="str">
        <f t="shared" si="7"/>
        <v/>
      </c>
      <c r="W25" s="41"/>
      <c r="X25" s="19" t="str">
        <f t="shared" si="0"/>
        <v/>
      </c>
    </row>
    <row r="26" spans="1:24" x14ac:dyDescent="0.25">
      <c r="A26" s="27"/>
      <c r="B26" s="34"/>
      <c r="C26" s="24"/>
      <c r="D26" s="25"/>
      <c r="E26" s="20"/>
      <c r="F26" s="27"/>
      <c r="G26" s="18" t="str">
        <f t="shared" si="1"/>
        <v/>
      </c>
      <c r="H26" s="19" t="str">
        <f>IF($E26&lt;&gt;"",$E26-30*[1]Parametres!K$3,"")</f>
        <v/>
      </c>
      <c r="I26" s="20"/>
      <c r="J26" s="43" t="str">
        <f t="shared" si="2"/>
        <v/>
      </c>
      <c r="K26" s="19" t="str">
        <f>IF($E26&lt;&gt;"",$E26-30*[1]Parametres!K$2,"")</f>
        <v/>
      </c>
      <c r="L26" s="20"/>
      <c r="M26" s="43" t="str">
        <f t="shared" si="3"/>
        <v/>
      </c>
      <c r="N26" s="19" t="str">
        <f>IF($E26&lt;&gt;"",$E26-30*[1]Parametres!K$6,"")</f>
        <v/>
      </c>
      <c r="O26" s="20"/>
      <c r="P26" s="43" t="str">
        <f t="shared" si="4"/>
        <v/>
      </c>
      <c r="Q26" s="19" t="str">
        <f t="shared" si="5"/>
        <v/>
      </c>
      <c r="R26" s="20"/>
      <c r="S26" s="43" t="str">
        <f t="shared" si="6"/>
        <v/>
      </c>
      <c r="T26" s="19" t="str">
        <f>IF($G26&lt;&gt;"",$G26+30*[1]Parametres!K$8,"")</f>
        <v/>
      </c>
      <c r="U26" s="20"/>
      <c r="V26" s="43" t="str">
        <f t="shared" si="7"/>
        <v/>
      </c>
      <c r="W26" s="41"/>
      <c r="X26" s="19" t="str">
        <f t="shared" si="0"/>
        <v/>
      </c>
    </row>
    <row r="27" spans="1:24" x14ac:dyDescent="0.25">
      <c r="A27" s="27"/>
      <c r="B27" s="34"/>
      <c r="C27" s="24"/>
      <c r="D27" s="25"/>
      <c r="E27" s="20"/>
      <c r="F27" s="27"/>
      <c r="G27" s="18" t="str">
        <f t="shared" si="1"/>
        <v/>
      </c>
      <c r="H27" s="19" t="str">
        <f>IF($E27&lt;&gt;"",$E27-30*[1]Parametres!K$3,"")</f>
        <v/>
      </c>
      <c r="I27" s="20"/>
      <c r="J27" s="43" t="str">
        <f t="shared" si="2"/>
        <v/>
      </c>
      <c r="K27" s="19" t="str">
        <f>IF($E27&lt;&gt;"",$E27-30*[1]Parametres!K$2,"")</f>
        <v/>
      </c>
      <c r="L27" s="20"/>
      <c r="M27" s="43" t="str">
        <f t="shared" si="3"/>
        <v/>
      </c>
      <c r="N27" s="19" t="str">
        <f>IF($E27&lt;&gt;"",$E27-30*[1]Parametres!K$6,"")</f>
        <v/>
      </c>
      <c r="O27" s="20"/>
      <c r="P27" s="43" t="str">
        <f t="shared" si="4"/>
        <v/>
      </c>
      <c r="Q27" s="19" t="str">
        <f t="shared" si="5"/>
        <v/>
      </c>
      <c r="R27" s="20"/>
      <c r="S27" s="43" t="str">
        <f t="shared" si="6"/>
        <v/>
      </c>
      <c r="T27" s="19" t="str">
        <f>IF($G27&lt;&gt;"",$G27+30*[1]Parametres!K$8,"")</f>
        <v/>
      </c>
      <c r="U27" s="20"/>
      <c r="V27" s="43" t="str">
        <f t="shared" si="7"/>
        <v/>
      </c>
      <c r="W27" s="41"/>
      <c r="X27" s="19" t="str">
        <f t="shared" si="0"/>
        <v/>
      </c>
    </row>
    <row r="28" spans="1:24" x14ac:dyDescent="0.25">
      <c r="A28" s="27"/>
      <c r="B28" s="34"/>
      <c r="C28" s="24"/>
      <c r="D28" s="25"/>
      <c r="E28" s="20"/>
      <c r="F28" s="27"/>
      <c r="G28" s="18" t="str">
        <f t="shared" si="1"/>
        <v/>
      </c>
      <c r="H28" s="19" t="str">
        <f>IF($E28&lt;&gt;"",$E28-30*[1]Parametres!K$3,"")</f>
        <v/>
      </c>
      <c r="I28" s="20"/>
      <c r="J28" s="43" t="str">
        <f t="shared" si="2"/>
        <v/>
      </c>
      <c r="K28" s="19" t="str">
        <f>IF($E28&lt;&gt;"",$E28-30*[1]Parametres!K$2,"")</f>
        <v/>
      </c>
      <c r="L28" s="20"/>
      <c r="M28" s="43" t="str">
        <f t="shared" si="3"/>
        <v/>
      </c>
      <c r="N28" s="19" t="str">
        <f>IF($E28&lt;&gt;"",$E28-30*[1]Parametres!K$6,"")</f>
        <v/>
      </c>
      <c r="O28" s="20"/>
      <c r="P28" s="43" t="str">
        <f t="shared" si="4"/>
        <v/>
      </c>
      <c r="Q28" s="19" t="str">
        <f t="shared" si="5"/>
        <v/>
      </c>
      <c r="R28" s="20"/>
      <c r="S28" s="43" t="str">
        <f t="shared" si="6"/>
        <v/>
      </c>
      <c r="T28" s="19" t="str">
        <f>IF($G28&lt;&gt;"",$G28+30*[1]Parametres!K$8,"")</f>
        <v/>
      </c>
      <c r="U28" s="20"/>
      <c r="V28" s="43" t="str">
        <f t="shared" si="7"/>
        <v/>
      </c>
      <c r="W28" s="41"/>
      <c r="X28" s="19" t="str">
        <f t="shared" si="0"/>
        <v/>
      </c>
    </row>
  </sheetData>
  <mergeCells count="6">
    <mergeCell ref="B1:C1"/>
    <mergeCell ref="K1:L1"/>
    <mergeCell ref="Q1:R1"/>
    <mergeCell ref="T1:U1"/>
    <mergeCell ref="H1:I1"/>
    <mergeCell ref="N1:O1"/>
  </mergeCells>
  <conditionalFormatting sqref="H4:H20">
    <cfRule type="cellIs" dxfId="37" priority="17" operator="between">
      <formula>TODAY()</formula>
      <formula>TODAY()+15</formula>
    </cfRule>
    <cfRule type="cellIs" dxfId="36" priority="18" operator="lessThan">
      <formula>TODAY()</formula>
    </cfRule>
  </conditionalFormatting>
  <conditionalFormatting sqref="H21:H28">
    <cfRule type="cellIs" dxfId="35" priority="15" operator="between">
      <formula>TODAY()</formula>
      <formula>TODAY()+15</formula>
    </cfRule>
    <cfRule type="cellIs" dxfId="34" priority="16" operator="lessThan">
      <formula>TODAY()</formula>
    </cfRule>
  </conditionalFormatting>
  <conditionalFormatting sqref="K3">
    <cfRule type="cellIs" dxfId="33" priority="13" operator="between">
      <formula>TODAY()</formula>
      <formula>TODAY()+15</formula>
    </cfRule>
    <cfRule type="cellIs" dxfId="32" priority="14" operator="lessThan">
      <formula>TODAY()</formula>
    </cfRule>
  </conditionalFormatting>
  <conditionalFormatting sqref="K4:K28">
    <cfRule type="cellIs" dxfId="31" priority="11" operator="between">
      <formula>TODAY()</formula>
      <formula>TODAY()+15</formula>
    </cfRule>
    <cfRule type="cellIs" dxfId="30" priority="12" operator="lessThan">
      <formula>TODAY()</formula>
    </cfRule>
  </conditionalFormatting>
  <conditionalFormatting sqref="N3">
    <cfRule type="cellIs" dxfId="29" priority="9" operator="between">
      <formula>TODAY()</formula>
      <formula>TODAY()+15</formula>
    </cfRule>
    <cfRule type="cellIs" dxfId="28" priority="10" operator="lessThan">
      <formula>TODAY()</formula>
    </cfRule>
  </conditionalFormatting>
  <conditionalFormatting sqref="N4:N28">
    <cfRule type="cellIs" dxfId="27" priority="7" operator="between">
      <formula>TODAY()</formula>
      <formula>TODAY()+15</formula>
    </cfRule>
    <cfRule type="cellIs" dxfId="26" priority="8" operator="lessThan">
      <formula>TODAY()</formula>
    </cfRule>
  </conditionalFormatting>
  <conditionalFormatting sqref="Q3:Q28">
    <cfRule type="cellIs" dxfId="25" priority="5" operator="between">
      <formula>TODAY()</formula>
      <formula>TODAY()+15</formula>
    </cfRule>
    <cfRule type="cellIs" dxfId="24" priority="6" operator="lessThan">
      <formula>TODAY()</formula>
    </cfRule>
  </conditionalFormatting>
  <conditionalFormatting sqref="T3:T28">
    <cfRule type="cellIs" dxfId="23" priority="3" operator="between">
      <formula>TODAY()</formula>
      <formula>TODAY()+15</formula>
    </cfRule>
    <cfRule type="cellIs" dxfId="22" priority="4" operator="lessThan">
      <formula>TODAY()</formula>
    </cfRule>
  </conditionalFormatting>
  <conditionalFormatting sqref="X3:X28">
    <cfRule type="cellIs" dxfId="21" priority="1" operator="between">
      <formula>TODAY()</formula>
      <formula>TODAY()+15</formula>
    </cfRule>
    <cfRule type="cellIs" dxfId="20" priority="2" operator="lessThan">
      <formula>TODAY()</formula>
    </cfRule>
  </conditionalFormatting>
  <conditionalFormatting sqref="H3">
    <cfRule type="cellIs" dxfId="19" priority="19" operator="between">
      <formula>TODAY()</formula>
      <formula>TODAY()+15</formula>
    </cfRule>
    <cfRule type="cellIs" dxfId="18" priority="20" operator="lessThan">
      <formula>TODAY()</formula>
    </cfRule>
  </conditionalFormatting>
  <hyperlinks>
    <hyperlink ref="B1" r:id="rId1" xr:uid="{55550B41-AB82-41DF-907C-F9125F60F1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93055-59C2-4A5A-AC39-2BD8D61F7D98}">
  <dimension ref="A1:L8"/>
  <sheetViews>
    <sheetView workbookViewId="0">
      <selection activeCell="A4" sqref="A4"/>
    </sheetView>
  </sheetViews>
  <sheetFormatPr baseColWidth="10" defaultColWidth="21.7109375" defaultRowHeight="15" x14ac:dyDescent="0.25"/>
  <cols>
    <col min="2" max="2" width="43" customWidth="1"/>
    <col min="4" max="4" width="42" customWidth="1"/>
  </cols>
  <sheetData>
    <row r="1" spans="1:12" x14ac:dyDescent="0.25">
      <c r="A1" s="44" t="s">
        <v>7</v>
      </c>
      <c r="B1" s="44" t="s">
        <v>54</v>
      </c>
      <c r="C1" s="44" t="s">
        <v>55</v>
      </c>
      <c r="D1" s="44" t="s">
        <v>56</v>
      </c>
      <c r="E1" s="44" t="s">
        <v>7</v>
      </c>
      <c r="J1" s="49"/>
      <c r="K1" s="49"/>
      <c r="L1" s="49"/>
    </row>
    <row r="2" spans="1:12" x14ac:dyDescent="0.25">
      <c r="A2" s="45" t="s">
        <v>21</v>
      </c>
      <c r="B2" s="46" t="s">
        <v>57</v>
      </c>
      <c r="C2" s="44">
        <v>21</v>
      </c>
      <c r="D2" s="47" t="s">
        <v>58</v>
      </c>
      <c r="E2" s="44" t="s">
        <v>16</v>
      </c>
      <c r="J2" s="49" t="s">
        <v>61</v>
      </c>
      <c r="K2" s="49">
        <v>4</v>
      </c>
      <c r="L2" s="49" t="s">
        <v>62</v>
      </c>
    </row>
    <row r="3" spans="1:12" x14ac:dyDescent="0.25">
      <c r="A3" s="45"/>
      <c r="B3" s="48"/>
      <c r="C3" s="44"/>
      <c r="E3" s="44" t="s">
        <v>59</v>
      </c>
      <c r="J3" s="49" t="s">
        <v>63</v>
      </c>
      <c r="K3" s="49">
        <v>4.5</v>
      </c>
      <c r="L3" s="49" t="s">
        <v>62</v>
      </c>
    </row>
    <row r="4" spans="1:12" x14ac:dyDescent="0.25">
      <c r="E4" s="44" t="s">
        <v>21</v>
      </c>
      <c r="J4" s="50" t="s">
        <v>64</v>
      </c>
      <c r="K4" s="51"/>
      <c r="L4" s="51"/>
    </row>
    <row r="5" spans="1:12" x14ac:dyDescent="0.25">
      <c r="A5" s="44"/>
      <c r="B5" s="44"/>
      <c r="C5" s="44"/>
      <c r="D5" s="44"/>
      <c r="E5" s="44" t="s">
        <v>26</v>
      </c>
      <c r="J5" s="49" t="s">
        <v>65</v>
      </c>
      <c r="K5" s="49">
        <v>3.25</v>
      </c>
      <c r="L5" s="49" t="s">
        <v>62</v>
      </c>
    </row>
    <row r="6" spans="1:12" x14ac:dyDescent="0.25">
      <c r="A6" s="44"/>
      <c r="B6" s="44"/>
      <c r="C6" s="44"/>
      <c r="D6" s="44"/>
      <c r="E6" s="44" t="s">
        <v>60</v>
      </c>
      <c r="J6" s="49" t="s">
        <v>66</v>
      </c>
      <c r="K6" s="52">
        <v>3</v>
      </c>
      <c r="L6" s="49" t="s">
        <v>62</v>
      </c>
    </row>
    <row r="7" spans="1:12" x14ac:dyDescent="0.25">
      <c r="A7" s="44"/>
      <c r="B7" s="44"/>
      <c r="C7" s="44"/>
      <c r="D7" s="44"/>
      <c r="E7" s="44" t="s">
        <v>31</v>
      </c>
      <c r="J7" s="49" t="s">
        <v>67</v>
      </c>
      <c r="K7" s="49">
        <v>1.5</v>
      </c>
      <c r="L7" s="49" t="s">
        <v>62</v>
      </c>
    </row>
    <row r="8" spans="1:12" x14ac:dyDescent="0.25">
      <c r="J8" s="49" t="s">
        <v>68</v>
      </c>
      <c r="K8" s="49">
        <v>2</v>
      </c>
      <c r="L8" s="49" t="s">
        <v>62</v>
      </c>
    </row>
  </sheetData>
  <mergeCells count="1">
    <mergeCell ref="J4:L4"/>
  </mergeCells>
  <hyperlinks>
    <hyperlink ref="B2" r:id="rId1" xr:uid="{04A1DC51-304C-42FF-83EC-4C8424B680D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Paramètre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2020-05-09T14:28:33Z</dcterms:created>
  <dcterms:modified xsi:type="dcterms:W3CDTF">2020-05-09T15:28:38Z</dcterms:modified>
</cp:coreProperties>
</file>