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ro Informatique\Desktop\Bordel Bureau\a ranger\"/>
    </mc:Choice>
  </mc:AlternateContent>
  <xr:revisionPtr revIDLastSave="0" documentId="13_ncr:1_{8D3AF33D-ED04-4B7C-BF18-05554B173415}" xr6:coauthVersionLast="47" xr6:coauthVersionMax="47" xr10:uidLastSave="{00000000-0000-0000-0000-000000000000}"/>
  <bookViews>
    <workbookView xWindow="-120" yWindow="-120" windowWidth="29040" windowHeight="15840" tabRatio="772" xr2:uid="{FF18775B-25BA-46F3-9899-49A77FD25EF0}"/>
  </bookViews>
  <sheets>
    <sheet name="Factures" sheetId="27" r:id="rId1"/>
    <sheet name="Chiffre par mois" sheetId="20" state="hidden" r:id="rId2"/>
    <sheet name="Aiguille" sheetId="8" state="hidden" r:id="rId3"/>
  </sheets>
  <definedNames>
    <definedName name="Annéebudget">#REF!</definedName>
    <definedName name="AnnéeCele">#REF!</definedName>
    <definedName name="AnnéeSele">#REF!</definedName>
    <definedName name="CatégorieDépense">OFFSET(#REF!,1,,COUNTA(#REF!)-1,1)</definedName>
    <definedName name="CatégorieRevenue">OFFSET(#REF!,1,,COUNTA(#REF!)-1,1)</definedName>
    <definedName name="Clients">OFFSET(#REF!,,,COUNTA(#REF!)-1)</definedName>
    <definedName name="DateDépense">OFFSET(#REF!,1,,COUNTA(#REF!)-1,1)</definedName>
    <definedName name="DateRevenue">OFFSET(#REF!,1,,COUNTA(#REF!)-1,1)</definedName>
    <definedName name="Founisseurs">#REF!</definedName>
    <definedName name="InfoClients">OFFSET(#REF!,,,COUNTA(#REF!)-1,COUNTA(#REF!))</definedName>
    <definedName name="MoisBudget">#REF!</definedName>
    <definedName name="MoisCele">#REF!</definedName>
    <definedName name="Moiss">#REF!</definedName>
    <definedName name="MoisSele">#REF!</definedName>
    <definedName name="MontantDépense">OFFSET(#REF!,1,,COUNTA(#REF!)-1,1)</definedName>
    <definedName name="MontantRevenue">OFFSET(#REF!,1,,COUNTA(#REF!)-1,1)</definedName>
    <definedName name="Nature">#REF!</definedName>
    <definedName name="References">#REF!</definedName>
    <definedName name="Règlement">recherchex(Factures!$C$38,#REF!,#REF!)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4" i="27" l="1"/>
  <c r="H29" i="27"/>
  <c r="B29" i="27"/>
  <c r="B15" i="27"/>
  <c r="B16" i="27"/>
  <c r="H18" i="27"/>
  <c r="B20" i="27"/>
  <c r="F5" i="20"/>
  <c r="F4" i="20"/>
  <c r="F9" i="20"/>
  <c r="F15" i="20"/>
  <c r="F14" i="20"/>
  <c r="F13" i="20"/>
  <c r="F12" i="20"/>
  <c r="F11" i="20"/>
  <c r="F10" i="20"/>
  <c r="F8" i="20"/>
  <c r="F7" i="20"/>
  <c r="F6" i="20"/>
  <c r="E15" i="20"/>
  <c r="E14" i="20"/>
  <c r="E13" i="20"/>
  <c r="E12" i="20"/>
  <c r="E11" i="20"/>
  <c r="E10" i="20"/>
  <c r="E9" i="20"/>
  <c r="E8" i="20"/>
  <c r="E7" i="20"/>
  <c r="E6" i="20"/>
  <c r="E5" i="20"/>
  <c r="E4" i="20"/>
  <c r="G7" i="20"/>
  <c r="G12" i="20"/>
  <c r="G9" i="20"/>
  <c r="G11" i="20"/>
  <c r="B30" i="27" l="1"/>
  <c r="B31" i="27"/>
  <c r="B17" i="27"/>
  <c r="H19" i="27"/>
  <c r="B26" i="27"/>
  <c r="B14" i="27"/>
  <c r="H25" i="27"/>
  <c r="B33" i="27"/>
  <c r="B35" i="27"/>
  <c r="B25" i="27"/>
  <c r="B13" i="27"/>
  <c r="H26" i="27"/>
  <c r="B36" i="27"/>
  <c r="B24" i="27"/>
  <c r="H27" i="27"/>
  <c r="B32" i="27"/>
  <c r="H21" i="27"/>
  <c r="B27" i="27"/>
  <c r="B34" i="27"/>
  <c r="B23" i="27"/>
  <c r="H13" i="27"/>
  <c r="H28" i="27"/>
  <c r="H22" i="27"/>
  <c r="B22" i="27"/>
  <c r="H14" i="27"/>
  <c r="H16" i="27"/>
  <c r="B28" i="27"/>
  <c r="B21" i="27"/>
  <c r="H15" i="27"/>
  <c r="H33" i="27"/>
  <c r="B19" i="27"/>
  <c r="H17" i="27"/>
  <c r="B18" i="27"/>
  <c r="H31" i="27"/>
  <c r="H30" i="27"/>
  <c r="H36" i="27"/>
  <c r="H20" i="27"/>
  <c r="H32" i="27"/>
  <c r="H23" i="27"/>
  <c r="H35" i="27"/>
  <c r="H12" i="27"/>
  <c r="H24" i="27"/>
  <c r="G6" i="20"/>
  <c r="B6" i="20" s="1"/>
  <c r="G10" i="20"/>
  <c r="B10" i="20" s="1"/>
  <c r="G14" i="20"/>
  <c r="B14" i="20" s="1"/>
  <c r="G13" i="20"/>
  <c r="B13" i="20" s="1"/>
  <c r="G15" i="20"/>
  <c r="B15" i="20" s="1"/>
  <c r="G4" i="20"/>
  <c r="B4" i="20" s="1"/>
  <c r="G5" i="20"/>
  <c r="B5" i="20" s="1"/>
  <c r="G8" i="20"/>
  <c r="B8" i="20" s="1"/>
  <c r="B7" i="20"/>
  <c r="B9" i="20"/>
  <c r="B11" i="20"/>
  <c r="B12" i="20"/>
  <c r="E16" i="20"/>
  <c r="F16" i="20"/>
  <c r="F42" i="27" l="1"/>
  <c r="G16" i="20"/>
  <c r="D13" i="20"/>
  <c r="M13" i="20"/>
  <c r="N13" i="20" s="1"/>
  <c r="D9" i="20"/>
  <c r="M9" i="20"/>
  <c r="N9" i="20" s="1"/>
  <c r="D10" i="20"/>
  <c r="M10" i="20"/>
  <c r="N10" i="20" s="1"/>
  <c r="D6" i="20"/>
  <c r="M6" i="20"/>
  <c r="N6" i="20" s="1"/>
  <c r="D4" i="20"/>
  <c r="M4" i="20"/>
  <c r="N4" i="20" s="1"/>
  <c r="D11" i="20"/>
  <c r="M11" i="20"/>
  <c r="N11" i="20" s="1"/>
  <c r="D7" i="20"/>
  <c r="M7" i="20"/>
  <c r="N7" i="20" s="1"/>
  <c r="D5" i="20"/>
  <c r="M5" i="20"/>
  <c r="N5" i="20" s="1"/>
  <c r="D15" i="20"/>
  <c r="M15" i="20"/>
  <c r="N15" i="20" s="1"/>
  <c r="D12" i="20"/>
  <c r="M12" i="20"/>
  <c r="N12" i="20" s="1"/>
  <c r="D8" i="20"/>
  <c r="M8" i="20"/>
  <c r="N8" i="20" s="1"/>
  <c r="D14" i="20"/>
  <c r="M14" i="20"/>
  <c r="N14" i="20" s="1"/>
  <c r="B16" i="20"/>
  <c r="D16" i="20" l="1"/>
  <c r="C8" i="8" l="1"/>
  <c r="C10" i="8" s="1"/>
  <c r="C14" i="8" l="1"/>
</calcChain>
</file>

<file path=xl/sharedStrings.xml><?xml version="1.0" encoding="utf-8"?>
<sst xmlns="http://schemas.openxmlformats.org/spreadsheetml/2006/main" count="75" uniqueCount="59">
  <si>
    <t>Charge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</si>
  <si>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</si>
  <si>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</si>
  <si>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</si>
  <si>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</si>
  <si>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</si>
  <si>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</si>
  <si>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</si>
  <si>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</si>
  <si>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</si>
  <si>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</si>
  <si>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</si>
  <si>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Décembre</t>
  </si>
  <si>
    <t>Août</t>
  </si>
  <si>
    <t>Vert</t>
  </si>
  <si>
    <t>Orange</t>
  </si>
  <si>
    <t>Rouge</t>
  </si>
  <si>
    <t>Invisible</t>
  </si>
  <si>
    <t>Valeur Aiguille</t>
  </si>
  <si>
    <t>Largeur Aiguille</t>
  </si>
  <si>
    <t>Valeur Invisible</t>
  </si>
  <si>
    <t>Aiguille</t>
  </si>
  <si>
    <t>Valeur Invisible 2</t>
  </si>
  <si>
    <t>Somme de Gain</t>
  </si>
  <si>
    <t>Oui</t>
  </si>
  <si>
    <t>Description</t>
  </si>
  <si>
    <t>Quantité</t>
  </si>
  <si>
    <t>Nom</t>
  </si>
  <si>
    <t>Prénom</t>
  </si>
  <si>
    <t>Prix HT</t>
  </si>
  <si>
    <t>Montant HT</t>
  </si>
  <si>
    <t>Chèque</t>
  </si>
  <si>
    <t>Multi-Service</t>
  </si>
  <si>
    <t>Lavage-Auto</t>
  </si>
  <si>
    <t xml:space="preserve"> Max Gain</t>
  </si>
  <si>
    <t>Règlement:</t>
  </si>
  <si>
    <t>Total:</t>
  </si>
  <si>
    <t>Pourcentage</t>
  </si>
  <si>
    <t>Etiquettes</t>
  </si>
  <si>
    <t>Transparent</t>
  </si>
  <si>
    <t>Couvrecle Haut</t>
  </si>
  <si>
    <t>Couvrecle Bas</t>
  </si>
  <si>
    <t>Facture N°:</t>
  </si>
  <si>
    <t>Ville</t>
  </si>
  <si>
    <t>Date:</t>
  </si>
  <si>
    <t>Dépenses</t>
  </si>
  <si>
    <t>"En cas de retard de paiement, indemnité forfaitaire légale pour frais de recouvrement : 40,00 €"</t>
  </si>
  <si>
    <r>
      <rPr>
        <b/>
        <sz val="11"/>
        <color theme="1"/>
        <rFont val="Calibri"/>
        <family val="2"/>
        <scheme val="minor"/>
      </rPr>
      <t>Numéro de siren :</t>
    </r>
    <r>
      <rPr>
        <b/>
        <sz val="11"/>
        <color rgb="FF00B0F0"/>
        <rFont val="Calibri"/>
        <family val="2"/>
        <scheme val="minor"/>
      </rPr>
      <t xml:space="preserve"> xx xxx xx xxx xx</t>
    </r>
  </si>
  <si>
    <t>TVA non applicable, article 293 B du CGI</t>
  </si>
  <si>
    <t>Nom Prénom</t>
  </si>
  <si>
    <t>Société</t>
  </si>
  <si>
    <t>adresse</t>
  </si>
  <si>
    <t>Tél: xx xx xx xx xx</t>
  </si>
  <si>
    <t>adresse@mail.com</t>
  </si>
  <si>
    <t>CP</t>
  </si>
  <si>
    <t>Tel</t>
  </si>
  <si>
    <t>Couriel@couriel.com</t>
  </si>
  <si>
    <t>Références</t>
  </si>
  <si>
    <t>article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</si>
</sst>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00000"/>
  </numFmts>
  <fonts count="2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FF0000"/>
      <name val="Calibri"/>
      <family val="2"/>
    </font>
    <font>
      <b/>
      <i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i/>
      <sz val="8"/>
      <color theme="1"/>
      <name val="Arial"/>
      <family val="2"/>
    </font>
    <font>
      <b/>
      <sz val="16"/>
      <color theme="1"/>
      <name val="Calibri"/>
      <family val="2"/>
      <scheme val="minor"/>
    </font>
    <font>
      <b/>
      <sz val="16"/>
      <color rgb="FF0070C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9"/>
      <color rgb="FFFF0000"/>
      <name val="Tahoma"/>
      <family val="2"/>
    </font>
    <font>
      <b/>
      <sz val="16"/>
      <color rgb="FFFF0000"/>
      <name val="Calibri"/>
      <family val="2"/>
      <scheme val="minor"/>
    </font>
    <font>
      <b/>
      <sz val="8"/>
      <color theme="1"/>
      <name val="Tahoma"/>
      <family val="2"/>
    </font>
    <font>
      <b/>
      <i/>
      <sz val="26"/>
      <color theme="0"/>
      <name val="Calibri"/>
      <family val="2"/>
      <scheme val="minor"/>
    </font>
    <font>
      <b/>
      <i/>
      <sz val="26"/>
      <color rgb="FFFF0000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26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ED5CE"/>
        <bgColor indexed="64"/>
      </patternFill>
    </fill>
    <fill>
      <patternFill patternType="solid">
        <fgColor rgb="FFF2F7FC"/>
        <bgColor indexed="64"/>
      </patternFill>
    </fill>
    <fill>
      <patternFill patternType="solid">
        <fgColor rgb="FFF1A409"/>
        <bgColor indexed="64"/>
      </patternFill>
    </fill>
  </fills>
  <borders count="34">
    <border>
      <left/>
      <right/>
      <top/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double">
        <color rgb="FF00B0F0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/>
      <top/>
      <bottom style="thick">
        <color rgb="FFFF0000"/>
      </bottom>
      <diagonal/>
    </border>
    <border>
      <left style="thick">
        <color theme="1"/>
      </left>
      <right/>
      <top style="thick">
        <color theme="1"/>
      </top>
      <bottom style="thick">
        <color theme="1"/>
      </bottom>
      <diagonal/>
    </border>
    <border>
      <left/>
      <right/>
      <top style="thick">
        <color theme="1"/>
      </top>
      <bottom style="thick">
        <color theme="1"/>
      </bottom>
      <diagonal/>
    </border>
    <border>
      <left/>
      <right style="thick">
        <color theme="1"/>
      </right>
      <top style="thick">
        <color theme="1"/>
      </top>
      <bottom style="thick">
        <color theme="1"/>
      </bottom>
      <diagonal/>
    </border>
    <border>
      <left/>
      <right/>
      <top style="double">
        <color theme="1"/>
      </top>
      <bottom style="thick">
        <color theme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44" fontId="13" fillId="0" borderId="0" applyFont="0" applyFill="0" applyBorder="0" applyAlignment="0" applyProtection="0"/>
  </cellStyleXfs>
  <cellXfs count="11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9" fontId="0" fillId="0" borderId="0" xfId="0" applyNumberFormat="1"/>
    <xf numFmtId="164" fontId="0" fillId="0" borderId="0" xfId="0" applyNumberFormat="1"/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vertical="center"/>
    </xf>
    <xf numFmtId="10" fontId="0" fillId="0" borderId="0" xfId="0" applyNumberFormat="1"/>
    <xf numFmtId="0" fontId="6" fillId="0" borderId="0" xfId="0" applyFont="1" applyAlignment="1">
      <alignment horizontal="center" vertical="center"/>
    </xf>
    <xf numFmtId="0" fontId="7" fillId="0" borderId="0" xfId="0" applyFont="1"/>
    <xf numFmtId="9" fontId="1" fillId="0" borderId="0" xfId="0" applyNumberFormat="1" applyFont="1"/>
    <xf numFmtId="0" fontId="8" fillId="9" borderId="3" xfId="0" applyFont="1" applyFill="1" applyBorder="1" applyAlignment="1">
      <alignment horizontal="center"/>
    </xf>
    <xf numFmtId="10" fontId="8" fillId="9" borderId="4" xfId="0" applyNumberFormat="1" applyFont="1" applyFill="1" applyBorder="1" applyAlignment="1">
      <alignment horizontal="center" vertical="center"/>
    </xf>
    <xf numFmtId="10" fontId="8" fillId="9" borderId="5" xfId="0" applyNumberFormat="1" applyFont="1" applyFill="1" applyBorder="1" applyAlignment="1">
      <alignment horizontal="center" vertical="center"/>
    </xf>
    <xf numFmtId="10" fontId="6" fillId="7" borderId="2" xfId="0" applyNumberFormat="1" applyFont="1" applyFill="1" applyBorder="1" applyAlignment="1">
      <alignment horizontal="center" vertical="center"/>
    </xf>
    <xf numFmtId="10" fontId="6" fillId="7" borderId="6" xfId="0" applyNumberFormat="1" applyFont="1" applyFill="1" applyBorder="1" applyAlignment="1">
      <alignment horizontal="center" vertical="center"/>
    </xf>
    <xf numFmtId="10" fontId="6" fillId="7" borderId="8" xfId="0" applyNumberFormat="1" applyFont="1" applyFill="1" applyBorder="1" applyAlignment="1">
      <alignment horizontal="center" vertical="center"/>
    </xf>
    <xf numFmtId="10" fontId="6" fillId="7" borderId="9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6" fillId="7" borderId="7" xfId="0" applyFont="1" applyFill="1" applyBorder="1" applyAlignment="1">
      <alignment horizontal="center" vertical="center"/>
    </xf>
    <xf numFmtId="9" fontId="8" fillId="9" borderId="4" xfId="0" applyNumberFormat="1" applyFont="1" applyFill="1" applyBorder="1" applyAlignment="1">
      <alignment horizontal="center" vertical="center"/>
    </xf>
    <xf numFmtId="9" fontId="6" fillId="7" borderId="2" xfId="0" applyNumberFormat="1" applyFont="1" applyFill="1" applyBorder="1" applyAlignment="1">
      <alignment horizontal="center" vertical="center"/>
    </xf>
    <xf numFmtId="9" fontId="6" fillId="7" borderId="8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9" fontId="6" fillId="5" borderId="2" xfId="0" applyNumberFormat="1" applyFont="1" applyFill="1" applyBorder="1" applyAlignment="1">
      <alignment horizontal="center" vertical="center"/>
    </xf>
    <xf numFmtId="10" fontId="6" fillId="5" borderId="2" xfId="0" applyNumberFormat="1" applyFont="1" applyFill="1" applyBorder="1" applyAlignment="1">
      <alignment horizontal="center" vertical="center"/>
    </xf>
    <xf numFmtId="10" fontId="6" fillId="5" borderId="6" xfId="0" applyNumberFormat="1" applyFont="1" applyFill="1" applyBorder="1" applyAlignment="1">
      <alignment horizontal="center" vertical="center"/>
    </xf>
    <xf numFmtId="164" fontId="5" fillId="5" borderId="1" xfId="0" applyNumberFormat="1" applyFont="1" applyFill="1" applyBorder="1" applyAlignment="1">
      <alignment horizontal="center" vertical="center"/>
    </xf>
    <xf numFmtId="9" fontId="5" fillId="5" borderId="2" xfId="0" applyNumberFormat="1" applyFont="1" applyFill="1" applyBorder="1" applyAlignment="1">
      <alignment horizontal="center" vertical="center"/>
    </xf>
    <xf numFmtId="10" fontId="5" fillId="5" borderId="2" xfId="0" applyNumberFormat="1" applyFont="1" applyFill="1" applyBorder="1" applyAlignment="1">
      <alignment horizontal="center" vertical="center"/>
    </xf>
    <xf numFmtId="10" fontId="5" fillId="5" borderId="6" xfId="0" applyNumberFormat="1" applyFont="1" applyFill="1" applyBorder="1" applyAlignment="1">
      <alignment horizontal="center" vertical="center"/>
    </xf>
    <xf numFmtId="0" fontId="0" fillId="0" borderId="16" xfId="0" applyBorder="1"/>
    <xf numFmtId="44" fontId="0" fillId="0" borderId="16" xfId="0" applyNumberFormat="1" applyBorder="1"/>
    <xf numFmtId="0" fontId="0" fillId="0" borderId="17" xfId="0" applyBorder="1"/>
    <xf numFmtId="44" fontId="0" fillId="0" borderId="17" xfId="0" applyNumberFormat="1" applyBorder="1"/>
    <xf numFmtId="0" fontId="0" fillId="0" borderId="12" xfId="0" applyBorder="1"/>
    <xf numFmtId="0" fontId="6" fillId="0" borderId="0" xfId="0" applyFont="1" applyBorder="1" applyAlignment="1"/>
    <xf numFmtId="0" fontId="6" fillId="0" borderId="0" xfId="0" applyFont="1" applyBorder="1" applyAlignment="1">
      <alignment horizontal="left"/>
    </xf>
    <xf numFmtId="165" fontId="0" fillId="0" borderId="16" xfId="0" applyNumberFormat="1" applyBorder="1" applyAlignment="1">
      <alignment horizontal="left"/>
    </xf>
    <xf numFmtId="165" fontId="0" fillId="0" borderId="17" xfId="0" applyNumberFormat="1" applyBorder="1" applyAlignment="1">
      <alignment horizontal="left"/>
    </xf>
    <xf numFmtId="165" fontId="0" fillId="0" borderId="12" xfId="0" applyNumberFormat="1" applyBorder="1" applyAlignment="1">
      <alignment horizontal="left"/>
    </xf>
    <xf numFmtId="0" fontId="0" fillId="0" borderId="0" xfId="0" applyBorder="1" applyAlignment="1">
      <alignment horizontal="center" vertical="center"/>
    </xf>
    <xf numFmtId="165" fontId="10" fillId="11" borderId="17" xfId="0" applyNumberFormat="1" applyFont="1" applyFill="1" applyBorder="1" applyAlignment="1">
      <alignment horizontal="left"/>
    </xf>
    <xf numFmtId="0" fontId="10" fillId="11" borderId="17" xfId="0" applyFont="1" applyFill="1" applyBorder="1"/>
    <xf numFmtId="44" fontId="10" fillId="11" borderId="17" xfId="0" applyNumberFormat="1" applyFont="1" applyFill="1" applyBorder="1"/>
    <xf numFmtId="165" fontId="0" fillId="11" borderId="17" xfId="0" applyNumberFormat="1" applyFill="1" applyBorder="1" applyAlignment="1">
      <alignment horizontal="left"/>
    </xf>
    <xf numFmtId="0" fontId="0" fillId="11" borderId="17" xfId="0" applyFill="1" applyBorder="1"/>
    <xf numFmtId="44" fontId="0" fillId="11" borderId="17" xfId="0" applyNumberFormat="1" applyFill="1" applyBorder="1"/>
    <xf numFmtId="0" fontId="6" fillId="0" borderId="0" xfId="0" applyFont="1" applyBorder="1" applyAlignment="1">
      <alignment horizontal="center" vertical="center"/>
    </xf>
    <xf numFmtId="44" fontId="0" fillId="0" borderId="16" xfId="2" applyFont="1" applyBorder="1"/>
    <xf numFmtId="44" fontId="0" fillId="11" borderId="17" xfId="2" applyFont="1" applyFill="1" applyBorder="1"/>
    <xf numFmtId="44" fontId="0" fillId="0" borderId="17" xfId="2" applyFont="1" applyBorder="1"/>
    <xf numFmtId="0" fontId="14" fillId="0" borderId="0" xfId="0" applyFont="1" applyAlignment="1">
      <alignment vertical="center"/>
    </xf>
    <xf numFmtId="0" fontId="16" fillId="0" borderId="0" xfId="0" applyFont="1" applyBorder="1" applyAlignment="1">
      <alignment horizontal="right" vertical="center"/>
    </xf>
    <xf numFmtId="165" fontId="16" fillId="0" borderId="0" xfId="0" applyNumberFormat="1" applyFont="1" applyBorder="1" applyAlignment="1">
      <alignment horizontal="left" vertical="center"/>
    </xf>
    <xf numFmtId="0" fontId="15" fillId="0" borderId="0" xfId="0" applyFont="1" applyAlignment="1"/>
    <xf numFmtId="14" fontId="17" fillId="0" borderId="0" xfId="0" applyNumberFormat="1" applyFont="1" applyBorder="1" applyAlignment="1">
      <alignment horizontal="left" vertical="center"/>
    </xf>
    <xf numFmtId="0" fontId="0" fillId="0" borderId="33" xfId="0" applyBorder="1"/>
    <xf numFmtId="0" fontId="20" fillId="0" borderId="0" xfId="0" applyFont="1" applyBorder="1" applyAlignment="1">
      <alignment horizontal="right" vertical="center"/>
    </xf>
    <xf numFmtId="0" fontId="24" fillId="3" borderId="15" xfId="0" applyFont="1" applyFill="1" applyBorder="1" applyAlignment="1">
      <alignment horizontal="center" vertical="center"/>
    </xf>
    <xf numFmtId="0" fontId="25" fillId="3" borderId="11" xfId="0" applyFont="1" applyFill="1" applyBorder="1" applyAlignment="1">
      <alignment horizontal="center" vertical="center"/>
    </xf>
    <xf numFmtId="164" fontId="25" fillId="3" borderId="12" xfId="0" applyNumberFormat="1" applyFont="1" applyFill="1" applyBorder="1" applyAlignment="1">
      <alignment horizontal="center" vertical="center"/>
    </xf>
    <xf numFmtId="0" fontId="25" fillId="3" borderId="12" xfId="0" applyFont="1" applyFill="1" applyBorder="1" applyAlignment="1">
      <alignment horizontal="center" vertical="center"/>
    </xf>
    <xf numFmtId="164" fontId="25" fillId="3" borderId="13" xfId="0" applyNumberFormat="1" applyFont="1" applyFill="1" applyBorder="1" applyAlignment="1">
      <alignment horizontal="center" vertical="center"/>
    </xf>
    <xf numFmtId="44" fontId="22" fillId="6" borderId="16" xfId="2" applyFont="1" applyFill="1" applyBorder="1" applyAlignment="1">
      <alignment horizontal="center" vertical="center"/>
    </xf>
    <xf numFmtId="44" fontId="23" fillId="2" borderId="16" xfId="2" applyFont="1" applyFill="1" applyBorder="1" applyAlignment="1">
      <alignment horizontal="center" vertical="center"/>
    </xf>
    <xf numFmtId="44" fontId="22" fillId="8" borderId="16" xfId="2" applyFont="1" applyFill="1" applyBorder="1" applyAlignment="1">
      <alignment horizontal="center" vertical="center"/>
    </xf>
    <xf numFmtId="44" fontId="22" fillId="12" borderId="16" xfId="2" applyFont="1" applyFill="1" applyBorder="1" applyAlignment="1">
      <alignment horizontal="center" vertical="center"/>
    </xf>
    <xf numFmtId="44" fontId="24" fillId="4" borderId="10" xfId="2" applyFont="1" applyFill="1" applyBorder="1" applyAlignment="1">
      <alignment horizontal="center" vertical="center"/>
    </xf>
    <xf numFmtId="0" fontId="25" fillId="5" borderId="14" xfId="0" applyFont="1" applyFill="1" applyBorder="1" applyAlignment="1">
      <alignment horizontal="left" vertical="center"/>
    </xf>
    <xf numFmtId="0" fontId="25" fillId="0" borderId="14" xfId="0" applyFont="1" applyBorder="1" applyAlignment="1">
      <alignment horizontal="left" vertical="center"/>
    </xf>
    <xf numFmtId="44" fontId="25" fillId="5" borderId="10" xfId="2" applyFont="1" applyFill="1" applyBorder="1" applyAlignment="1">
      <alignment horizontal="center" vertical="center"/>
    </xf>
    <xf numFmtId="44" fontId="26" fillId="5" borderId="10" xfId="2" applyFont="1" applyFill="1" applyBorder="1" applyAlignment="1">
      <alignment horizontal="center" vertical="center"/>
    </xf>
    <xf numFmtId="44" fontId="25" fillId="0" borderId="10" xfId="2" applyFont="1" applyBorder="1" applyAlignment="1">
      <alignment horizontal="center" vertical="center"/>
    </xf>
    <xf numFmtId="44" fontId="25" fillId="7" borderId="10" xfId="2" applyFont="1" applyFill="1" applyBorder="1" applyAlignment="1">
      <alignment horizontal="center" vertical="center"/>
    </xf>
    <xf numFmtId="44" fontId="26" fillId="7" borderId="10" xfId="2" applyFont="1" applyFill="1" applyBorder="1" applyAlignment="1">
      <alignment horizontal="center" vertical="center"/>
    </xf>
    <xf numFmtId="44" fontId="26" fillId="0" borderId="10" xfId="2" applyFont="1" applyBorder="1" applyAlignment="1">
      <alignment horizontal="center" vertical="center"/>
    </xf>
    <xf numFmtId="0" fontId="6" fillId="0" borderId="0" xfId="0" applyFont="1" applyBorder="1" applyAlignment="1">
      <alignment horizontal="left"/>
    </xf>
    <xf numFmtId="0" fontId="6" fillId="3" borderId="16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0" fillId="0" borderId="20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11" borderId="20" xfId="0" applyFill="1" applyBorder="1" applyAlignment="1">
      <alignment horizontal="left" vertical="center"/>
    </xf>
    <xf numFmtId="0" fontId="0" fillId="11" borderId="0" xfId="0" applyFill="1" applyBorder="1" applyAlignment="1">
      <alignment horizontal="left" vertical="center"/>
    </xf>
    <xf numFmtId="0" fontId="0" fillId="11" borderId="21" xfId="0" applyFill="1" applyBorder="1" applyAlignment="1">
      <alignment horizontal="left" vertical="center"/>
    </xf>
    <xf numFmtId="0" fontId="4" fillId="0" borderId="0" xfId="1" applyBorder="1" applyAlignment="1">
      <alignment horizontal="left"/>
    </xf>
    <xf numFmtId="0" fontId="0" fillId="0" borderId="0" xfId="0" applyBorder="1" applyAlignment="1">
      <alignment horizontal="left"/>
    </xf>
    <xf numFmtId="0" fontId="9" fillId="0" borderId="0" xfId="0" applyFont="1" applyBorder="1" applyAlignment="1">
      <alignment horizontal="left"/>
    </xf>
    <xf numFmtId="0" fontId="18" fillId="0" borderId="0" xfId="0" applyFont="1" applyBorder="1" applyAlignment="1">
      <alignment horizontal="left"/>
    </xf>
    <xf numFmtId="164" fontId="2" fillId="3" borderId="30" xfId="0" applyNumberFormat="1" applyFont="1" applyFill="1" applyBorder="1" applyAlignment="1">
      <alignment horizontal="center" vertical="center"/>
    </xf>
    <xf numFmtId="164" fontId="2" fillId="3" borderId="31" xfId="0" applyNumberFormat="1" applyFont="1" applyFill="1" applyBorder="1" applyAlignment="1">
      <alignment horizontal="center" vertical="center"/>
    </xf>
    <xf numFmtId="164" fontId="2" fillId="3" borderId="32" xfId="0" applyNumberFormat="1" applyFont="1" applyFill="1" applyBorder="1" applyAlignment="1">
      <alignment horizontal="center" vertical="center"/>
    </xf>
    <xf numFmtId="0" fontId="12" fillId="7" borderId="19" xfId="0" applyFont="1" applyFill="1" applyBorder="1" applyAlignment="1">
      <alignment horizontal="center" vertical="center"/>
    </xf>
    <xf numFmtId="0" fontId="12" fillId="7" borderId="0" xfId="0" applyFont="1" applyFill="1" applyBorder="1" applyAlignment="1">
      <alignment horizontal="center" vertical="center"/>
    </xf>
    <xf numFmtId="164" fontId="3" fillId="7" borderId="33" xfId="0" applyNumberFormat="1" applyFont="1" applyFill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8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19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9" xfId="0" applyBorder="1" applyAlignment="1">
      <alignment horizontal="center"/>
    </xf>
    <xf numFmtId="0" fontId="0" fillId="0" borderId="23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12" fillId="10" borderId="24" xfId="0" applyFont="1" applyFill="1" applyBorder="1" applyAlignment="1">
      <alignment horizontal="center" vertical="center"/>
    </xf>
    <xf numFmtId="0" fontId="12" fillId="10" borderId="28" xfId="0" applyFont="1" applyFill="1" applyBorder="1" applyAlignment="1">
      <alignment horizontal="center" vertical="center"/>
    </xf>
    <xf numFmtId="0" fontId="12" fillId="10" borderId="25" xfId="0" applyFont="1" applyFill="1" applyBorder="1" applyAlignment="1">
      <alignment horizontal="center" vertical="center"/>
    </xf>
    <xf numFmtId="0" fontId="5" fillId="10" borderId="26" xfId="0" applyFont="1" applyFill="1" applyBorder="1" applyAlignment="1">
      <alignment horizontal="center" vertical="center"/>
    </xf>
    <xf numFmtId="0" fontId="5" fillId="10" borderId="29" xfId="0" applyFont="1" applyFill="1" applyBorder="1" applyAlignment="1">
      <alignment horizontal="center" vertical="center"/>
    </xf>
    <xf numFmtId="0" fontId="5" fillId="10" borderId="27" xfId="0" applyFont="1" applyFill="1" applyBorder="1" applyAlignment="1">
      <alignment horizontal="center" vertical="center"/>
    </xf>
  </cellXfs>
  <cellStyles count="3">
    <cellStyle name="Lien hypertexte" xfId="1" builtinId="8"/>
    <cellStyle name="Monétaire" xfId="2" builtinId="4"/>
    <cellStyle name="Normal" xfId="0" builtinId="0"/>
  </cellStyles>
  <dxfs count="2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border>
        <top style="thin">
          <color theme="1"/>
        </top>
      </border>
    </dxf>
    <dxf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4" formatCode="0.00%"/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/>
        <bottom/>
        <vertical style="thin">
          <color theme="1"/>
        </vertical>
        <horizontal style="thin">
          <color theme="1"/>
        </horizontal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</font>
      <numFmt numFmtId="166" formatCode="#.##0\.00\ &quot;€&quot;"/>
      <alignment horizontal="center" vertical="center" textRotation="0" wrapText="0" indent="0" justifyLastLine="0" shrinkToFit="0" readingOrder="0"/>
    </dxf>
    <dxf>
      <border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26"/>
        <color theme="1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2" defaultTableStyle="TableStyleMedium2" defaultPivotStyle="PivotStyleLight16">
    <tableStyle name="Style de tableau 1" pivot="0" count="0" xr9:uid="{92B29CB7-C950-45FA-B98A-141AF4E067B5}"/>
    <tableStyle name="Style de tableau 2" pivot="0" count="0" xr9:uid="{31F77F0C-81E2-41B9-8AC5-6253E6DA1A52}"/>
  </tableStyles>
  <colors>
    <mruColors>
      <color rgb="FF93E3FF"/>
      <color rgb="FF29FFFA"/>
      <color rgb="FF93FFFC"/>
      <color rgb="FF65FFFB"/>
      <color rgb="FF00E7E2"/>
      <color rgb="FFE80E9A"/>
      <color rgb="FFFDB8AD"/>
      <color rgb="FF08A417"/>
      <color rgb="FF2DFFFF"/>
      <color rgb="FF321EA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D60029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2CAC-40CD-B3F1-BD99FE91CC7C}"/>
              </c:ext>
            </c:extLst>
          </c:dPt>
          <c:dPt>
            <c:idx val="1"/>
            <c:bubble3D val="0"/>
            <c:spPr>
              <a:solidFill>
                <a:srgbClr val="E6691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2CAC-40CD-B3F1-BD99FE91CC7C}"/>
              </c:ext>
            </c:extLst>
          </c:dPt>
          <c:dPt>
            <c:idx val="2"/>
            <c:bubble3D val="0"/>
            <c:spPr>
              <a:solidFill>
                <a:srgbClr val="009A4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2CAC-40CD-B3F1-BD99FE91CC7C}"/>
              </c:ext>
            </c:extLst>
          </c:dPt>
          <c:dPt>
            <c:idx val="3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2CAC-40CD-B3F1-BD99FE91CC7C}"/>
              </c:ext>
            </c:extLst>
          </c:dPt>
          <c:val>
            <c:numRef>
              <c:f>Aiguille!$C$2:$C$5</c:f>
              <c:numCache>
                <c:formatCode>General</c:formatCode>
                <c:ptCount val="4"/>
                <c:pt idx="0">
                  <c:v>33</c:v>
                </c:pt>
                <c:pt idx="1">
                  <c:v>33</c:v>
                </c:pt>
                <c:pt idx="2">
                  <c:v>34</c:v>
                </c:pt>
                <c:pt idx="3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CAC-40CD-B3F1-BD99FE91CC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48"/>
      </c:doughnutChart>
      <c:pieChart>
        <c:varyColors val="1"/>
        <c:ser>
          <c:idx val="1"/>
          <c:order val="1"/>
          <c:dPt>
            <c:idx val="0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2CAC-40CD-B3F1-BD99FE91CC7C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  <a:ln w="19050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2CAC-40CD-B3F1-BD99FE91CC7C}"/>
              </c:ext>
            </c:extLst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2CAC-40CD-B3F1-BD99FE91CC7C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3910CBF9-532A-4003-9E13-11C6EC41261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A-2CAC-40CD-B3F1-BD99FE91CC7C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25B5B941-C7F9-4D02-9E74-5FC51ECDF12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2CAC-40CD-B3F1-BD99FE91CC7C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F0D1BDF1-E766-4B06-9A7D-41124F19E29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9-2CAC-40CD-B3F1-BD99FE91CC7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72000" tIns="19050" rIns="720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DataLabelsRange val="1"/>
              </c:ext>
            </c:extLst>
          </c:dLbls>
          <c:val>
            <c:numRef>
              <c:f>Aiguille!$C$8:$C$10</c:f>
              <c:numCache>
                <c:formatCode>General</c:formatCode>
                <c:ptCount val="3"/>
                <c:pt idx="0" formatCode="#\ ##0.00\ &quot;€&quot;">
                  <c:v>0</c:v>
                </c:pt>
                <c:pt idx="1">
                  <c:v>0.2</c:v>
                </c:pt>
                <c:pt idx="2" formatCode="0.00%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Aiguille!$C$13:$C$15</c15:f>
                <c15:dlblRangeCache>
                  <c:ptCount val="3"/>
                  <c:pt idx="1">
                    <c:v>#REF!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8-2CAC-40CD-B3F1-BD99FE91CC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790575</xdr:colOff>
      <xdr:row>1</xdr:row>
      <xdr:rowOff>95250</xdr:rowOff>
    </xdr:from>
    <xdr:to>
      <xdr:col>7</xdr:col>
      <xdr:colOff>485775</xdr:colOff>
      <xdr:row>7</xdr:row>
      <xdr:rowOff>95250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067050" y="361950"/>
          <a:ext cx="3181350" cy="1133475"/>
        </a:xfrm>
        <a:prstGeom prst="roundRect">
          <a:avLst/>
        </a:prstGeom>
        <a:noFill/>
        <a:ln w="12700" cap="flat" cmpd="sng" algn="ctr">
          <a:solidFill>
            <a:schemeClr val="dk1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1</xdr:row>
          <xdr:rowOff>0</xdr:rowOff>
        </xdr:from>
        <xdr:to>
          <xdr:col>14</xdr:col>
          <xdr:colOff>9525</xdr:colOff>
          <xdr:row>3</xdr:row>
          <xdr:rowOff>9525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Nouvelle Facture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14287</xdr:rowOff>
    </xdr:from>
    <xdr:to>
      <xdr:col>11</xdr:col>
      <xdr:colOff>0</xdr:colOff>
      <xdr:row>15</xdr:row>
      <xdr:rowOff>90487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AB114D0-91C6-4EB1-AD7B-DECE549F58D7}" name="Tableau1" displayName="Tableau1" ref="A3:G16" totalsRowShown="0" headerRowDxfId="22" dataDxfId="20" headerRowBorderDxfId="21" tableBorderDxfId="19" totalsRowBorderDxfId="18">
  <autoFilter ref="A3:G16" xr:uid="{AAB114D0-91C6-4EB1-AD7B-DECE549F58D7}"/>
  <tableColumns count="7">
    <tableColumn id="1" xr3:uid="{360C4012-8B0E-4BE0-9F94-92289F5965F3}" name="Mois" dataDxfId="17"/>
    <tableColumn id="2" xr3:uid="{AB49DE3B-41FC-497A-940F-441F5A2A0FAF}" name="Somme de Gain" dataDxfId="16" dataCellStyle="Monétaire"/>
    <tableColumn id="3" xr3:uid="{10990FDC-1B19-4413-BEAE-4A9DC448EA5C}" name=" Max Gain" dataDxfId="15" dataCellStyle="Monétaire"/>
    <tableColumn id="4" xr3:uid="{CEC3535A-BF4E-4D27-96F4-0473C5003138}" name="Charge" dataDxfId="14" dataCellStyle="Monétaire"/>
    <tableColumn id="9" xr3:uid="{604BDC68-4763-40A6-8C37-82674DD832D4}" name="Dépenses" dataDxfId="13" dataCellStyle="Monétaire">
      <calculatedColumnFormula>IF(ISBLANK(#REF!),0,SUMPRODUCT((#REF!=$A$8)*(#REF!='Chiffre par mois'!$AA$1)*#REF!))</calculatedColumnFormula>
    </tableColumn>
    <tableColumn id="6" xr3:uid="{8872CF53-41EF-457D-96FF-D6E9F9E51D03}" name="Lavage-Auto" dataDxfId="12" dataCellStyle="Monétaire"/>
    <tableColumn id="7" xr3:uid="{2F6F87C3-2D4D-4121-8311-126CAC0112DF}" name="Multi-Service" dataDxfId="11" dataCellStyle="Monétaire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8292F15-E867-45B4-9D29-8F23D8DC97BA}" name="Tableau2" displayName="Tableau2" ref="L3:Q15" totalsRowShown="0" headerRowDxfId="10" dataDxfId="8" headerRowBorderDxfId="9" tableBorderDxfId="7" totalsRowBorderDxfId="6">
  <autoFilter ref="L3:Q15" xr:uid="{38292F15-E867-45B4-9D29-8F23D8DC97BA}"/>
  <tableColumns count="6">
    <tableColumn id="1" xr3:uid="{46B2885B-A728-42B1-9B87-0B410476A413}" name="Mois" dataDxfId="5"/>
    <tableColumn id="2" xr3:uid="{F528FEBA-9A7B-4B49-80B7-1AF877155CBA}" name="Pourcentage" dataDxfId="4">
      <calculatedColumnFormula>Tableau1[[#This Row],[Somme de Gain]]/Tableau1[[#This Row],[ Max Gain]]</calculatedColumnFormula>
    </tableColumn>
    <tableColumn id="3" xr3:uid="{FD43B09D-0A1C-4C40-B644-B0763DEFD245}" name="Transparent" dataDxfId="3">
      <calculatedColumnFormula>1-M4</calculatedColumnFormula>
    </tableColumn>
    <tableColumn id="4" xr3:uid="{BED9304A-159F-40E3-B23C-365C48C0E059}" name="Etiquettes" dataDxfId="2"/>
    <tableColumn id="5" xr3:uid="{6099BB59-61D7-4332-A402-C7E2446D2C52}" name="Couvrecle Haut" dataDxfId="1"/>
    <tableColumn id="6" xr3:uid="{E7018C79-53F0-4A52-AA83-CE67189293FF}" name="Couvrecle Bas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openxmlformats.org/officeDocument/2006/relationships/ctrlProp" Target="../ctrlProps/ctrlProp1.xml"/><Relationship Id="rId2" Type="http://schemas.openxmlformats.org/officeDocument/2006/relationships/hyperlink" Target="mailto:Couriel@couriel.com" TargetMode="External"/><Relationship Id="rId1" Type="http://schemas.openxmlformats.org/officeDocument/2006/relationships/hyperlink" Target="mailto:adresse@mail.com" TargetMode="External"/><Relationship Id="rId6" Type="http://schemas.openxmlformats.org/officeDocument/2006/relationships/vmlDrawing" Target="../drawings/vmlDrawing2.v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428367-27D1-4249-A909-9A2EBC92C3DF}">
  <sheetPr codeName="Feuil6">
    <tabColor rgb="FF00E7E2"/>
  </sheetPr>
  <dimension ref="A1:M46"/>
  <sheetViews>
    <sheetView tabSelected="1" workbookViewId="0">
      <selection activeCell="M11" sqref="M11"/>
    </sheetView>
  </sheetViews>
  <sheetFormatPr baseColWidth="10" defaultRowHeight="15" x14ac:dyDescent="0.25"/>
  <cols>
    <col min="2" max="2" width="13" customWidth="1"/>
    <col min="3" max="3" width="9.7109375" customWidth="1"/>
    <col min="4" max="4" width="17.42578125" customWidth="1"/>
    <col min="5" max="5" width="9" customWidth="1"/>
    <col min="6" max="6" width="12.5703125" customWidth="1"/>
    <col min="7" max="7" width="13.28515625" bestFit="1" customWidth="1"/>
  </cols>
  <sheetData>
    <row r="1" spans="1:10" ht="21" customHeight="1" x14ac:dyDescent="0.25">
      <c r="A1" s="49"/>
      <c r="B1" s="42"/>
      <c r="C1" s="54" t="s">
        <v>44</v>
      </c>
      <c r="D1" s="57">
        <v>44456</v>
      </c>
      <c r="E1" s="42"/>
      <c r="F1" s="59" t="s">
        <v>42</v>
      </c>
      <c r="G1" s="55">
        <v>2021001</v>
      </c>
      <c r="H1" s="2"/>
    </row>
    <row r="2" spans="1:10" ht="14.25" customHeight="1" x14ac:dyDescent="0.25">
      <c r="A2" s="78" t="s">
        <v>49</v>
      </c>
      <c r="B2" s="78"/>
    </row>
    <row r="3" spans="1:10" ht="15" customHeight="1" x14ac:dyDescent="0.25">
      <c r="A3" s="78" t="s">
        <v>50</v>
      </c>
      <c r="B3" s="78"/>
      <c r="C3" s="78"/>
      <c r="D3" s="78"/>
      <c r="E3" s="37" t="s">
        <v>27</v>
      </c>
      <c r="F3" s="37"/>
      <c r="G3" s="78" t="s">
        <v>28</v>
      </c>
      <c r="H3" s="78"/>
    </row>
    <row r="4" spans="1:10" ht="15" customHeight="1" x14ac:dyDescent="0.25">
      <c r="A4" s="78" t="s">
        <v>51</v>
      </c>
      <c r="B4" s="78"/>
      <c r="C4" s="78"/>
      <c r="D4" s="78"/>
      <c r="E4" s="78" t="s">
        <v>51</v>
      </c>
      <c r="F4" s="78"/>
      <c r="G4" s="78"/>
      <c r="H4" s="78"/>
    </row>
    <row r="5" spans="1:10" ht="15" customHeight="1" x14ac:dyDescent="0.25">
      <c r="A5" s="78" t="s">
        <v>52</v>
      </c>
      <c r="B5" s="78"/>
      <c r="C5" s="78"/>
      <c r="D5" s="78"/>
      <c r="E5" s="38" t="s">
        <v>54</v>
      </c>
      <c r="F5" s="78" t="s">
        <v>43</v>
      </c>
      <c r="G5" s="78"/>
      <c r="H5" s="78"/>
    </row>
    <row r="6" spans="1:10" ht="15" customHeight="1" x14ac:dyDescent="0.25">
      <c r="A6" s="87" t="s">
        <v>53</v>
      </c>
      <c r="B6" s="88"/>
      <c r="C6" s="88"/>
      <c r="D6" s="88"/>
      <c r="E6" s="78" t="s">
        <v>55</v>
      </c>
      <c r="F6" s="78"/>
      <c r="G6" s="78"/>
      <c r="H6" s="78"/>
      <c r="J6" s="10"/>
    </row>
    <row r="7" spans="1:10" ht="15" customHeight="1" x14ac:dyDescent="0.25">
      <c r="A7" s="90" t="s">
        <v>47</v>
      </c>
      <c r="B7" s="90"/>
      <c r="C7" s="90"/>
      <c r="E7" s="87" t="s">
        <v>56</v>
      </c>
      <c r="F7" s="89"/>
      <c r="G7" s="89"/>
      <c r="H7" s="89"/>
    </row>
    <row r="8" spans="1:10" ht="27" customHeight="1" x14ac:dyDescent="0.25">
      <c r="A8" s="78"/>
      <c r="B8" s="78"/>
      <c r="C8" s="78"/>
      <c r="D8" s="78"/>
      <c r="E8" s="78"/>
      <c r="F8" s="78"/>
      <c r="G8" s="78"/>
      <c r="H8" s="78"/>
    </row>
    <row r="10" spans="1:10" x14ac:dyDescent="0.25">
      <c r="A10" s="79" t="s">
        <v>57</v>
      </c>
      <c r="B10" s="79" t="s">
        <v>25</v>
      </c>
      <c r="C10" s="79"/>
      <c r="D10" s="79"/>
      <c r="E10" s="79"/>
      <c r="F10" s="79" t="s">
        <v>26</v>
      </c>
      <c r="G10" s="79" t="s">
        <v>29</v>
      </c>
      <c r="H10" s="79" t="s">
        <v>30</v>
      </c>
    </row>
    <row r="11" spans="1:10" x14ac:dyDescent="0.25">
      <c r="A11" s="80"/>
      <c r="B11" s="80"/>
      <c r="C11" s="80"/>
      <c r="D11" s="80"/>
      <c r="E11" s="80"/>
      <c r="F11" s="80"/>
      <c r="G11" s="80"/>
      <c r="H11" s="80"/>
    </row>
    <row r="12" spans="1:10" x14ac:dyDescent="0.25">
      <c r="A12" s="39">
        <v>1</v>
      </c>
      <c r="B12" s="106" t="s">
        <v>58</v>
      </c>
      <c r="C12" s="107"/>
      <c r="D12" s="107"/>
      <c r="E12" s="108"/>
      <c r="F12" s="32">
        <v>2</v>
      </c>
      <c r="G12" s="50">
        <v>50</v>
      </c>
      <c r="H12" s="33">
        <f t="shared" ref="H12:H36" si="0">IF(A12="","",F12*G12)</f>
        <v>100</v>
      </c>
    </row>
    <row r="13" spans="1:10" x14ac:dyDescent="0.25">
      <c r="A13" s="43"/>
      <c r="B13" s="84" t="str">
        <f ca="1">IF(A13="","",VLOOKUP(A13,OFFSET(#REF!,0,0,COUNTA(#REF!)),2,FALSE))</f>
        <v/>
      </c>
      <c r="C13" s="85"/>
      <c r="D13" s="85"/>
      <c r="E13" s="86"/>
      <c r="F13" s="44"/>
      <c r="G13" s="51"/>
      <c r="H13" s="45" t="str">
        <f t="shared" si="0"/>
        <v/>
      </c>
    </row>
    <row r="14" spans="1:10" x14ac:dyDescent="0.25">
      <c r="A14" s="40"/>
      <c r="B14" s="81" t="str">
        <f ca="1">IF(A14="","",VLOOKUP(A14,OFFSET(#REF!,0,0,COUNTA(#REF!)),2,FALSE))</f>
        <v/>
      </c>
      <c r="C14" s="82"/>
      <c r="D14" s="82"/>
      <c r="E14" s="83"/>
      <c r="F14" s="34"/>
      <c r="G14" s="52"/>
      <c r="H14" s="35" t="str">
        <f t="shared" si="0"/>
        <v/>
      </c>
    </row>
    <row r="15" spans="1:10" x14ac:dyDescent="0.25">
      <c r="A15" s="46"/>
      <c r="B15" s="84" t="str">
        <f ca="1">IF(A15="","",VLOOKUP(A15,OFFSET(#REF!,0,0,COUNTA(#REF!)),2,FALSE))</f>
        <v/>
      </c>
      <c r="C15" s="85"/>
      <c r="D15" s="85"/>
      <c r="E15" s="86"/>
      <c r="F15" s="47"/>
      <c r="G15" s="51"/>
      <c r="H15" s="48" t="str">
        <f t="shared" si="0"/>
        <v/>
      </c>
    </row>
    <row r="16" spans="1:10" x14ac:dyDescent="0.25">
      <c r="A16" s="40"/>
      <c r="B16" s="81" t="str">
        <f ca="1">IF(A16="","",VLOOKUP(A16,OFFSET(#REF!,0,0,COUNTA(#REF!)),2,FALSE))</f>
        <v/>
      </c>
      <c r="C16" s="82"/>
      <c r="D16" s="82"/>
      <c r="E16" s="83"/>
      <c r="F16" s="34"/>
      <c r="G16" s="52"/>
      <c r="H16" s="35" t="str">
        <f t="shared" si="0"/>
        <v/>
      </c>
    </row>
    <row r="17" spans="1:8" x14ac:dyDescent="0.25">
      <c r="A17" s="46"/>
      <c r="B17" s="84" t="str">
        <f ca="1">IF(A17="","",VLOOKUP(A17,OFFSET(#REF!,0,0,COUNTA(#REF!)),2,FALSE))</f>
        <v/>
      </c>
      <c r="C17" s="85"/>
      <c r="D17" s="85"/>
      <c r="E17" s="86"/>
      <c r="F17" s="47"/>
      <c r="G17" s="51"/>
      <c r="H17" s="48" t="str">
        <f t="shared" si="0"/>
        <v/>
      </c>
    </row>
    <row r="18" spans="1:8" x14ac:dyDescent="0.25">
      <c r="A18" s="40"/>
      <c r="B18" s="81" t="str">
        <f ca="1">IF(A18="","",VLOOKUP(A18,OFFSET(#REF!,0,0,COUNTA(#REF!)),2,FALSE))</f>
        <v/>
      </c>
      <c r="C18" s="82"/>
      <c r="D18" s="82"/>
      <c r="E18" s="83"/>
      <c r="F18" s="34"/>
      <c r="G18" s="52"/>
      <c r="H18" s="35" t="str">
        <f t="shared" si="0"/>
        <v/>
      </c>
    </row>
    <row r="19" spans="1:8" x14ac:dyDescent="0.25">
      <c r="A19" s="46"/>
      <c r="B19" s="84" t="str">
        <f ca="1">IF(A19="","",VLOOKUP(A19,OFFSET(#REF!,0,0,COUNTA(#REF!)),2,FALSE))</f>
        <v/>
      </c>
      <c r="C19" s="85"/>
      <c r="D19" s="85"/>
      <c r="E19" s="86"/>
      <c r="F19" s="47"/>
      <c r="G19" s="51"/>
      <c r="H19" s="48" t="str">
        <f t="shared" si="0"/>
        <v/>
      </c>
    </row>
    <row r="20" spans="1:8" x14ac:dyDescent="0.25">
      <c r="A20" s="40"/>
      <c r="B20" s="81" t="str">
        <f ca="1">IF(A20="","",VLOOKUP(A20,OFFSET(#REF!,0,0,COUNTA(#REF!)),2,FALSE))</f>
        <v/>
      </c>
      <c r="C20" s="82"/>
      <c r="D20" s="82"/>
      <c r="E20" s="83"/>
      <c r="F20" s="34"/>
      <c r="G20" s="52"/>
      <c r="H20" s="35" t="str">
        <f t="shared" si="0"/>
        <v/>
      </c>
    </row>
    <row r="21" spans="1:8" x14ac:dyDescent="0.25">
      <c r="A21" s="46"/>
      <c r="B21" s="84" t="str">
        <f ca="1">IF(A21="","",VLOOKUP(A21,OFFSET(#REF!,0,0,COUNTA(#REF!)),2,FALSE))</f>
        <v/>
      </c>
      <c r="C21" s="85"/>
      <c r="D21" s="85"/>
      <c r="E21" s="86"/>
      <c r="F21" s="47"/>
      <c r="G21" s="51"/>
      <c r="H21" s="48" t="str">
        <f t="shared" si="0"/>
        <v/>
      </c>
    </row>
    <row r="22" spans="1:8" x14ac:dyDescent="0.25">
      <c r="A22" s="40"/>
      <c r="B22" s="81" t="str">
        <f ca="1">IF(A22="","",VLOOKUP(A22,OFFSET(#REF!,0,0,COUNTA(#REF!)),2,FALSE))</f>
        <v/>
      </c>
      <c r="C22" s="82"/>
      <c r="D22" s="82"/>
      <c r="E22" s="83"/>
      <c r="F22" s="34"/>
      <c r="G22" s="52"/>
      <c r="H22" s="35" t="str">
        <f t="shared" si="0"/>
        <v/>
      </c>
    </row>
    <row r="23" spans="1:8" x14ac:dyDescent="0.25">
      <c r="A23" s="46"/>
      <c r="B23" s="84" t="str">
        <f ca="1">IF(A23="","",VLOOKUP(A23,OFFSET(#REF!,0,0,COUNTA(#REF!)),2,FALSE))</f>
        <v/>
      </c>
      <c r="C23" s="85"/>
      <c r="D23" s="85"/>
      <c r="E23" s="86"/>
      <c r="F23" s="47"/>
      <c r="G23" s="51"/>
      <c r="H23" s="48" t="str">
        <f t="shared" si="0"/>
        <v/>
      </c>
    </row>
    <row r="24" spans="1:8" x14ac:dyDescent="0.25">
      <c r="A24" s="40"/>
      <c r="B24" s="81" t="str">
        <f ca="1">IF(A24="","",VLOOKUP(A24,OFFSET(#REF!,0,0,COUNTA(#REF!)),2,FALSE))</f>
        <v/>
      </c>
      <c r="C24" s="82"/>
      <c r="D24" s="82"/>
      <c r="E24" s="83"/>
      <c r="F24" s="34"/>
      <c r="G24" s="52"/>
      <c r="H24" s="35" t="str">
        <f t="shared" si="0"/>
        <v/>
      </c>
    </row>
    <row r="25" spans="1:8" x14ac:dyDescent="0.25">
      <c r="A25" s="46"/>
      <c r="B25" s="84" t="str">
        <f ca="1">IF(A25="","",VLOOKUP(A25,OFFSET(#REF!,0,0,COUNTA(#REF!)),2,FALSE))</f>
        <v/>
      </c>
      <c r="C25" s="85"/>
      <c r="D25" s="85"/>
      <c r="E25" s="86"/>
      <c r="F25" s="47"/>
      <c r="G25" s="51"/>
      <c r="H25" s="48" t="str">
        <f t="shared" si="0"/>
        <v/>
      </c>
    </row>
    <row r="26" spans="1:8" x14ac:dyDescent="0.25">
      <c r="A26" s="40"/>
      <c r="B26" s="81" t="str">
        <f ca="1">IF(A26="","",VLOOKUP(A26,OFFSET(#REF!,0,0,COUNTA(#REF!)),2,FALSE))</f>
        <v/>
      </c>
      <c r="C26" s="82"/>
      <c r="D26" s="82"/>
      <c r="E26" s="83"/>
      <c r="F26" s="34"/>
      <c r="G26" s="52"/>
      <c r="H26" s="35" t="str">
        <f t="shared" si="0"/>
        <v/>
      </c>
    </row>
    <row r="27" spans="1:8" x14ac:dyDescent="0.25">
      <c r="A27" s="46"/>
      <c r="B27" s="84" t="str">
        <f ca="1">IF(A27="","",VLOOKUP(A27,OFFSET(#REF!,0,0,COUNTA(#REF!)),2,FALSE))</f>
        <v/>
      </c>
      <c r="C27" s="85"/>
      <c r="D27" s="85"/>
      <c r="E27" s="86"/>
      <c r="F27" s="47"/>
      <c r="G27" s="51"/>
      <c r="H27" s="48" t="str">
        <f t="shared" si="0"/>
        <v/>
      </c>
    </row>
    <row r="28" spans="1:8" x14ac:dyDescent="0.25">
      <c r="A28" s="40"/>
      <c r="B28" s="81" t="str">
        <f ca="1">IF(A28="","",VLOOKUP(A28,OFFSET(#REF!,0,0,COUNTA(#REF!)),2,FALSE))</f>
        <v/>
      </c>
      <c r="C28" s="82"/>
      <c r="D28" s="82"/>
      <c r="E28" s="83"/>
      <c r="F28" s="34"/>
      <c r="G28" s="52"/>
      <c r="H28" s="35" t="str">
        <f t="shared" si="0"/>
        <v/>
      </c>
    </row>
    <row r="29" spans="1:8" x14ac:dyDescent="0.25">
      <c r="A29" s="46"/>
      <c r="B29" s="84" t="str">
        <f ca="1">IF(A29="","",VLOOKUP(A29,OFFSET(#REF!,0,0,COUNTA(#REF!)),2,FALSE))</f>
        <v/>
      </c>
      <c r="C29" s="85"/>
      <c r="D29" s="85"/>
      <c r="E29" s="86"/>
      <c r="F29" s="47"/>
      <c r="G29" s="51"/>
      <c r="H29" s="48" t="str">
        <f t="shared" si="0"/>
        <v/>
      </c>
    </row>
    <row r="30" spans="1:8" x14ac:dyDescent="0.25">
      <c r="A30" s="40"/>
      <c r="B30" s="81" t="str">
        <f ca="1">IF(A30="","",VLOOKUP(A30,OFFSET(#REF!,0,0,COUNTA(#REF!)),2,FALSE))</f>
        <v/>
      </c>
      <c r="C30" s="82"/>
      <c r="D30" s="82"/>
      <c r="E30" s="83"/>
      <c r="F30" s="34"/>
      <c r="G30" s="52"/>
      <c r="H30" s="35" t="str">
        <f t="shared" si="0"/>
        <v/>
      </c>
    </row>
    <row r="31" spans="1:8" x14ac:dyDescent="0.25">
      <c r="A31" s="46"/>
      <c r="B31" s="84" t="str">
        <f ca="1">IF(A31="","",VLOOKUP(A31,OFFSET(#REF!,0,0,COUNTA(#REF!)),2,FALSE))</f>
        <v/>
      </c>
      <c r="C31" s="85"/>
      <c r="D31" s="85"/>
      <c r="E31" s="86"/>
      <c r="F31" s="47"/>
      <c r="G31" s="51"/>
      <c r="H31" s="48" t="str">
        <f t="shared" si="0"/>
        <v/>
      </c>
    </row>
    <row r="32" spans="1:8" x14ac:dyDescent="0.25">
      <c r="A32" s="40"/>
      <c r="B32" s="81" t="str">
        <f ca="1">IF(A32="","",VLOOKUP(A32,OFFSET(#REF!,0,0,COUNTA(#REF!)),2,FALSE))</f>
        <v/>
      </c>
      <c r="C32" s="82"/>
      <c r="D32" s="82"/>
      <c r="E32" s="83"/>
      <c r="F32" s="34"/>
      <c r="G32" s="52"/>
      <c r="H32" s="35" t="str">
        <f t="shared" si="0"/>
        <v/>
      </c>
    </row>
    <row r="33" spans="1:13" x14ac:dyDescent="0.25">
      <c r="A33" s="46"/>
      <c r="B33" s="84" t="str">
        <f ca="1">IF(A33="","",VLOOKUP(A33,OFFSET(#REF!,0,0,COUNTA(#REF!)),2,FALSE))</f>
        <v/>
      </c>
      <c r="C33" s="85"/>
      <c r="D33" s="85"/>
      <c r="E33" s="86"/>
      <c r="F33" s="47"/>
      <c r="G33" s="51"/>
      <c r="H33" s="48" t="str">
        <f t="shared" si="0"/>
        <v/>
      </c>
    </row>
    <row r="34" spans="1:13" x14ac:dyDescent="0.25">
      <c r="A34" s="40"/>
      <c r="B34" s="81" t="str">
        <f ca="1">IF(A34="","",VLOOKUP(A34,OFFSET(#REF!,0,0,COUNTA(#REF!)),2,FALSE))</f>
        <v/>
      </c>
      <c r="C34" s="82"/>
      <c r="D34" s="82"/>
      <c r="E34" s="83"/>
      <c r="F34" s="34"/>
      <c r="G34" s="52"/>
      <c r="H34" s="35" t="str">
        <f t="shared" si="0"/>
        <v/>
      </c>
    </row>
    <row r="35" spans="1:13" x14ac:dyDescent="0.25">
      <c r="A35" s="46"/>
      <c r="B35" s="84" t="str">
        <f ca="1">IF(A35="","",VLOOKUP(A35,OFFSET(#REF!,0,0,COUNTA(#REF!)),2,FALSE))</f>
        <v/>
      </c>
      <c r="C35" s="85"/>
      <c r="D35" s="85"/>
      <c r="E35" s="86"/>
      <c r="F35" s="47"/>
      <c r="G35" s="51"/>
      <c r="H35" s="48" t="str">
        <f t="shared" si="0"/>
        <v/>
      </c>
    </row>
    <row r="36" spans="1:13" x14ac:dyDescent="0.25">
      <c r="A36" s="41"/>
      <c r="B36" s="99" t="str">
        <f ca="1">IF(A36="","",VLOOKUP(A36,OFFSET(#REF!,0,0,COUNTA(#REF!)),2,FALSE))</f>
        <v/>
      </c>
      <c r="C36" s="100"/>
      <c r="D36" s="100"/>
      <c r="E36" s="101"/>
      <c r="F36" s="36"/>
      <c r="G36" s="52"/>
      <c r="H36" s="35" t="str">
        <f t="shared" si="0"/>
        <v/>
      </c>
    </row>
    <row r="37" spans="1:13" ht="19.5" thickBot="1" x14ac:dyDescent="0.3">
      <c r="B37" s="105"/>
      <c r="C37" s="105"/>
      <c r="D37" s="105"/>
      <c r="E37" s="105"/>
      <c r="G37" s="94"/>
      <c r="H37" s="94"/>
    </row>
    <row r="38" spans="1:13" ht="14.1" customHeight="1" thickTop="1" thickBot="1" x14ac:dyDescent="0.3">
      <c r="B38" s="97" t="s">
        <v>35</v>
      </c>
      <c r="C38" s="98" t="s">
        <v>31</v>
      </c>
      <c r="F38" s="109" t="s">
        <v>30</v>
      </c>
      <c r="G38" s="110"/>
      <c r="H38" s="111"/>
    </row>
    <row r="39" spans="1:13" ht="14.1" customHeight="1" thickTop="1" thickBot="1" x14ac:dyDescent="0.3">
      <c r="B39" s="97"/>
      <c r="C39" s="98"/>
      <c r="F39" s="112" t="s">
        <v>48</v>
      </c>
      <c r="G39" s="113"/>
      <c r="H39" s="114"/>
    </row>
    <row r="40" spans="1:13" ht="9.9499999999999993" customHeight="1" thickTop="1" thickBot="1" x14ac:dyDescent="0.3">
      <c r="B40" s="97"/>
      <c r="C40" s="98"/>
      <c r="G40" s="95"/>
      <c r="H40" s="95"/>
    </row>
    <row r="41" spans="1:13" ht="9.9499999999999993" customHeight="1" thickTop="1" thickBot="1" x14ac:dyDescent="0.3">
      <c r="B41" s="97"/>
      <c r="C41" s="98"/>
      <c r="D41" s="7"/>
      <c r="E41" s="7"/>
      <c r="F41" s="58"/>
      <c r="G41" s="96"/>
      <c r="H41" s="96"/>
    </row>
    <row r="42" spans="1:13" ht="27.95" customHeight="1" thickTop="1" thickBot="1" x14ac:dyDescent="0.3">
      <c r="B42" s="56"/>
      <c r="C42" s="56"/>
      <c r="D42" s="56"/>
      <c r="E42" s="56"/>
      <c r="F42" s="91">
        <f>SUM(H9:H33)</f>
        <v>100</v>
      </c>
      <c r="G42" s="92"/>
      <c r="H42" s="93"/>
    </row>
    <row r="43" spans="1:13" ht="15.75" thickTop="1" x14ac:dyDescent="0.25">
      <c r="B43" s="104"/>
      <c r="C43" s="104"/>
      <c r="D43" s="104"/>
      <c r="E43" s="104"/>
      <c r="M43" s="6"/>
    </row>
    <row r="44" spans="1:13" ht="15" customHeight="1" x14ac:dyDescent="0.25">
      <c r="A44" s="102"/>
      <c r="B44" s="102"/>
      <c r="C44" s="102"/>
      <c r="D44" s="102"/>
      <c r="E44" s="102"/>
      <c r="F44" s="102"/>
      <c r="G44" s="102"/>
      <c r="H44" s="102"/>
    </row>
    <row r="45" spans="1:13" ht="15" customHeight="1" x14ac:dyDescent="0.25">
      <c r="C45" s="53"/>
      <c r="D45" s="7"/>
      <c r="E45" s="7"/>
    </row>
    <row r="46" spans="1:13" x14ac:dyDescent="0.25">
      <c r="A46" s="103" t="s">
        <v>46</v>
      </c>
      <c r="B46" s="103"/>
      <c r="C46" s="103"/>
      <c r="D46" s="103"/>
      <c r="E46" s="103"/>
      <c r="F46" s="103"/>
      <c r="G46" s="103"/>
      <c r="H46" s="103"/>
    </row>
  </sheetData>
  <mergeCells count="54">
    <mergeCell ref="A44:H44"/>
    <mergeCell ref="A46:H46"/>
    <mergeCell ref="B43:E43"/>
    <mergeCell ref="A8:H8"/>
    <mergeCell ref="B37:E37"/>
    <mergeCell ref="A10:A11"/>
    <mergeCell ref="B10:E11"/>
    <mergeCell ref="B12:E12"/>
    <mergeCell ref="B13:E13"/>
    <mergeCell ref="B14:E14"/>
    <mergeCell ref="B26:E26"/>
    <mergeCell ref="B27:E27"/>
    <mergeCell ref="B24:E24"/>
    <mergeCell ref="B25:E25"/>
    <mergeCell ref="F38:H38"/>
    <mergeCell ref="F39:H39"/>
    <mergeCell ref="F42:H42"/>
    <mergeCell ref="A2:B2"/>
    <mergeCell ref="G37:H37"/>
    <mergeCell ref="G40:H40"/>
    <mergeCell ref="G41:H41"/>
    <mergeCell ref="B28:E28"/>
    <mergeCell ref="B29:E29"/>
    <mergeCell ref="B30:E30"/>
    <mergeCell ref="B32:E32"/>
    <mergeCell ref="B38:B41"/>
    <mergeCell ref="C38:C41"/>
    <mergeCell ref="B33:E33"/>
    <mergeCell ref="B34:E34"/>
    <mergeCell ref="B35:E35"/>
    <mergeCell ref="B36:E36"/>
    <mergeCell ref="B31:E31"/>
    <mergeCell ref="A3:D3"/>
    <mergeCell ref="A4:D4"/>
    <mergeCell ref="A5:D5"/>
    <mergeCell ref="B22:E22"/>
    <mergeCell ref="B23:E23"/>
    <mergeCell ref="B20:E20"/>
    <mergeCell ref="B21:E21"/>
    <mergeCell ref="A6:D6"/>
    <mergeCell ref="E7:H7"/>
    <mergeCell ref="B17:E17"/>
    <mergeCell ref="B18:E18"/>
    <mergeCell ref="B19:E19"/>
    <mergeCell ref="B15:E15"/>
    <mergeCell ref="B16:E16"/>
    <mergeCell ref="A7:C7"/>
    <mergeCell ref="G3:H3"/>
    <mergeCell ref="F5:H5"/>
    <mergeCell ref="E6:H6"/>
    <mergeCell ref="E4:H4"/>
    <mergeCell ref="F10:F11"/>
    <mergeCell ref="G10:G11"/>
    <mergeCell ref="H10:H11"/>
  </mergeCells>
  <dataValidations count="1">
    <dataValidation type="list" allowBlank="1" showInputMessage="1" showErrorMessage="1" sqref="C38:C41" xr:uid="{9A011350-074F-450B-A7A4-C68932ED9EBB}">
      <formula1>#REF!</formula1>
    </dataValidation>
  </dataValidations>
  <hyperlinks>
    <hyperlink ref="A6" r:id="rId1" xr:uid="{F8CCA7DB-70AB-427B-9C6A-4E97625BDED8}"/>
    <hyperlink ref="E7" r:id="rId2" xr:uid="{A6F7076C-8BFD-44C7-869E-062A9E871127}"/>
  </hyperlinks>
  <pageMargins left="0.31496062992125984" right="0" top="1.4173228346456694" bottom="0" header="0.31496062992125984" footer="0.31496062992125984"/>
  <pageSetup paperSize="9" orientation="portrait" horizontalDpi="4294967293" verticalDpi="0" r:id="rId3"/>
  <headerFooter>
    <oddHeader>&amp;R&amp;G</oddHeader>
  </headerFooter>
  <drawing r:id="rId4"/>
  <legacyDrawing r:id="rId5"/>
  <legacyDrawingHF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7" name="Button 5">
              <controlPr defaultSize="0" print="0" autoFill="0" autoPict="0" macro="[0]!NumeroFacture">
                <anchor moveWithCells="1" sizeWithCells="1">
                  <from>
                    <xdr:col>12</xdr:col>
                    <xdr:colOff>0</xdr:colOff>
                    <xdr:row>1</xdr:row>
                    <xdr:rowOff>0</xdr:rowOff>
                  </from>
                  <to>
                    <xdr:col>14</xdr:col>
                    <xdr:colOff>9525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0414B-C49D-4491-8182-701779918135}">
  <sheetPr codeName="Feuil10">
    <tabColor rgb="FFA568D2"/>
  </sheetPr>
  <dimension ref="A1:AA26"/>
  <sheetViews>
    <sheetView showGridLines="0" workbookViewId="0">
      <selection activeCell="D1" sqref="D1:D1048576"/>
    </sheetView>
  </sheetViews>
  <sheetFormatPr baseColWidth="10" defaultColWidth="11.42578125" defaultRowHeight="15" x14ac:dyDescent="0.25"/>
  <cols>
    <col min="1" max="1" width="38.28515625" style="1" customWidth="1"/>
    <col min="2" max="5" width="38.28515625" style="5" customWidth="1"/>
    <col min="6" max="6" width="38.28515625" style="1" customWidth="1"/>
    <col min="7" max="7" width="38.28515625" style="5" customWidth="1"/>
    <col min="8" max="8" width="35.140625" customWidth="1"/>
    <col min="9" max="9" width="35.5703125" customWidth="1"/>
    <col min="10" max="10" width="35.42578125" customWidth="1"/>
    <col min="11" max="11" width="53.140625" customWidth="1"/>
    <col min="12" max="12" width="20.7109375" customWidth="1"/>
    <col min="13" max="15" width="20.7109375" style="3" customWidth="1"/>
    <col min="16" max="17" width="20.7109375" style="8" customWidth="1"/>
    <col min="18" max="18" width="6.42578125" bestFit="1" customWidth="1"/>
    <col min="19" max="19" width="5.28515625" bestFit="1" customWidth="1"/>
    <col min="20" max="20" width="10.85546875" bestFit="1" customWidth="1"/>
    <col min="21" max="21" width="8.140625" bestFit="1" customWidth="1"/>
    <col min="22" max="22" width="10.42578125" bestFit="1" customWidth="1"/>
    <col min="23" max="23" width="10.140625" bestFit="1" customWidth="1"/>
    <col min="24" max="24" width="12.5703125" bestFit="1" customWidth="1"/>
  </cols>
  <sheetData>
    <row r="1" spans="1:27" x14ac:dyDescent="0.25">
      <c r="AA1" t="s">
        <v>24</v>
      </c>
    </row>
    <row r="3" spans="1:27" ht="44.25" customHeight="1" x14ac:dyDescent="0.25">
      <c r="A3" s="61" t="s">
        <v>1</v>
      </c>
      <c r="B3" s="62" t="s">
        <v>23</v>
      </c>
      <c r="C3" s="62" t="s">
        <v>34</v>
      </c>
      <c r="D3" s="62" t="s">
        <v>0</v>
      </c>
      <c r="E3" s="62" t="s">
        <v>45</v>
      </c>
      <c r="F3" s="63" t="s">
        <v>33</v>
      </c>
      <c r="G3" s="64" t="s">
        <v>32</v>
      </c>
      <c r="L3" s="12" t="s">
        <v>1</v>
      </c>
      <c r="M3" s="21" t="s">
        <v>37</v>
      </c>
      <c r="N3" s="21" t="s">
        <v>39</v>
      </c>
      <c r="O3" s="21" t="s">
        <v>38</v>
      </c>
      <c r="P3" s="13" t="s">
        <v>40</v>
      </c>
      <c r="Q3" s="14" t="s">
        <v>41</v>
      </c>
    </row>
    <row r="4" spans="1:27" ht="33.75" x14ac:dyDescent="0.25">
      <c r="A4" s="70" t="s">
        <v>2</v>
      </c>
      <c r="B4" s="72" t="e">
        <f t="shared" ref="B4:B15" si="0">F4+G4</f>
        <v>#REF!</v>
      </c>
      <c r="C4" s="72">
        <v>2866.66</v>
      </c>
      <c r="D4" s="72" t="e">
        <f>B4*I4</f>
        <v>#REF!</v>
      </c>
      <c r="E4" s="73" t="e">
        <f>IF(ISBLANK(#REF!),0,SUMPRODUCT((#REF!=$A$4)*(#REF!='Chiffre par mois'!$AA$1)*#REF!))</f>
        <v>#REF!</v>
      </c>
      <c r="F4" s="73" t="e">
        <f>SUMPRODUCT((#REF!=$A$4)*(#REF!='Chiffre par mois'!$AA$1)*#REF!)</f>
        <v>#REF!</v>
      </c>
      <c r="G4" s="73" t="e">
        <f>IF(ISBLANK(#REF!),0,SUMPRODUCT((#REF!=$A$4)*(#REF!='Chiffre par mois'!$AA$1)*#REF!))</f>
        <v>#REF!</v>
      </c>
      <c r="I4" s="11">
        <v>0.11</v>
      </c>
      <c r="L4" s="24" t="s">
        <v>2</v>
      </c>
      <c r="M4" s="25" t="e">
        <f>Tableau1[[#This Row],[Somme de Gain]]/Tableau1[[#This Row],[ Max Gain]]</f>
        <v>#REF!</v>
      </c>
      <c r="N4" s="25" t="e">
        <f>1-M4</f>
        <v>#REF!</v>
      </c>
      <c r="O4" s="25">
        <v>0.15</v>
      </c>
      <c r="P4" s="26">
        <v>0.05</v>
      </c>
      <c r="Q4" s="27">
        <v>0.05</v>
      </c>
    </row>
    <row r="5" spans="1:27" ht="33.75" x14ac:dyDescent="0.25">
      <c r="A5" s="71" t="s">
        <v>3</v>
      </c>
      <c r="B5" s="74" t="e">
        <f t="shared" si="0"/>
        <v>#REF!</v>
      </c>
      <c r="C5" s="74">
        <v>2866.66</v>
      </c>
      <c r="D5" s="75" t="e">
        <f>B5*I4</f>
        <v>#REF!</v>
      </c>
      <c r="E5" s="76" t="e">
        <f>IF(ISBLANK(#REF!),0,SUMPRODUCT((#REF!=$A$5)*(#REF!='Chiffre par mois'!$AA$1)*#REF!))</f>
        <v>#REF!</v>
      </c>
      <c r="F5" s="77" t="e">
        <f>SUMPRODUCT((#REF!=$A$5)*(#REF!='Chiffre par mois'!$AA$1)*#REF!)</f>
        <v>#REF!</v>
      </c>
      <c r="G5" s="77" t="e">
        <f>IF(ISBLANK(#REF!),0,SUMPRODUCT((#REF!=$A$5)*(#REF!='Chiffre par mois'!$AA$1)*#REF!))</f>
        <v>#REF!</v>
      </c>
      <c r="L5" s="19" t="s">
        <v>3</v>
      </c>
      <c r="M5" s="22" t="e">
        <f>Tableau1[[#This Row],[Somme de Gain]]/Tableau1[[#This Row],[ Max Gain]]</f>
        <v>#REF!</v>
      </c>
      <c r="N5" s="22" t="e">
        <f t="shared" ref="N5:N7" si="1">1-M5</f>
        <v>#REF!</v>
      </c>
      <c r="O5" s="22">
        <v>0.15</v>
      </c>
      <c r="P5" s="15">
        <v>0.05</v>
      </c>
      <c r="Q5" s="16">
        <v>0.05</v>
      </c>
    </row>
    <row r="6" spans="1:27" ht="33.75" x14ac:dyDescent="0.25">
      <c r="A6" s="70" t="s">
        <v>4</v>
      </c>
      <c r="B6" s="72" t="e">
        <f t="shared" si="0"/>
        <v>#REF!</v>
      </c>
      <c r="C6" s="72">
        <v>2866.66</v>
      </c>
      <c r="D6" s="72" t="e">
        <f>B6*I4</f>
        <v>#REF!</v>
      </c>
      <c r="E6" s="73" t="e">
        <f>IF(ISBLANK(#REF!),0,SUMPRODUCT((#REF!=$A$6)*(#REF!='Chiffre par mois'!$AA$1)*#REF!))</f>
        <v>#REF!</v>
      </c>
      <c r="F6" s="73" t="e">
        <f>SUMPRODUCT((#REF!=$A$6)*(#REF!='Chiffre par mois'!$AA$1)*#REF!)</f>
        <v>#REF!</v>
      </c>
      <c r="G6" s="73" t="e">
        <f>IF(ISBLANK(#REF!),0,SUMPRODUCT((#REF!=$A$6)*(#REF!='Chiffre par mois'!$AA$1)*#REF!))</f>
        <v>#REF!</v>
      </c>
      <c r="L6" s="24" t="s">
        <v>4</v>
      </c>
      <c r="M6" s="25" t="e">
        <f>Tableau1[[#This Row],[Somme de Gain]]/Tableau1[[#This Row],[ Max Gain]]</f>
        <v>#REF!</v>
      </c>
      <c r="N6" s="25" t="e">
        <f t="shared" si="1"/>
        <v>#REF!</v>
      </c>
      <c r="O6" s="25">
        <v>0.15</v>
      </c>
      <c r="P6" s="26">
        <v>0.05</v>
      </c>
      <c r="Q6" s="27">
        <v>0.05</v>
      </c>
    </row>
    <row r="7" spans="1:27" ht="33.75" x14ac:dyDescent="0.25">
      <c r="A7" s="71" t="s">
        <v>5</v>
      </c>
      <c r="B7" s="74" t="e">
        <f t="shared" si="0"/>
        <v>#REF!</v>
      </c>
      <c r="C7" s="74">
        <v>2866.66</v>
      </c>
      <c r="D7" s="75" t="e">
        <f>B7*I4</f>
        <v>#REF!</v>
      </c>
      <c r="E7" s="76" t="e">
        <f>IF(ISBLANK(#REF!),0,SUMPRODUCT((#REF!=$A$7)*(#REF!='Chiffre par mois'!$AA$1)*#REF!))</f>
        <v>#REF!</v>
      </c>
      <c r="F7" s="77" t="e">
        <f>SUMPRODUCT((#REF!=$A$7)*(#REF!='Chiffre par mois'!$AA$1)*#REF!)</f>
        <v>#REF!</v>
      </c>
      <c r="G7" s="77" t="e">
        <f>IF(ISBLANK(#REF!),0,SUMPRODUCT((#REF!=$A$7)*(#REF!='Chiffre par mois'!$AA$1)*#REF!))</f>
        <v>#REF!</v>
      </c>
      <c r="L7" s="19" t="s">
        <v>5</v>
      </c>
      <c r="M7" s="22" t="e">
        <f>Tableau1[[#This Row],[Somme de Gain]]/Tableau1[[#This Row],[ Max Gain]]</f>
        <v>#REF!</v>
      </c>
      <c r="N7" s="22" t="e">
        <f t="shared" si="1"/>
        <v>#REF!</v>
      </c>
      <c r="O7" s="22">
        <v>0.15</v>
      </c>
      <c r="P7" s="15">
        <v>0.05</v>
      </c>
      <c r="Q7" s="16">
        <v>0.05</v>
      </c>
    </row>
    <row r="8" spans="1:27" ht="33.75" x14ac:dyDescent="0.25">
      <c r="A8" s="70" t="s">
        <v>6</v>
      </c>
      <c r="B8" s="72" t="e">
        <f t="shared" si="0"/>
        <v>#REF!</v>
      </c>
      <c r="C8" s="72">
        <v>2866.66</v>
      </c>
      <c r="D8" s="72" t="e">
        <f>B8*I4</f>
        <v>#REF!</v>
      </c>
      <c r="E8" s="73" t="e">
        <f>IF(ISBLANK(#REF!),0,SUMPRODUCT((#REF!=$A$8)*(#REF!='Chiffre par mois'!$AA$1)*#REF!))</f>
        <v>#REF!</v>
      </c>
      <c r="F8" s="73" t="e">
        <f>SUMPRODUCT((#REF!=$A$8)*(#REF!='Chiffre par mois'!$AA$1)*#REF!)</f>
        <v>#REF!</v>
      </c>
      <c r="G8" s="73" t="e">
        <f>IF(ISBLANK(#REF!),0,SUMPRODUCT((#REF!=$A$8)*(#REF!='Chiffre par mois'!$AA$1)*#REF!))</f>
        <v>#REF!</v>
      </c>
      <c r="L8" s="24" t="s">
        <v>6</v>
      </c>
      <c r="M8" s="25" t="e">
        <f>Tableau1[[#This Row],[Somme de Gain]]/Tableau1[[#This Row],[ Max Gain]]</f>
        <v>#REF!</v>
      </c>
      <c r="N8" s="25" t="e">
        <f>1-M8</f>
        <v>#REF!</v>
      </c>
      <c r="O8" s="25">
        <v>0.15</v>
      </c>
      <c r="P8" s="26">
        <v>0.05</v>
      </c>
      <c r="Q8" s="27">
        <v>0.05</v>
      </c>
    </row>
    <row r="9" spans="1:27" ht="33.75" x14ac:dyDescent="0.25">
      <c r="A9" s="71" t="s">
        <v>7</v>
      </c>
      <c r="B9" s="74" t="e">
        <f t="shared" si="0"/>
        <v>#REF!</v>
      </c>
      <c r="C9" s="74">
        <v>2866.66</v>
      </c>
      <c r="D9" s="75" t="e">
        <f>B9*I4</f>
        <v>#REF!</v>
      </c>
      <c r="E9" s="76" t="e">
        <f>IF(ISBLANK(#REF!),0,SUMPRODUCT((#REF!=$A$9)*(#REF!='Chiffre par mois'!$AA$1)*#REF!))</f>
        <v>#REF!</v>
      </c>
      <c r="F9" s="77" t="e">
        <f>SUMPRODUCT((#REF!=$A$9)*(#REF!='Chiffre par mois'!$AA$1)*#REF!)</f>
        <v>#REF!</v>
      </c>
      <c r="G9" s="77" t="e">
        <f>IF(ISBLANK(#REF!),0,SUMPRODUCT((#REF!=$A$9)*(#REF!='Chiffre par mois'!$AA$1)*#REF!))</f>
        <v>#REF!</v>
      </c>
      <c r="L9" s="19" t="s">
        <v>7</v>
      </c>
      <c r="M9" s="22" t="e">
        <f>Tableau1[[#This Row],[Somme de Gain]]/Tableau1[[#This Row],[ Max Gain]]</f>
        <v>#REF!</v>
      </c>
      <c r="N9" s="22" t="e">
        <f t="shared" ref="N9:N15" si="2">1-M9</f>
        <v>#REF!</v>
      </c>
      <c r="O9" s="22">
        <v>0.15</v>
      </c>
      <c r="P9" s="15">
        <v>0.05</v>
      </c>
      <c r="Q9" s="16">
        <v>0.05</v>
      </c>
    </row>
    <row r="10" spans="1:27" ht="33.75" x14ac:dyDescent="0.25">
      <c r="A10" s="70" t="s">
        <v>8</v>
      </c>
      <c r="B10" s="72" t="e">
        <f t="shared" si="0"/>
        <v>#REF!</v>
      </c>
      <c r="C10" s="72">
        <v>2866.66</v>
      </c>
      <c r="D10" s="72" t="e">
        <f>B10*I4</f>
        <v>#REF!</v>
      </c>
      <c r="E10" s="73" t="e">
        <f>IF(ISBLANK(#REF!),0,SUMPRODUCT((#REF!=$A$10)*(#REF!='Chiffre par mois'!$AA$1)*#REF!))</f>
        <v>#REF!</v>
      </c>
      <c r="F10" s="73" t="e">
        <f>SUMPRODUCT((#REF!=$A$10)*(#REF!='Chiffre par mois'!$AA$1)*#REF!)</f>
        <v>#REF!</v>
      </c>
      <c r="G10" s="73" t="e">
        <f>IF(ISBLANK(#REF!),0,SUMPRODUCT((#REF!=$A$10)*(#REF!='Chiffre par mois'!$AA$1)*#REF!))</f>
        <v>#REF!</v>
      </c>
      <c r="L10" s="24" t="s">
        <v>8</v>
      </c>
      <c r="M10" s="25" t="e">
        <f>Tableau1[[#This Row],[Somme de Gain]]/Tableau1[[#This Row],[ Max Gain]]</f>
        <v>#REF!</v>
      </c>
      <c r="N10" s="25" t="e">
        <f t="shared" si="2"/>
        <v>#REF!</v>
      </c>
      <c r="O10" s="25">
        <v>0.15</v>
      </c>
      <c r="P10" s="26">
        <v>0.05</v>
      </c>
      <c r="Q10" s="27">
        <v>0.05</v>
      </c>
    </row>
    <row r="11" spans="1:27" ht="33.75" x14ac:dyDescent="0.25">
      <c r="A11" s="71" t="s">
        <v>13</v>
      </c>
      <c r="B11" s="74" t="e">
        <f t="shared" si="0"/>
        <v>#REF!</v>
      </c>
      <c r="C11" s="74">
        <v>2866.66</v>
      </c>
      <c r="D11" s="75" t="e">
        <f>B11*I4</f>
        <v>#REF!</v>
      </c>
      <c r="E11" s="76" t="e">
        <f>IF(ISBLANK(#REF!),0,SUMPRODUCT((#REF!=$A$11)*(#REF!='Chiffre par mois'!$AA$1)*#REF!))</f>
        <v>#REF!</v>
      </c>
      <c r="F11" s="77" t="e">
        <f>SUMPRODUCT((#REF!=$A$11)*(#REF!='Chiffre par mois'!$AA$1)*#REF!)</f>
        <v>#REF!</v>
      </c>
      <c r="G11" s="77" t="e">
        <f>IF(ISBLANK(#REF!),0,SUMPRODUCT((#REF!=$A$11)*(#REF!='Chiffre par mois'!$AA$1)*#REF!))</f>
        <v>#REF!</v>
      </c>
      <c r="L11" s="19" t="s">
        <v>13</v>
      </c>
      <c r="M11" s="22" t="e">
        <f>Tableau1[[#This Row],[Somme de Gain]]/Tableau1[[#This Row],[ Max Gain]]</f>
        <v>#REF!</v>
      </c>
      <c r="N11" s="22" t="e">
        <f t="shared" si="2"/>
        <v>#REF!</v>
      </c>
      <c r="O11" s="22">
        <v>0.15</v>
      </c>
      <c r="P11" s="15">
        <v>0.05</v>
      </c>
      <c r="Q11" s="16">
        <v>0.05</v>
      </c>
    </row>
    <row r="12" spans="1:27" ht="33.75" x14ac:dyDescent="0.25">
      <c r="A12" s="70" t="s">
        <v>9</v>
      </c>
      <c r="B12" s="72" t="e">
        <f t="shared" si="0"/>
        <v>#REF!</v>
      </c>
      <c r="C12" s="72">
        <v>2866.66</v>
      </c>
      <c r="D12" s="72" t="e">
        <f>B12*I4</f>
        <v>#REF!</v>
      </c>
      <c r="E12" s="73" t="e">
        <f>IF(ISBLANK(#REF!),0,SUMPRODUCT((#REF!=$A$12)*(#REF!='Chiffre par mois'!$AA$1)*#REF!))</f>
        <v>#REF!</v>
      </c>
      <c r="F12" s="73" t="e">
        <f>SUMPRODUCT((#REF!=$A$12)*(#REF!='Chiffre par mois'!$AA$1)*#REF!)</f>
        <v>#REF!</v>
      </c>
      <c r="G12" s="73" t="e">
        <f>IF(ISBLANK(#REF!),0,SUMPRODUCT((#REF!=$A$12)*(#REF!='Chiffre par mois'!$AA$1)*#REF!))</f>
        <v>#REF!</v>
      </c>
      <c r="L12" s="28" t="s">
        <v>9</v>
      </c>
      <c r="M12" s="25" t="e">
        <f>Tableau1[[#This Row],[Somme de Gain]]/Tableau1[[#This Row],[ Max Gain]]</f>
        <v>#REF!</v>
      </c>
      <c r="N12" s="29" t="e">
        <f t="shared" si="2"/>
        <v>#REF!</v>
      </c>
      <c r="O12" s="29">
        <v>0.15</v>
      </c>
      <c r="P12" s="30">
        <v>0.05</v>
      </c>
      <c r="Q12" s="31">
        <v>0.05</v>
      </c>
    </row>
    <row r="13" spans="1:27" ht="33.75" x14ac:dyDescent="0.25">
      <c r="A13" s="71" t="s">
        <v>10</v>
      </c>
      <c r="B13" s="74" t="e">
        <f t="shared" si="0"/>
        <v>#REF!</v>
      </c>
      <c r="C13" s="74">
        <v>2866.66</v>
      </c>
      <c r="D13" s="75" t="e">
        <f>B13*I4</f>
        <v>#REF!</v>
      </c>
      <c r="E13" s="76" t="e">
        <f>IF(ISBLANK(#REF!),0,SUMPRODUCT((#REF!=$A$13)*(#REF!='Chiffre par mois'!$AA$1)*#REF!))</f>
        <v>#REF!</v>
      </c>
      <c r="F13" s="77" t="e">
        <f>SUMPRODUCT((#REF!=$A$13)*(#REF!='Chiffre par mois'!$AA$1)*#REF!)</f>
        <v>#REF!</v>
      </c>
      <c r="G13" s="77" t="e">
        <f>IF(ISBLANK(#REF!),0,SUMPRODUCT((#REF!=$A$13)*(#REF!='Chiffre par mois'!$AA$1)*#REF!))</f>
        <v>#REF!</v>
      </c>
      <c r="L13" s="19" t="s">
        <v>10</v>
      </c>
      <c r="M13" s="22" t="e">
        <f>Tableau1[[#This Row],[Somme de Gain]]/Tableau1[[#This Row],[ Max Gain]]</f>
        <v>#REF!</v>
      </c>
      <c r="N13" s="22" t="e">
        <f t="shared" si="2"/>
        <v>#REF!</v>
      </c>
      <c r="O13" s="22">
        <v>0.15</v>
      </c>
      <c r="P13" s="15">
        <v>0.05</v>
      </c>
      <c r="Q13" s="16">
        <v>0.05</v>
      </c>
    </row>
    <row r="14" spans="1:27" ht="33.75" x14ac:dyDescent="0.25">
      <c r="A14" s="70" t="s">
        <v>11</v>
      </c>
      <c r="B14" s="72" t="e">
        <f t="shared" si="0"/>
        <v>#REF!</v>
      </c>
      <c r="C14" s="72">
        <v>2866.66</v>
      </c>
      <c r="D14" s="72" t="e">
        <f>B14*I4</f>
        <v>#REF!</v>
      </c>
      <c r="E14" s="73" t="e">
        <f>IF(ISBLANK(#REF!),0,SUMPRODUCT((#REF!=$A$14)*(#REF!='Chiffre par mois'!$AA$1)*#REF!))</f>
        <v>#REF!</v>
      </c>
      <c r="F14" s="73" t="e">
        <f>SUMPRODUCT((#REF!=$A$14)*(#REF!='Chiffre par mois'!$AA$1)*#REF!)</f>
        <v>#REF!</v>
      </c>
      <c r="G14" s="73" t="e">
        <f>IF(ISBLANK(#REF!),0,SUMPRODUCT((#REF!=$A$14)*(#REF!='Chiffre par mois'!$AA$1)*#REF!))</f>
        <v>#REF!</v>
      </c>
      <c r="L14" s="24" t="s">
        <v>11</v>
      </c>
      <c r="M14" s="25" t="e">
        <f>Tableau1[[#This Row],[Somme de Gain]]/Tableau1[[#This Row],[ Max Gain]]</f>
        <v>#REF!</v>
      </c>
      <c r="N14" s="25" t="e">
        <f t="shared" si="2"/>
        <v>#REF!</v>
      </c>
      <c r="O14" s="25">
        <v>0.15</v>
      </c>
      <c r="P14" s="26">
        <v>0.05</v>
      </c>
      <c r="Q14" s="27">
        <v>0.05</v>
      </c>
    </row>
    <row r="15" spans="1:27" ht="33.75" x14ac:dyDescent="0.25">
      <c r="A15" s="71" t="s">
        <v>12</v>
      </c>
      <c r="B15" s="74" t="e">
        <f t="shared" si="0"/>
        <v>#REF!</v>
      </c>
      <c r="C15" s="74">
        <v>2866.66</v>
      </c>
      <c r="D15" s="75" t="e">
        <f>B15*I4</f>
        <v>#REF!</v>
      </c>
      <c r="E15" s="76" t="e">
        <f>IF(ISBLANK(#REF!),0,SUMPRODUCT((#REF!=$A$15)*(#REF!='Chiffre par mois'!$AA$1)*#REF!))</f>
        <v>#REF!</v>
      </c>
      <c r="F15" s="77" t="e">
        <f>SUMPRODUCT((#REF!=$A$15)*(#REF!='Chiffre par mois'!$AA$1)*#REF!)</f>
        <v>#REF!</v>
      </c>
      <c r="G15" s="77" t="e">
        <f>IF(ISBLANK(#REF!),0,SUMPRODUCT((#REF!=$A$15)*(#REF!='Chiffre par mois'!$AA$1)*#REF!))</f>
        <v>#REF!</v>
      </c>
      <c r="L15" s="20" t="s">
        <v>12</v>
      </c>
      <c r="M15" s="23" t="e">
        <f>Tableau1[[#This Row],[Somme de Gain]]/Tableau1[[#This Row],[ Max Gain]]</f>
        <v>#REF!</v>
      </c>
      <c r="N15" s="23" t="e">
        <f t="shared" si="2"/>
        <v>#REF!</v>
      </c>
      <c r="O15" s="23">
        <v>0.15</v>
      </c>
      <c r="P15" s="17">
        <v>0.05</v>
      </c>
      <c r="Q15" s="18">
        <v>0.05</v>
      </c>
    </row>
    <row r="16" spans="1:27" ht="67.5" customHeight="1" x14ac:dyDescent="0.25">
      <c r="A16" s="60" t="s">
        <v>36</v>
      </c>
      <c r="B16" s="65" t="e">
        <f t="shared" ref="B16:G16" si="3">SUM(B4:B15)</f>
        <v>#REF!</v>
      </c>
      <c r="C16" s="66">
        <v>34400</v>
      </c>
      <c r="D16" s="67" t="e">
        <f t="shared" si="3"/>
        <v>#REF!</v>
      </c>
      <c r="E16" s="68" t="e">
        <f>SUM(E4:E15)</f>
        <v>#REF!</v>
      </c>
      <c r="F16" s="69" t="e">
        <f t="shared" si="3"/>
        <v>#REF!</v>
      </c>
      <c r="G16" s="69" t="e">
        <f t="shared" si="3"/>
        <v>#REF!</v>
      </c>
    </row>
    <row r="26" spans="6:6" x14ac:dyDescent="0.25">
      <c r="F26" s="9"/>
    </row>
  </sheetData>
  <dataValidations count="1">
    <dataValidation type="list" allowBlank="1" showInputMessage="1" showErrorMessage="1" sqref="I4" xr:uid="{47270204-EC4A-4B33-ABDB-71DCCED39B94}">
      <formula1>#REF!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DF537-A577-40FD-82A1-E2749D061A94}">
  <sheetPr codeName="Feuil9"/>
  <dimension ref="B2:C15"/>
  <sheetViews>
    <sheetView workbookViewId="0">
      <selection activeCell="C9" sqref="C9"/>
    </sheetView>
  </sheetViews>
  <sheetFormatPr baseColWidth="10" defaultColWidth="11.42578125" defaultRowHeight="15" x14ac:dyDescent="0.25"/>
  <cols>
    <col min="2" max="2" width="18.28515625" customWidth="1"/>
  </cols>
  <sheetData>
    <row r="2" spans="2:3" x14ac:dyDescent="0.25">
      <c r="B2" t="s">
        <v>14</v>
      </c>
      <c r="C2">
        <v>33</v>
      </c>
    </row>
    <row r="3" spans="2:3" x14ac:dyDescent="0.25">
      <c r="B3" t="s">
        <v>15</v>
      </c>
      <c r="C3">
        <v>33</v>
      </c>
    </row>
    <row r="4" spans="2:3" x14ac:dyDescent="0.25">
      <c r="B4" t="s">
        <v>16</v>
      </c>
      <c r="C4">
        <v>34</v>
      </c>
    </row>
    <row r="5" spans="2:3" x14ac:dyDescent="0.25">
      <c r="B5" t="s">
        <v>17</v>
      </c>
      <c r="C5">
        <v>100</v>
      </c>
    </row>
    <row r="8" spans="2:3" x14ac:dyDescent="0.25">
      <c r="B8" t="s">
        <v>18</v>
      </c>
      <c r="C8" s="4" t="e">
        <f>#REF!</f>
        <v>#REF!</v>
      </c>
    </row>
    <row r="9" spans="2:3" x14ac:dyDescent="0.25">
      <c r="B9" t="s">
        <v>19</v>
      </c>
      <c r="C9">
        <v>0.2</v>
      </c>
    </row>
    <row r="10" spans="2:3" x14ac:dyDescent="0.25">
      <c r="B10" t="s">
        <v>17</v>
      </c>
      <c r="C10" s="8" t="e">
        <f>SUM(C2:C5)-C8-C9</f>
        <v>#REF!</v>
      </c>
    </row>
    <row r="13" spans="2:3" x14ac:dyDescent="0.25">
      <c r="B13" t="s">
        <v>20</v>
      </c>
    </row>
    <row r="14" spans="2:3" x14ac:dyDescent="0.25">
      <c r="B14" t="s">
        <v>21</v>
      </c>
      <c r="C14" s="3" t="e">
        <f>ROUND(C8,0)&amp;"%"</f>
        <v>#REF!</v>
      </c>
    </row>
    <row r="15" spans="2:3" x14ac:dyDescent="0.25">
      <c r="B15" t="s">
        <v>22</v>
      </c>
    </row>
  </sheetData>
  <pageMargins left="0.7" right="0.7" top="0.75" bottom="0.75" header="0.3" footer="0.3"/>
  <pageSetup paperSize="9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Factures</vt:lpstr>
      <vt:lpstr>Chiffre par mois</vt:lpstr>
      <vt:lpstr>Aiguille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 Informatique</dc:creator>
  <cp:lastModifiedBy>Micro Informatique</cp:lastModifiedBy>
  <cp:lastPrinted>2021-08-21T19:01:20Z</cp:lastPrinted>
  <dcterms:created xsi:type="dcterms:W3CDTF">2020-09-13T21:14:38Z</dcterms:created>
  <dcterms:modified xsi:type="dcterms:W3CDTF">2021-09-17T16:19:40Z</dcterms:modified>
</cp:coreProperties>
</file>