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ro Informatique\Desktop\"/>
    </mc:Choice>
  </mc:AlternateContent>
  <xr:revisionPtr revIDLastSave="0" documentId="8_{4E962232-832C-45B8-BBC0-FE0F79305B09}" xr6:coauthVersionLast="47" xr6:coauthVersionMax="47" xr10:uidLastSave="{00000000-0000-0000-0000-000000000000}"/>
  <bookViews>
    <workbookView xWindow="-120" yWindow="-120" windowWidth="29040" windowHeight="15840" tabRatio="772" xr2:uid="{FF18775B-25BA-46F3-9899-49A77FD25EF0}"/>
  </bookViews>
  <sheets>
    <sheet name="Budget" sheetId="34" r:id="rId1"/>
  </sheets>
  <definedNames>
    <definedName name="_xlnm._FilterDatabase" localSheetId="0" hidden="1">Budget!$H$2:$L$2</definedName>
    <definedName name="Annéebudget">Budget!$AK$13</definedName>
    <definedName name="AnnéeCele">Budget!$AM$13</definedName>
    <definedName name="AnnéeSele">Budget!$AD$13</definedName>
    <definedName name="CatégorieDépense">OFFSET(Budget!$Y$16,1,,COUNTA(Budget!$X$16:$X$100023)-1,1)</definedName>
    <definedName name="CatégorieRevenue">OFFSET(Budget!$AH$16,1,,COUNTA(Budget!$AG$16:$AG$100011)-1,1)</definedName>
    <definedName name="Clients">OFFSET(#REF!,,,COUNTA(#REF!)-1)</definedName>
    <definedName name="DateDépense">OFFSET(Budget!$X$16,1,,COUNTA(Budget!$X$16:$X$100023)-1,1)</definedName>
    <definedName name="DateRevenue">OFFSET(Budget!$AG$16,1,,COUNTA(Budget!$AG$16:$AG$100011)-1,1)</definedName>
    <definedName name="Founisseurs">#REF!</definedName>
    <definedName name="InfoClients">OFFSET(#REF!,,,COUNTA(#REF!)-1,COUNTA(#REF!))</definedName>
    <definedName name="MoisBudget">Budget!$AK$14</definedName>
    <definedName name="MoisCele">Budget!$AM$14</definedName>
    <definedName name="Moiss">Budget!$AE$15:$AE$28</definedName>
    <definedName name="MoisSele">Budget!$AD$14</definedName>
    <definedName name="MontantDépense">OFFSET(Budget!$Z$16,1,,COUNTA(Budget!$X$16:$X$100023)-1,1)</definedName>
    <definedName name="MontantRevenue">OFFSET(Budget!$AI$16,1,,COUNTA(Budget!$AG$16:$AG$100011)-1,1)</definedName>
    <definedName name="Nature">#REF!</definedName>
    <definedName name="References">#REF!</definedName>
    <definedName name="Règlement">recherchex(#REF!,#REF!,#REF!)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4" i="34" l="1"/>
  <c r="Z32" i="34"/>
  <c r="Z208" i="34"/>
  <c r="Z192" i="34"/>
  <c r="Z176" i="34"/>
  <c r="Z160" i="34"/>
  <c r="Z144" i="34"/>
  <c r="Z128" i="34"/>
  <c r="Z112" i="34"/>
  <c r="Z96" i="34"/>
  <c r="Z80" i="34"/>
  <c r="Z64" i="34"/>
  <c r="Z48" i="34"/>
  <c r="AM14" i="34"/>
  <c r="AM15" i="34" s="1"/>
  <c r="AJ32" i="34"/>
  <c r="AJ31" i="34"/>
  <c r="AJ30" i="34"/>
  <c r="AJ29" i="34"/>
  <c r="AJ28" i="34"/>
  <c r="AJ27" i="34"/>
  <c r="AJ26" i="34"/>
  <c r="AJ25" i="34"/>
  <c r="AJ24" i="34"/>
  <c r="AJ23" i="34"/>
  <c r="AJ22" i="34"/>
  <c r="AJ21" i="34"/>
  <c r="AJ20" i="34"/>
  <c r="AJ19" i="34"/>
  <c r="AJ18" i="34"/>
  <c r="AJ17" i="34"/>
  <c r="AA18" i="34"/>
  <c r="AA19" i="34"/>
  <c r="AA20" i="34"/>
  <c r="AA21" i="34"/>
  <c r="AA22" i="34"/>
  <c r="AA23" i="34"/>
  <c r="AA24" i="34"/>
  <c r="AA25" i="34"/>
  <c r="AA26" i="34"/>
  <c r="AA27" i="34"/>
  <c r="AA28" i="34"/>
  <c r="AA29" i="34"/>
  <c r="AA30" i="34"/>
  <c r="AA31" i="34"/>
  <c r="AA32" i="34"/>
  <c r="AA33" i="34"/>
  <c r="AA34" i="34"/>
  <c r="AA35" i="34"/>
  <c r="AA36" i="34"/>
  <c r="AA37" i="34"/>
  <c r="AA38" i="34"/>
  <c r="AA39" i="34"/>
  <c r="AA40" i="34"/>
  <c r="AA41" i="34"/>
  <c r="AA42" i="34"/>
  <c r="AA43" i="34"/>
  <c r="AA44" i="34"/>
  <c r="AA45" i="34"/>
  <c r="AA46" i="34"/>
  <c r="AA47" i="34"/>
  <c r="AA48" i="34"/>
  <c r="AA49" i="34"/>
  <c r="AA50" i="34"/>
  <c r="AA51" i="34"/>
  <c r="AA52" i="34"/>
  <c r="AA53" i="34"/>
  <c r="AA54" i="34"/>
  <c r="AA55" i="34"/>
  <c r="AA56" i="34"/>
  <c r="AA57" i="34"/>
  <c r="AA58" i="34"/>
  <c r="AA59" i="34"/>
  <c r="AA60" i="34"/>
  <c r="AA61" i="34"/>
  <c r="AA62" i="34"/>
  <c r="AA63" i="34"/>
  <c r="AA64" i="34"/>
  <c r="AA65" i="34"/>
  <c r="AA66" i="34"/>
  <c r="AA67" i="34"/>
  <c r="AA68" i="34"/>
  <c r="AA69" i="34"/>
  <c r="AA70" i="34"/>
  <c r="AA71" i="34"/>
  <c r="AA72" i="34"/>
  <c r="AA73" i="34"/>
  <c r="AA74" i="34"/>
  <c r="AA75" i="34"/>
  <c r="AA76" i="34"/>
  <c r="AA77" i="34"/>
  <c r="AA78" i="34"/>
  <c r="AA79" i="34"/>
  <c r="AA80" i="34"/>
  <c r="AA81" i="34"/>
  <c r="AA82" i="34"/>
  <c r="AA83" i="34"/>
  <c r="AA84" i="34"/>
  <c r="AA85" i="34"/>
  <c r="AA86" i="34"/>
  <c r="AA87" i="34"/>
  <c r="AA88" i="34"/>
  <c r="AA89" i="34"/>
  <c r="AA90" i="34"/>
  <c r="AA91" i="34"/>
  <c r="AA92" i="34"/>
  <c r="AA93" i="34"/>
  <c r="AA94" i="34"/>
  <c r="AA95" i="34"/>
  <c r="AA96" i="34"/>
  <c r="AA97" i="34"/>
  <c r="AA98" i="34"/>
  <c r="AA99" i="34"/>
  <c r="AA100" i="34"/>
  <c r="AA101" i="34"/>
  <c r="AA102" i="34"/>
  <c r="AA103" i="34"/>
  <c r="AA104" i="34"/>
  <c r="AA105" i="34"/>
  <c r="AA106" i="34"/>
  <c r="AA107" i="34"/>
  <c r="AA108" i="34"/>
  <c r="AA109" i="34"/>
  <c r="AA110" i="34"/>
  <c r="AA111" i="34"/>
  <c r="AA112" i="34"/>
  <c r="AA113" i="34"/>
  <c r="AA114" i="34"/>
  <c r="AA115" i="34"/>
  <c r="AA116" i="34"/>
  <c r="AA117" i="34"/>
  <c r="AA118" i="34"/>
  <c r="AA119" i="34"/>
  <c r="AA120" i="34"/>
  <c r="AA121" i="34"/>
  <c r="AA122" i="34"/>
  <c r="AA123" i="34"/>
  <c r="AA124" i="34"/>
  <c r="AA125" i="34"/>
  <c r="AA126" i="34"/>
  <c r="AA127" i="34"/>
  <c r="AA128" i="34"/>
  <c r="AA129" i="34"/>
  <c r="AA130" i="34"/>
  <c r="AA131" i="34"/>
  <c r="AA132" i="34"/>
  <c r="AA133" i="34"/>
  <c r="AA134" i="34"/>
  <c r="AA135" i="34"/>
  <c r="AA136" i="34"/>
  <c r="AA137" i="34"/>
  <c r="AA138" i="34"/>
  <c r="AA139" i="34"/>
  <c r="AA140" i="34"/>
  <c r="AA141" i="34"/>
  <c r="AA142" i="34"/>
  <c r="AA143" i="34"/>
  <c r="AA144" i="34"/>
  <c r="AA145" i="34"/>
  <c r="AA146" i="34"/>
  <c r="AA147" i="34"/>
  <c r="AA148" i="34"/>
  <c r="AA149" i="34"/>
  <c r="AA150" i="34"/>
  <c r="AA151" i="34"/>
  <c r="AA152" i="34"/>
  <c r="AA153" i="34"/>
  <c r="AA154" i="34"/>
  <c r="AA155" i="34"/>
  <c r="AA156" i="34"/>
  <c r="AA157" i="34"/>
  <c r="AA158" i="34"/>
  <c r="AA159" i="34"/>
  <c r="AA160" i="34"/>
  <c r="AA161" i="34"/>
  <c r="AA162" i="34"/>
  <c r="AA163" i="34"/>
  <c r="AA164" i="34"/>
  <c r="AA165" i="34"/>
  <c r="AA166" i="34"/>
  <c r="AA167" i="34"/>
  <c r="AA168" i="34"/>
  <c r="AA169" i="34"/>
  <c r="AA170" i="34"/>
  <c r="AA171" i="34"/>
  <c r="AA172" i="34"/>
  <c r="AA173" i="34"/>
  <c r="AA174" i="34"/>
  <c r="AA175" i="34"/>
  <c r="AA176" i="34"/>
  <c r="AA177" i="34"/>
  <c r="AA178" i="34"/>
  <c r="AA179" i="34"/>
  <c r="AA180" i="34"/>
  <c r="AA181" i="34"/>
  <c r="AA182" i="34"/>
  <c r="AA183" i="34"/>
  <c r="AA184" i="34"/>
  <c r="AA185" i="34"/>
  <c r="AA186" i="34"/>
  <c r="AA187" i="34"/>
  <c r="AA188" i="34"/>
  <c r="AA189" i="34"/>
  <c r="AA190" i="34"/>
  <c r="AA191" i="34"/>
  <c r="AA192" i="34"/>
  <c r="AA193" i="34"/>
  <c r="AA194" i="34"/>
  <c r="AA195" i="34"/>
  <c r="AA196" i="34"/>
  <c r="AA197" i="34"/>
  <c r="AA198" i="34"/>
  <c r="AA199" i="34"/>
  <c r="AA200" i="34"/>
  <c r="AA201" i="34"/>
  <c r="AA202" i="34"/>
  <c r="AA203" i="34"/>
  <c r="AA204" i="34"/>
  <c r="AA205" i="34"/>
  <c r="AA206" i="34"/>
  <c r="AA207" i="34"/>
  <c r="AA208" i="34"/>
  <c r="AA209" i="34"/>
  <c r="AA210" i="34"/>
  <c r="AA211" i="34"/>
  <c r="AA212" i="34"/>
  <c r="AA213" i="34"/>
  <c r="AA214" i="34"/>
  <c r="AA215" i="34"/>
  <c r="AA216" i="34"/>
  <c r="AA217" i="34"/>
  <c r="AA218" i="34"/>
  <c r="AA219" i="34"/>
  <c r="AA220" i="34"/>
  <c r="AA221" i="34"/>
  <c r="AA222" i="34"/>
  <c r="AA223" i="34"/>
  <c r="AA224" i="34"/>
  <c r="AA225" i="34"/>
  <c r="AA226" i="34"/>
  <c r="AA227" i="34"/>
  <c r="AA228" i="34"/>
  <c r="AA229" i="34"/>
  <c r="AA230" i="34"/>
  <c r="AA231" i="34"/>
  <c r="AA232" i="34"/>
  <c r="AA233" i="34"/>
  <c r="AA234" i="34"/>
  <c r="AA235" i="34"/>
  <c r="AA236" i="34"/>
  <c r="AA237" i="34"/>
  <c r="AA238" i="34"/>
  <c r="AA239" i="34"/>
  <c r="AA17" i="34"/>
  <c r="C103" i="34"/>
  <c r="B101" i="34"/>
  <c r="B100" i="34"/>
  <c r="AD14" i="34"/>
  <c r="AD31" i="34" s="1"/>
  <c r="F7" i="34"/>
  <c r="AM20" i="34" l="1"/>
  <c r="AM19" i="34"/>
  <c r="AM18" i="34"/>
  <c r="AM17" i="34"/>
  <c r="AM16" i="34"/>
  <c r="B14" i="34"/>
  <c r="AD20" i="34"/>
  <c r="AD19" i="34"/>
  <c r="AD28" i="34"/>
  <c r="AD18" i="34"/>
  <c r="AD17" i="34"/>
  <c r="AD25" i="34"/>
  <c r="AD26" i="34"/>
  <c r="AD15" i="34"/>
  <c r="AD23" i="34"/>
  <c r="AD16" i="34"/>
  <c r="AD27" i="34"/>
  <c r="AD22" i="34"/>
  <c r="AD29" i="34"/>
  <c r="AD21" i="34"/>
  <c r="B31" i="34"/>
  <c r="B38" i="34"/>
  <c r="B32" i="34"/>
  <c r="B103" i="34"/>
  <c r="B104" i="34" s="1"/>
  <c r="B15" i="34"/>
  <c r="B29" i="34"/>
  <c r="B28" i="34"/>
  <c r="B22" i="34"/>
  <c r="B21" i="34"/>
  <c r="B20" i="34"/>
  <c r="B19" i="34"/>
  <c r="B18" i="34"/>
  <c r="B17" i="34"/>
  <c r="B16" i="34"/>
  <c r="B30" i="34"/>
  <c r="B34" i="34" l="1"/>
  <c r="B24" i="34"/>
  <c r="AM21" i="34" l="1"/>
  <c r="AM22" i="34"/>
  <c r="L2" i="34" s="1"/>
  <c r="B40" i="34" s="1"/>
  <c r="C7" i="34" s="1"/>
  <c r="AI31" i="34" l="1"/>
  <c r="AI32" i="34" s="1"/>
  <c r="AI39" i="34" s="1"/>
  <c r="AI40" i="34" s="1"/>
  <c r="AI47" i="34" s="1"/>
  <c r="AI48" i="34" s="1"/>
  <c r="AI55" i="34" s="1"/>
  <c r="AI56" i="34" s="1"/>
  <c r="AI63" i="34" s="1"/>
  <c r="AI64" i="34" s="1"/>
  <c r="AI71" i="34" s="1"/>
  <c r="AI72" i="34" s="1"/>
  <c r="AI79" i="34" s="1"/>
  <c r="AI80" i="34" s="1"/>
  <c r="AI87" i="34" s="1"/>
  <c r="AI88" i="34" s="1"/>
  <c r="AI95" i="34" s="1"/>
  <c r="AI96" i="34" s="1"/>
  <c r="AI103" i="34" s="1"/>
  <c r="AI104" i="34" s="1"/>
  <c r="AI111" i="34" s="1"/>
  <c r="AI112" i="34" s="1"/>
</calcChain>
</file>

<file path=xl/sharedStrings.xml><?xml version="1.0" encoding="utf-8"?>
<sst xmlns="http://schemas.openxmlformats.org/spreadsheetml/2006/main" count="377" uniqueCount="58">
  <si>
    <t>Mois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</si>
  <si>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</si>
  <si>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</si>
  <si>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</si>
  <si>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</si>
  <si>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</si>
  <si>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</si>
  <si>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</si>
  <si>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</si>
  <si>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</si>
  <si>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</si>
  <si>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</si>
  <si>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</si>
  <si>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Année</t>
  </si>
  <si>
    <t>Date</t>
  </si>
  <si>
    <t>Montant</t>
  </si>
  <si>
    <t>Mois:</t>
  </si>
  <si>
    <t>Budget:</t>
  </si>
  <si>
    <t>Loyer</t>
  </si>
  <si>
    <t>Eau</t>
  </si>
  <si>
    <t>Electricité</t>
  </si>
  <si>
    <t>Assurance Véhicules</t>
  </si>
  <si>
    <t>Assurance Maison</t>
  </si>
  <si>
    <t>Téléphones</t>
  </si>
  <si>
    <t>Internet</t>
  </si>
  <si>
    <t>Alimentaire</t>
  </si>
  <si>
    <t>Loisir &amp; Divers</t>
  </si>
  <si>
    <t>Voyages &amp; Vacances</t>
  </si>
  <si>
    <t>Achats &amp; Shopping</t>
  </si>
  <si>
    <t>Enfants</t>
  </si>
  <si>
    <t>Cantine</t>
  </si>
  <si>
    <t>Dépenses Diverses</t>
  </si>
  <si>
    <t>Les dépenses</t>
  </si>
  <si>
    <t>Catégorie</t>
  </si>
  <si>
    <t>Reste:</t>
  </si>
  <si>
    <t>Netflix</t>
  </si>
  <si>
    <t>CFE</t>
  </si>
  <si>
    <t>URSAFF</t>
  </si>
  <si>
    <t>Frais de société</t>
  </si>
  <si>
    <t>Impôt sur les revenue</t>
  </si>
  <si>
    <t>contribution formation professionnelle</t>
  </si>
  <si>
    <t>Total Dépenses Fixe</t>
  </si>
  <si>
    <t>Dépenses Fixe</t>
  </si>
  <si>
    <t>Total Dépenses Variables</t>
  </si>
  <si>
    <t>Autres Dépenses</t>
  </si>
  <si>
    <t>Total Autres Dépenses</t>
  </si>
  <si>
    <t>Reste</t>
  </si>
  <si>
    <t>Revenue du Foyer</t>
  </si>
  <si>
    <t>Alocation de logement</t>
  </si>
  <si>
    <t>Alocations familiales avec conditions de ressources</t>
  </si>
  <si>
    <t>Prime d’activité</t>
  </si>
  <si>
    <t>Revenu de solidarité active</t>
  </si>
  <si>
    <t>Salaire 1</t>
  </si>
  <si>
    <t>Salaire 2</t>
  </si>
  <si>
    <t>Trésorerie</t>
  </si>
  <si>
    <t xml:space="preserve">Total Revenue </t>
  </si>
  <si>
    <t>Total Dépenses 12</t>
  </si>
  <si>
    <t>Total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</si>
</sst>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#,##0.00\ &quot;€&quot;"/>
    <numFmt numFmtId="170" formatCode="mmmm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8A3E"/>
      <name val="Calibri"/>
      <family val="2"/>
      <scheme val="minor"/>
    </font>
    <font>
      <sz val="11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FC7D68"/>
        <bgColor indexed="64"/>
      </patternFill>
    </fill>
    <fill>
      <patternFill patternType="solid">
        <fgColor rgb="FF008A3E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D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  <border>
      <left/>
      <right/>
      <top style="thin">
        <color rgb="FFFF217B"/>
      </top>
      <bottom style="thin">
        <color rgb="FFFF217B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2" borderId="0" xfId="0" applyFill="1"/>
    <xf numFmtId="0" fontId="0" fillId="8" borderId="0" xfId="0" applyFill="1" applyBorder="1"/>
    <xf numFmtId="0" fontId="4" fillId="2" borderId="0" xfId="0" applyFont="1" applyFill="1" applyAlignment="1">
      <alignment horizontal="center" vertical="center"/>
    </xf>
    <xf numFmtId="0" fontId="0" fillId="0" borderId="16" xfId="0" applyBorder="1"/>
    <xf numFmtId="0" fontId="4" fillId="6" borderId="13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3" fillId="13" borderId="5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8" borderId="0" xfId="0" applyNumberFormat="1" applyFill="1" applyBorder="1" applyAlignment="1">
      <alignment horizontal="center"/>
    </xf>
    <xf numFmtId="0" fontId="3" fillId="7" borderId="5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2" fontId="0" fillId="0" borderId="0" xfId="0" applyNumberFormat="1"/>
    <xf numFmtId="44" fontId="0" fillId="0" borderId="0" xfId="1" applyFont="1"/>
    <xf numFmtId="0" fontId="0" fillId="0" borderId="17" xfId="0" applyBorder="1"/>
    <xf numFmtId="0" fontId="0" fillId="0" borderId="17" xfId="0" applyFill="1" applyBorder="1"/>
    <xf numFmtId="0" fontId="4" fillId="5" borderId="2" xfId="0" applyFont="1" applyFill="1" applyBorder="1" applyAlignment="1">
      <alignment horizontal="right" vertical="center"/>
    </xf>
    <xf numFmtId="170" fontId="1" fillId="0" borderId="0" xfId="0" applyNumberFormat="1" applyFont="1" applyAlignment="1">
      <alignment horizontal="center" vertical="center"/>
    </xf>
    <xf numFmtId="14" fontId="0" fillId="11" borderId="9" xfId="0" applyNumberFormat="1" applyFill="1" applyBorder="1" applyAlignment="1">
      <alignment horizontal="center"/>
    </xf>
    <xf numFmtId="14" fontId="3" fillId="10" borderId="6" xfId="0" applyNumberFormat="1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164" fontId="3" fillId="12" borderId="8" xfId="0" applyNumberFormat="1" applyFont="1" applyFill="1" applyBorder="1" applyAlignment="1">
      <alignment horizontal="center" vertical="center"/>
    </xf>
    <xf numFmtId="0" fontId="3" fillId="0" borderId="18" xfId="0" applyFont="1" applyBorder="1"/>
    <xf numFmtId="0" fontId="3" fillId="16" borderId="1" xfId="0" applyFont="1" applyFill="1" applyBorder="1"/>
    <xf numFmtId="0" fontId="3" fillId="2" borderId="1" xfId="0" applyFont="1" applyFill="1" applyBorder="1"/>
    <xf numFmtId="0" fontId="3" fillId="7" borderId="1" xfId="0" applyFont="1" applyFill="1" applyBorder="1"/>
    <xf numFmtId="0" fontId="3" fillId="16" borderId="2" xfId="0" applyFont="1" applyFill="1" applyBorder="1"/>
    <xf numFmtId="0" fontId="3" fillId="15" borderId="2" xfId="0" applyFont="1" applyFill="1" applyBorder="1"/>
    <xf numFmtId="0" fontId="3" fillId="2" borderId="2" xfId="0" applyFont="1" applyFill="1" applyBorder="1"/>
    <xf numFmtId="44" fontId="0" fillId="0" borderId="17" xfId="1" applyFont="1" applyBorder="1"/>
    <xf numFmtId="44" fontId="0" fillId="0" borderId="16" xfId="1" applyFont="1" applyBorder="1"/>
    <xf numFmtId="44" fontId="3" fillId="0" borderId="19" xfId="1" applyFont="1" applyBorder="1"/>
    <xf numFmtId="44" fontId="3" fillId="2" borderId="3" xfId="1" applyFont="1" applyFill="1" applyBorder="1"/>
    <xf numFmtId="44" fontId="3" fillId="16" borderId="3" xfId="1" applyFont="1" applyFill="1" applyBorder="1"/>
    <xf numFmtId="44" fontId="3" fillId="15" borderId="3" xfId="1" applyFont="1" applyFill="1" applyBorder="1"/>
    <xf numFmtId="44" fontId="0" fillId="0" borderId="19" xfId="1" applyFont="1" applyBorder="1"/>
    <xf numFmtId="44" fontId="0" fillId="3" borderId="10" xfId="1" applyFont="1" applyFill="1" applyBorder="1" applyAlignment="1">
      <alignment horizontal="center"/>
    </xf>
    <xf numFmtId="44" fontId="0" fillId="16" borderId="10" xfId="1" applyFont="1" applyFill="1" applyBorder="1" applyAlignment="1">
      <alignment horizontal="center"/>
    </xf>
    <xf numFmtId="44" fontId="0" fillId="17" borderId="10" xfId="1" applyFont="1" applyFill="1" applyBorder="1" applyAlignment="1">
      <alignment horizontal="center"/>
    </xf>
    <xf numFmtId="44" fontId="0" fillId="7" borderId="10" xfId="1" applyFont="1" applyFill="1" applyBorder="1" applyAlignment="1">
      <alignment horizontal="center"/>
    </xf>
    <xf numFmtId="44" fontId="0" fillId="14" borderId="10" xfId="1" applyFont="1" applyFill="1" applyBorder="1" applyAlignment="1">
      <alignment horizontal="center"/>
    </xf>
    <xf numFmtId="44" fontId="0" fillId="18" borderId="10" xfId="1" applyFont="1" applyFill="1" applyBorder="1" applyAlignment="1">
      <alignment horizontal="center"/>
    </xf>
    <xf numFmtId="44" fontId="0" fillId="5" borderId="10" xfId="1" applyFont="1" applyFill="1" applyBorder="1" applyAlignment="1">
      <alignment horizontal="center"/>
    </xf>
    <xf numFmtId="44" fontId="0" fillId="2" borderId="10" xfId="1" applyFont="1" applyFill="1" applyBorder="1" applyAlignment="1">
      <alignment horizontal="center"/>
    </xf>
    <xf numFmtId="44" fontId="0" fillId="19" borderId="10" xfId="1" applyFont="1" applyFill="1" applyBorder="1" applyAlignment="1">
      <alignment horizontal="center"/>
    </xf>
    <xf numFmtId="44" fontId="0" fillId="6" borderId="10" xfId="1" applyFont="1" applyFill="1" applyBorder="1" applyAlignment="1">
      <alignment horizontal="center"/>
    </xf>
    <xf numFmtId="44" fontId="0" fillId="20" borderId="10" xfId="1" applyFont="1" applyFill="1" applyBorder="1" applyAlignment="1">
      <alignment horizontal="center"/>
    </xf>
    <xf numFmtId="44" fontId="0" fillId="21" borderId="10" xfId="1" applyFont="1" applyFill="1" applyBorder="1" applyAlignment="1">
      <alignment horizontal="center"/>
    </xf>
    <xf numFmtId="44" fontId="0" fillId="22" borderId="10" xfId="1" applyFont="1" applyFill="1" applyBorder="1" applyAlignment="1">
      <alignment horizontal="center"/>
    </xf>
    <xf numFmtId="44" fontId="4" fillId="5" borderId="3" xfId="1" applyFont="1" applyFill="1" applyBorder="1" applyAlignment="1">
      <alignment horizontal="left" vertical="center"/>
    </xf>
    <xf numFmtId="44" fontId="5" fillId="6" borderId="13" xfId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right" vertical="center"/>
    </xf>
    <xf numFmtId="0" fontId="4" fillId="2" borderId="15" xfId="0" applyFont="1" applyFill="1" applyBorder="1" applyAlignment="1">
      <alignment horizontal="right" vertical="center"/>
    </xf>
    <xf numFmtId="0" fontId="3" fillId="13" borderId="10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13" borderId="9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"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2" defaultTableStyle="TableStyleMedium2" defaultPivotStyle="PivotStyleLight16">
    <tableStyle name="Style de tableau 1" pivot="0" count="0" xr9:uid="{92B29CB7-C950-45FA-B98A-141AF4E067B5}"/>
    <tableStyle name="Style de tableau 2" pivot="0" count="0" xr9:uid="{31F77F0C-81E2-41B9-8AC5-6253E6DA1A52}"/>
  </tableStyles>
  <colors>
    <mruColors>
      <color rgb="FFFDB8AD"/>
      <color rgb="FFA568D2"/>
      <color rgb="FFBDFFFF"/>
      <color rgb="FFFC7D68"/>
      <color rgb="FFFF3399"/>
      <color rgb="FF008A3E"/>
      <color rgb="FFFC8774"/>
      <color rgb="FFFED1CA"/>
      <color rgb="FFFDA799"/>
      <color rgb="FFFED5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0</xdr:row>
      <xdr:rowOff>76200</xdr:rowOff>
    </xdr:from>
    <xdr:to>
      <xdr:col>0</xdr:col>
      <xdr:colOff>775377</xdr:colOff>
      <xdr:row>2</xdr:row>
      <xdr:rowOff>85725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76200"/>
          <a:ext cx="661077" cy="581025"/>
        </a:xfrm>
        <a:prstGeom prst="rect">
          <a:avLst/>
        </a:prstGeom>
      </xdr:spPr>
    </xdr:pic>
    <xdr:clientData/>
  </xdr:twoCellAnchor>
  <xdr:twoCellAnchor editAs="absolute">
    <xdr:from>
      <xdr:col>0</xdr:col>
      <xdr:colOff>847712</xdr:colOff>
      <xdr:row>0</xdr:row>
      <xdr:rowOff>0</xdr:rowOff>
    </xdr:from>
    <xdr:to>
      <xdr:col>3</xdr:col>
      <xdr:colOff>285772</xdr:colOff>
      <xdr:row>2</xdr:row>
      <xdr:rowOff>146966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847712" y="0"/>
          <a:ext cx="4914935" cy="71846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4000" b="1" cap="none" spc="50">
              <a:ln w="9525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Dépenses</a:t>
          </a:r>
          <a:r>
            <a:rPr lang="fr-FR" sz="4000" b="1" cap="none" spc="50">
              <a:ln w="9525" cmpd="sng">
                <a:solidFill>
                  <a:srgbClr val="66FF99"/>
                </a:solidFill>
                <a:prstDash val="solid"/>
              </a:ln>
              <a:solidFill>
                <a:schemeClr val="bg1"/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 </a:t>
          </a:r>
          <a:r>
            <a:rPr lang="fr-FR" sz="4000" b="1" cap="none" spc="50">
              <a:ln w="9525" cmpd="sng">
                <a:solidFill>
                  <a:schemeClr val="tx1"/>
                </a:solidFill>
                <a:prstDash val="solid"/>
              </a:ln>
              <a:solidFill>
                <a:schemeClr val="bg1"/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Mensuelles</a:t>
          </a:r>
        </a:p>
      </xdr:txBody>
    </xdr:sp>
    <xdr:clientData/>
  </xdr:twoCellAnchor>
  <xdr:twoCellAnchor>
    <xdr:from>
      <xdr:col>0</xdr:col>
      <xdr:colOff>9525</xdr:colOff>
      <xdr:row>4</xdr:row>
      <xdr:rowOff>9525</xdr:rowOff>
    </xdr:from>
    <xdr:to>
      <xdr:col>11</xdr:col>
      <xdr:colOff>708525</xdr:colOff>
      <xdr:row>5</xdr:row>
      <xdr:rowOff>24225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pSpPr/>
      </xdr:nvGrpSpPr>
      <xdr:grpSpPr>
        <a:xfrm>
          <a:off x="9525" y="866775"/>
          <a:ext cx="12891000" cy="205200"/>
          <a:chOff x="9525" y="866775"/>
          <a:chExt cx="12891000" cy="205200"/>
        </a:xfrm>
      </xdr:grpSpPr>
      <xdr:sp macro="[0]!Mois" textlink="">
        <xdr:nvSpPr>
          <xdr:cNvPr id="10" name="Février">
            <a:extLst>
              <a:ext uri="{FF2B5EF4-FFF2-40B4-BE49-F238E27FC236}">
                <a16:creationId xmlns:a16="http://schemas.microsoft.com/office/drawing/2014/main" id="{00000000-0008-0000-0900-00000A000000}"/>
              </a:ext>
            </a:extLst>
          </xdr:cNvPr>
          <xdr:cNvSpPr/>
        </xdr:nvSpPr>
        <xdr:spPr>
          <a:xfrm>
            <a:off x="108585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Février</a:t>
            </a:r>
          </a:p>
        </xdr:txBody>
      </xdr:sp>
      <xdr:sp macro="[0]!Mois" textlink="">
        <xdr:nvSpPr>
          <xdr:cNvPr id="11" name="Mars">
            <a:extLst>
              <a:ext uri="{FF2B5EF4-FFF2-40B4-BE49-F238E27FC236}">
                <a16:creationId xmlns:a16="http://schemas.microsoft.com/office/drawing/2014/main" id="{00000000-0008-0000-0900-00000B000000}"/>
              </a:ext>
            </a:extLst>
          </xdr:cNvPr>
          <xdr:cNvSpPr/>
        </xdr:nvSpPr>
        <xdr:spPr>
          <a:xfrm>
            <a:off x="2162175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Mars</a:t>
            </a:r>
          </a:p>
        </xdr:txBody>
      </xdr:sp>
      <xdr:sp macro="[0]!Mois" textlink="">
        <xdr:nvSpPr>
          <xdr:cNvPr id="12" name="Avril">
            <a:extLst>
              <a:ext uri="{FF2B5EF4-FFF2-40B4-BE49-F238E27FC236}">
                <a16:creationId xmlns:a16="http://schemas.microsoft.com/office/drawing/2014/main" id="{00000000-0008-0000-0900-00000C000000}"/>
              </a:ext>
            </a:extLst>
          </xdr:cNvPr>
          <xdr:cNvSpPr/>
        </xdr:nvSpPr>
        <xdr:spPr>
          <a:xfrm>
            <a:off x="323850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Avril</a:t>
            </a:r>
          </a:p>
        </xdr:txBody>
      </xdr:sp>
      <xdr:sp macro="[0]!Mois" textlink="">
        <xdr:nvSpPr>
          <xdr:cNvPr id="13" name="Mai">
            <a:extLst>
              <a:ext uri="{FF2B5EF4-FFF2-40B4-BE49-F238E27FC236}">
                <a16:creationId xmlns:a16="http://schemas.microsoft.com/office/drawing/2014/main" id="{00000000-0008-0000-0900-00000D000000}"/>
              </a:ext>
            </a:extLst>
          </xdr:cNvPr>
          <xdr:cNvSpPr/>
        </xdr:nvSpPr>
        <xdr:spPr>
          <a:xfrm>
            <a:off x="4314825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Mai</a:t>
            </a:r>
          </a:p>
        </xdr:txBody>
      </xdr:sp>
      <xdr:sp macro="[0]!Mois" textlink="">
        <xdr:nvSpPr>
          <xdr:cNvPr id="15" name="Juin">
            <a:extLst>
              <a:ext uri="{FF2B5EF4-FFF2-40B4-BE49-F238E27FC236}">
                <a16:creationId xmlns:a16="http://schemas.microsoft.com/office/drawing/2014/main" id="{00000000-0008-0000-0900-00000F000000}"/>
              </a:ext>
            </a:extLst>
          </xdr:cNvPr>
          <xdr:cNvSpPr/>
        </xdr:nvSpPr>
        <xdr:spPr>
          <a:xfrm>
            <a:off x="539115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Juin</a:t>
            </a:r>
          </a:p>
        </xdr:txBody>
      </xdr:sp>
      <xdr:sp macro="[0]!Mois" textlink="">
        <xdr:nvSpPr>
          <xdr:cNvPr id="16" name="Juillet">
            <a:extLst>
              <a:ext uri="{FF2B5EF4-FFF2-40B4-BE49-F238E27FC236}">
                <a16:creationId xmlns:a16="http://schemas.microsoft.com/office/drawing/2014/main" id="{00000000-0008-0000-0900-000010000000}"/>
              </a:ext>
            </a:extLst>
          </xdr:cNvPr>
          <xdr:cNvSpPr/>
        </xdr:nvSpPr>
        <xdr:spPr>
          <a:xfrm>
            <a:off x="645795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Juillet</a:t>
            </a:r>
          </a:p>
        </xdr:txBody>
      </xdr:sp>
      <xdr:sp macro="[0]!Mois" textlink="">
        <xdr:nvSpPr>
          <xdr:cNvPr id="19" name="Août">
            <a:extLst>
              <a:ext uri="{FF2B5EF4-FFF2-40B4-BE49-F238E27FC236}">
                <a16:creationId xmlns:a16="http://schemas.microsoft.com/office/drawing/2014/main" id="{00000000-0008-0000-0900-000013000000}"/>
              </a:ext>
            </a:extLst>
          </xdr:cNvPr>
          <xdr:cNvSpPr/>
        </xdr:nvSpPr>
        <xdr:spPr>
          <a:xfrm>
            <a:off x="752475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Août</a:t>
            </a:r>
          </a:p>
        </xdr:txBody>
      </xdr:sp>
      <xdr:sp macro="[0]!Mois" textlink="">
        <xdr:nvSpPr>
          <xdr:cNvPr id="21" name="Septembre">
            <a:extLst>
              <a:ext uri="{FF2B5EF4-FFF2-40B4-BE49-F238E27FC236}">
                <a16:creationId xmlns:a16="http://schemas.microsoft.com/office/drawing/2014/main" id="{00000000-0008-0000-0900-000015000000}"/>
              </a:ext>
            </a:extLst>
          </xdr:cNvPr>
          <xdr:cNvSpPr/>
        </xdr:nvSpPr>
        <xdr:spPr>
          <a:xfrm>
            <a:off x="859155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520" b="1">
                <a:solidFill>
                  <a:schemeClr val="tx1"/>
                </a:solidFill>
              </a:rPr>
              <a:t>Septembre</a:t>
            </a:r>
          </a:p>
        </xdr:txBody>
      </xdr:sp>
      <xdr:sp macro="[0]!Mois" textlink="">
        <xdr:nvSpPr>
          <xdr:cNvPr id="22" name="Octobre">
            <a:extLst>
              <a:ext uri="{FF2B5EF4-FFF2-40B4-BE49-F238E27FC236}">
                <a16:creationId xmlns:a16="http://schemas.microsoft.com/office/drawing/2014/main" id="{00000000-0008-0000-0900-000016000000}"/>
              </a:ext>
            </a:extLst>
          </xdr:cNvPr>
          <xdr:cNvSpPr/>
        </xdr:nvSpPr>
        <xdr:spPr>
          <a:xfrm>
            <a:off x="9667875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Octobre</a:t>
            </a:r>
          </a:p>
        </xdr:txBody>
      </xdr:sp>
      <xdr:sp macro="[0]!Mois" textlink="">
        <xdr:nvSpPr>
          <xdr:cNvPr id="23" name="Novembre">
            <a:extLst>
              <a:ext uri="{FF2B5EF4-FFF2-40B4-BE49-F238E27FC236}">
                <a16:creationId xmlns:a16="http://schemas.microsoft.com/office/drawing/2014/main" id="{00000000-0008-0000-0900-000017000000}"/>
              </a:ext>
            </a:extLst>
          </xdr:cNvPr>
          <xdr:cNvSpPr/>
        </xdr:nvSpPr>
        <xdr:spPr>
          <a:xfrm>
            <a:off x="10744200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Novembre</a:t>
            </a:r>
          </a:p>
        </xdr:txBody>
      </xdr:sp>
      <xdr:sp macro="[0]!Mois" textlink="">
        <xdr:nvSpPr>
          <xdr:cNvPr id="24" name="Décembre">
            <a:extLst>
              <a:ext uri="{FF2B5EF4-FFF2-40B4-BE49-F238E27FC236}">
                <a16:creationId xmlns:a16="http://schemas.microsoft.com/office/drawing/2014/main" id="{00000000-0008-0000-0900-000018000000}"/>
              </a:ext>
            </a:extLst>
          </xdr:cNvPr>
          <xdr:cNvSpPr/>
        </xdr:nvSpPr>
        <xdr:spPr>
          <a:xfrm>
            <a:off x="11820525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Décembre</a:t>
            </a:r>
          </a:p>
        </xdr:txBody>
      </xdr:sp>
      <xdr:sp macro="[0]!Mois" textlink="">
        <xdr:nvSpPr>
          <xdr:cNvPr id="17" name="Janvier">
            <a:extLst>
              <a:ext uri="{FF2B5EF4-FFF2-40B4-BE49-F238E27FC236}">
                <a16:creationId xmlns:a16="http://schemas.microsoft.com/office/drawing/2014/main" id="{00000000-0008-0000-0900-000011000000}"/>
              </a:ext>
            </a:extLst>
          </xdr:cNvPr>
          <xdr:cNvSpPr/>
        </xdr:nvSpPr>
        <xdr:spPr>
          <a:xfrm>
            <a:off x="9525" y="866775"/>
            <a:ext cx="1080000" cy="205200"/>
          </a:xfrm>
          <a:prstGeom prst="rect">
            <a:avLst/>
          </a:prstGeom>
          <a:solidFill>
            <a:srgbClr val="00B0F0"/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Janvier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14AE235-B659-47A9-A8B7-C90147F00004}" name="Tableau19" displayName="Tableau19" ref="X16:Z208" totalsRowShown="0" headerRowBorderDxfId="5" tableBorderDxfId="4" totalsRowBorderDxfId="3">
  <autoFilter ref="X16:Z208" xr:uid="{514AE235-B659-47A9-A8B7-C90147F00004}"/>
  <tableColumns count="3">
    <tableColumn id="1" xr3:uid="{BF092ADD-7D8C-4149-85FE-0D90955BA2CD}" name="Date" dataDxfId="2"/>
    <tableColumn id="2" xr3:uid="{B31DD9F6-E208-4558-A131-5CDC17E028D8}" name="Catégorie" dataDxfId="1"/>
    <tableColumn id="3" xr3:uid="{B41D898C-9080-4B5C-B13B-00E7076C2ECE}" name="Montant" dataDxfId="0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CF5CC-D17D-4E3E-B710-C6FB34F0407B}">
  <sheetPr codeName="Feuil11"/>
  <dimension ref="A1:AS240"/>
  <sheetViews>
    <sheetView tabSelected="1" workbookViewId="0">
      <selection activeCell="I2" sqref="I2"/>
    </sheetView>
  </sheetViews>
  <sheetFormatPr baseColWidth="10" defaultRowHeight="15" x14ac:dyDescent="0.25"/>
  <cols>
    <col min="1" max="1" width="25.7109375" customWidth="1"/>
    <col min="2" max="2" width="30.7109375" customWidth="1"/>
    <col min="3" max="3" width="25.7109375" customWidth="1"/>
    <col min="9" max="9" width="20.7109375" customWidth="1"/>
    <col min="12" max="12" width="25.7109375" customWidth="1"/>
    <col min="24" max="24" width="25.7109375" style="17" customWidth="1"/>
    <col min="25" max="25" width="25.7109375" style="5" customWidth="1"/>
    <col min="26" max="26" width="25.7109375" style="6" customWidth="1"/>
    <col min="29" max="31" width="25.7109375" customWidth="1"/>
    <col min="32" max="32" width="11.7109375" style="1" customWidth="1"/>
    <col min="33" max="33" width="25.7109375" customWidth="1"/>
    <col min="34" max="34" width="47.140625" style="16" bestFit="1" customWidth="1"/>
    <col min="35" max="35" width="25.7109375" style="16" customWidth="1"/>
    <col min="36" max="37" width="15.7109375" style="16" customWidth="1"/>
    <col min="38" max="38" width="47.140625" style="16" bestFit="1" customWidth="1"/>
    <col min="39" max="40" width="25.7109375" style="16" customWidth="1"/>
    <col min="41" max="45" width="15.7109375" style="16" customWidth="1"/>
    <col min="46" max="54" width="15.7109375" customWidth="1"/>
  </cols>
  <sheetData>
    <row r="1" spans="1:40" ht="15" customHeight="1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18"/>
    </row>
    <row r="2" spans="1:40" ht="30" customHeight="1" thickBot="1" x14ac:dyDescent="0.3">
      <c r="A2" s="9"/>
      <c r="B2" s="9"/>
      <c r="C2" s="9"/>
      <c r="D2" s="9"/>
      <c r="E2" s="9"/>
      <c r="F2" s="9"/>
      <c r="G2" s="9"/>
      <c r="H2" s="11" t="s">
        <v>16</v>
      </c>
      <c r="I2" s="13" t="s">
        <v>6</v>
      </c>
      <c r="J2" s="63" t="s">
        <v>17</v>
      </c>
      <c r="K2" s="64"/>
      <c r="L2" s="62">
        <f ca="1">AM22</f>
        <v>0</v>
      </c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18"/>
    </row>
    <row r="3" spans="1:40" ht="15" customHeight="1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18"/>
    </row>
    <row r="4" spans="1:40" ht="7.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9"/>
    </row>
    <row r="5" spans="1:40" ht="15" customHeight="1" x14ac:dyDescent="0.25"/>
    <row r="6" spans="1:40" ht="15.75" customHeight="1" thickBot="1" x14ac:dyDescent="0.3"/>
    <row r="7" spans="1:40" ht="24.95" customHeight="1" thickBot="1" x14ac:dyDescent="0.45">
      <c r="B7" s="28" t="s">
        <v>34</v>
      </c>
      <c r="C7" s="61">
        <f ca="1">B40</f>
        <v>0</v>
      </c>
      <c r="F7" s="68" t="str">
        <f>"Budget du mois de "&amp;I2</f>
        <v>Budget du mois de Juin</v>
      </c>
      <c r="G7" s="69"/>
      <c r="H7" s="69"/>
      <c r="I7" s="69"/>
      <c r="J7" s="70"/>
    </row>
    <row r="8" spans="1:40" ht="15" customHeight="1" x14ac:dyDescent="0.25"/>
    <row r="9" spans="1:40" ht="15" customHeight="1" x14ac:dyDescent="0.25"/>
    <row r="10" spans="1:40" ht="15" customHeight="1" x14ac:dyDescent="0.25"/>
    <row r="11" spans="1:40" ht="15" customHeight="1" thickBot="1" x14ac:dyDescent="0.3"/>
    <row r="12" spans="1:40" ht="15.75" thickBot="1" x14ac:dyDescent="0.3">
      <c r="A12" s="36" t="s">
        <v>42</v>
      </c>
    </row>
    <row r="13" spans="1:40" ht="15" customHeight="1" thickBot="1" x14ac:dyDescent="0.3">
      <c r="AC13" s="20" t="s">
        <v>13</v>
      </c>
      <c r="AD13" s="20">
        <v>2021</v>
      </c>
      <c r="AG13" s="17"/>
      <c r="AH13" s="5"/>
      <c r="AI13" s="6"/>
      <c r="AJ13"/>
      <c r="AK13"/>
      <c r="AL13" s="20" t="s">
        <v>13</v>
      </c>
      <c r="AM13" s="20">
        <v>2021</v>
      </c>
      <c r="AN13"/>
    </row>
    <row r="14" spans="1:40" ht="15.75" thickBot="1" x14ac:dyDescent="0.3">
      <c r="A14" s="26" t="s">
        <v>18</v>
      </c>
      <c r="B14" s="41">
        <f ca="1">SUMIFS(MontantDépense,DateDépense,"&gt;="&amp;DATE(AnnéeSele,MoisSele,1),DateDépense,"&lt;="&amp;EOMONTH(DATE(AnnéeSele,MoisSele,1),0),CatégorieDépense,A14)</f>
        <v>0</v>
      </c>
      <c r="AC14" s="15" t="s">
        <v>0</v>
      </c>
      <c r="AD14" s="15">
        <f>IFERROR(MATCH(I2,Moiss,0),"")</f>
        <v>6</v>
      </c>
      <c r="AG14" s="17"/>
      <c r="AH14" s="5"/>
      <c r="AI14" s="6"/>
      <c r="AJ14"/>
      <c r="AK14"/>
      <c r="AL14" s="15" t="s">
        <v>0</v>
      </c>
      <c r="AM14" s="15">
        <f>IFERROR(MATCH(I2,Moiss,0),"")</f>
        <v>6</v>
      </c>
      <c r="AN14"/>
    </row>
    <row r="15" spans="1:40" ht="15.75" thickBot="1" x14ac:dyDescent="0.3">
      <c r="A15" s="26" t="s">
        <v>19</v>
      </c>
      <c r="B15" s="41">
        <f ca="1">SUMIFS(MontantDépense,DateDépense,"&gt;="&amp;DATE(AnnéeSele,MoisSele,1),DateDépense,"&lt;="&amp;EOMONTH(DATE(AnnéeSele,MoisSele,1),0),CatégorieDépense,A15)</f>
        <v>0</v>
      </c>
      <c r="X15" s="65" t="s">
        <v>32</v>
      </c>
      <c r="Y15" s="66"/>
      <c r="Z15" s="67"/>
      <c r="AC15" s="26" t="s">
        <v>18</v>
      </c>
      <c r="AD15" s="41">
        <f t="shared" ref="AD15:AD23" ca="1" si="0">IFERROR(IF(SUMIFS(MontantDépense,DateDépense,"&gt;="&amp;DATE(AnnéeSele,MoisSele,1),DateDépense,"&lt;="&amp;EOMONTH(DATE(AnnéeSele,MoisSele,1),0),CatégorieDépense,A14)=0,NA(),SUMIFS(MontantDépense,DateDépense,"&gt;="&amp;DATE(AnnéeSele,MoisSele,1),DateDépense,"&lt;="&amp;EOMONTH(DATE(AnnéeSele,MoisSele,1),0),CatégorieDépense,A14)),0)</f>
        <v>0</v>
      </c>
      <c r="AE15" s="21" t="s">
        <v>1</v>
      </c>
      <c r="AG15" s="65" t="s">
        <v>47</v>
      </c>
      <c r="AH15" s="66"/>
      <c r="AI15" s="67"/>
      <c r="AJ15"/>
      <c r="AK15"/>
      <c r="AL15" s="14" t="s">
        <v>48</v>
      </c>
      <c r="AM15" s="41">
        <f t="shared" ref="AM15:AM22" ca="1" si="1">IFERROR(IF(SUMIFS(MontantRevenue,DateRevenue,"&gt;="&amp;DATE(AnnéeCele,MoisCele,1),DateRevenue,"&lt;="&amp;EOMONTH(DATE(AnnéeCele,MoisCele,1),0),CatégorieRevenue,AL15)=0,NA(),SUMIFS(MontantRevenue,DateRevenue,"&gt;="&amp;DATE(AnnéeCele,MoisCele,1),DateRevenue,"&lt;="&amp;EOMONTH(DATE(AnnéeCele,MoisCele,1),0),CatégorieRevenue,AL15)),0)</f>
        <v>0</v>
      </c>
      <c r="AN15" s="21" t="s">
        <v>1</v>
      </c>
    </row>
    <row r="16" spans="1:40" ht="15" customHeight="1" thickBot="1" x14ac:dyDescent="0.3">
      <c r="A16" s="26" t="s">
        <v>20</v>
      </c>
      <c r="B16" s="41">
        <f t="shared" ref="B16:B30" ca="1" si="2">SUMIFS(MontantDépense,DateDépense,"&gt;="&amp;DATE(AnnéeSele,MoisSele,1),DateDépense,"&lt;="&amp;EOMONTH(DATE(AnnéeSele,MoisSele,1),0),CatégorieDépense,A16)</f>
        <v>0</v>
      </c>
      <c r="X16" s="31" t="s">
        <v>14</v>
      </c>
      <c r="Y16" s="32" t="s">
        <v>33</v>
      </c>
      <c r="Z16" s="33" t="s">
        <v>15</v>
      </c>
      <c r="AC16" s="26" t="s">
        <v>19</v>
      </c>
      <c r="AD16" s="41">
        <f t="shared" ca="1" si="0"/>
        <v>0</v>
      </c>
      <c r="AE16" s="22" t="s">
        <v>2</v>
      </c>
      <c r="AG16" s="31" t="s">
        <v>14</v>
      </c>
      <c r="AH16" s="32" t="s">
        <v>33</v>
      </c>
      <c r="AI16" s="33" t="s">
        <v>15</v>
      </c>
      <c r="AJ16"/>
      <c r="AK16"/>
      <c r="AL16" s="14" t="s">
        <v>49</v>
      </c>
      <c r="AM16" s="41">
        <f t="shared" ca="1" si="1"/>
        <v>0</v>
      </c>
      <c r="AN16" s="22" t="s">
        <v>2</v>
      </c>
    </row>
    <row r="17" spans="1:40" ht="15" customHeight="1" thickBot="1" x14ac:dyDescent="0.3">
      <c r="A17" s="26" t="s">
        <v>21</v>
      </c>
      <c r="B17" s="41">
        <f t="shared" ca="1" si="2"/>
        <v>0</v>
      </c>
      <c r="X17" s="30">
        <v>44197</v>
      </c>
      <c r="Y17" s="14" t="s">
        <v>18</v>
      </c>
      <c r="Z17" s="48"/>
      <c r="AA17" s="29">
        <f>X17</f>
        <v>44197</v>
      </c>
      <c r="AC17" s="26" t="s">
        <v>20</v>
      </c>
      <c r="AD17" s="41">
        <f t="shared" ca="1" si="0"/>
        <v>0</v>
      </c>
      <c r="AE17" s="22" t="s">
        <v>3</v>
      </c>
      <c r="AG17" s="30">
        <v>44197</v>
      </c>
      <c r="AH17" s="14" t="s">
        <v>48</v>
      </c>
      <c r="AI17" s="48"/>
      <c r="AJ17" s="29">
        <f>AG17</f>
        <v>44197</v>
      </c>
      <c r="AK17"/>
      <c r="AL17" s="14" t="s">
        <v>50</v>
      </c>
      <c r="AM17" s="41">
        <f t="shared" ca="1" si="1"/>
        <v>0</v>
      </c>
      <c r="AN17" s="22" t="s">
        <v>3</v>
      </c>
    </row>
    <row r="18" spans="1:40" ht="15" customHeight="1" thickBot="1" x14ac:dyDescent="0.3">
      <c r="A18" s="26" t="s">
        <v>22</v>
      </c>
      <c r="B18" s="41">
        <f t="shared" ca="1" si="2"/>
        <v>0</v>
      </c>
      <c r="X18" s="30">
        <v>44198</v>
      </c>
      <c r="Y18" s="14" t="s">
        <v>19</v>
      </c>
      <c r="Z18" s="48"/>
      <c r="AA18" s="29">
        <f t="shared" ref="AA18:AA81" si="3">X18</f>
        <v>44198</v>
      </c>
      <c r="AC18" s="26" t="s">
        <v>21</v>
      </c>
      <c r="AD18" s="41">
        <f t="shared" ca="1" si="0"/>
        <v>0</v>
      </c>
      <c r="AE18" s="22" t="s">
        <v>4</v>
      </c>
      <c r="AG18" s="30">
        <v>44198</v>
      </c>
      <c r="AH18" s="14" t="s">
        <v>49</v>
      </c>
      <c r="AI18" s="48"/>
      <c r="AJ18" s="29">
        <f t="shared" ref="AJ18:AJ32" si="4">AG18</f>
        <v>44198</v>
      </c>
      <c r="AK18"/>
      <c r="AL18" s="14" t="s">
        <v>51</v>
      </c>
      <c r="AM18" s="41">
        <f t="shared" ca="1" si="1"/>
        <v>0</v>
      </c>
      <c r="AN18" s="22" t="s">
        <v>4</v>
      </c>
    </row>
    <row r="19" spans="1:40" ht="15" customHeight="1" thickBot="1" x14ac:dyDescent="0.3">
      <c r="A19" s="26" t="s">
        <v>23</v>
      </c>
      <c r="B19" s="41">
        <f t="shared" ca="1" si="2"/>
        <v>0</v>
      </c>
      <c r="X19" s="30">
        <v>44199</v>
      </c>
      <c r="Y19" s="14" t="s">
        <v>20</v>
      </c>
      <c r="Z19" s="48"/>
      <c r="AA19" s="29">
        <f t="shared" si="3"/>
        <v>44199</v>
      </c>
      <c r="AC19" s="26" t="s">
        <v>22</v>
      </c>
      <c r="AD19" s="41">
        <f t="shared" ca="1" si="0"/>
        <v>0</v>
      </c>
      <c r="AE19" s="22" t="s">
        <v>5</v>
      </c>
      <c r="AG19" s="30">
        <v>44199</v>
      </c>
      <c r="AH19" s="14" t="s">
        <v>50</v>
      </c>
      <c r="AI19" s="48"/>
      <c r="AJ19" s="29">
        <f t="shared" si="4"/>
        <v>44199</v>
      </c>
      <c r="AK19"/>
      <c r="AL19" s="14" t="s">
        <v>52</v>
      </c>
      <c r="AM19" s="41">
        <f t="shared" ca="1" si="1"/>
        <v>0</v>
      </c>
      <c r="AN19" s="22" t="s">
        <v>5</v>
      </c>
    </row>
    <row r="20" spans="1:40" ht="15" customHeight="1" thickBot="1" x14ac:dyDescent="0.3">
      <c r="A20" s="26" t="s">
        <v>24</v>
      </c>
      <c r="B20" s="41">
        <f t="shared" ca="1" si="2"/>
        <v>0</v>
      </c>
      <c r="X20" s="30">
        <v>44200</v>
      </c>
      <c r="Y20" s="14" t="s">
        <v>21</v>
      </c>
      <c r="Z20" s="48"/>
      <c r="AA20" s="29">
        <f t="shared" si="3"/>
        <v>44200</v>
      </c>
      <c r="AC20" s="26" t="s">
        <v>23</v>
      </c>
      <c r="AD20" s="41">
        <f t="shared" ca="1" si="0"/>
        <v>0</v>
      </c>
      <c r="AE20" s="22" t="s">
        <v>6</v>
      </c>
      <c r="AG20" s="30">
        <v>44200</v>
      </c>
      <c r="AH20" s="14" t="s">
        <v>51</v>
      </c>
      <c r="AI20" s="48"/>
      <c r="AJ20" s="29">
        <f t="shared" si="4"/>
        <v>44200</v>
      </c>
      <c r="AK20"/>
      <c r="AL20" s="14" t="s">
        <v>53</v>
      </c>
      <c r="AM20" s="41">
        <f t="shared" ca="1" si="1"/>
        <v>0</v>
      </c>
      <c r="AN20" s="22" t="s">
        <v>6</v>
      </c>
    </row>
    <row r="21" spans="1:40" ht="15" customHeight="1" thickBot="1" x14ac:dyDescent="0.3">
      <c r="A21" s="26" t="s">
        <v>30</v>
      </c>
      <c r="B21" s="41">
        <f t="shared" ca="1" si="2"/>
        <v>0</v>
      </c>
      <c r="X21" s="30">
        <v>44201</v>
      </c>
      <c r="Y21" s="14" t="s">
        <v>22</v>
      </c>
      <c r="Z21" s="48"/>
      <c r="AA21" s="29">
        <f t="shared" si="3"/>
        <v>44201</v>
      </c>
      <c r="AC21" s="26" t="s">
        <v>24</v>
      </c>
      <c r="AD21" s="41">
        <f t="shared" ca="1" si="0"/>
        <v>0</v>
      </c>
      <c r="AE21" s="22" t="s">
        <v>7</v>
      </c>
      <c r="AG21" s="30">
        <v>44201</v>
      </c>
      <c r="AH21" s="14" t="s">
        <v>52</v>
      </c>
      <c r="AI21" s="48"/>
      <c r="AJ21" s="29">
        <f t="shared" si="4"/>
        <v>44201</v>
      </c>
      <c r="AK21"/>
      <c r="AL21" s="14" t="s">
        <v>54</v>
      </c>
      <c r="AM21" s="41">
        <f t="shared" ca="1" si="1"/>
        <v>0</v>
      </c>
      <c r="AN21" s="22" t="s">
        <v>7</v>
      </c>
    </row>
    <row r="22" spans="1:40" ht="15" customHeight="1" thickBot="1" x14ac:dyDescent="0.3">
      <c r="A22" s="27" t="s">
        <v>35</v>
      </c>
      <c r="B22" s="41">
        <f t="shared" ca="1" si="2"/>
        <v>0</v>
      </c>
      <c r="X22" s="30">
        <v>44202</v>
      </c>
      <c r="Y22" s="14" t="s">
        <v>23</v>
      </c>
      <c r="Z22" s="48"/>
      <c r="AA22" s="29">
        <f t="shared" si="3"/>
        <v>44202</v>
      </c>
      <c r="AC22" s="26" t="s">
        <v>30</v>
      </c>
      <c r="AD22" s="41">
        <f t="shared" ca="1" si="0"/>
        <v>0</v>
      </c>
      <c r="AE22" s="22" t="s">
        <v>12</v>
      </c>
      <c r="AG22" s="30">
        <v>44202</v>
      </c>
      <c r="AH22" s="14" t="s">
        <v>53</v>
      </c>
      <c r="AI22" s="48"/>
      <c r="AJ22" s="29">
        <f t="shared" si="4"/>
        <v>44202</v>
      </c>
      <c r="AK22"/>
      <c r="AL22" s="14" t="s">
        <v>55</v>
      </c>
      <c r="AM22" s="41">
        <f t="shared" ca="1" si="1"/>
        <v>0</v>
      </c>
      <c r="AN22" s="22" t="s">
        <v>12</v>
      </c>
    </row>
    <row r="23" spans="1:40" ht="15" customHeight="1" thickBot="1" x14ac:dyDescent="0.3">
      <c r="A23" s="7"/>
      <c r="X23" s="30">
        <v>44203</v>
      </c>
      <c r="Y23" s="14" t="s">
        <v>24</v>
      </c>
      <c r="Z23" s="48"/>
      <c r="AA23" s="29">
        <f t="shared" si="3"/>
        <v>44203</v>
      </c>
      <c r="AC23" s="27" t="s">
        <v>35</v>
      </c>
      <c r="AD23" s="41">
        <f t="shared" ca="1" si="0"/>
        <v>0</v>
      </c>
      <c r="AE23" s="22" t="s">
        <v>8</v>
      </c>
      <c r="AG23" s="30">
        <v>44203</v>
      </c>
      <c r="AH23" s="14" t="s">
        <v>54</v>
      </c>
      <c r="AI23" s="49"/>
      <c r="AJ23" s="29">
        <f t="shared" si="4"/>
        <v>44203</v>
      </c>
      <c r="AK23"/>
      <c r="AN23" s="22" t="s">
        <v>8</v>
      </c>
    </row>
    <row r="24" spans="1:40" ht="15" customHeight="1" thickBot="1" x14ac:dyDescent="0.3">
      <c r="A24" s="40" t="s">
        <v>41</v>
      </c>
      <c r="B24" s="44">
        <f ca="1">SUM(B14:B22)</f>
        <v>0</v>
      </c>
      <c r="X24" s="30">
        <v>44204</v>
      </c>
      <c r="Y24" s="14" t="s">
        <v>30</v>
      </c>
      <c r="Z24" s="48"/>
      <c r="AA24" s="29">
        <f t="shared" si="3"/>
        <v>44204</v>
      </c>
      <c r="AE24" s="22" t="s">
        <v>9</v>
      </c>
      <c r="AG24" s="30">
        <v>44204</v>
      </c>
      <c r="AH24" s="14" t="s">
        <v>55</v>
      </c>
      <c r="AI24" s="49">
        <f>SUM(AI17:AI22)-AI23</f>
        <v>0</v>
      </c>
      <c r="AJ24" s="29">
        <f t="shared" si="4"/>
        <v>44204</v>
      </c>
      <c r="AK24"/>
      <c r="AN24" s="22" t="s">
        <v>9</v>
      </c>
    </row>
    <row r="25" spans="1:40" ht="15" customHeight="1" thickBot="1" x14ac:dyDescent="0.3">
      <c r="A25" s="7"/>
      <c r="B25" s="2"/>
      <c r="X25" s="30">
        <v>44205</v>
      </c>
      <c r="Y25" s="14" t="s">
        <v>35</v>
      </c>
      <c r="Z25" s="48"/>
      <c r="AA25" s="29">
        <f t="shared" si="3"/>
        <v>44205</v>
      </c>
      <c r="AC25" s="12" t="s">
        <v>25</v>
      </c>
      <c r="AD25" s="42">
        <f ca="1">IFERROR(IF(SUMIFS(MontantDépense,DateDépense,"&gt;="&amp;DATE(AnnéeSele,MoisSele,1),DateDépense,"&lt;="&amp;EOMONTH(DATE(AnnéeSele,MoisSele,1),0),CatégorieDépense,A28)=0,NA(),SUMIFS(MontantDépense,DateDépense,"&gt;="&amp;DATE(AnnéeSele,MoisSele,1),DateDépense,"&lt;="&amp;EOMONTH(DATE(AnnéeSele,MoisSele,1),0),CatégorieDépense,A28)),0)</f>
        <v>0</v>
      </c>
      <c r="AE25" s="22" t="s">
        <v>10</v>
      </c>
      <c r="AG25" s="30">
        <v>44228</v>
      </c>
      <c r="AH25" s="14" t="s">
        <v>48</v>
      </c>
      <c r="AI25" s="48"/>
      <c r="AJ25" s="29">
        <f t="shared" si="4"/>
        <v>44228</v>
      </c>
      <c r="AK25"/>
      <c r="AN25" s="22" t="s">
        <v>10</v>
      </c>
    </row>
    <row r="26" spans="1:40" ht="15" customHeight="1" thickBot="1" x14ac:dyDescent="0.3">
      <c r="A26" s="35" t="s">
        <v>31</v>
      </c>
      <c r="X26" s="30">
        <v>44206</v>
      </c>
      <c r="Y26" s="14" t="s">
        <v>25</v>
      </c>
      <c r="Z26" s="48"/>
      <c r="AA26" s="29">
        <f t="shared" si="3"/>
        <v>44206</v>
      </c>
      <c r="AC26" s="12" t="s">
        <v>28</v>
      </c>
      <c r="AD26" s="42">
        <f ca="1">IFERROR(IF(SUMIFS(MontantDépense,DateDépense,"&gt;="&amp;DATE(AnnéeSele,MoisSele,1),DateDépense,"&lt;="&amp;EOMONTH(DATE(AnnéeSele,MoisSele,1),0),CatégorieDépense,A29)=0,NA(),SUMIFS(MontantDépense,DateDépense,"&gt;="&amp;DATE(AnnéeSele,MoisSele,1),DateDépense,"&lt;="&amp;EOMONTH(DATE(AnnéeSele,MoisSele,1),0),CatégorieDépense,A29)),0)</f>
        <v>0</v>
      </c>
      <c r="AE26" s="23" t="s">
        <v>11</v>
      </c>
      <c r="AG26" s="30">
        <v>44229</v>
      </c>
      <c r="AH26" s="14" t="s">
        <v>49</v>
      </c>
      <c r="AI26" s="48"/>
      <c r="AJ26" s="29">
        <f t="shared" si="4"/>
        <v>44229</v>
      </c>
      <c r="AK26"/>
      <c r="AN26" s="23" t="s">
        <v>11</v>
      </c>
    </row>
    <row r="27" spans="1:40" ht="15" customHeight="1" x14ac:dyDescent="0.25">
      <c r="X27" s="30">
        <v>44207</v>
      </c>
      <c r="Y27" s="14" t="s">
        <v>28</v>
      </c>
      <c r="Z27" s="48"/>
      <c r="AA27" s="29">
        <f t="shared" si="3"/>
        <v>44207</v>
      </c>
      <c r="AC27" s="12" t="s">
        <v>26</v>
      </c>
      <c r="AD27" s="42">
        <f ca="1">IFERROR(IF(SUMIFS(MontantDépense,DateDépense,"&gt;="&amp;DATE(AnnéeSele,MoisSele,1),DateDépense,"&lt;="&amp;EOMONTH(DATE(AnnéeSele,MoisSele,1),0),CatégorieDépense,A30)=0,NA(),SUMIFS(MontantDépense,DateDépense,"&gt;="&amp;DATE(AnnéeSele,MoisSele,1),DateDépense,"&lt;="&amp;EOMONTH(DATE(AnnéeSele,MoisSele,1),0),CatégorieDépense,A30)),0)</f>
        <v>0</v>
      </c>
      <c r="AG27" s="30">
        <v>44230</v>
      </c>
      <c r="AH27" s="14" t="s">
        <v>50</v>
      </c>
      <c r="AI27" s="48"/>
      <c r="AJ27" s="29">
        <f t="shared" si="4"/>
        <v>44230</v>
      </c>
      <c r="AK27"/>
      <c r="AN27"/>
    </row>
    <row r="28" spans="1:40" ht="15" customHeight="1" x14ac:dyDescent="0.25">
      <c r="A28" s="12" t="s">
        <v>25</v>
      </c>
      <c r="B28" s="42">
        <f t="shared" ca="1" si="2"/>
        <v>0</v>
      </c>
      <c r="X28" s="30">
        <v>44208</v>
      </c>
      <c r="Y28" s="14" t="s">
        <v>26</v>
      </c>
      <c r="Z28" s="48"/>
      <c r="AA28" s="29">
        <f t="shared" si="3"/>
        <v>44208</v>
      </c>
      <c r="AC28" s="12" t="s">
        <v>27</v>
      </c>
      <c r="AD28" s="42">
        <f ca="1">IFERROR(IF(SUMIFS(MontantDépense,DateDépense,"&gt;="&amp;DATE(AnnéeSele,MoisSele,1),DateDépense,"&lt;="&amp;EOMONTH(DATE(AnnéeSele,MoisSele,1),0),CatégorieDépense,A31)=0,NA(),SUMIFS(MontantDépense,DateDépense,"&gt;="&amp;DATE(AnnéeSele,MoisSele,1),DateDépense,"&lt;="&amp;EOMONTH(DATE(AnnéeSele,MoisSele,1),0),CatégorieDépense,A31)),0)</f>
        <v>0</v>
      </c>
      <c r="AG28" s="30">
        <v>44231</v>
      </c>
      <c r="AH28" s="14" t="s">
        <v>51</v>
      </c>
      <c r="AI28" s="48"/>
      <c r="AJ28" s="29">
        <f t="shared" si="4"/>
        <v>44231</v>
      </c>
      <c r="AK28"/>
      <c r="AN28"/>
    </row>
    <row r="29" spans="1:40" ht="15" customHeight="1" x14ac:dyDescent="0.25">
      <c r="A29" s="12" t="s">
        <v>28</v>
      </c>
      <c r="B29" s="25">
        <f t="shared" ca="1" si="2"/>
        <v>0</v>
      </c>
      <c r="X29" s="30">
        <v>44209</v>
      </c>
      <c r="Y29" s="14" t="s">
        <v>27</v>
      </c>
      <c r="Z29" s="48"/>
      <c r="AA29" s="29">
        <f t="shared" si="3"/>
        <v>44209</v>
      </c>
      <c r="AC29" s="12" t="s">
        <v>29</v>
      </c>
      <c r="AD29" s="42">
        <f ca="1">IFERROR(IF(SUMIFS(MontantDépense,DateDépense,"&gt;="&amp;DATE(AnnéeSele,MoisSele,1),DateDépense,"&lt;="&amp;EOMONTH(DATE(AnnéeSele,MoisSele,1),0),CatégorieDépense,A32)=0,NA(),SUMIFS(MontantDépense,DateDépense,"&gt;="&amp;DATE(AnnéeSele,MoisSele,1),DateDépense,"&lt;="&amp;EOMONTH(DATE(AnnéeSele,MoisSele,1),0),CatégorieDépense,A32)),0)</f>
        <v>0</v>
      </c>
      <c r="AG29" s="30">
        <v>44232</v>
      </c>
      <c r="AH29" s="14" t="s">
        <v>52</v>
      </c>
      <c r="AI29" s="48"/>
      <c r="AJ29" s="29">
        <f t="shared" si="4"/>
        <v>44232</v>
      </c>
      <c r="AK29"/>
      <c r="AN29"/>
    </row>
    <row r="30" spans="1:40" ht="15" customHeight="1" thickBot="1" x14ac:dyDescent="0.3">
      <c r="A30" s="12" t="s">
        <v>26</v>
      </c>
      <c r="B30" s="42">
        <f t="shared" ca="1" si="2"/>
        <v>0</v>
      </c>
      <c r="X30" s="30">
        <v>44210</v>
      </c>
      <c r="Y30" s="14" t="s">
        <v>29</v>
      </c>
      <c r="Z30" s="48"/>
      <c r="AA30" s="29">
        <f t="shared" si="3"/>
        <v>44210</v>
      </c>
      <c r="AG30" s="30">
        <v>44233</v>
      </c>
      <c r="AH30" s="14" t="s">
        <v>53</v>
      </c>
      <c r="AI30" s="48"/>
      <c r="AJ30" s="29">
        <f t="shared" si="4"/>
        <v>44233</v>
      </c>
      <c r="AK30"/>
      <c r="AN30"/>
    </row>
    <row r="31" spans="1:40" ht="15" customHeight="1" thickTop="1" thickBot="1" x14ac:dyDescent="0.3">
      <c r="A31" s="12" t="s">
        <v>27</v>
      </c>
      <c r="B31" s="42">
        <f ca="1">SUMIFS(MontantDépense,DateDépense,"&gt;="&amp;DATE(AnnéeSele,MoisSele,1),DateDépense,"&lt;="&amp;EOMONTH(DATE(AnnéeSele,MoisSele,1),0),CatégorieDépense,A31)</f>
        <v>0</v>
      </c>
      <c r="X31" s="30">
        <v>44211</v>
      </c>
      <c r="Y31" s="14" t="s">
        <v>44</v>
      </c>
      <c r="Z31" s="48"/>
      <c r="AA31" s="29">
        <f t="shared" si="3"/>
        <v>44211</v>
      </c>
      <c r="AC31" s="34" t="s">
        <v>45</v>
      </c>
      <c r="AD31" s="47">
        <f ca="1">IFERROR(IF(SUMIFS(MontantDépense,DateDépense,"&gt;="&amp;DATE(AnnéeSele,MoisSele,1),DateDépense,"&lt;="&amp;EOMONTH(DATE(AnnéeSele,MoisSele,1),0),CatégorieDépense,A38)=0,NA(),SUMIFS(MontantDépense,DateDépense,"&gt;="&amp;DATE(AnnéeSele,MoisSele,1),DateDépense,"&lt;="&amp;EOMONTH(DATE(AnnéeSele,MoisSele,1),0),CatégorieDépense,A38)),0)</f>
        <v>0</v>
      </c>
      <c r="AG31" s="30">
        <v>44234</v>
      </c>
      <c r="AH31" s="14" t="s">
        <v>54</v>
      </c>
      <c r="AI31" s="50">
        <f>AI24-Z32</f>
        <v>0</v>
      </c>
      <c r="AJ31" s="29">
        <f t="shared" si="4"/>
        <v>44234</v>
      </c>
      <c r="AK31"/>
      <c r="AN31"/>
    </row>
    <row r="32" spans="1:40" ht="15" customHeight="1" thickTop="1" x14ac:dyDescent="0.25">
      <c r="A32" s="12" t="s">
        <v>29</v>
      </c>
      <c r="B32" s="42">
        <f ca="1">SUMIFS(MontantDépense,DateDépense,"&gt;="&amp;DATE(AnnéeSele,MoisSele,1),DateDépense,"&lt;="&amp;EOMONTH(DATE(AnnéeSele,MoisSele,1),0),CatégorieDépense,A32)</f>
        <v>0</v>
      </c>
      <c r="X32" s="30">
        <v>44212</v>
      </c>
      <c r="Y32" s="14" t="s">
        <v>57</v>
      </c>
      <c r="Z32" s="50">
        <f>SUM(Z17:Z31)</f>
        <v>0</v>
      </c>
      <c r="AA32" s="29">
        <f t="shared" si="3"/>
        <v>44212</v>
      </c>
      <c r="AD32" s="8"/>
      <c r="AG32" s="30">
        <v>44235</v>
      </c>
      <c r="AH32" s="14" t="s">
        <v>55</v>
      </c>
      <c r="AI32" s="50">
        <f>SUM(AI25:AI31)</f>
        <v>0</v>
      </c>
      <c r="AJ32" s="29">
        <f t="shared" si="4"/>
        <v>44235</v>
      </c>
      <c r="AK32"/>
      <c r="AN32"/>
    </row>
    <row r="33" spans="1:35" ht="15" customHeight="1" thickBot="1" x14ac:dyDescent="0.3">
      <c r="X33" s="30">
        <v>44228</v>
      </c>
      <c r="Y33" s="14" t="s">
        <v>18</v>
      </c>
      <c r="Z33" s="48"/>
      <c r="AA33" s="29">
        <f t="shared" si="3"/>
        <v>44228</v>
      </c>
      <c r="AD33" s="8"/>
      <c r="AG33" s="30">
        <v>44256</v>
      </c>
      <c r="AH33" s="14" t="s">
        <v>48</v>
      </c>
      <c r="AI33" s="48"/>
    </row>
    <row r="34" spans="1:35" ht="15" customHeight="1" thickBot="1" x14ac:dyDescent="0.3">
      <c r="A34" s="38" t="s">
        <v>43</v>
      </c>
      <c r="B34" s="45">
        <f ca="1">SUM(B28:B32)</f>
        <v>0</v>
      </c>
      <c r="X34" s="30">
        <v>44229</v>
      </c>
      <c r="Y34" s="14" t="s">
        <v>19</v>
      </c>
      <c r="Z34" s="48"/>
      <c r="AA34" s="29">
        <f t="shared" si="3"/>
        <v>44229</v>
      </c>
      <c r="AD34" s="8"/>
      <c r="AG34" s="30">
        <v>44257</v>
      </c>
      <c r="AH34" s="14" t="s">
        <v>49</v>
      </c>
      <c r="AI34" s="48"/>
    </row>
    <row r="35" spans="1:35" ht="15" customHeight="1" thickBot="1" x14ac:dyDescent="0.3">
      <c r="X35" s="30">
        <v>44230</v>
      </c>
      <c r="Y35" s="14" t="s">
        <v>20</v>
      </c>
      <c r="Z35" s="48"/>
      <c r="AA35" s="29">
        <f t="shared" si="3"/>
        <v>44230</v>
      </c>
      <c r="AD35" s="8"/>
      <c r="AG35" s="30">
        <v>44258</v>
      </c>
      <c r="AH35" s="14" t="s">
        <v>50</v>
      </c>
      <c r="AI35" s="48"/>
    </row>
    <row r="36" spans="1:35" ht="15" customHeight="1" thickBot="1" x14ac:dyDescent="0.3">
      <c r="A36" s="37" t="s">
        <v>44</v>
      </c>
      <c r="X36" s="30">
        <v>44231</v>
      </c>
      <c r="Y36" s="14" t="s">
        <v>21</v>
      </c>
      <c r="Z36" s="48"/>
      <c r="AA36" s="29">
        <f t="shared" si="3"/>
        <v>44231</v>
      </c>
      <c r="AD36" s="8"/>
      <c r="AG36" s="30">
        <v>44259</v>
      </c>
      <c r="AH36" s="14" t="s">
        <v>51</v>
      </c>
      <c r="AI36" s="48"/>
    </row>
    <row r="37" spans="1:35" ht="15" customHeight="1" thickBot="1" x14ac:dyDescent="0.3">
      <c r="X37" s="30">
        <v>44232</v>
      </c>
      <c r="Y37" s="14" t="s">
        <v>22</v>
      </c>
      <c r="Z37" s="48"/>
      <c r="AA37" s="29">
        <f t="shared" si="3"/>
        <v>44232</v>
      </c>
      <c r="AD37" s="8"/>
      <c r="AG37" s="30">
        <v>44260</v>
      </c>
      <c r="AH37" s="14" t="s">
        <v>52</v>
      </c>
      <c r="AI37" s="48"/>
    </row>
    <row r="38" spans="1:35" ht="15" customHeight="1" thickTop="1" thickBot="1" x14ac:dyDescent="0.3">
      <c r="A38" s="34" t="s">
        <v>44</v>
      </c>
      <c r="B38" s="43">
        <f ca="1">SUMIFS(MontantDépense,DateDépense,"&gt;="&amp;DATE(AnnéeSele,MoisSele,1),DateDépense,"&lt;="&amp;EOMONTH(DATE(AnnéeSele,MoisSele,1),0),CatégorieDépense,A36)</f>
        <v>0</v>
      </c>
      <c r="X38" s="30">
        <v>44233</v>
      </c>
      <c r="Y38" s="14" t="s">
        <v>23</v>
      </c>
      <c r="Z38" s="48"/>
      <c r="AA38" s="29">
        <f t="shared" si="3"/>
        <v>44233</v>
      </c>
      <c r="AG38" s="30">
        <v>44261</v>
      </c>
      <c r="AH38" s="14" t="s">
        <v>53</v>
      </c>
      <c r="AI38" s="48"/>
    </row>
    <row r="39" spans="1:35" ht="15" customHeight="1" thickTop="1" thickBot="1" x14ac:dyDescent="0.3">
      <c r="X39" s="30">
        <v>44234</v>
      </c>
      <c r="Y39" s="14" t="s">
        <v>24</v>
      </c>
      <c r="Z39" s="48"/>
      <c r="AA39" s="29">
        <f t="shared" si="3"/>
        <v>44234</v>
      </c>
      <c r="AG39" s="30">
        <v>44262</v>
      </c>
      <c r="AH39" s="14" t="s">
        <v>54</v>
      </c>
      <c r="AI39" s="51">
        <f>AI32-Z48</f>
        <v>0</v>
      </c>
    </row>
    <row r="40" spans="1:35" ht="15" customHeight="1" thickBot="1" x14ac:dyDescent="0.3">
      <c r="A40" s="39" t="s">
        <v>46</v>
      </c>
      <c r="B40" s="46">
        <f ca="1">L2-SUM(B24+B34+B38)</f>
        <v>0</v>
      </c>
      <c r="X40" s="30">
        <v>44235</v>
      </c>
      <c r="Y40" s="14" t="s">
        <v>30</v>
      </c>
      <c r="Z40" s="48"/>
      <c r="AA40" s="29">
        <f t="shared" si="3"/>
        <v>44235</v>
      </c>
      <c r="AG40" s="30">
        <v>44263</v>
      </c>
      <c r="AH40" s="14" t="s">
        <v>55</v>
      </c>
      <c r="AI40" s="51">
        <f>SUM(AI33:AI39)</f>
        <v>0</v>
      </c>
    </row>
    <row r="41" spans="1:35" ht="15" customHeight="1" x14ac:dyDescent="0.25">
      <c r="X41" s="30">
        <v>44236</v>
      </c>
      <c r="Y41" s="14" t="s">
        <v>35</v>
      </c>
      <c r="Z41" s="48"/>
      <c r="AA41" s="29">
        <f t="shared" si="3"/>
        <v>44236</v>
      </c>
      <c r="AG41" s="30">
        <v>44287</v>
      </c>
      <c r="AH41" s="14" t="s">
        <v>48</v>
      </c>
      <c r="AI41" s="48"/>
    </row>
    <row r="42" spans="1:35" ht="15" customHeight="1" x14ac:dyDescent="0.25">
      <c r="X42" s="30">
        <v>44237</v>
      </c>
      <c r="Y42" s="14" t="s">
        <v>25</v>
      </c>
      <c r="Z42" s="48"/>
      <c r="AA42" s="29">
        <f t="shared" si="3"/>
        <v>44237</v>
      </c>
      <c r="AG42" s="30">
        <v>44288</v>
      </c>
      <c r="AH42" s="14" t="s">
        <v>49</v>
      </c>
      <c r="AI42" s="48"/>
    </row>
    <row r="43" spans="1:35" ht="15" customHeight="1" x14ac:dyDescent="0.25">
      <c r="X43" s="30">
        <v>44238</v>
      </c>
      <c r="Y43" s="14" t="s">
        <v>28</v>
      </c>
      <c r="Z43" s="48"/>
      <c r="AA43" s="29">
        <f t="shared" si="3"/>
        <v>44238</v>
      </c>
      <c r="AG43" s="30">
        <v>44289</v>
      </c>
      <c r="AH43" s="14" t="s">
        <v>50</v>
      </c>
      <c r="AI43" s="48"/>
    </row>
    <row r="44" spans="1:35" ht="15" customHeight="1" x14ac:dyDescent="0.25">
      <c r="X44" s="30">
        <v>44239</v>
      </c>
      <c r="Y44" s="14" t="s">
        <v>26</v>
      </c>
      <c r="Z44" s="48"/>
      <c r="AA44" s="29">
        <f t="shared" si="3"/>
        <v>44239</v>
      </c>
      <c r="AG44" s="30">
        <v>44290</v>
      </c>
      <c r="AH44" s="14" t="s">
        <v>51</v>
      </c>
      <c r="AI44" s="48"/>
    </row>
    <row r="45" spans="1:35" ht="15" customHeight="1" x14ac:dyDescent="0.25">
      <c r="X45" s="30">
        <v>44240</v>
      </c>
      <c r="Y45" s="14" t="s">
        <v>27</v>
      </c>
      <c r="Z45" s="48"/>
      <c r="AA45" s="29">
        <f t="shared" si="3"/>
        <v>44240</v>
      </c>
      <c r="AG45" s="30">
        <v>44291</v>
      </c>
      <c r="AH45" s="14" t="s">
        <v>52</v>
      </c>
      <c r="AI45" s="48"/>
    </row>
    <row r="46" spans="1:35" ht="15" customHeight="1" x14ac:dyDescent="0.25">
      <c r="X46" s="30">
        <v>44241</v>
      </c>
      <c r="Y46" s="14" t="s">
        <v>29</v>
      </c>
      <c r="Z46" s="48"/>
      <c r="AA46" s="29">
        <f t="shared" si="3"/>
        <v>44241</v>
      </c>
      <c r="AG46" s="30">
        <v>44292</v>
      </c>
      <c r="AH46" s="14" t="s">
        <v>53</v>
      </c>
      <c r="AI46" s="48"/>
    </row>
    <row r="47" spans="1:35" ht="15" customHeight="1" x14ac:dyDescent="0.25">
      <c r="X47" s="30">
        <v>44242</v>
      </c>
      <c r="Y47" s="14" t="s">
        <v>44</v>
      </c>
      <c r="Z47" s="48"/>
      <c r="AA47" s="29">
        <f t="shared" si="3"/>
        <v>44242</v>
      </c>
      <c r="AG47" s="30">
        <v>44293</v>
      </c>
      <c r="AH47" s="14" t="s">
        <v>54</v>
      </c>
      <c r="AI47" s="52">
        <f>AI40-Z64</f>
        <v>0</v>
      </c>
    </row>
    <row r="48" spans="1:35" ht="15" customHeight="1" x14ac:dyDescent="0.25">
      <c r="X48" s="30">
        <v>44243</v>
      </c>
      <c r="Y48" s="14" t="s">
        <v>57</v>
      </c>
      <c r="Z48" s="51">
        <f>SUM(Z33:Z47)</f>
        <v>0</v>
      </c>
      <c r="AA48" s="29">
        <f t="shared" si="3"/>
        <v>44243</v>
      </c>
      <c r="AG48" s="30">
        <v>44294</v>
      </c>
      <c r="AH48" s="14" t="s">
        <v>55</v>
      </c>
      <c r="AI48" s="52">
        <f>SUM(AI41:AI47)</f>
        <v>0</v>
      </c>
    </row>
    <row r="49" spans="24:35" ht="15" customHeight="1" x14ac:dyDescent="0.25">
      <c r="X49" s="30">
        <v>44256</v>
      </c>
      <c r="Y49" s="14" t="s">
        <v>18</v>
      </c>
      <c r="Z49" s="48"/>
      <c r="AA49" s="29">
        <f t="shared" si="3"/>
        <v>44256</v>
      </c>
      <c r="AG49" s="30">
        <v>44317</v>
      </c>
      <c r="AH49" s="14" t="s">
        <v>48</v>
      </c>
      <c r="AI49" s="48"/>
    </row>
    <row r="50" spans="24:35" ht="15" customHeight="1" x14ac:dyDescent="0.25">
      <c r="X50" s="30">
        <v>44257</v>
      </c>
      <c r="Y50" s="14" t="s">
        <v>19</v>
      </c>
      <c r="Z50" s="48"/>
      <c r="AA50" s="29">
        <f t="shared" si="3"/>
        <v>44257</v>
      </c>
      <c r="AG50" s="30">
        <v>44318</v>
      </c>
      <c r="AH50" s="14" t="s">
        <v>49</v>
      </c>
      <c r="AI50" s="48"/>
    </row>
    <row r="51" spans="24:35" ht="15" customHeight="1" x14ac:dyDescent="0.25">
      <c r="X51" s="30">
        <v>44258</v>
      </c>
      <c r="Y51" s="14" t="s">
        <v>20</v>
      </c>
      <c r="Z51" s="48"/>
      <c r="AA51" s="29">
        <f t="shared" si="3"/>
        <v>44258</v>
      </c>
      <c r="AG51" s="30">
        <v>44319</v>
      </c>
      <c r="AH51" s="14" t="s">
        <v>50</v>
      </c>
      <c r="AI51" s="48"/>
    </row>
    <row r="52" spans="24:35" ht="15" customHeight="1" x14ac:dyDescent="0.25">
      <c r="X52" s="30">
        <v>44259</v>
      </c>
      <c r="Y52" s="14" t="s">
        <v>21</v>
      </c>
      <c r="Z52" s="48"/>
      <c r="AA52" s="29">
        <f t="shared" si="3"/>
        <v>44259</v>
      </c>
      <c r="AG52" s="30">
        <v>44320</v>
      </c>
      <c r="AH52" s="14" t="s">
        <v>51</v>
      </c>
      <c r="AI52" s="48"/>
    </row>
    <row r="53" spans="24:35" ht="15" customHeight="1" x14ac:dyDescent="0.25">
      <c r="X53" s="30">
        <v>44260</v>
      </c>
      <c r="Y53" s="14" t="s">
        <v>22</v>
      </c>
      <c r="Z53" s="48"/>
      <c r="AA53" s="29">
        <f t="shared" si="3"/>
        <v>44260</v>
      </c>
      <c r="AG53" s="30">
        <v>44321</v>
      </c>
      <c r="AH53" s="14" t="s">
        <v>52</v>
      </c>
      <c r="AI53" s="48"/>
    </row>
    <row r="54" spans="24:35" ht="15" customHeight="1" x14ac:dyDescent="0.25">
      <c r="X54" s="30">
        <v>44261</v>
      </c>
      <c r="Y54" s="14" t="s">
        <v>23</v>
      </c>
      <c r="Z54" s="48"/>
      <c r="AA54" s="29">
        <f t="shared" si="3"/>
        <v>44261</v>
      </c>
      <c r="AG54" s="30">
        <v>44322</v>
      </c>
      <c r="AH54" s="14" t="s">
        <v>53</v>
      </c>
      <c r="AI54" s="48"/>
    </row>
    <row r="55" spans="24:35" ht="15" customHeight="1" x14ac:dyDescent="0.25">
      <c r="X55" s="30">
        <v>44262</v>
      </c>
      <c r="Y55" s="14" t="s">
        <v>24</v>
      </c>
      <c r="Z55" s="48"/>
      <c r="AA55" s="29">
        <f t="shared" si="3"/>
        <v>44262</v>
      </c>
      <c r="AG55" s="30">
        <v>44323</v>
      </c>
      <c r="AH55" s="14" t="s">
        <v>54</v>
      </c>
      <c r="AI55" s="53">
        <f>AI48-Z80</f>
        <v>0</v>
      </c>
    </row>
    <row r="56" spans="24:35" ht="15" customHeight="1" x14ac:dyDescent="0.25">
      <c r="X56" s="30">
        <v>44263</v>
      </c>
      <c r="Y56" s="14" t="s">
        <v>30</v>
      </c>
      <c r="Z56" s="48"/>
      <c r="AA56" s="29">
        <f t="shared" si="3"/>
        <v>44263</v>
      </c>
      <c r="AG56" s="30">
        <v>44324</v>
      </c>
      <c r="AH56" s="14" t="s">
        <v>55</v>
      </c>
      <c r="AI56" s="53">
        <f>SUM(AI49:AI55)</f>
        <v>0</v>
      </c>
    </row>
    <row r="57" spans="24:35" ht="15" customHeight="1" x14ac:dyDescent="0.25">
      <c r="X57" s="30">
        <v>44264</v>
      </c>
      <c r="Y57" s="14" t="s">
        <v>35</v>
      </c>
      <c r="Z57" s="48"/>
      <c r="AA57" s="29">
        <f t="shared" si="3"/>
        <v>44264</v>
      </c>
      <c r="AG57" s="30">
        <v>44348</v>
      </c>
      <c r="AH57" s="14" t="s">
        <v>48</v>
      </c>
      <c r="AI57" s="48"/>
    </row>
    <row r="58" spans="24:35" ht="15" customHeight="1" x14ac:dyDescent="0.25">
      <c r="X58" s="30">
        <v>44265</v>
      </c>
      <c r="Y58" s="14" t="s">
        <v>25</v>
      </c>
      <c r="Z58" s="48"/>
      <c r="AA58" s="29">
        <f t="shared" si="3"/>
        <v>44265</v>
      </c>
      <c r="AG58" s="30">
        <v>44349</v>
      </c>
      <c r="AH58" s="14" t="s">
        <v>49</v>
      </c>
      <c r="AI58" s="48"/>
    </row>
    <row r="59" spans="24:35" ht="15" customHeight="1" x14ac:dyDescent="0.25">
      <c r="X59" s="30">
        <v>44266</v>
      </c>
      <c r="Y59" s="14" t="s">
        <v>28</v>
      </c>
      <c r="Z59" s="48"/>
      <c r="AA59" s="29">
        <f t="shared" si="3"/>
        <v>44266</v>
      </c>
      <c r="AG59" s="30">
        <v>44350</v>
      </c>
      <c r="AH59" s="14" t="s">
        <v>50</v>
      </c>
      <c r="AI59" s="48"/>
    </row>
    <row r="60" spans="24:35" ht="15" customHeight="1" x14ac:dyDescent="0.25">
      <c r="X60" s="30">
        <v>44267</v>
      </c>
      <c r="Y60" s="14" t="s">
        <v>26</v>
      </c>
      <c r="Z60" s="48"/>
      <c r="AA60" s="29">
        <f t="shared" si="3"/>
        <v>44267</v>
      </c>
      <c r="AG60" s="30">
        <v>44351</v>
      </c>
      <c r="AH60" s="14" t="s">
        <v>51</v>
      </c>
      <c r="AI60" s="48"/>
    </row>
    <row r="61" spans="24:35" ht="15" customHeight="1" x14ac:dyDescent="0.25">
      <c r="X61" s="30">
        <v>44268</v>
      </c>
      <c r="Y61" s="14" t="s">
        <v>27</v>
      </c>
      <c r="Z61" s="48"/>
      <c r="AA61" s="29">
        <f t="shared" si="3"/>
        <v>44268</v>
      </c>
      <c r="AG61" s="30">
        <v>44352</v>
      </c>
      <c r="AH61" s="14" t="s">
        <v>52</v>
      </c>
      <c r="AI61" s="48"/>
    </row>
    <row r="62" spans="24:35" ht="15" customHeight="1" x14ac:dyDescent="0.25">
      <c r="X62" s="30">
        <v>44269</v>
      </c>
      <c r="Y62" s="14" t="s">
        <v>29</v>
      </c>
      <c r="Z62" s="48"/>
      <c r="AA62" s="29">
        <f t="shared" si="3"/>
        <v>44269</v>
      </c>
      <c r="AG62" s="30">
        <v>44353</v>
      </c>
      <c r="AH62" s="14" t="s">
        <v>53</v>
      </c>
      <c r="AI62" s="48"/>
    </row>
    <row r="63" spans="24:35" ht="15" customHeight="1" x14ac:dyDescent="0.25">
      <c r="X63" s="30">
        <v>44270</v>
      </c>
      <c r="Y63" s="14" t="s">
        <v>44</v>
      </c>
      <c r="Z63" s="48"/>
      <c r="AA63" s="29">
        <f t="shared" si="3"/>
        <v>44270</v>
      </c>
      <c r="AG63" s="30">
        <v>44354</v>
      </c>
      <c r="AH63" s="14" t="s">
        <v>54</v>
      </c>
      <c r="AI63" s="54">
        <f>AI56-Z96</f>
        <v>0</v>
      </c>
    </row>
    <row r="64" spans="24:35" ht="15" customHeight="1" x14ac:dyDescent="0.25">
      <c r="X64" s="30">
        <v>44271</v>
      </c>
      <c r="Y64" s="14" t="s">
        <v>57</v>
      </c>
      <c r="Z64" s="52">
        <f>SUM(Z49:Z63)</f>
        <v>0</v>
      </c>
      <c r="AA64" s="29">
        <f t="shared" si="3"/>
        <v>44271</v>
      </c>
      <c r="AG64" s="30">
        <v>44355</v>
      </c>
      <c r="AH64" s="14" t="s">
        <v>55</v>
      </c>
      <c r="AI64" s="54">
        <f>SUM(AI57:AI63)</f>
        <v>0</v>
      </c>
    </row>
    <row r="65" spans="4:35" ht="15" customHeight="1" x14ac:dyDescent="0.25">
      <c r="X65" s="30">
        <v>44287</v>
      </c>
      <c r="Y65" s="14" t="s">
        <v>18</v>
      </c>
      <c r="Z65" s="48"/>
      <c r="AA65" s="29">
        <f t="shared" si="3"/>
        <v>44287</v>
      </c>
      <c r="AG65" s="30">
        <v>44378</v>
      </c>
      <c r="AH65" s="14" t="s">
        <v>48</v>
      </c>
      <c r="AI65" s="48"/>
    </row>
    <row r="66" spans="4:35" ht="15" customHeight="1" x14ac:dyDescent="0.25">
      <c r="X66" s="30">
        <v>44288</v>
      </c>
      <c r="Y66" s="14" t="s">
        <v>19</v>
      </c>
      <c r="Z66" s="48"/>
      <c r="AA66" s="29">
        <f t="shared" si="3"/>
        <v>44288</v>
      </c>
      <c r="AG66" s="30">
        <v>44379</v>
      </c>
      <c r="AH66" s="14" t="s">
        <v>49</v>
      </c>
      <c r="AI66" s="48"/>
    </row>
    <row r="67" spans="4:35" ht="15" customHeight="1" x14ac:dyDescent="0.25">
      <c r="X67" s="30">
        <v>44289</v>
      </c>
      <c r="Y67" s="14" t="s">
        <v>20</v>
      </c>
      <c r="Z67" s="48"/>
      <c r="AA67" s="29">
        <f t="shared" si="3"/>
        <v>44289</v>
      </c>
      <c r="AG67" s="30">
        <v>44380</v>
      </c>
      <c r="AH67" s="14" t="s">
        <v>50</v>
      </c>
      <c r="AI67" s="48"/>
    </row>
    <row r="68" spans="4:35" ht="15" customHeight="1" x14ac:dyDescent="0.25">
      <c r="X68" s="30">
        <v>44290</v>
      </c>
      <c r="Y68" s="14" t="s">
        <v>21</v>
      </c>
      <c r="Z68" s="48"/>
      <c r="AA68" s="29">
        <f t="shared" si="3"/>
        <v>44290</v>
      </c>
      <c r="AG68" s="30">
        <v>44381</v>
      </c>
      <c r="AH68" s="14" t="s">
        <v>51</v>
      </c>
      <c r="AI68" s="48"/>
    </row>
    <row r="69" spans="4:35" ht="15" customHeight="1" x14ac:dyDescent="0.25">
      <c r="D69" s="4">
        <v>500</v>
      </c>
      <c r="E69" s="24">
        <v>2.1999999999999999E-2</v>
      </c>
      <c r="X69" s="30">
        <v>44291</v>
      </c>
      <c r="Y69" s="14" t="s">
        <v>22</v>
      </c>
      <c r="Z69" s="48"/>
      <c r="AA69" s="29">
        <f t="shared" si="3"/>
        <v>44291</v>
      </c>
      <c r="AG69" s="30">
        <v>44382</v>
      </c>
      <c r="AH69" s="14" t="s">
        <v>52</v>
      </c>
      <c r="AI69" s="48"/>
    </row>
    <row r="70" spans="4:35" ht="15" customHeight="1" x14ac:dyDescent="0.25">
      <c r="X70" s="30">
        <v>44292</v>
      </c>
      <c r="Y70" s="14" t="s">
        <v>23</v>
      </c>
      <c r="Z70" s="48"/>
      <c r="AA70" s="29">
        <f t="shared" si="3"/>
        <v>44292</v>
      </c>
      <c r="AG70" s="30">
        <v>44383</v>
      </c>
      <c r="AH70" s="14" t="s">
        <v>53</v>
      </c>
      <c r="AI70" s="48"/>
    </row>
    <row r="71" spans="4:35" ht="15" customHeight="1" x14ac:dyDescent="0.25">
      <c r="X71" s="30">
        <v>44293</v>
      </c>
      <c r="Y71" s="14" t="s">
        <v>24</v>
      </c>
      <c r="Z71" s="48"/>
      <c r="AA71" s="29">
        <f t="shared" si="3"/>
        <v>44293</v>
      </c>
      <c r="AG71" s="30">
        <v>44384</v>
      </c>
      <c r="AH71" s="14" t="s">
        <v>54</v>
      </c>
      <c r="AI71" s="55">
        <f>AI64-Z112</f>
        <v>0</v>
      </c>
    </row>
    <row r="72" spans="4:35" ht="15" customHeight="1" x14ac:dyDescent="0.25">
      <c r="X72" s="30">
        <v>44294</v>
      </c>
      <c r="Y72" s="14" t="s">
        <v>30</v>
      </c>
      <c r="Z72" s="48"/>
      <c r="AA72" s="29">
        <f t="shared" si="3"/>
        <v>44294</v>
      </c>
      <c r="AG72" s="30">
        <v>44385</v>
      </c>
      <c r="AH72" s="14" t="s">
        <v>55</v>
      </c>
      <c r="AI72" s="55">
        <f>SUM(AI65:AI71)</f>
        <v>0</v>
      </c>
    </row>
    <row r="73" spans="4:35" ht="15" customHeight="1" x14ac:dyDescent="0.25">
      <c r="X73" s="30">
        <v>44295</v>
      </c>
      <c r="Y73" s="14" t="s">
        <v>35</v>
      </c>
      <c r="Z73" s="48"/>
      <c r="AA73" s="29">
        <f t="shared" si="3"/>
        <v>44295</v>
      </c>
      <c r="AG73" s="30">
        <v>44409</v>
      </c>
      <c r="AH73" s="14" t="s">
        <v>48</v>
      </c>
      <c r="AI73" s="48"/>
    </row>
    <row r="74" spans="4:35" ht="15" customHeight="1" x14ac:dyDescent="0.25">
      <c r="X74" s="30">
        <v>44296</v>
      </c>
      <c r="Y74" s="14" t="s">
        <v>25</v>
      </c>
      <c r="Z74" s="48"/>
      <c r="AA74" s="29">
        <f t="shared" si="3"/>
        <v>44296</v>
      </c>
      <c r="AG74" s="30">
        <v>44410</v>
      </c>
      <c r="AH74" s="14" t="s">
        <v>49</v>
      </c>
      <c r="AI74" s="48"/>
    </row>
    <row r="75" spans="4:35" ht="15" customHeight="1" x14ac:dyDescent="0.25">
      <c r="X75" s="30">
        <v>44297</v>
      </c>
      <c r="Y75" s="14" t="s">
        <v>28</v>
      </c>
      <c r="Z75" s="48"/>
      <c r="AA75" s="29">
        <f t="shared" si="3"/>
        <v>44297</v>
      </c>
      <c r="AG75" s="30">
        <v>44411</v>
      </c>
      <c r="AH75" s="14" t="s">
        <v>50</v>
      </c>
      <c r="AI75" s="48"/>
    </row>
    <row r="76" spans="4:35" ht="15" customHeight="1" x14ac:dyDescent="0.25">
      <c r="X76" s="30">
        <v>44298</v>
      </c>
      <c r="Y76" s="14" t="s">
        <v>26</v>
      </c>
      <c r="Z76" s="48"/>
      <c r="AA76" s="29">
        <f t="shared" si="3"/>
        <v>44298</v>
      </c>
      <c r="AG76" s="30">
        <v>44412</v>
      </c>
      <c r="AH76" s="14" t="s">
        <v>51</v>
      </c>
      <c r="AI76" s="48"/>
    </row>
    <row r="77" spans="4:35" ht="15" customHeight="1" x14ac:dyDescent="0.25">
      <c r="X77" s="30">
        <v>44299</v>
      </c>
      <c r="Y77" s="14" t="s">
        <v>27</v>
      </c>
      <c r="Z77" s="48"/>
      <c r="AA77" s="29">
        <f t="shared" si="3"/>
        <v>44299</v>
      </c>
      <c r="AG77" s="30">
        <v>44413</v>
      </c>
      <c r="AH77" s="14" t="s">
        <v>52</v>
      </c>
      <c r="AI77" s="48"/>
    </row>
    <row r="78" spans="4:35" ht="15" customHeight="1" x14ac:dyDescent="0.25">
      <c r="X78" s="30">
        <v>44300</v>
      </c>
      <c r="Y78" s="14" t="s">
        <v>29</v>
      </c>
      <c r="Z78" s="48"/>
      <c r="AA78" s="29">
        <f t="shared" si="3"/>
        <v>44300</v>
      </c>
      <c r="AG78" s="30">
        <v>44414</v>
      </c>
      <c r="AH78" s="14" t="s">
        <v>53</v>
      </c>
      <c r="AI78" s="48"/>
    </row>
    <row r="79" spans="4:35" ht="15" customHeight="1" x14ac:dyDescent="0.25">
      <c r="X79" s="30">
        <v>44301</v>
      </c>
      <c r="Y79" s="14" t="s">
        <v>44</v>
      </c>
      <c r="Z79" s="48"/>
      <c r="AA79" s="29">
        <f t="shared" si="3"/>
        <v>44301</v>
      </c>
      <c r="AG79" s="30">
        <v>44415</v>
      </c>
      <c r="AH79" s="14" t="s">
        <v>54</v>
      </c>
      <c r="AI79" s="56">
        <f>AI72-Z128</f>
        <v>0</v>
      </c>
    </row>
    <row r="80" spans="4:35" ht="15" customHeight="1" x14ac:dyDescent="0.25">
      <c r="X80" s="30">
        <v>44302</v>
      </c>
      <c r="Y80" s="14" t="s">
        <v>57</v>
      </c>
      <c r="Z80" s="53">
        <f>SUM(Z65:Z79)</f>
        <v>0</v>
      </c>
      <c r="AA80" s="29">
        <f t="shared" si="3"/>
        <v>44302</v>
      </c>
      <c r="AG80" s="30">
        <v>44416</v>
      </c>
      <c r="AH80" s="14" t="s">
        <v>55</v>
      </c>
      <c r="AI80" s="56">
        <f>SUM(AI73:AI79)</f>
        <v>0</v>
      </c>
    </row>
    <row r="81" spans="24:35" ht="15" customHeight="1" x14ac:dyDescent="0.25">
      <c r="X81" s="30">
        <v>44317</v>
      </c>
      <c r="Y81" s="14" t="s">
        <v>18</v>
      </c>
      <c r="Z81" s="48"/>
      <c r="AA81" s="29">
        <f t="shared" si="3"/>
        <v>44317</v>
      </c>
      <c r="AG81" s="30">
        <v>44440</v>
      </c>
      <c r="AH81" s="14" t="s">
        <v>48</v>
      </c>
      <c r="AI81" s="48"/>
    </row>
    <row r="82" spans="24:35" ht="15" customHeight="1" x14ac:dyDescent="0.25">
      <c r="X82" s="30">
        <v>44318</v>
      </c>
      <c r="Y82" s="14" t="s">
        <v>19</v>
      </c>
      <c r="Z82" s="48"/>
      <c r="AA82" s="29">
        <f t="shared" ref="AA82:AA145" si="5">X82</f>
        <v>44318</v>
      </c>
      <c r="AG82" s="30">
        <v>44441</v>
      </c>
      <c r="AH82" s="14" t="s">
        <v>49</v>
      </c>
      <c r="AI82" s="48"/>
    </row>
    <row r="83" spans="24:35" ht="15" customHeight="1" x14ac:dyDescent="0.25">
      <c r="X83" s="30">
        <v>44319</v>
      </c>
      <c r="Y83" s="14" t="s">
        <v>20</v>
      </c>
      <c r="Z83" s="48"/>
      <c r="AA83" s="29">
        <f t="shared" si="5"/>
        <v>44319</v>
      </c>
      <c r="AG83" s="30">
        <v>44442</v>
      </c>
      <c r="AH83" s="14" t="s">
        <v>50</v>
      </c>
      <c r="AI83" s="48"/>
    </row>
    <row r="84" spans="24:35" ht="15" customHeight="1" x14ac:dyDescent="0.25">
      <c r="X84" s="30">
        <v>44320</v>
      </c>
      <c r="Y84" s="14" t="s">
        <v>21</v>
      </c>
      <c r="Z84" s="48"/>
      <c r="AA84" s="29">
        <f t="shared" si="5"/>
        <v>44320</v>
      </c>
      <c r="AG84" s="30">
        <v>44443</v>
      </c>
      <c r="AH84" s="14" t="s">
        <v>51</v>
      </c>
      <c r="AI84" s="48"/>
    </row>
    <row r="85" spans="24:35" ht="15" customHeight="1" x14ac:dyDescent="0.25">
      <c r="X85" s="30">
        <v>44321</v>
      </c>
      <c r="Y85" s="14" t="s">
        <v>22</v>
      </c>
      <c r="Z85" s="48"/>
      <c r="AA85" s="29">
        <f t="shared" si="5"/>
        <v>44321</v>
      </c>
      <c r="AG85" s="30">
        <v>44444</v>
      </c>
      <c r="AH85" s="14" t="s">
        <v>52</v>
      </c>
      <c r="AI85" s="48"/>
    </row>
    <row r="86" spans="24:35" ht="15" customHeight="1" x14ac:dyDescent="0.25">
      <c r="X86" s="30">
        <v>44322</v>
      </c>
      <c r="Y86" s="14" t="s">
        <v>23</v>
      </c>
      <c r="Z86" s="48"/>
      <c r="AA86" s="29">
        <f t="shared" si="5"/>
        <v>44322</v>
      </c>
      <c r="AG86" s="30">
        <v>44445</v>
      </c>
      <c r="AH86" s="14" t="s">
        <v>53</v>
      </c>
      <c r="AI86" s="48"/>
    </row>
    <row r="87" spans="24:35" ht="15" customHeight="1" x14ac:dyDescent="0.25">
      <c r="X87" s="30">
        <v>44323</v>
      </c>
      <c r="Y87" s="14" t="s">
        <v>24</v>
      </c>
      <c r="Z87" s="48"/>
      <c r="AA87" s="29">
        <f t="shared" si="5"/>
        <v>44323</v>
      </c>
      <c r="AG87" s="30">
        <v>44446</v>
      </c>
      <c r="AH87" s="14" t="s">
        <v>54</v>
      </c>
      <c r="AI87" s="57">
        <f>AI80-Z144</f>
        <v>0</v>
      </c>
    </row>
    <row r="88" spans="24:35" ht="15" customHeight="1" x14ac:dyDescent="0.25">
      <c r="X88" s="30">
        <v>44324</v>
      </c>
      <c r="Y88" s="14" t="s">
        <v>30</v>
      </c>
      <c r="Z88" s="48"/>
      <c r="AA88" s="29">
        <f t="shared" si="5"/>
        <v>44324</v>
      </c>
      <c r="AG88" s="30">
        <v>44447</v>
      </c>
      <c r="AH88" s="14" t="s">
        <v>55</v>
      </c>
      <c r="AI88" s="57">
        <f>SUM(AI81:AI87)</f>
        <v>0</v>
      </c>
    </row>
    <row r="89" spans="24:35" ht="15" customHeight="1" x14ac:dyDescent="0.25">
      <c r="X89" s="30">
        <v>44325</v>
      </c>
      <c r="Y89" s="14" t="s">
        <v>35</v>
      </c>
      <c r="Z89" s="48"/>
      <c r="AA89" s="29">
        <f t="shared" si="5"/>
        <v>44325</v>
      </c>
      <c r="AG89" s="30">
        <v>44470</v>
      </c>
      <c r="AH89" s="14" t="s">
        <v>48</v>
      </c>
      <c r="AI89" s="48"/>
    </row>
    <row r="90" spans="24:35" ht="15" customHeight="1" x14ac:dyDescent="0.25">
      <c r="X90" s="30">
        <v>44326</v>
      </c>
      <c r="Y90" s="14" t="s">
        <v>25</v>
      </c>
      <c r="Z90" s="48"/>
      <c r="AA90" s="29">
        <f t="shared" si="5"/>
        <v>44326</v>
      </c>
      <c r="AG90" s="30">
        <v>44471</v>
      </c>
      <c r="AH90" s="14" t="s">
        <v>49</v>
      </c>
      <c r="AI90" s="48"/>
    </row>
    <row r="91" spans="24:35" ht="15" customHeight="1" x14ac:dyDescent="0.25">
      <c r="X91" s="30">
        <v>44327</v>
      </c>
      <c r="Y91" s="14" t="s">
        <v>28</v>
      </c>
      <c r="Z91" s="48"/>
      <c r="AA91" s="29">
        <f t="shared" si="5"/>
        <v>44327</v>
      </c>
      <c r="AG91" s="30">
        <v>44472</v>
      </c>
      <c r="AH91" s="14" t="s">
        <v>50</v>
      </c>
      <c r="AI91" s="48"/>
    </row>
    <row r="92" spans="24:35" ht="15" customHeight="1" x14ac:dyDescent="0.25">
      <c r="X92" s="30">
        <v>44328</v>
      </c>
      <c r="Y92" s="14" t="s">
        <v>26</v>
      </c>
      <c r="Z92" s="48"/>
      <c r="AA92" s="29">
        <f t="shared" si="5"/>
        <v>44328</v>
      </c>
      <c r="AG92" s="30">
        <v>44473</v>
      </c>
      <c r="AH92" s="14" t="s">
        <v>51</v>
      </c>
      <c r="AI92" s="48"/>
    </row>
    <row r="93" spans="24:35" ht="15" customHeight="1" x14ac:dyDescent="0.25">
      <c r="X93" s="30">
        <v>44329</v>
      </c>
      <c r="Y93" s="14" t="s">
        <v>27</v>
      </c>
      <c r="Z93" s="48"/>
      <c r="AA93" s="29">
        <f t="shared" si="5"/>
        <v>44329</v>
      </c>
      <c r="AG93" s="30">
        <v>44474</v>
      </c>
      <c r="AH93" s="14" t="s">
        <v>52</v>
      </c>
      <c r="AI93" s="48"/>
    </row>
    <row r="94" spans="24:35" ht="15" customHeight="1" x14ac:dyDescent="0.25">
      <c r="X94" s="30">
        <v>44330</v>
      </c>
      <c r="Y94" s="14" t="s">
        <v>29</v>
      </c>
      <c r="Z94" s="48"/>
      <c r="AA94" s="29">
        <f t="shared" si="5"/>
        <v>44330</v>
      </c>
      <c r="AG94" s="30">
        <v>44475</v>
      </c>
      <c r="AH94" s="14" t="s">
        <v>53</v>
      </c>
      <c r="AI94" s="48"/>
    </row>
    <row r="95" spans="24:35" ht="15" customHeight="1" x14ac:dyDescent="0.25">
      <c r="X95" s="30">
        <v>44331</v>
      </c>
      <c r="Y95" s="14" t="s">
        <v>44</v>
      </c>
      <c r="Z95" s="48"/>
      <c r="AA95" s="29">
        <f t="shared" si="5"/>
        <v>44331</v>
      </c>
      <c r="AG95" s="30">
        <v>44476</v>
      </c>
      <c r="AH95" s="14" t="s">
        <v>54</v>
      </c>
      <c r="AI95" s="58">
        <f>AI88-Z160</f>
        <v>0</v>
      </c>
    </row>
    <row r="96" spans="24:35" ht="15" customHeight="1" x14ac:dyDescent="0.25">
      <c r="X96" s="30">
        <v>44332</v>
      </c>
      <c r="Y96" s="14" t="s">
        <v>57</v>
      </c>
      <c r="Z96" s="54">
        <f>SUM(Z81:Z95)</f>
        <v>0</v>
      </c>
      <c r="AA96" s="29">
        <f t="shared" si="5"/>
        <v>44332</v>
      </c>
      <c r="AG96" s="30">
        <v>44477</v>
      </c>
      <c r="AH96" s="14" t="s">
        <v>55</v>
      </c>
      <c r="AI96" s="58">
        <f>SUM(AI89:AI95)</f>
        <v>0</v>
      </c>
    </row>
    <row r="97" spans="1:35" ht="15" customHeight="1" x14ac:dyDescent="0.25">
      <c r="X97" s="30">
        <v>44348</v>
      </c>
      <c r="Y97" s="14" t="s">
        <v>18</v>
      </c>
      <c r="Z97" s="48"/>
      <c r="AA97" s="29">
        <f t="shared" si="5"/>
        <v>44348</v>
      </c>
      <c r="AG97" s="30">
        <v>44501</v>
      </c>
      <c r="AH97" s="14" t="s">
        <v>48</v>
      </c>
      <c r="AI97" s="48"/>
    </row>
    <row r="98" spans="1:35" ht="15" customHeight="1" x14ac:dyDescent="0.25">
      <c r="X98" s="30">
        <v>44349</v>
      </c>
      <c r="Y98" s="14" t="s">
        <v>19</v>
      </c>
      <c r="Z98" s="48"/>
      <c r="AA98" s="29">
        <f t="shared" si="5"/>
        <v>44349</v>
      </c>
      <c r="AG98" s="30">
        <v>44502</v>
      </c>
      <c r="AH98" s="14" t="s">
        <v>49</v>
      </c>
      <c r="AI98" s="48"/>
    </row>
    <row r="99" spans="1:35" ht="15" customHeight="1" x14ac:dyDescent="0.25">
      <c r="B99">
        <v>2866</v>
      </c>
      <c r="C99" s="3">
        <v>0.11</v>
      </c>
      <c r="X99" s="30">
        <v>44350</v>
      </c>
      <c r="Y99" s="14" t="s">
        <v>20</v>
      </c>
      <c r="Z99" s="48"/>
      <c r="AA99" s="29">
        <f t="shared" si="5"/>
        <v>44350</v>
      </c>
      <c r="AG99" s="30">
        <v>44503</v>
      </c>
      <c r="AH99" s="14" t="s">
        <v>50</v>
      </c>
      <c r="AI99" s="48"/>
    </row>
    <row r="100" spans="1:35" ht="15" customHeight="1" x14ac:dyDescent="0.25">
      <c r="A100" t="s">
        <v>37</v>
      </c>
      <c r="B100">
        <f>B99*C99</f>
        <v>315.26</v>
      </c>
      <c r="X100" s="30">
        <v>44351</v>
      </c>
      <c r="Y100" s="14" t="s">
        <v>21</v>
      </c>
      <c r="Z100" s="48"/>
      <c r="AA100" s="29">
        <f t="shared" si="5"/>
        <v>44351</v>
      </c>
      <c r="AG100" s="30">
        <v>44504</v>
      </c>
      <c r="AH100" s="14" t="s">
        <v>51</v>
      </c>
      <c r="AI100" s="48"/>
    </row>
    <row r="101" spans="1:35" ht="15" customHeight="1" x14ac:dyDescent="0.25">
      <c r="A101" t="s">
        <v>36</v>
      </c>
      <c r="B101">
        <f>D99*1/12</f>
        <v>0</v>
      </c>
      <c r="X101" s="30">
        <v>44352</v>
      </c>
      <c r="Y101" s="14" t="s">
        <v>22</v>
      </c>
      <c r="Z101" s="48"/>
      <c r="AA101" s="29">
        <f t="shared" si="5"/>
        <v>44352</v>
      </c>
      <c r="AG101" s="30">
        <v>44505</v>
      </c>
      <c r="AH101" s="14" t="s">
        <v>52</v>
      </c>
      <c r="AI101" s="48"/>
    </row>
    <row r="102" spans="1:35" ht="15" customHeight="1" x14ac:dyDescent="0.25">
      <c r="A102" t="s">
        <v>38</v>
      </c>
      <c r="B102">
        <v>200</v>
      </c>
      <c r="X102" s="30">
        <v>44353</v>
      </c>
      <c r="Y102" s="14" t="s">
        <v>23</v>
      </c>
      <c r="Z102" s="48"/>
      <c r="AA102" s="29">
        <f t="shared" si="5"/>
        <v>44353</v>
      </c>
      <c r="AG102" s="30">
        <v>44506</v>
      </c>
      <c r="AH102" s="14" t="s">
        <v>53</v>
      </c>
      <c r="AI102" s="48"/>
    </row>
    <row r="103" spans="1:35" ht="15" customHeight="1" x14ac:dyDescent="0.25">
      <c r="A103" t="s">
        <v>39</v>
      </c>
      <c r="B103">
        <f>B99-B100-B101-B102</f>
        <v>2350.7399999999998</v>
      </c>
      <c r="C103">
        <f>B99*E99</f>
        <v>0</v>
      </c>
      <c r="X103" s="30">
        <v>44354</v>
      </c>
      <c r="Y103" s="14" t="s">
        <v>24</v>
      </c>
      <c r="Z103" s="48"/>
      <c r="AA103" s="29">
        <f t="shared" si="5"/>
        <v>44354</v>
      </c>
      <c r="AG103" s="30">
        <v>44507</v>
      </c>
      <c r="AH103" s="14" t="s">
        <v>54</v>
      </c>
      <c r="AI103" s="59">
        <f>AI96-Z176</f>
        <v>0</v>
      </c>
    </row>
    <row r="104" spans="1:35" ht="15" customHeight="1" x14ac:dyDescent="0.25">
      <c r="B104">
        <f>B103-C103</f>
        <v>2350.7399999999998</v>
      </c>
      <c r="X104" s="30">
        <v>44355</v>
      </c>
      <c r="Y104" s="14" t="s">
        <v>30</v>
      </c>
      <c r="Z104" s="48"/>
      <c r="AA104" s="29">
        <f t="shared" si="5"/>
        <v>44355</v>
      </c>
      <c r="AG104" s="30">
        <v>44508</v>
      </c>
      <c r="AH104" s="14" t="s">
        <v>55</v>
      </c>
      <c r="AI104" s="59">
        <f>SUM(AI97:AI103)</f>
        <v>0</v>
      </c>
    </row>
    <row r="105" spans="1:35" ht="15" customHeight="1" x14ac:dyDescent="0.25">
      <c r="X105" s="30">
        <v>44356</v>
      </c>
      <c r="Y105" s="14" t="s">
        <v>35</v>
      </c>
      <c r="Z105" s="48"/>
      <c r="AA105" s="29">
        <f t="shared" si="5"/>
        <v>44356</v>
      </c>
      <c r="AG105" s="30">
        <v>44531</v>
      </c>
      <c r="AH105" s="14" t="s">
        <v>48</v>
      </c>
      <c r="AI105" s="48"/>
    </row>
    <row r="106" spans="1:35" ht="15" customHeight="1" x14ac:dyDescent="0.25">
      <c r="X106" s="30">
        <v>44357</v>
      </c>
      <c r="Y106" s="14" t="s">
        <v>25</v>
      </c>
      <c r="Z106" s="48"/>
      <c r="AA106" s="29">
        <f t="shared" si="5"/>
        <v>44357</v>
      </c>
      <c r="AG106" s="30">
        <v>44532</v>
      </c>
      <c r="AH106" s="14" t="s">
        <v>49</v>
      </c>
      <c r="AI106" s="48"/>
    </row>
    <row r="107" spans="1:35" ht="15" customHeight="1" x14ac:dyDescent="0.25">
      <c r="A107" t="s">
        <v>40</v>
      </c>
      <c r="C107" s="3"/>
      <c r="X107" s="30">
        <v>44358</v>
      </c>
      <c r="Y107" s="14" t="s">
        <v>28</v>
      </c>
      <c r="Z107" s="48"/>
      <c r="AA107" s="29">
        <f t="shared" si="5"/>
        <v>44358</v>
      </c>
      <c r="AG107" s="30">
        <v>44533</v>
      </c>
      <c r="AH107" s="14" t="s">
        <v>50</v>
      </c>
      <c r="AI107" s="48"/>
    </row>
    <row r="108" spans="1:35" ht="15" customHeight="1" x14ac:dyDescent="0.25">
      <c r="X108" s="30">
        <v>44359</v>
      </c>
      <c r="Y108" s="14" t="s">
        <v>26</v>
      </c>
      <c r="Z108" s="48"/>
      <c r="AA108" s="29">
        <f t="shared" si="5"/>
        <v>44359</v>
      </c>
      <c r="AG108" s="30">
        <v>44534</v>
      </c>
      <c r="AH108" s="14" t="s">
        <v>51</v>
      </c>
      <c r="AI108" s="48"/>
    </row>
    <row r="109" spans="1:35" ht="15" customHeight="1" x14ac:dyDescent="0.25">
      <c r="X109" s="30">
        <v>44360</v>
      </c>
      <c r="Y109" s="14" t="s">
        <v>27</v>
      </c>
      <c r="Z109" s="48"/>
      <c r="AA109" s="29">
        <f t="shared" si="5"/>
        <v>44360</v>
      </c>
      <c r="AG109" s="30">
        <v>44535</v>
      </c>
      <c r="AH109" s="14" t="s">
        <v>52</v>
      </c>
      <c r="AI109" s="48"/>
    </row>
    <row r="110" spans="1:35" ht="15" customHeight="1" x14ac:dyDescent="0.25">
      <c r="X110" s="30">
        <v>44361</v>
      </c>
      <c r="Y110" s="14" t="s">
        <v>29</v>
      </c>
      <c r="Z110" s="48"/>
      <c r="AA110" s="29">
        <f t="shared" si="5"/>
        <v>44361</v>
      </c>
      <c r="AG110" s="30">
        <v>44536</v>
      </c>
      <c r="AH110" s="14" t="s">
        <v>53</v>
      </c>
      <c r="AI110" s="48"/>
    </row>
    <row r="111" spans="1:35" ht="15" customHeight="1" x14ac:dyDescent="0.25">
      <c r="X111" s="30">
        <v>44362</v>
      </c>
      <c r="Y111" s="14" t="s">
        <v>44</v>
      </c>
      <c r="Z111" s="48"/>
      <c r="AA111" s="29">
        <f t="shared" si="5"/>
        <v>44362</v>
      </c>
      <c r="AG111" s="30">
        <v>44537</v>
      </c>
      <c r="AH111" s="14" t="s">
        <v>54</v>
      </c>
      <c r="AI111" s="60">
        <f>AI104-Z192</f>
        <v>0</v>
      </c>
    </row>
    <row r="112" spans="1:35" ht="15" customHeight="1" x14ac:dyDescent="0.25">
      <c r="X112" s="30">
        <v>44363</v>
      </c>
      <c r="Y112" s="14" t="s">
        <v>57</v>
      </c>
      <c r="Z112" s="55">
        <f>SUM(Z97:Z111)</f>
        <v>0</v>
      </c>
      <c r="AA112" s="29">
        <f t="shared" si="5"/>
        <v>44363</v>
      </c>
      <c r="AG112" s="30">
        <v>44538</v>
      </c>
      <c r="AH112" s="14" t="s">
        <v>55</v>
      </c>
      <c r="AI112" s="60">
        <f>SUM(AI105:AI111)</f>
        <v>0</v>
      </c>
    </row>
    <row r="113" spans="24:27" ht="15" customHeight="1" x14ac:dyDescent="0.25">
      <c r="X113" s="30">
        <v>44378</v>
      </c>
      <c r="Y113" s="14" t="s">
        <v>18</v>
      </c>
      <c r="Z113" s="48"/>
      <c r="AA113" s="29">
        <f t="shared" si="5"/>
        <v>44378</v>
      </c>
    </row>
    <row r="114" spans="24:27" ht="15" customHeight="1" x14ac:dyDescent="0.25">
      <c r="X114" s="30">
        <v>44379</v>
      </c>
      <c r="Y114" s="14" t="s">
        <v>19</v>
      </c>
      <c r="Z114" s="48"/>
      <c r="AA114" s="29">
        <f t="shared" si="5"/>
        <v>44379</v>
      </c>
    </row>
    <row r="115" spans="24:27" ht="15" customHeight="1" x14ac:dyDescent="0.25">
      <c r="X115" s="30">
        <v>44380</v>
      </c>
      <c r="Y115" s="14" t="s">
        <v>20</v>
      </c>
      <c r="Z115" s="48"/>
      <c r="AA115" s="29">
        <f t="shared" si="5"/>
        <v>44380</v>
      </c>
    </row>
    <row r="116" spans="24:27" ht="15" customHeight="1" x14ac:dyDescent="0.25">
      <c r="X116" s="30">
        <v>44381</v>
      </c>
      <c r="Y116" s="14" t="s">
        <v>21</v>
      </c>
      <c r="Z116" s="48"/>
      <c r="AA116" s="29">
        <f t="shared" si="5"/>
        <v>44381</v>
      </c>
    </row>
    <row r="117" spans="24:27" ht="15" customHeight="1" x14ac:dyDescent="0.25">
      <c r="X117" s="30">
        <v>44382</v>
      </c>
      <c r="Y117" s="14" t="s">
        <v>22</v>
      </c>
      <c r="Z117" s="48"/>
      <c r="AA117" s="29">
        <f t="shared" si="5"/>
        <v>44382</v>
      </c>
    </row>
    <row r="118" spans="24:27" ht="15" customHeight="1" x14ac:dyDescent="0.25">
      <c r="X118" s="30">
        <v>44383</v>
      </c>
      <c r="Y118" s="14" t="s">
        <v>23</v>
      </c>
      <c r="Z118" s="48"/>
      <c r="AA118" s="29">
        <f t="shared" si="5"/>
        <v>44383</v>
      </c>
    </row>
    <row r="119" spans="24:27" ht="15" customHeight="1" x14ac:dyDescent="0.25">
      <c r="X119" s="30">
        <v>44384</v>
      </c>
      <c r="Y119" s="14" t="s">
        <v>24</v>
      </c>
      <c r="Z119" s="48"/>
      <c r="AA119" s="29">
        <f t="shared" si="5"/>
        <v>44384</v>
      </c>
    </row>
    <row r="120" spans="24:27" ht="15" customHeight="1" x14ac:dyDescent="0.25">
      <c r="X120" s="30">
        <v>44385</v>
      </c>
      <c r="Y120" s="14" t="s">
        <v>30</v>
      </c>
      <c r="Z120" s="48"/>
      <c r="AA120" s="29">
        <f t="shared" si="5"/>
        <v>44385</v>
      </c>
    </row>
    <row r="121" spans="24:27" ht="15" customHeight="1" x14ac:dyDescent="0.25">
      <c r="X121" s="30">
        <v>44386</v>
      </c>
      <c r="Y121" s="14" t="s">
        <v>35</v>
      </c>
      <c r="Z121" s="48"/>
      <c r="AA121" s="29">
        <f t="shared" si="5"/>
        <v>44386</v>
      </c>
    </row>
    <row r="122" spans="24:27" ht="15" customHeight="1" x14ac:dyDescent="0.25">
      <c r="X122" s="30">
        <v>44387</v>
      </c>
      <c r="Y122" s="14" t="s">
        <v>25</v>
      </c>
      <c r="Z122" s="48"/>
      <c r="AA122" s="29">
        <f t="shared" si="5"/>
        <v>44387</v>
      </c>
    </row>
    <row r="123" spans="24:27" ht="15" customHeight="1" x14ac:dyDescent="0.25">
      <c r="X123" s="30">
        <v>44388</v>
      </c>
      <c r="Y123" s="14" t="s">
        <v>28</v>
      </c>
      <c r="Z123" s="48"/>
      <c r="AA123" s="29">
        <f t="shared" si="5"/>
        <v>44388</v>
      </c>
    </row>
    <row r="124" spans="24:27" ht="15" customHeight="1" x14ac:dyDescent="0.25">
      <c r="X124" s="30">
        <v>44389</v>
      </c>
      <c r="Y124" s="14" t="s">
        <v>26</v>
      </c>
      <c r="Z124" s="48"/>
      <c r="AA124" s="29">
        <f t="shared" si="5"/>
        <v>44389</v>
      </c>
    </row>
    <row r="125" spans="24:27" ht="15" customHeight="1" x14ac:dyDescent="0.25">
      <c r="X125" s="30">
        <v>44390</v>
      </c>
      <c r="Y125" s="14" t="s">
        <v>27</v>
      </c>
      <c r="Z125" s="48"/>
      <c r="AA125" s="29">
        <f t="shared" si="5"/>
        <v>44390</v>
      </c>
    </row>
    <row r="126" spans="24:27" ht="15" customHeight="1" x14ac:dyDescent="0.25">
      <c r="X126" s="30">
        <v>44391</v>
      </c>
      <c r="Y126" s="14" t="s">
        <v>29</v>
      </c>
      <c r="Z126" s="48"/>
      <c r="AA126" s="29">
        <f t="shared" si="5"/>
        <v>44391</v>
      </c>
    </row>
    <row r="127" spans="24:27" ht="15" customHeight="1" x14ac:dyDescent="0.25">
      <c r="X127" s="30">
        <v>44392</v>
      </c>
      <c r="Y127" s="14" t="s">
        <v>44</v>
      </c>
      <c r="Z127" s="48"/>
      <c r="AA127" s="29">
        <f t="shared" si="5"/>
        <v>44392</v>
      </c>
    </row>
    <row r="128" spans="24:27" ht="15" customHeight="1" x14ac:dyDescent="0.25">
      <c r="X128" s="30">
        <v>44393</v>
      </c>
      <c r="Y128" s="14" t="s">
        <v>57</v>
      </c>
      <c r="Z128" s="56">
        <f>SUM(Z113:Z127)</f>
        <v>0</v>
      </c>
      <c r="AA128" s="29">
        <f t="shared" si="5"/>
        <v>44393</v>
      </c>
    </row>
    <row r="129" spans="24:27" ht="15" customHeight="1" x14ac:dyDescent="0.25">
      <c r="X129" s="30">
        <v>44409</v>
      </c>
      <c r="Y129" s="14" t="s">
        <v>18</v>
      </c>
      <c r="Z129" s="48"/>
      <c r="AA129" s="29">
        <f t="shared" si="5"/>
        <v>44409</v>
      </c>
    </row>
    <row r="130" spans="24:27" ht="15" customHeight="1" x14ac:dyDescent="0.25">
      <c r="X130" s="30">
        <v>44410</v>
      </c>
      <c r="Y130" s="14" t="s">
        <v>19</v>
      </c>
      <c r="Z130" s="48"/>
      <c r="AA130" s="29">
        <f t="shared" si="5"/>
        <v>44410</v>
      </c>
    </row>
    <row r="131" spans="24:27" ht="15" customHeight="1" x14ac:dyDescent="0.25">
      <c r="X131" s="30">
        <v>44411</v>
      </c>
      <c r="Y131" s="14" t="s">
        <v>20</v>
      </c>
      <c r="Z131" s="48"/>
      <c r="AA131" s="29">
        <f t="shared" si="5"/>
        <v>44411</v>
      </c>
    </row>
    <row r="132" spans="24:27" ht="15" customHeight="1" x14ac:dyDescent="0.25">
      <c r="X132" s="30">
        <v>44412</v>
      </c>
      <c r="Y132" s="14" t="s">
        <v>21</v>
      </c>
      <c r="Z132" s="48"/>
      <c r="AA132" s="29">
        <f t="shared" si="5"/>
        <v>44412</v>
      </c>
    </row>
    <row r="133" spans="24:27" ht="15" customHeight="1" x14ac:dyDescent="0.25">
      <c r="X133" s="30">
        <v>44413</v>
      </c>
      <c r="Y133" s="14" t="s">
        <v>22</v>
      </c>
      <c r="Z133" s="48"/>
      <c r="AA133" s="29">
        <f t="shared" si="5"/>
        <v>44413</v>
      </c>
    </row>
    <row r="134" spans="24:27" ht="15" customHeight="1" x14ac:dyDescent="0.25">
      <c r="X134" s="30">
        <v>44414</v>
      </c>
      <c r="Y134" s="14" t="s">
        <v>23</v>
      </c>
      <c r="Z134" s="48"/>
      <c r="AA134" s="29">
        <f t="shared" si="5"/>
        <v>44414</v>
      </c>
    </row>
    <row r="135" spans="24:27" ht="15" customHeight="1" x14ac:dyDescent="0.25">
      <c r="X135" s="30">
        <v>44415</v>
      </c>
      <c r="Y135" s="14" t="s">
        <v>24</v>
      </c>
      <c r="Z135" s="48"/>
      <c r="AA135" s="29">
        <f t="shared" si="5"/>
        <v>44415</v>
      </c>
    </row>
    <row r="136" spans="24:27" ht="15" customHeight="1" x14ac:dyDescent="0.25">
      <c r="X136" s="30">
        <v>44416</v>
      </c>
      <c r="Y136" s="14" t="s">
        <v>30</v>
      </c>
      <c r="Z136" s="48"/>
      <c r="AA136" s="29">
        <f t="shared" si="5"/>
        <v>44416</v>
      </c>
    </row>
    <row r="137" spans="24:27" ht="15" customHeight="1" x14ac:dyDescent="0.25">
      <c r="X137" s="30">
        <v>44417</v>
      </c>
      <c r="Y137" s="14" t="s">
        <v>35</v>
      </c>
      <c r="Z137" s="48"/>
      <c r="AA137" s="29">
        <f t="shared" si="5"/>
        <v>44417</v>
      </c>
    </row>
    <row r="138" spans="24:27" ht="15" customHeight="1" x14ac:dyDescent="0.25">
      <c r="X138" s="30">
        <v>44418</v>
      </c>
      <c r="Y138" s="14" t="s">
        <v>25</v>
      </c>
      <c r="Z138" s="48"/>
      <c r="AA138" s="29">
        <f t="shared" si="5"/>
        <v>44418</v>
      </c>
    </row>
    <row r="139" spans="24:27" ht="15" customHeight="1" x14ac:dyDescent="0.25">
      <c r="X139" s="30">
        <v>44419</v>
      </c>
      <c r="Y139" s="14" t="s">
        <v>28</v>
      </c>
      <c r="Z139" s="48"/>
      <c r="AA139" s="29">
        <f t="shared" si="5"/>
        <v>44419</v>
      </c>
    </row>
    <row r="140" spans="24:27" ht="15" customHeight="1" x14ac:dyDescent="0.25">
      <c r="X140" s="30">
        <v>44420</v>
      </c>
      <c r="Y140" s="14" t="s">
        <v>26</v>
      </c>
      <c r="Z140" s="48"/>
      <c r="AA140" s="29">
        <f t="shared" si="5"/>
        <v>44420</v>
      </c>
    </row>
    <row r="141" spans="24:27" ht="15" customHeight="1" x14ac:dyDescent="0.25">
      <c r="X141" s="30">
        <v>44421</v>
      </c>
      <c r="Y141" s="14" t="s">
        <v>27</v>
      </c>
      <c r="Z141" s="48"/>
      <c r="AA141" s="29">
        <f t="shared" si="5"/>
        <v>44421</v>
      </c>
    </row>
    <row r="142" spans="24:27" ht="15" customHeight="1" x14ac:dyDescent="0.25">
      <c r="X142" s="30">
        <v>44422</v>
      </c>
      <c r="Y142" s="14" t="s">
        <v>29</v>
      </c>
      <c r="Z142" s="48"/>
      <c r="AA142" s="29">
        <f t="shared" si="5"/>
        <v>44422</v>
      </c>
    </row>
    <row r="143" spans="24:27" ht="15" customHeight="1" x14ac:dyDescent="0.25">
      <c r="X143" s="30">
        <v>44423</v>
      </c>
      <c r="Y143" s="14" t="s">
        <v>44</v>
      </c>
      <c r="Z143" s="48"/>
      <c r="AA143" s="29">
        <f t="shared" si="5"/>
        <v>44423</v>
      </c>
    </row>
    <row r="144" spans="24:27" ht="15" customHeight="1" x14ac:dyDescent="0.25">
      <c r="X144" s="30">
        <v>44424</v>
      </c>
      <c r="Y144" s="14" t="s">
        <v>57</v>
      </c>
      <c r="Z144" s="57">
        <f>SUM(Z129:Z143)</f>
        <v>0</v>
      </c>
      <c r="AA144" s="29">
        <f t="shared" si="5"/>
        <v>44424</v>
      </c>
    </row>
    <row r="145" spans="24:27" ht="15" customHeight="1" x14ac:dyDescent="0.25">
      <c r="X145" s="30">
        <v>44440</v>
      </c>
      <c r="Y145" s="14" t="s">
        <v>18</v>
      </c>
      <c r="Z145" s="48"/>
      <c r="AA145" s="29">
        <f t="shared" si="5"/>
        <v>44440</v>
      </c>
    </row>
    <row r="146" spans="24:27" ht="15" customHeight="1" x14ac:dyDescent="0.25">
      <c r="X146" s="30">
        <v>44441</v>
      </c>
      <c r="Y146" s="14" t="s">
        <v>19</v>
      </c>
      <c r="Z146" s="48"/>
      <c r="AA146" s="29">
        <f t="shared" ref="AA146:AA196" si="6">X146</f>
        <v>44441</v>
      </c>
    </row>
    <row r="147" spans="24:27" ht="15" customHeight="1" x14ac:dyDescent="0.25">
      <c r="X147" s="30">
        <v>44442</v>
      </c>
      <c r="Y147" s="14" t="s">
        <v>20</v>
      </c>
      <c r="Z147" s="48"/>
      <c r="AA147" s="29">
        <f t="shared" si="6"/>
        <v>44442</v>
      </c>
    </row>
    <row r="148" spans="24:27" ht="15" customHeight="1" x14ac:dyDescent="0.25">
      <c r="X148" s="30">
        <v>44443</v>
      </c>
      <c r="Y148" s="14" t="s">
        <v>21</v>
      </c>
      <c r="Z148" s="48"/>
      <c r="AA148" s="29">
        <f t="shared" si="6"/>
        <v>44443</v>
      </c>
    </row>
    <row r="149" spans="24:27" ht="15" customHeight="1" x14ac:dyDescent="0.25">
      <c r="X149" s="30">
        <v>44444</v>
      </c>
      <c r="Y149" s="14" t="s">
        <v>22</v>
      </c>
      <c r="Z149" s="48"/>
      <c r="AA149" s="29">
        <f t="shared" si="6"/>
        <v>44444</v>
      </c>
    </row>
    <row r="150" spans="24:27" ht="15" customHeight="1" x14ac:dyDescent="0.25">
      <c r="X150" s="30">
        <v>44445</v>
      </c>
      <c r="Y150" s="14" t="s">
        <v>23</v>
      </c>
      <c r="Z150" s="48"/>
      <c r="AA150" s="29">
        <f t="shared" si="6"/>
        <v>44445</v>
      </c>
    </row>
    <row r="151" spans="24:27" ht="15" customHeight="1" x14ac:dyDescent="0.25">
      <c r="X151" s="30">
        <v>44446</v>
      </c>
      <c r="Y151" s="14" t="s">
        <v>24</v>
      </c>
      <c r="Z151" s="48"/>
      <c r="AA151" s="29">
        <f t="shared" si="6"/>
        <v>44446</v>
      </c>
    </row>
    <row r="152" spans="24:27" ht="15" customHeight="1" x14ac:dyDescent="0.25">
      <c r="X152" s="30">
        <v>44447</v>
      </c>
      <c r="Y152" s="14" t="s">
        <v>30</v>
      </c>
      <c r="Z152" s="48"/>
      <c r="AA152" s="29">
        <f t="shared" si="6"/>
        <v>44447</v>
      </c>
    </row>
    <row r="153" spans="24:27" ht="15" customHeight="1" x14ac:dyDescent="0.25">
      <c r="X153" s="30">
        <v>44448</v>
      </c>
      <c r="Y153" s="14" t="s">
        <v>35</v>
      </c>
      <c r="Z153" s="48"/>
      <c r="AA153" s="29">
        <f t="shared" si="6"/>
        <v>44448</v>
      </c>
    </row>
    <row r="154" spans="24:27" ht="15" customHeight="1" x14ac:dyDescent="0.25">
      <c r="X154" s="30">
        <v>44449</v>
      </c>
      <c r="Y154" s="14" t="s">
        <v>25</v>
      </c>
      <c r="Z154" s="48"/>
      <c r="AA154" s="29">
        <f t="shared" si="6"/>
        <v>44449</v>
      </c>
    </row>
    <row r="155" spans="24:27" ht="15" customHeight="1" x14ac:dyDescent="0.25">
      <c r="X155" s="30">
        <v>44450</v>
      </c>
      <c r="Y155" s="14" t="s">
        <v>28</v>
      </c>
      <c r="Z155" s="48"/>
      <c r="AA155" s="29">
        <f t="shared" si="6"/>
        <v>44450</v>
      </c>
    </row>
    <row r="156" spans="24:27" ht="15" customHeight="1" x14ac:dyDescent="0.25">
      <c r="X156" s="30">
        <v>44451</v>
      </c>
      <c r="Y156" s="14" t="s">
        <v>26</v>
      </c>
      <c r="Z156" s="48"/>
      <c r="AA156" s="29">
        <f t="shared" si="6"/>
        <v>44451</v>
      </c>
    </row>
    <row r="157" spans="24:27" ht="15" customHeight="1" x14ac:dyDescent="0.25">
      <c r="X157" s="30">
        <v>44452</v>
      </c>
      <c r="Y157" s="14" t="s">
        <v>27</v>
      </c>
      <c r="Z157" s="48"/>
      <c r="AA157" s="29">
        <f t="shared" si="6"/>
        <v>44452</v>
      </c>
    </row>
    <row r="158" spans="24:27" ht="15" customHeight="1" x14ac:dyDescent="0.25">
      <c r="X158" s="30">
        <v>44453</v>
      </c>
      <c r="Y158" s="14" t="s">
        <v>29</v>
      </c>
      <c r="Z158" s="48"/>
      <c r="AA158" s="29">
        <f t="shared" si="6"/>
        <v>44453</v>
      </c>
    </row>
    <row r="159" spans="24:27" ht="15" customHeight="1" x14ac:dyDescent="0.25">
      <c r="X159" s="30">
        <v>44454</v>
      </c>
      <c r="Y159" s="14" t="s">
        <v>44</v>
      </c>
      <c r="Z159" s="48"/>
      <c r="AA159" s="29">
        <f t="shared" si="6"/>
        <v>44454</v>
      </c>
    </row>
    <row r="160" spans="24:27" ht="15" customHeight="1" x14ac:dyDescent="0.25">
      <c r="X160" s="30">
        <v>44455</v>
      </c>
      <c r="Y160" s="14" t="s">
        <v>57</v>
      </c>
      <c r="Z160" s="58">
        <f>SUM(Z145:Z159)</f>
        <v>0</v>
      </c>
      <c r="AA160" s="29">
        <f t="shared" si="6"/>
        <v>44455</v>
      </c>
    </row>
    <row r="161" spans="24:27" ht="15" customHeight="1" x14ac:dyDescent="0.25">
      <c r="X161" s="30">
        <v>44470</v>
      </c>
      <c r="Y161" s="14" t="s">
        <v>18</v>
      </c>
      <c r="Z161" s="48"/>
      <c r="AA161" s="29">
        <f t="shared" si="6"/>
        <v>44470</v>
      </c>
    </row>
    <row r="162" spans="24:27" ht="15" customHeight="1" x14ac:dyDescent="0.25">
      <c r="X162" s="30">
        <v>44471</v>
      </c>
      <c r="Y162" s="14" t="s">
        <v>19</v>
      </c>
      <c r="Z162" s="48"/>
      <c r="AA162" s="29">
        <f t="shared" si="6"/>
        <v>44471</v>
      </c>
    </row>
    <row r="163" spans="24:27" ht="15" customHeight="1" x14ac:dyDescent="0.25">
      <c r="X163" s="30">
        <v>44472</v>
      </c>
      <c r="Y163" s="14" t="s">
        <v>20</v>
      </c>
      <c r="Z163" s="48"/>
      <c r="AA163" s="29">
        <f t="shared" si="6"/>
        <v>44472</v>
      </c>
    </row>
    <row r="164" spans="24:27" ht="15" customHeight="1" x14ac:dyDescent="0.25">
      <c r="X164" s="30">
        <v>44473</v>
      </c>
      <c r="Y164" s="14" t="s">
        <v>21</v>
      </c>
      <c r="Z164" s="48"/>
      <c r="AA164" s="29">
        <f t="shared" si="6"/>
        <v>44473</v>
      </c>
    </row>
    <row r="165" spans="24:27" ht="15" customHeight="1" x14ac:dyDescent="0.25">
      <c r="X165" s="30">
        <v>44474</v>
      </c>
      <c r="Y165" s="14" t="s">
        <v>22</v>
      </c>
      <c r="Z165" s="48"/>
      <c r="AA165" s="29">
        <f t="shared" si="6"/>
        <v>44474</v>
      </c>
    </row>
    <row r="166" spans="24:27" ht="15" customHeight="1" x14ac:dyDescent="0.25">
      <c r="X166" s="30">
        <v>44475</v>
      </c>
      <c r="Y166" s="14" t="s">
        <v>23</v>
      </c>
      <c r="Z166" s="48"/>
      <c r="AA166" s="29">
        <f t="shared" si="6"/>
        <v>44475</v>
      </c>
    </row>
    <row r="167" spans="24:27" ht="15" customHeight="1" x14ac:dyDescent="0.25">
      <c r="X167" s="30">
        <v>44476</v>
      </c>
      <c r="Y167" s="14" t="s">
        <v>24</v>
      </c>
      <c r="Z167" s="48"/>
      <c r="AA167" s="29">
        <f t="shared" si="6"/>
        <v>44476</v>
      </c>
    </row>
    <row r="168" spans="24:27" ht="15" customHeight="1" x14ac:dyDescent="0.25">
      <c r="X168" s="30">
        <v>44477</v>
      </c>
      <c r="Y168" s="14" t="s">
        <v>30</v>
      </c>
      <c r="Z168" s="48"/>
      <c r="AA168" s="29">
        <f t="shared" si="6"/>
        <v>44477</v>
      </c>
    </row>
    <row r="169" spans="24:27" ht="15" customHeight="1" x14ac:dyDescent="0.25">
      <c r="X169" s="30">
        <v>44478</v>
      </c>
      <c r="Y169" s="14" t="s">
        <v>35</v>
      </c>
      <c r="Z169" s="48"/>
      <c r="AA169" s="29">
        <f t="shared" si="6"/>
        <v>44478</v>
      </c>
    </row>
    <row r="170" spans="24:27" ht="15" customHeight="1" x14ac:dyDescent="0.25">
      <c r="X170" s="30">
        <v>44479</v>
      </c>
      <c r="Y170" s="14" t="s">
        <v>25</v>
      </c>
      <c r="Z170" s="48"/>
      <c r="AA170" s="29">
        <f t="shared" si="6"/>
        <v>44479</v>
      </c>
    </row>
    <row r="171" spans="24:27" ht="15" customHeight="1" x14ac:dyDescent="0.25">
      <c r="X171" s="30">
        <v>44480</v>
      </c>
      <c r="Y171" s="14" t="s">
        <v>28</v>
      </c>
      <c r="Z171" s="48"/>
      <c r="AA171" s="29">
        <f t="shared" si="6"/>
        <v>44480</v>
      </c>
    </row>
    <row r="172" spans="24:27" ht="15" customHeight="1" x14ac:dyDescent="0.25">
      <c r="X172" s="30">
        <v>44481</v>
      </c>
      <c r="Y172" s="14" t="s">
        <v>26</v>
      </c>
      <c r="Z172" s="48"/>
      <c r="AA172" s="29">
        <f t="shared" si="6"/>
        <v>44481</v>
      </c>
    </row>
    <row r="173" spans="24:27" ht="15" customHeight="1" x14ac:dyDescent="0.25">
      <c r="X173" s="30">
        <v>44482</v>
      </c>
      <c r="Y173" s="14" t="s">
        <v>27</v>
      </c>
      <c r="Z173" s="48"/>
      <c r="AA173" s="29">
        <f t="shared" si="6"/>
        <v>44482</v>
      </c>
    </row>
    <row r="174" spans="24:27" ht="15" customHeight="1" x14ac:dyDescent="0.25">
      <c r="X174" s="30">
        <v>44483</v>
      </c>
      <c r="Y174" s="14" t="s">
        <v>29</v>
      </c>
      <c r="Z174" s="48"/>
      <c r="AA174" s="29">
        <f t="shared" si="6"/>
        <v>44483</v>
      </c>
    </row>
    <row r="175" spans="24:27" ht="15" customHeight="1" x14ac:dyDescent="0.25">
      <c r="X175" s="30">
        <v>44484</v>
      </c>
      <c r="Y175" s="14" t="s">
        <v>44</v>
      </c>
      <c r="Z175" s="48"/>
      <c r="AA175" s="29">
        <f t="shared" si="6"/>
        <v>44484</v>
      </c>
    </row>
    <row r="176" spans="24:27" ht="15" customHeight="1" x14ac:dyDescent="0.25">
      <c r="X176" s="30">
        <v>44485</v>
      </c>
      <c r="Y176" s="14" t="s">
        <v>57</v>
      </c>
      <c r="Z176" s="59">
        <f>SUM(Z161:Z175)</f>
        <v>0</v>
      </c>
      <c r="AA176" s="29">
        <f t="shared" si="6"/>
        <v>44485</v>
      </c>
    </row>
    <row r="177" spans="24:27" ht="15" customHeight="1" x14ac:dyDescent="0.25">
      <c r="X177" s="30">
        <v>44501</v>
      </c>
      <c r="Y177" s="14" t="s">
        <v>18</v>
      </c>
      <c r="Z177" s="48"/>
      <c r="AA177" s="29">
        <f t="shared" si="6"/>
        <v>44501</v>
      </c>
    </row>
    <row r="178" spans="24:27" ht="15" customHeight="1" x14ac:dyDescent="0.25">
      <c r="X178" s="30">
        <v>44502</v>
      </c>
      <c r="Y178" s="14" t="s">
        <v>19</v>
      </c>
      <c r="Z178" s="48"/>
      <c r="AA178" s="29">
        <f t="shared" si="6"/>
        <v>44502</v>
      </c>
    </row>
    <row r="179" spans="24:27" ht="15" customHeight="1" x14ac:dyDescent="0.25">
      <c r="X179" s="30">
        <v>44503</v>
      </c>
      <c r="Y179" s="14" t="s">
        <v>20</v>
      </c>
      <c r="Z179" s="48"/>
      <c r="AA179" s="29">
        <f t="shared" si="6"/>
        <v>44503</v>
      </c>
    </row>
    <row r="180" spans="24:27" ht="15" customHeight="1" x14ac:dyDescent="0.25">
      <c r="X180" s="30">
        <v>44504</v>
      </c>
      <c r="Y180" s="14" t="s">
        <v>21</v>
      </c>
      <c r="Z180" s="48"/>
      <c r="AA180" s="29">
        <f t="shared" si="6"/>
        <v>44504</v>
      </c>
    </row>
    <row r="181" spans="24:27" ht="15" customHeight="1" x14ac:dyDescent="0.25">
      <c r="X181" s="30">
        <v>44505</v>
      </c>
      <c r="Y181" s="14" t="s">
        <v>22</v>
      </c>
      <c r="Z181" s="48"/>
      <c r="AA181" s="29">
        <f t="shared" si="6"/>
        <v>44505</v>
      </c>
    </row>
    <row r="182" spans="24:27" ht="15" customHeight="1" x14ac:dyDescent="0.25">
      <c r="X182" s="30">
        <v>44506</v>
      </c>
      <c r="Y182" s="14" t="s">
        <v>23</v>
      </c>
      <c r="Z182" s="48"/>
      <c r="AA182" s="29">
        <f t="shared" si="6"/>
        <v>44506</v>
      </c>
    </row>
    <row r="183" spans="24:27" ht="15" customHeight="1" x14ac:dyDescent="0.25">
      <c r="X183" s="30">
        <v>44507</v>
      </c>
      <c r="Y183" s="14" t="s">
        <v>24</v>
      </c>
      <c r="Z183" s="48"/>
      <c r="AA183" s="29">
        <f t="shared" si="6"/>
        <v>44507</v>
      </c>
    </row>
    <row r="184" spans="24:27" ht="15" customHeight="1" x14ac:dyDescent="0.25">
      <c r="X184" s="30">
        <v>44508</v>
      </c>
      <c r="Y184" s="14" t="s">
        <v>30</v>
      </c>
      <c r="Z184" s="48"/>
      <c r="AA184" s="29">
        <f t="shared" si="6"/>
        <v>44508</v>
      </c>
    </row>
    <row r="185" spans="24:27" ht="15" customHeight="1" x14ac:dyDescent="0.25">
      <c r="X185" s="30">
        <v>44509</v>
      </c>
      <c r="Y185" s="14" t="s">
        <v>35</v>
      </c>
      <c r="Z185" s="48"/>
      <c r="AA185" s="29">
        <f t="shared" si="6"/>
        <v>44509</v>
      </c>
    </row>
    <row r="186" spans="24:27" ht="15" customHeight="1" x14ac:dyDescent="0.25">
      <c r="X186" s="30">
        <v>44510</v>
      </c>
      <c r="Y186" s="14" t="s">
        <v>25</v>
      </c>
      <c r="Z186" s="48"/>
      <c r="AA186" s="29">
        <f t="shared" si="6"/>
        <v>44510</v>
      </c>
    </row>
    <row r="187" spans="24:27" ht="15" customHeight="1" x14ac:dyDescent="0.25">
      <c r="X187" s="30">
        <v>44511</v>
      </c>
      <c r="Y187" s="14" t="s">
        <v>28</v>
      </c>
      <c r="Z187" s="48"/>
      <c r="AA187" s="29">
        <f t="shared" si="6"/>
        <v>44511</v>
      </c>
    </row>
    <row r="188" spans="24:27" ht="15" customHeight="1" x14ac:dyDescent="0.25">
      <c r="X188" s="30">
        <v>44512</v>
      </c>
      <c r="Y188" s="14" t="s">
        <v>26</v>
      </c>
      <c r="Z188" s="48"/>
      <c r="AA188" s="29">
        <f t="shared" si="6"/>
        <v>44512</v>
      </c>
    </row>
    <row r="189" spans="24:27" ht="15" customHeight="1" x14ac:dyDescent="0.25">
      <c r="X189" s="30">
        <v>44513</v>
      </c>
      <c r="Y189" s="14" t="s">
        <v>27</v>
      </c>
      <c r="Z189" s="48"/>
      <c r="AA189" s="29">
        <f t="shared" si="6"/>
        <v>44513</v>
      </c>
    </row>
    <row r="190" spans="24:27" ht="15" customHeight="1" x14ac:dyDescent="0.25">
      <c r="X190" s="30">
        <v>44514</v>
      </c>
      <c r="Y190" s="14" t="s">
        <v>29</v>
      </c>
      <c r="Z190" s="48"/>
      <c r="AA190" s="29">
        <f t="shared" si="6"/>
        <v>44514</v>
      </c>
    </row>
    <row r="191" spans="24:27" ht="15" customHeight="1" x14ac:dyDescent="0.25">
      <c r="X191" s="30">
        <v>44515</v>
      </c>
      <c r="Y191" s="14" t="s">
        <v>44</v>
      </c>
      <c r="Z191" s="48"/>
      <c r="AA191" s="29">
        <f t="shared" si="6"/>
        <v>44515</v>
      </c>
    </row>
    <row r="192" spans="24:27" ht="15" customHeight="1" x14ac:dyDescent="0.25">
      <c r="X192" s="30">
        <v>44516</v>
      </c>
      <c r="Y192" s="14" t="s">
        <v>57</v>
      </c>
      <c r="Z192" s="60">
        <f>SUM(Z177:Z191)</f>
        <v>0</v>
      </c>
      <c r="AA192" s="29">
        <f t="shared" si="6"/>
        <v>44516</v>
      </c>
    </row>
    <row r="193" spans="24:27" ht="15" customHeight="1" x14ac:dyDescent="0.25">
      <c r="X193" s="30">
        <v>44531</v>
      </c>
      <c r="Y193" s="14" t="s">
        <v>18</v>
      </c>
      <c r="Z193" s="48"/>
      <c r="AA193" s="29">
        <f t="shared" si="6"/>
        <v>44531</v>
      </c>
    </row>
    <row r="194" spans="24:27" ht="15" customHeight="1" x14ac:dyDescent="0.25">
      <c r="X194" s="30">
        <v>44532</v>
      </c>
      <c r="Y194" s="14" t="s">
        <v>19</v>
      </c>
      <c r="Z194" s="48"/>
      <c r="AA194" s="29">
        <f t="shared" si="6"/>
        <v>44532</v>
      </c>
    </row>
    <row r="195" spans="24:27" ht="15" customHeight="1" x14ac:dyDescent="0.25">
      <c r="X195" s="30">
        <v>44533</v>
      </c>
      <c r="Y195" s="14" t="s">
        <v>20</v>
      </c>
      <c r="Z195" s="48"/>
      <c r="AA195" s="29">
        <f t="shared" si="6"/>
        <v>44533</v>
      </c>
    </row>
    <row r="196" spans="24:27" ht="15" customHeight="1" x14ac:dyDescent="0.25">
      <c r="X196" s="30">
        <v>44534</v>
      </c>
      <c r="Y196" s="14" t="s">
        <v>21</v>
      </c>
      <c r="Z196" s="48"/>
      <c r="AA196" s="29">
        <f t="shared" si="6"/>
        <v>44534</v>
      </c>
    </row>
    <row r="197" spans="24:27" ht="15" customHeight="1" x14ac:dyDescent="0.25">
      <c r="X197" s="30">
        <v>44535</v>
      </c>
      <c r="Y197" s="14" t="s">
        <v>22</v>
      </c>
      <c r="Z197" s="48"/>
      <c r="AA197" s="29">
        <f t="shared" ref="AA197:AA209" si="7">X209</f>
        <v>0</v>
      </c>
    </row>
    <row r="198" spans="24:27" ht="15" customHeight="1" x14ac:dyDescent="0.25">
      <c r="X198" s="30">
        <v>44536</v>
      </c>
      <c r="Y198" s="14" t="s">
        <v>23</v>
      </c>
      <c r="Z198" s="48"/>
      <c r="AA198" s="29">
        <f t="shared" si="7"/>
        <v>0</v>
      </c>
    </row>
    <row r="199" spans="24:27" ht="15" customHeight="1" x14ac:dyDescent="0.25">
      <c r="X199" s="30">
        <v>44537</v>
      </c>
      <c r="Y199" s="14" t="s">
        <v>24</v>
      </c>
      <c r="Z199" s="48"/>
      <c r="AA199" s="29">
        <f t="shared" si="7"/>
        <v>0</v>
      </c>
    </row>
    <row r="200" spans="24:27" ht="15" customHeight="1" x14ac:dyDescent="0.25">
      <c r="X200" s="30">
        <v>44538</v>
      </c>
      <c r="Y200" s="14" t="s">
        <v>30</v>
      </c>
      <c r="Z200" s="48"/>
      <c r="AA200" s="29">
        <f t="shared" si="7"/>
        <v>0</v>
      </c>
    </row>
    <row r="201" spans="24:27" ht="15" customHeight="1" x14ac:dyDescent="0.25">
      <c r="X201" s="30">
        <v>44539</v>
      </c>
      <c r="Y201" s="14" t="s">
        <v>35</v>
      </c>
      <c r="Z201" s="48"/>
      <c r="AA201" s="29">
        <f t="shared" si="7"/>
        <v>0</v>
      </c>
    </row>
    <row r="202" spans="24:27" ht="15" customHeight="1" x14ac:dyDescent="0.25">
      <c r="X202" s="30">
        <v>44540</v>
      </c>
      <c r="Y202" s="14" t="s">
        <v>25</v>
      </c>
      <c r="Z202" s="48"/>
      <c r="AA202" s="29">
        <f t="shared" si="7"/>
        <v>0</v>
      </c>
    </row>
    <row r="203" spans="24:27" ht="15" customHeight="1" x14ac:dyDescent="0.25">
      <c r="X203" s="30">
        <v>44541</v>
      </c>
      <c r="Y203" s="14" t="s">
        <v>28</v>
      </c>
      <c r="Z203" s="48"/>
      <c r="AA203" s="29">
        <f t="shared" si="7"/>
        <v>0</v>
      </c>
    </row>
    <row r="204" spans="24:27" ht="15" customHeight="1" x14ac:dyDescent="0.25">
      <c r="X204" s="30">
        <v>44542</v>
      </c>
      <c r="Y204" s="14" t="s">
        <v>26</v>
      </c>
      <c r="Z204" s="48"/>
      <c r="AA204" s="29">
        <f t="shared" si="7"/>
        <v>0</v>
      </c>
    </row>
    <row r="205" spans="24:27" ht="15" customHeight="1" x14ac:dyDescent="0.25">
      <c r="X205" s="30">
        <v>44543</v>
      </c>
      <c r="Y205" s="14" t="s">
        <v>27</v>
      </c>
      <c r="Z205" s="48"/>
      <c r="AA205" s="29">
        <f t="shared" si="7"/>
        <v>0</v>
      </c>
    </row>
    <row r="206" spans="24:27" ht="15" customHeight="1" x14ac:dyDescent="0.25">
      <c r="X206" s="30">
        <v>44544</v>
      </c>
      <c r="Y206" s="14" t="s">
        <v>29</v>
      </c>
      <c r="Z206" s="48"/>
      <c r="AA206" s="29">
        <f t="shared" si="7"/>
        <v>0</v>
      </c>
    </row>
    <row r="207" spans="24:27" ht="15" customHeight="1" x14ac:dyDescent="0.25">
      <c r="X207" s="30">
        <v>44545</v>
      </c>
      <c r="Y207" s="14" t="s">
        <v>44</v>
      </c>
      <c r="Z207" s="48"/>
      <c r="AA207" s="29">
        <f t="shared" si="7"/>
        <v>0</v>
      </c>
    </row>
    <row r="208" spans="24:27" ht="15" customHeight="1" x14ac:dyDescent="0.25">
      <c r="X208" s="30">
        <v>44546</v>
      </c>
      <c r="Y208" s="14" t="s">
        <v>56</v>
      </c>
      <c r="Z208" s="49">
        <f>SUM(Z193:Z207)</f>
        <v>0</v>
      </c>
      <c r="AA208" s="29">
        <f t="shared" si="7"/>
        <v>0</v>
      </c>
    </row>
    <row r="209" spans="25:27" ht="15" customHeight="1" x14ac:dyDescent="0.25">
      <c r="Y209" s="17"/>
      <c r="Z209" s="17"/>
      <c r="AA209" s="29">
        <f t="shared" si="7"/>
        <v>0</v>
      </c>
    </row>
    <row r="210" spans="25:27" ht="15" customHeight="1" x14ac:dyDescent="0.25">
      <c r="Y210" s="17"/>
      <c r="Z210" s="17"/>
      <c r="AA210" s="29">
        <f t="shared" ref="AA210:AA239" si="8">X222</f>
        <v>0</v>
      </c>
    </row>
    <row r="211" spans="25:27" ht="15" customHeight="1" x14ac:dyDescent="0.25">
      <c r="Y211" s="17"/>
      <c r="Z211" s="17"/>
      <c r="AA211" s="29">
        <f t="shared" si="8"/>
        <v>0</v>
      </c>
    </row>
    <row r="212" spans="25:27" ht="15" customHeight="1" x14ac:dyDescent="0.25">
      <c r="Y212" s="17"/>
      <c r="Z212" s="17"/>
      <c r="AA212" s="29">
        <f t="shared" si="8"/>
        <v>0</v>
      </c>
    </row>
    <row r="213" spans="25:27" ht="15" customHeight="1" x14ac:dyDescent="0.25">
      <c r="Y213" s="17"/>
      <c r="Z213" s="17"/>
      <c r="AA213" s="29">
        <f t="shared" si="8"/>
        <v>0</v>
      </c>
    </row>
    <row r="214" spans="25:27" ht="15" customHeight="1" x14ac:dyDescent="0.25">
      <c r="Y214" s="17"/>
      <c r="Z214" s="17"/>
      <c r="AA214" s="29">
        <f t="shared" si="8"/>
        <v>0</v>
      </c>
    </row>
    <row r="215" spans="25:27" ht="15" customHeight="1" x14ac:dyDescent="0.25">
      <c r="Y215" s="17"/>
      <c r="Z215" s="17"/>
      <c r="AA215" s="29">
        <f t="shared" si="8"/>
        <v>0</v>
      </c>
    </row>
    <row r="216" spans="25:27" ht="15" customHeight="1" x14ac:dyDescent="0.25">
      <c r="Y216" s="17"/>
      <c r="Z216" s="17"/>
      <c r="AA216" s="29">
        <f t="shared" si="8"/>
        <v>0</v>
      </c>
    </row>
    <row r="217" spans="25:27" ht="15" customHeight="1" x14ac:dyDescent="0.25">
      <c r="Y217" s="17"/>
      <c r="Z217" s="17"/>
      <c r="AA217" s="29">
        <f t="shared" si="8"/>
        <v>0</v>
      </c>
    </row>
    <row r="218" spans="25:27" ht="15" customHeight="1" x14ac:dyDescent="0.25">
      <c r="Y218" s="17"/>
      <c r="Z218" s="17"/>
      <c r="AA218" s="29">
        <f t="shared" si="8"/>
        <v>0</v>
      </c>
    </row>
    <row r="219" spans="25:27" ht="15" customHeight="1" x14ac:dyDescent="0.25">
      <c r="Y219" s="17"/>
      <c r="Z219" s="17"/>
      <c r="AA219" s="29">
        <f t="shared" si="8"/>
        <v>0</v>
      </c>
    </row>
    <row r="220" spans="25:27" ht="15" customHeight="1" x14ac:dyDescent="0.25">
      <c r="Y220" s="17"/>
      <c r="Z220" s="17"/>
      <c r="AA220" s="29">
        <f t="shared" si="8"/>
        <v>0</v>
      </c>
    </row>
    <row r="221" spans="25:27" ht="15" customHeight="1" x14ac:dyDescent="0.25">
      <c r="Y221" s="17"/>
      <c r="Z221" s="17"/>
      <c r="AA221" s="29">
        <f t="shared" si="8"/>
        <v>0</v>
      </c>
    </row>
    <row r="222" spans="25:27" ht="15" customHeight="1" x14ac:dyDescent="0.25">
      <c r="Y222" s="17"/>
      <c r="Z222" s="17"/>
      <c r="AA222" s="29">
        <f t="shared" si="8"/>
        <v>0</v>
      </c>
    </row>
    <row r="223" spans="25:27" ht="15" customHeight="1" x14ac:dyDescent="0.25">
      <c r="Y223" s="17"/>
      <c r="Z223" s="17"/>
      <c r="AA223" s="29">
        <f t="shared" si="8"/>
        <v>0</v>
      </c>
    </row>
    <row r="224" spans="25:27" ht="15" customHeight="1" x14ac:dyDescent="0.25">
      <c r="Y224" s="17"/>
      <c r="Z224" s="17"/>
      <c r="AA224" s="29">
        <f t="shared" si="8"/>
        <v>0</v>
      </c>
    </row>
    <row r="225" spans="25:27" ht="15" customHeight="1" x14ac:dyDescent="0.25">
      <c r="Y225" s="17"/>
      <c r="Z225" s="17"/>
      <c r="AA225" s="29">
        <f t="shared" si="8"/>
        <v>0</v>
      </c>
    </row>
    <row r="226" spans="25:27" ht="15" customHeight="1" x14ac:dyDescent="0.25">
      <c r="Y226" s="17"/>
      <c r="Z226" s="17"/>
      <c r="AA226" s="29">
        <f t="shared" si="8"/>
        <v>0</v>
      </c>
    </row>
    <row r="227" spans="25:27" ht="15" customHeight="1" x14ac:dyDescent="0.25">
      <c r="Y227" s="17"/>
      <c r="Z227" s="17"/>
      <c r="AA227" s="29">
        <f t="shared" si="8"/>
        <v>0</v>
      </c>
    </row>
    <row r="228" spans="25:27" ht="15" customHeight="1" x14ac:dyDescent="0.25">
      <c r="Y228" s="17"/>
      <c r="Z228" s="17"/>
      <c r="AA228" s="29">
        <f t="shared" si="8"/>
        <v>0</v>
      </c>
    </row>
    <row r="229" spans="25:27" ht="15" customHeight="1" x14ac:dyDescent="0.25">
      <c r="Y229" s="17"/>
      <c r="Z229" s="17"/>
      <c r="AA229" s="29">
        <f t="shared" si="8"/>
        <v>0</v>
      </c>
    </row>
    <row r="230" spans="25:27" ht="15" customHeight="1" x14ac:dyDescent="0.25">
      <c r="Y230" s="17"/>
      <c r="Z230" s="17"/>
      <c r="AA230" s="29">
        <f t="shared" si="8"/>
        <v>0</v>
      </c>
    </row>
    <row r="231" spans="25:27" ht="15" customHeight="1" x14ac:dyDescent="0.25">
      <c r="Y231" s="17"/>
      <c r="Z231" s="17"/>
      <c r="AA231" s="29">
        <f t="shared" si="8"/>
        <v>0</v>
      </c>
    </row>
    <row r="232" spans="25:27" ht="15" customHeight="1" x14ac:dyDescent="0.25">
      <c r="Y232" s="17"/>
      <c r="Z232" s="17"/>
      <c r="AA232" s="29">
        <f t="shared" si="8"/>
        <v>0</v>
      </c>
    </row>
    <row r="233" spans="25:27" ht="15" customHeight="1" x14ac:dyDescent="0.25">
      <c r="Y233" s="17"/>
      <c r="Z233" s="17"/>
      <c r="AA233" s="29">
        <f t="shared" si="8"/>
        <v>0</v>
      </c>
    </row>
    <row r="234" spans="25:27" ht="15" customHeight="1" x14ac:dyDescent="0.25">
      <c r="Y234" s="17"/>
      <c r="Z234" s="17"/>
      <c r="AA234" s="29">
        <f t="shared" si="8"/>
        <v>0</v>
      </c>
    </row>
    <row r="235" spans="25:27" ht="15" customHeight="1" x14ac:dyDescent="0.25">
      <c r="Y235" s="17"/>
      <c r="Z235" s="17"/>
      <c r="AA235" s="29">
        <f t="shared" si="8"/>
        <v>0</v>
      </c>
    </row>
    <row r="236" spans="25:27" ht="15" customHeight="1" x14ac:dyDescent="0.25">
      <c r="Y236" s="17"/>
      <c r="Z236" s="17"/>
      <c r="AA236" s="29">
        <f t="shared" si="8"/>
        <v>0</v>
      </c>
    </row>
    <row r="237" spans="25:27" ht="15" customHeight="1" x14ac:dyDescent="0.25">
      <c r="Y237" s="17"/>
      <c r="Z237" s="17"/>
      <c r="AA237" s="29">
        <f t="shared" si="8"/>
        <v>0</v>
      </c>
    </row>
    <row r="238" spans="25:27" ht="15" customHeight="1" x14ac:dyDescent="0.25">
      <c r="Y238" s="17"/>
      <c r="Z238" s="17"/>
      <c r="AA238" s="29">
        <f t="shared" si="8"/>
        <v>0</v>
      </c>
    </row>
    <row r="239" spans="25:27" ht="15" customHeight="1" x14ac:dyDescent="0.25">
      <c r="Y239" s="17"/>
      <c r="Z239" s="17"/>
      <c r="AA239" s="29">
        <f t="shared" si="8"/>
        <v>0</v>
      </c>
    </row>
    <row r="240" spans="25:27" x14ac:dyDescent="0.25">
      <c r="Y240" s="17"/>
      <c r="Z240" s="17"/>
    </row>
  </sheetData>
  <mergeCells count="4">
    <mergeCell ref="J2:K2"/>
    <mergeCell ref="X15:Z15"/>
    <mergeCell ref="F7:J7"/>
    <mergeCell ref="AG15:AI15"/>
  </mergeCells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Budget</vt:lpstr>
      <vt:lpstr>Annéebudget</vt:lpstr>
      <vt:lpstr>AnnéeCele</vt:lpstr>
      <vt:lpstr>AnnéeSele</vt:lpstr>
      <vt:lpstr>MoisBudget</vt:lpstr>
      <vt:lpstr>MoisCele</vt:lpstr>
      <vt:lpstr>Moiss</vt:lpstr>
      <vt:lpstr>MoisSele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 Informatique</dc:creator>
  <cp:lastModifiedBy>Micro Informatique</cp:lastModifiedBy>
  <cp:lastPrinted>2021-07-18T18:24:47Z</cp:lastPrinted>
  <dcterms:created xsi:type="dcterms:W3CDTF">2020-09-13T21:14:38Z</dcterms:created>
  <dcterms:modified xsi:type="dcterms:W3CDTF">2021-07-18T23:12:30Z</dcterms:modified>
</cp:coreProperties>
</file>