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ro Informatique\Desktop\"/>
    </mc:Choice>
  </mc:AlternateContent>
  <xr:revisionPtr revIDLastSave="0" documentId="8_{26F2CA72-A309-41AF-AA8B-00C7B47AD387}" xr6:coauthVersionLast="47" xr6:coauthVersionMax="47" xr10:uidLastSave="{00000000-0000-0000-0000-000000000000}"/>
  <bookViews>
    <workbookView xWindow="-120" yWindow="-120" windowWidth="29040" windowHeight="15840" xr2:uid="{18A29D6B-A667-4570-92DD-097145385D37}"/>
  </bookViews>
  <sheets>
    <sheet name="Budget" sheetId="1" r:id="rId1"/>
  </sheets>
  <externalReferences>
    <externalReference r:id="rId2"/>
  </externalReferences>
  <definedNames>
    <definedName name="AnnéeSele">Budget!$AD$13</definedName>
    <definedName name="CatégorieDépense">OFFSET(Budget!$Y$16,1,,COUNTA(Budget!$X$16:$X$100011)-1,1)</definedName>
    <definedName name="DateDépense">OFFSET(Budget!$X$16,1,,COUNTA(Budget!$X$16:$X$100011)-1,1)</definedName>
    <definedName name="Moiss">Budget!$AE$15:$AE$28</definedName>
    <definedName name="MoisSele">Budget!$AD$14</definedName>
    <definedName name="MontantDépense">OFFSET(Budget!$Z$16,1,,COUNTA(Budget!$X$16:$X$100011)-1,1)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39" i="1" l="1"/>
  <c r="AA238" i="1"/>
  <c r="AA237" i="1"/>
  <c r="AA236" i="1"/>
  <c r="AA235" i="1"/>
  <c r="AA234" i="1"/>
  <c r="AA233" i="1"/>
  <c r="AA232" i="1"/>
  <c r="AA231" i="1"/>
  <c r="AA230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C103" i="1"/>
  <c r="AA102" i="1"/>
  <c r="AA101" i="1"/>
  <c r="B101" i="1"/>
  <c r="B103" i="1" s="1"/>
  <c r="B104" i="1" s="1"/>
  <c r="AA100" i="1"/>
  <c r="B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G32" i="1"/>
  <c r="AA32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A31" i="1"/>
  <c r="AA30" i="1"/>
  <c r="AA29" i="1"/>
  <c r="AD28" i="1"/>
  <c r="AA28" i="1"/>
  <c r="AA27" i="1"/>
  <c r="AA26" i="1"/>
  <c r="AA25" i="1"/>
  <c r="AA24" i="1"/>
  <c r="AA23" i="1"/>
  <c r="AD22" i="1"/>
  <c r="AA22" i="1"/>
  <c r="AA21" i="1"/>
  <c r="AA20" i="1"/>
  <c r="AH19" i="1"/>
  <c r="AG20" i="1" s="1"/>
  <c r="AA19" i="1"/>
  <c r="AI18" i="1"/>
  <c r="AI19" i="1" s="1"/>
  <c r="AJ18" i="1" s="1"/>
  <c r="AJ19" i="1" s="1"/>
  <c r="AK18" i="1" s="1"/>
  <c r="AK19" i="1" s="1"/>
  <c r="AL18" i="1" s="1"/>
  <c r="AL19" i="1" s="1"/>
  <c r="AM18" i="1" s="1"/>
  <c r="AM19" i="1" s="1"/>
  <c r="AN18" i="1" s="1"/>
  <c r="AN19" i="1" s="1"/>
  <c r="AO18" i="1" s="1"/>
  <c r="AO19" i="1" s="1"/>
  <c r="AP18" i="1" s="1"/>
  <c r="AP19" i="1" s="1"/>
  <c r="AQ18" i="1" s="1"/>
  <c r="AQ19" i="1" s="1"/>
  <c r="AR18" i="1" s="1"/>
  <c r="AR19" i="1" s="1"/>
  <c r="AS18" i="1" s="1"/>
  <c r="AS19" i="1" s="1"/>
  <c r="AA18" i="1"/>
  <c r="AA17" i="1"/>
  <c r="AD14" i="1"/>
  <c r="B28" i="1" s="1"/>
  <c r="B14" i="1"/>
  <c r="F7" i="1"/>
  <c r="B15" i="1" l="1"/>
  <c r="AD18" i="1"/>
  <c r="B19" i="1"/>
  <c r="AD19" i="1"/>
  <c r="AD23" i="1"/>
  <c r="B29" i="1"/>
  <c r="AD15" i="1"/>
  <c r="AD29" i="1"/>
  <c r="B16" i="1"/>
  <c r="AD20" i="1"/>
  <c r="B30" i="1"/>
  <c r="B20" i="1"/>
  <c r="AD16" i="1"/>
  <c r="AD25" i="1"/>
  <c r="B17" i="1"/>
  <c r="B21" i="1"/>
  <c r="B31" i="1"/>
  <c r="B38" i="1"/>
  <c r="AD26" i="1"/>
  <c r="AD17" i="1"/>
  <c r="AD21" i="1"/>
  <c r="AD31" i="1"/>
  <c r="B18" i="1"/>
  <c r="B22" i="1"/>
  <c r="AD27" i="1"/>
  <c r="B32" i="1"/>
  <c r="B24" i="1" l="1"/>
  <c r="B34" i="1"/>
  <c r="B40" i="1" l="1"/>
  <c r="C7" i="1" s="1"/>
</calcChain>
</file>

<file path=xl/sharedStrings.xml><?xml version="1.0" encoding="utf-8"?>
<sst xmlns="http://schemas.openxmlformats.org/spreadsheetml/2006/main" count="281" uniqueCount="60">
  <si>
    <t>Mois:</t>
  </si>
  <si>
    <t>Juillet</t>
  </si>
  <si>
    <t>Budget:</t>
  </si>
  <si>
    <t>Reste:</t>
  </si>
  <si>
    <t>Budget Entrant 2021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</si>
  <si>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</si>
  <si>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</si>
  <si>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</si>
  <si>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</si>
  <si>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</si>
  <si>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</si>
  <si>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</si>
  <si>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</si>
  <si>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</si>
  <si>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</si>
  <si>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</si>
  <si>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Dépenses Fixe</t>
  </si>
  <si>
    <t>Alocation de logement</t>
  </si>
  <si>
    <t>Année</t>
  </si>
  <si>
    <t>Alocations familiales avec conditions de ressources</t>
  </si>
  <si>
    <t>Loyer</t>
  </si>
  <si>
    <t>Mois</t>
  </si>
  <si>
    <t>Prime d’activité</t>
  </si>
  <si>
    <t>Eau</t>
  </si>
  <si>
    <t>Les dépenses</t>
  </si>
  <si>
    <t>Revenu de solidarité active</t>
  </si>
  <si>
    <t>Electricité</t>
  </si>
  <si>
    <t>Date</t>
  </si>
  <si>
    <t>Catégorie</t>
  </si>
  <si>
    <t>Montant</t>
  </si>
  <si>
    <t>Salaire 1</t>
  </si>
  <si>
    <t>Assurance Véhicules</t>
  </si>
  <si>
    <t>Salaire 2</t>
  </si>
  <si>
    <t>Assurance Maison</t>
  </si>
  <si>
    <t>Trésorerie</t>
  </si>
  <si>
    <t>Téléphones</t>
  </si>
  <si>
    <t>Total par mois:</t>
  </si>
  <si>
    <t>Internet</t>
  </si>
  <si>
    <t>Cantine</t>
  </si>
  <si>
    <t>Netflix</t>
  </si>
  <si>
    <t>Total Dépenses Fixe</t>
  </si>
  <si>
    <t>Budget Sortant 2021</t>
  </si>
  <si>
    <t>Alimentaire</t>
  </si>
  <si>
    <t>Dépenses Diverses</t>
  </si>
  <si>
    <t>Achats &amp; Shopping</t>
  </si>
  <si>
    <t>Loisir &amp; Divers</t>
  </si>
  <si>
    <t>Voyages &amp; Vacances</t>
  </si>
  <si>
    <t>Total Dépense Fixe</t>
  </si>
  <si>
    <t>Enfants</t>
  </si>
  <si>
    <t>Total Dépense Variables</t>
  </si>
  <si>
    <t xml:space="preserve">Total Autres Dépense </t>
  </si>
  <si>
    <t>Autres Dépenses</t>
  </si>
  <si>
    <t>Total Autres Dépenses</t>
  </si>
  <si>
    <t>Total Dépenses Variables</t>
  </si>
  <si>
    <t>Reste</t>
  </si>
  <si>
    <t>URSAFF</t>
  </si>
  <si>
    <t>CFE</t>
  </si>
  <si>
    <t>Frais de société</t>
  </si>
  <si>
    <t>Impôt sur les revenue</t>
  </si>
  <si>
    <t>contribution formation professionnelle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</si>
</sst>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mm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8A3E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9" tint="0.79998168889431442"/>
      <name val="Calibri"/>
      <family val="2"/>
      <scheme val="minor"/>
    </font>
    <font>
      <b/>
      <sz val="20"/>
      <color rgb="FFC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8774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ED1CA"/>
        <bgColor indexed="64"/>
      </patternFill>
    </fill>
    <fill>
      <patternFill patternType="solid">
        <fgColor rgb="FFFC7D68"/>
        <bgColor indexed="64"/>
      </patternFill>
    </fill>
    <fill>
      <patternFill patternType="solid">
        <fgColor rgb="FF008A3E"/>
        <bgColor indexed="64"/>
      </patternFill>
    </fill>
  </fills>
  <borders count="30">
    <border>
      <left/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rgb="FFFF217B"/>
      </top>
      <bottom style="thin">
        <color rgb="FFFF217B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0" fillId="4" borderId="0" xfId="0" applyFill="1"/>
    <xf numFmtId="14" fontId="0" fillId="4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5" borderId="4" xfId="0" applyFont="1" applyFill="1" applyBorder="1" applyAlignment="1">
      <alignment horizontal="right" vertical="center"/>
    </xf>
    <xf numFmtId="164" fontId="4" fillId="5" borderId="5" xfId="0" applyNumberFormat="1" applyFont="1" applyFill="1" applyBorder="1" applyAlignment="1">
      <alignment horizontal="left" vertical="center"/>
    </xf>
    <xf numFmtId="0" fontId="2" fillId="2" borderId="15" xfId="0" applyFont="1" applyFill="1" applyBorder="1"/>
    <xf numFmtId="0" fontId="2" fillId="5" borderId="16" xfId="0" applyFont="1" applyFill="1" applyBorder="1"/>
    <xf numFmtId="44" fontId="2" fillId="6" borderId="16" xfId="1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0" borderId="17" xfId="0" applyBorder="1"/>
    <xf numFmtId="44" fontId="0" fillId="0" borderId="17" xfId="1" applyFont="1" applyBorder="1"/>
    <xf numFmtId="0" fontId="2" fillId="8" borderId="16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14" fontId="2" fillId="10" borderId="22" xfId="0" applyNumberFormat="1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164" fontId="2" fillId="12" borderId="23" xfId="0" applyNumberFormat="1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14" fontId="0" fillId="9" borderId="20" xfId="0" applyNumberFormat="1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164" fontId="0" fillId="6" borderId="18" xfId="0" applyNumberFormat="1" applyFill="1" applyBorder="1" applyAlignment="1">
      <alignment horizontal="center"/>
    </xf>
    <xf numFmtId="165" fontId="3" fillId="0" borderId="0" xfId="0" applyNumberFormat="1" applyFont="1" applyAlignment="1">
      <alignment horizontal="center" vertical="center"/>
    </xf>
    <xf numFmtId="0" fontId="2" fillId="14" borderId="16" xfId="0" applyFont="1" applyFill="1" applyBorder="1"/>
    <xf numFmtId="44" fontId="2" fillId="14" borderId="16" xfId="1" applyFont="1" applyFill="1" applyBorder="1" applyAlignment="1">
      <alignment horizontal="center" vertical="center"/>
    </xf>
    <xf numFmtId="44" fontId="2" fillId="5" borderId="16" xfId="1" applyFont="1" applyFill="1" applyBorder="1" applyAlignment="1">
      <alignment horizontal="center" vertical="center"/>
    </xf>
    <xf numFmtId="0" fontId="2" fillId="2" borderId="4" xfId="0" applyFont="1" applyFill="1" applyBorder="1"/>
    <xf numFmtId="44" fontId="2" fillId="2" borderId="5" xfId="1" applyFont="1" applyFill="1" applyBorder="1"/>
    <xf numFmtId="0" fontId="0" fillId="0" borderId="26" xfId="0" applyBorder="1"/>
    <xf numFmtId="44" fontId="0" fillId="0" borderId="26" xfId="1" applyFont="1" applyBorder="1"/>
    <xf numFmtId="0" fontId="2" fillId="16" borderId="15" xfId="0" applyFont="1" applyFill="1" applyBorder="1"/>
    <xf numFmtId="0" fontId="2" fillId="9" borderId="14" xfId="0" applyFont="1" applyFill="1" applyBorder="1" applyAlignment="1">
      <alignment horizontal="center" vertical="center"/>
    </xf>
    <xf numFmtId="0" fontId="2" fillId="15" borderId="16" xfId="0" applyFont="1" applyFill="1" applyBorder="1"/>
    <xf numFmtId="44" fontId="2" fillId="17" borderId="16" xfId="1" applyFont="1" applyFill="1" applyBorder="1" applyAlignment="1">
      <alignment horizontal="center" vertical="center"/>
    </xf>
    <xf numFmtId="44" fontId="0" fillId="0" borderId="0" xfId="1" applyFont="1"/>
    <xf numFmtId="0" fontId="2" fillId="0" borderId="27" xfId="0" applyFont="1" applyBorder="1"/>
    <xf numFmtId="44" fontId="0" fillId="0" borderId="28" xfId="1" applyFont="1" applyBorder="1"/>
    <xf numFmtId="0" fontId="2" fillId="15" borderId="21" xfId="0" applyFont="1" applyFill="1" applyBorder="1"/>
    <xf numFmtId="44" fontId="2" fillId="15" borderId="16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6" borderId="4" xfId="0" applyFont="1" applyFill="1" applyBorder="1"/>
    <xf numFmtId="44" fontId="2" fillId="16" borderId="5" xfId="1" applyFont="1" applyFill="1" applyBorder="1"/>
    <xf numFmtId="0" fontId="2" fillId="7" borderId="15" xfId="0" applyFont="1" applyFill="1" applyBorder="1"/>
    <xf numFmtId="44" fontId="2" fillId="0" borderId="28" xfId="1" applyFont="1" applyBorder="1"/>
    <xf numFmtId="0" fontId="2" fillId="19" borderId="4" xfId="0" applyFont="1" applyFill="1" applyBorder="1"/>
    <xf numFmtId="44" fontId="2" fillId="19" borderId="5" xfId="1" applyFont="1" applyFill="1" applyBorder="1"/>
    <xf numFmtId="2" fontId="0" fillId="0" borderId="0" xfId="0" applyNumberFormat="1"/>
    <xf numFmtId="9" fontId="0" fillId="0" borderId="0" xfId="0" applyNumberFormat="1"/>
    <xf numFmtId="164" fontId="8" fillId="18" borderId="29" xfId="0" applyNumberFormat="1" applyFont="1" applyFill="1" applyBorder="1" applyAlignment="1">
      <alignment horizontal="center" vertical="center"/>
    </xf>
    <xf numFmtId="0" fontId="8" fillId="18" borderId="25" xfId="0" applyFont="1" applyFill="1" applyBorder="1" applyAlignment="1">
      <alignment horizontal="center" vertical="center"/>
    </xf>
    <xf numFmtId="164" fontId="2" fillId="15" borderId="14" xfId="0" applyNumberFormat="1" applyFont="1" applyFill="1" applyBorder="1" applyAlignment="1">
      <alignment horizontal="center" vertical="center"/>
    </xf>
    <xf numFmtId="164" fontId="2" fillId="15" borderId="16" xfId="0" applyNumberFormat="1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164" fontId="7" fillId="5" borderId="24" xfId="0" applyNumberFormat="1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6" fillId="15" borderId="7" xfId="0" applyFont="1" applyFill="1" applyBorder="1" applyAlignment="1">
      <alignment horizontal="center" vertical="center"/>
    </xf>
    <xf numFmtId="0" fontId="6" fillId="15" borderId="8" xfId="0" applyFont="1" applyFill="1" applyBorder="1" applyAlignment="1">
      <alignment horizontal="center" vertical="center"/>
    </xf>
    <xf numFmtId="0" fontId="6" fillId="15" borderId="9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0" fontId="6" fillId="15" borderId="11" xfId="0" applyFont="1" applyFill="1" applyBorder="1" applyAlignment="1">
      <alignment horizontal="center" vertical="center"/>
    </xf>
    <xf numFmtId="0" fontId="6" fillId="15" borderId="12" xfId="0" applyFont="1" applyFill="1" applyBorder="1" applyAlignment="1">
      <alignment horizontal="center" vertical="center"/>
    </xf>
    <xf numFmtId="0" fontId="6" fillId="15" borderId="14" xfId="0" applyFont="1" applyFill="1" applyBorder="1" applyAlignment="1">
      <alignment horizontal="center" vertical="center"/>
    </xf>
    <xf numFmtId="0" fontId="6" fillId="15" borderId="16" xfId="0" applyFont="1" applyFill="1" applyBorder="1" applyAlignment="1">
      <alignment horizontal="center" vertical="center"/>
    </xf>
    <xf numFmtId="164" fontId="2" fillId="5" borderId="13" xfId="0" applyNumberFormat="1" applyFont="1" applyFill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">
    <dxf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11</xdr:col>
      <xdr:colOff>708525</xdr:colOff>
      <xdr:row>5</xdr:row>
      <xdr:rowOff>24225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CA922A34-024C-4E4E-B82B-F767B668BA18}"/>
            </a:ext>
          </a:extLst>
        </xdr:cNvPr>
        <xdr:cNvGrpSpPr/>
      </xdr:nvGrpSpPr>
      <xdr:grpSpPr>
        <a:xfrm>
          <a:off x="9525" y="866775"/>
          <a:ext cx="12891000" cy="205200"/>
          <a:chOff x="9525" y="866775"/>
          <a:chExt cx="12891000" cy="205200"/>
        </a:xfrm>
      </xdr:grpSpPr>
      <xdr:sp macro="[1]!Mois" textlink="">
        <xdr:nvSpPr>
          <xdr:cNvPr id="3" name="Février">
            <a:extLst>
              <a:ext uri="{FF2B5EF4-FFF2-40B4-BE49-F238E27FC236}">
                <a16:creationId xmlns:a16="http://schemas.microsoft.com/office/drawing/2014/main" id="{A08187CA-A143-4FCB-87D3-5F5F2F71BA20}"/>
              </a:ext>
            </a:extLst>
          </xdr:cNvPr>
          <xdr:cNvSpPr/>
        </xdr:nvSpPr>
        <xdr:spPr>
          <a:xfrm>
            <a:off x="108585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Février</a:t>
            </a:r>
          </a:p>
        </xdr:txBody>
      </xdr:sp>
      <xdr:sp macro="[1]!Mois" textlink="">
        <xdr:nvSpPr>
          <xdr:cNvPr id="4" name="Mars">
            <a:extLst>
              <a:ext uri="{FF2B5EF4-FFF2-40B4-BE49-F238E27FC236}">
                <a16:creationId xmlns:a16="http://schemas.microsoft.com/office/drawing/2014/main" id="{FBAF38A7-274A-4334-8C52-FD8E3A9CF089}"/>
              </a:ext>
            </a:extLst>
          </xdr:cNvPr>
          <xdr:cNvSpPr/>
        </xdr:nvSpPr>
        <xdr:spPr>
          <a:xfrm>
            <a:off x="2162175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Mars</a:t>
            </a:r>
          </a:p>
        </xdr:txBody>
      </xdr:sp>
      <xdr:sp macro="[1]!Mois" textlink="">
        <xdr:nvSpPr>
          <xdr:cNvPr id="5" name="Avril">
            <a:extLst>
              <a:ext uri="{FF2B5EF4-FFF2-40B4-BE49-F238E27FC236}">
                <a16:creationId xmlns:a16="http://schemas.microsoft.com/office/drawing/2014/main" id="{3C56177F-AE8C-49CF-96C6-6D779A69D0E7}"/>
              </a:ext>
            </a:extLst>
          </xdr:cNvPr>
          <xdr:cNvSpPr/>
        </xdr:nvSpPr>
        <xdr:spPr>
          <a:xfrm>
            <a:off x="323850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Avril</a:t>
            </a:r>
          </a:p>
        </xdr:txBody>
      </xdr:sp>
      <xdr:sp macro="[1]!Mois" textlink="">
        <xdr:nvSpPr>
          <xdr:cNvPr id="6" name="Mai">
            <a:extLst>
              <a:ext uri="{FF2B5EF4-FFF2-40B4-BE49-F238E27FC236}">
                <a16:creationId xmlns:a16="http://schemas.microsoft.com/office/drawing/2014/main" id="{B699511D-F2A1-4186-A407-8BDD15546415}"/>
              </a:ext>
            </a:extLst>
          </xdr:cNvPr>
          <xdr:cNvSpPr/>
        </xdr:nvSpPr>
        <xdr:spPr>
          <a:xfrm>
            <a:off x="4314825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Mai</a:t>
            </a:r>
          </a:p>
        </xdr:txBody>
      </xdr:sp>
      <xdr:sp macro="[1]!Mois" textlink="">
        <xdr:nvSpPr>
          <xdr:cNvPr id="7" name="Juin">
            <a:extLst>
              <a:ext uri="{FF2B5EF4-FFF2-40B4-BE49-F238E27FC236}">
                <a16:creationId xmlns:a16="http://schemas.microsoft.com/office/drawing/2014/main" id="{DB4DA433-2D26-41FA-946C-228754488AE1}"/>
              </a:ext>
            </a:extLst>
          </xdr:cNvPr>
          <xdr:cNvSpPr/>
        </xdr:nvSpPr>
        <xdr:spPr>
          <a:xfrm>
            <a:off x="539115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Juin</a:t>
            </a:r>
          </a:p>
        </xdr:txBody>
      </xdr:sp>
      <xdr:sp macro="[1]!Mois" textlink="">
        <xdr:nvSpPr>
          <xdr:cNvPr id="8" name="Juillet">
            <a:extLst>
              <a:ext uri="{FF2B5EF4-FFF2-40B4-BE49-F238E27FC236}">
                <a16:creationId xmlns:a16="http://schemas.microsoft.com/office/drawing/2014/main" id="{37F5C49D-26DB-49A7-803E-3BC765D55189}"/>
              </a:ext>
            </a:extLst>
          </xdr:cNvPr>
          <xdr:cNvSpPr/>
        </xdr:nvSpPr>
        <xdr:spPr>
          <a:xfrm>
            <a:off x="645795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Juillet</a:t>
            </a:r>
          </a:p>
        </xdr:txBody>
      </xdr:sp>
      <xdr:sp macro="[1]!Mois" textlink="">
        <xdr:nvSpPr>
          <xdr:cNvPr id="9" name="Août">
            <a:extLst>
              <a:ext uri="{FF2B5EF4-FFF2-40B4-BE49-F238E27FC236}">
                <a16:creationId xmlns:a16="http://schemas.microsoft.com/office/drawing/2014/main" id="{356887FB-1606-4DD0-97BA-88D4C86CA7A6}"/>
              </a:ext>
            </a:extLst>
          </xdr:cNvPr>
          <xdr:cNvSpPr/>
        </xdr:nvSpPr>
        <xdr:spPr>
          <a:xfrm>
            <a:off x="752475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Août</a:t>
            </a:r>
          </a:p>
        </xdr:txBody>
      </xdr:sp>
      <xdr:sp macro="[1]!Mois" textlink="">
        <xdr:nvSpPr>
          <xdr:cNvPr id="10" name="Septembre">
            <a:extLst>
              <a:ext uri="{FF2B5EF4-FFF2-40B4-BE49-F238E27FC236}">
                <a16:creationId xmlns:a16="http://schemas.microsoft.com/office/drawing/2014/main" id="{96D66862-EE66-4856-89B0-7667C6790283}"/>
              </a:ext>
            </a:extLst>
          </xdr:cNvPr>
          <xdr:cNvSpPr/>
        </xdr:nvSpPr>
        <xdr:spPr>
          <a:xfrm>
            <a:off x="859155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520" b="1">
                <a:solidFill>
                  <a:schemeClr val="tx1"/>
                </a:solidFill>
              </a:rPr>
              <a:t>Septembre</a:t>
            </a:r>
          </a:p>
        </xdr:txBody>
      </xdr:sp>
      <xdr:sp macro="[1]!Mois" textlink="">
        <xdr:nvSpPr>
          <xdr:cNvPr id="11" name="Octobre">
            <a:extLst>
              <a:ext uri="{FF2B5EF4-FFF2-40B4-BE49-F238E27FC236}">
                <a16:creationId xmlns:a16="http://schemas.microsoft.com/office/drawing/2014/main" id="{49123401-E9A1-4358-A53F-44270E78CBE8}"/>
              </a:ext>
            </a:extLst>
          </xdr:cNvPr>
          <xdr:cNvSpPr/>
        </xdr:nvSpPr>
        <xdr:spPr>
          <a:xfrm>
            <a:off x="9667875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Octobre</a:t>
            </a:r>
          </a:p>
        </xdr:txBody>
      </xdr:sp>
      <xdr:sp macro="[1]!Mois" textlink="">
        <xdr:nvSpPr>
          <xdr:cNvPr id="12" name="Novembre">
            <a:extLst>
              <a:ext uri="{FF2B5EF4-FFF2-40B4-BE49-F238E27FC236}">
                <a16:creationId xmlns:a16="http://schemas.microsoft.com/office/drawing/2014/main" id="{79851080-315F-4582-8098-DD45F93290D3}"/>
              </a:ext>
            </a:extLst>
          </xdr:cNvPr>
          <xdr:cNvSpPr/>
        </xdr:nvSpPr>
        <xdr:spPr>
          <a:xfrm>
            <a:off x="10744200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Novembre</a:t>
            </a:r>
          </a:p>
        </xdr:txBody>
      </xdr:sp>
      <xdr:sp macro="[1]!Mois" textlink="">
        <xdr:nvSpPr>
          <xdr:cNvPr id="13" name="Décembre">
            <a:extLst>
              <a:ext uri="{FF2B5EF4-FFF2-40B4-BE49-F238E27FC236}">
                <a16:creationId xmlns:a16="http://schemas.microsoft.com/office/drawing/2014/main" id="{EF6AF1AB-1B58-4922-9359-2A28DE6AAB81}"/>
              </a:ext>
            </a:extLst>
          </xdr:cNvPr>
          <xdr:cNvSpPr/>
        </xdr:nvSpPr>
        <xdr:spPr>
          <a:xfrm>
            <a:off x="11820525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Décembre</a:t>
            </a:r>
          </a:p>
        </xdr:txBody>
      </xdr:sp>
      <xdr:sp macro="[1]!Mois" textlink="">
        <xdr:nvSpPr>
          <xdr:cNvPr id="14" name="Janvier">
            <a:extLst>
              <a:ext uri="{FF2B5EF4-FFF2-40B4-BE49-F238E27FC236}">
                <a16:creationId xmlns:a16="http://schemas.microsoft.com/office/drawing/2014/main" id="{B4187821-3993-4999-862C-57734229E6D9}"/>
              </a:ext>
            </a:extLst>
          </xdr:cNvPr>
          <xdr:cNvSpPr/>
        </xdr:nvSpPr>
        <xdr:spPr>
          <a:xfrm>
            <a:off x="9525" y="866775"/>
            <a:ext cx="1080000" cy="205200"/>
          </a:xfrm>
          <a:prstGeom prst="rect">
            <a:avLst/>
          </a:prstGeom>
          <a:solidFill>
            <a:srgbClr val="00B0F0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tx1"/>
                </a:solidFill>
              </a:rPr>
              <a:t>Janvier</a:t>
            </a:r>
          </a:p>
        </xdr:txBody>
      </xdr:sp>
    </xdr:grpSp>
    <xdr:clientData/>
  </xdr:twoCellAnchor>
  <xdr:twoCellAnchor>
    <xdr:from>
      <xdr:col>5</xdr:col>
      <xdr:colOff>600075</xdr:colOff>
      <xdr:row>7</xdr:row>
      <xdr:rowOff>152400</xdr:rowOff>
    </xdr:from>
    <xdr:to>
      <xdr:col>9</xdr:col>
      <xdr:colOff>457200</xdr:colOff>
      <xdr:row>9</xdr:row>
      <xdr:rowOff>66676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F7845CFB-2AF2-4FD3-A8F1-1616404DE67C}"/>
            </a:ext>
          </a:extLst>
        </xdr:cNvPr>
        <xdr:cNvSpPr/>
      </xdr:nvSpPr>
      <xdr:spPr>
        <a:xfrm>
          <a:off x="7600950" y="1714500"/>
          <a:ext cx="3524250" cy="295276"/>
        </a:xfrm>
        <a:prstGeom prst="rect">
          <a:avLst/>
        </a:prstGeom>
        <a:solidFill>
          <a:srgbClr val="C00000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Ajouter une Dépense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ro%20Informatique/Documents/Soci&#233;t&#233;/Auto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avage Auto"/>
      <sheetName val="Multi-Service"/>
      <sheetName val="Factures"/>
      <sheetName val="Suivi_Factures"/>
      <sheetName val="Dépenses"/>
      <sheetName val="Clients"/>
      <sheetName val="Chiffre par mois"/>
      <sheetName val="Compte Bancaire"/>
      <sheetName val="Budget"/>
      <sheetName val="Aiguille"/>
      <sheetName val="Outils"/>
      <sheetName val="Autotest"/>
    </sheetNames>
    <definedNames>
      <definedName name="Moi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8B097A-B6C3-420E-A17C-A80EBF308934}" name="Tableau19" displayName="Tableau19" ref="X16:Z196" totalsRowShown="0" headerRowBorderDxfId="5" tableBorderDxfId="4" totalsRowBorderDxfId="3">
  <autoFilter ref="X16:Z196" xr:uid="{E18B097A-B6C3-420E-A17C-A80EBF308934}"/>
  <tableColumns count="3">
    <tableColumn id="1" xr3:uid="{23E75BEE-C3BA-4C9A-9BD0-F9F15955C12D}" name="Date" dataDxfId="2"/>
    <tableColumn id="2" xr3:uid="{18EAC883-ADD4-4C0A-9EF8-1088CB7755FF}" name="Catégorie" dataDxfId="1"/>
    <tableColumn id="3" xr3:uid="{5C409FC6-93C2-4271-B900-BC72D9E09E0F}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1E5A-0ABE-4AA8-8F41-ABDE07EB37DA}">
  <sheetPr codeName="Feuil1"/>
  <dimension ref="A1:AS239"/>
  <sheetViews>
    <sheetView tabSelected="1" workbookViewId="0">
      <selection activeCell="H23" sqref="H23"/>
    </sheetView>
  </sheetViews>
  <sheetFormatPr baseColWidth="10" defaultRowHeight="15" x14ac:dyDescent="0.25"/>
  <cols>
    <col min="1" max="1" width="25.7109375" customWidth="1"/>
    <col min="2" max="2" width="30.7109375" customWidth="1"/>
    <col min="3" max="3" width="25.7109375" customWidth="1"/>
    <col min="9" max="9" width="20.7109375" customWidth="1"/>
    <col min="12" max="12" width="25.7109375" customWidth="1"/>
    <col min="24" max="24" width="25.7109375" style="12" customWidth="1"/>
    <col min="25" max="25" width="25.7109375" style="3" customWidth="1"/>
    <col min="26" max="26" width="25.7109375" style="4" customWidth="1"/>
    <col min="29" max="31" width="25.7109375" customWidth="1"/>
    <col min="32" max="32" width="11.7109375" style="5" customWidth="1"/>
    <col min="33" max="33" width="47.7109375" customWidth="1"/>
    <col min="34" max="34" width="13.7109375" style="6" customWidth="1"/>
    <col min="35" max="45" width="15.7109375" style="6" customWidth="1"/>
    <col min="46" max="54" width="15.7109375" customWidth="1"/>
  </cols>
  <sheetData>
    <row r="1" spans="1:45" ht="1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</row>
    <row r="2" spans="1:45" ht="30" customHeight="1" thickBot="1" x14ac:dyDescent="0.3">
      <c r="A2" s="1"/>
      <c r="B2" s="1"/>
      <c r="C2" s="1"/>
      <c r="D2" s="1"/>
      <c r="E2" s="1"/>
      <c r="F2" s="1"/>
      <c r="G2" s="1"/>
      <c r="H2" s="7" t="s">
        <v>0</v>
      </c>
      <c r="I2" s="8" t="s">
        <v>5</v>
      </c>
      <c r="J2" s="75" t="s">
        <v>2</v>
      </c>
      <c r="K2" s="76"/>
      <c r="L2" s="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/>
    </row>
    <row r="3" spans="1:45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1:45" ht="7.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1"/>
    </row>
    <row r="5" spans="1:45" ht="15" customHeight="1" x14ac:dyDescent="0.25"/>
    <row r="6" spans="1:45" ht="15.75" customHeight="1" thickBot="1" x14ac:dyDescent="0.3"/>
    <row r="7" spans="1:45" ht="24.95" customHeight="1" thickBot="1" x14ac:dyDescent="0.45">
      <c r="B7" s="13" t="s">
        <v>3</v>
      </c>
      <c r="C7" s="14">
        <f ca="1">B40</f>
        <v>2396</v>
      </c>
      <c r="F7" s="77" t="str">
        <f>"Budget du mois de "&amp;I2</f>
        <v>Budget du mois de Janvier</v>
      </c>
      <c r="G7" s="78"/>
      <c r="H7" s="78"/>
      <c r="I7" s="78"/>
      <c r="J7" s="79"/>
    </row>
    <row r="8" spans="1:45" ht="15" customHeight="1" x14ac:dyDescent="0.25">
      <c r="AG8" s="80" t="s">
        <v>4</v>
      </c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2"/>
    </row>
    <row r="9" spans="1:45" ht="15" customHeight="1" thickBot="1" x14ac:dyDescent="0.3">
      <c r="AG9" s="83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5"/>
    </row>
    <row r="10" spans="1:45" ht="15" customHeight="1" x14ac:dyDescent="0.25">
      <c r="AG10" s="86"/>
      <c r="AH10" s="73" t="s">
        <v>5</v>
      </c>
      <c r="AI10" s="73" t="s">
        <v>6</v>
      </c>
      <c r="AJ10" s="73" t="s">
        <v>7</v>
      </c>
      <c r="AK10" s="73" t="s">
        <v>8</v>
      </c>
      <c r="AL10" s="73" t="s">
        <v>9</v>
      </c>
      <c r="AM10" s="73" t="s">
        <v>10</v>
      </c>
      <c r="AN10" s="73" t="s">
        <v>1</v>
      </c>
      <c r="AO10" s="73" t="s">
        <v>11</v>
      </c>
      <c r="AP10" s="73" t="s">
        <v>12</v>
      </c>
      <c r="AQ10" s="73" t="s">
        <v>13</v>
      </c>
      <c r="AR10" s="73" t="s">
        <v>14</v>
      </c>
      <c r="AS10" s="73" t="s">
        <v>15</v>
      </c>
    </row>
    <row r="11" spans="1:45" ht="15" customHeight="1" thickBot="1" x14ac:dyDescent="0.3">
      <c r="AG11" s="87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</row>
    <row r="12" spans="1:45" ht="15.75" thickBot="1" x14ac:dyDescent="0.3">
      <c r="A12" s="15" t="s">
        <v>16</v>
      </c>
      <c r="AG12" s="16" t="s">
        <v>17</v>
      </c>
      <c r="AH12" s="17">
        <v>410</v>
      </c>
      <c r="AI12" s="17">
        <v>410</v>
      </c>
      <c r="AJ12" s="17">
        <v>410</v>
      </c>
      <c r="AK12" s="17">
        <v>410</v>
      </c>
      <c r="AL12" s="17">
        <v>410</v>
      </c>
      <c r="AM12" s="17">
        <v>410</v>
      </c>
      <c r="AN12" s="17">
        <v>410</v>
      </c>
      <c r="AO12" s="17">
        <v>410</v>
      </c>
      <c r="AP12" s="17">
        <v>410</v>
      </c>
      <c r="AQ12" s="17">
        <v>410</v>
      </c>
      <c r="AR12" s="17">
        <v>410</v>
      </c>
      <c r="AS12" s="17">
        <v>410</v>
      </c>
    </row>
    <row r="13" spans="1:45" ht="15" customHeight="1" thickBot="1" x14ac:dyDescent="0.3">
      <c r="AC13" s="18" t="s">
        <v>18</v>
      </c>
      <c r="AD13" s="18">
        <v>2021</v>
      </c>
      <c r="AG13" s="16" t="s">
        <v>19</v>
      </c>
      <c r="AH13" s="17">
        <v>130</v>
      </c>
      <c r="AI13" s="17">
        <v>130</v>
      </c>
      <c r="AJ13" s="17">
        <v>130</v>
      </c>
      <c r="AK13" s="17">
        <v>130</v>
      </c>
      <c r="AL13" s="17">
        <v>130</v>
      </c>
      <c r="AM13" s="17">
        <v>130</v>
      </c>
      <c r="AN13" s="17">
        <v>130</v>
      </c>
      <c r="AO13" s="17">
        <v>130</v>
      </c>
      <c r="AP13" s="17">
        <v>130</v>
      </c>
      <c r="AQ13" s="17">
        <v>130</v>
      </c>
      <c r="AR13" s="17">
        <v>130</v>
      </c>
      <c r="AS13" s="17">
        <v>130</v>
      </c>
    </row>
    <row r="14" spans="1:45" ht="15.75" thickBot="1" x14ac:dyDescent="0.3">
      <c r="A14" s="19" t="s">
        <v>20</v>
      </c>
      <c r="B14" s="20">
        <f ca="1">SUMIFS(MontantDépense,DateDépense,"&gt;="&amp;DATE(AnnéeSele,MoisSele,1),DateDépense,"&lt;="&amp;EOMONTH(DATE(AnnéeSele,MoisSele,1),0),CatégorieDépense,A14)</f>
        <v>700</v>
      </c>
      <c r="AC14" s="21" t="s">
        <v>21</v>
      </c>
      <c r="AD14" s="21">
        <f>IFERROR(MATCH(I2,Moiss,0),"")</f>
        <v>1</v>
      </c>
      <c r="AG14" s="16" t="s">
        <v>22</v>
      </c>
      <c r="AH14" s="17">
        <v>320</v>
      </c>
      <c r="AI14" s="17">
        <v>320</v>
      </c>
      <c r="AJ14" s="17">
        <v>320</v>
      </c>
      <c r="AK14" s="17">
        <v>320</v>
      </c>
      <c r="AL14" s="17">
        <v>320</v>
      </c>
      <c r="AM14" s="17">
        <v>320</v>
      </c>
      <c r="AN14" s="17">
        <v>320</v>
      </c>
      <c r="AO14" s="17">
        <v>320</v>
      </c>
      <c r="AP14" s="17">
        <v>320</v>
      </c>
      <c r="AQ14" s="17">
        <v>320</v>
      </c>
      <c r="AR14" s="17">
        <v>320</v>
      </c>
      <c r="AS14" s="17">
        <v>320</v>
      </c>
    </row>
    <row r="15" spans="1:45" ht="15.75" thickBot="1" x14ac:dyDescent="0.3">
      <c r="A15" s="19" t="s">
        <v>23</v>
      </c>
      <c r="B15" s="20">
        <f ca="1">SUMIFS(MontantDépense,DateDépense,"&gt;="&amp;DATE(AnnéeSele,MoisSele,1),DateDépense,"&lt;="&amp;EOMONTH(DATE(AnnéeSele,MoisSele,1),0),CatégorieDépense,A15)</f>
        <v>100</v>
      </c>
      <c r="X15" s="60" t="s">
        <v>24</v>
      </c>
      <c r="Y15" s="61"/>
      <c r="Z15" s="62"/>
      <c r="AC15" s="19" t="s">
        <v>20</v>
      </c>
      <c r="AD15" s="20">
        <f t="shared" ref="AD15:AD23" ca="1" si="0">IFERROR(IF(SUMIFS(MontantDépense,DateDépense,"&gt;="&amp;DATE(AnnéeSele,MoisSele,1),DateDépense,"&lt;="&amp;EOMONTH(DATE(AnnéeSele,MoisSele,1),0),CatégorieDépense,A14)=0,NA(),SUMIFS(MontantDépense,DateDépense,"&gt;="&amp;DATE(AnnéeSele,MoisSele,1),DateDépense,"&lt;="&amp;EOMONTH(DATE(AnnéeSele,MoisSele,1),0),CatégorieDépense,A14)),0)</f>
        <v>700</v>
      </c>
      <c r="AE15" s="22" t="s">
        <v>5</v>
      </c>
      <c r="AG15" s="16" t="s">
        <v>25</v>
      </c>
      <c r="AH15" s="17">
        <v>540</v>
      </c>
      <c r="AI15" s="17">
        <v>540</v>
      </c>
      <c r="AJ15" s="17">
        <v>540</v>
      </c>
      <c r="AK15" s="17">
        <v>540</v>
      </c>
      <c r="AL15" s="17">
        <v>540</v>
      </c>
      <c r="AM15" s="17">
        <v>540</v>
      </c>
      <c r="AN15" s="17">
        <v>540</v>
      </c>
      <c r="AO15" s="17">
        <v>540</v>
      </c>
      <c r="AP15" s="17">
        <v>540</v>
      </c>
      <c r="AQ15" s="17">
        <v>540</v>
      </c>
      <c r="AR15" s="17">
        <v>540</v>
      </c>
      <c r="AS15" s="17">
        <v>540</v>
      </c>
    </row>
    <row r="16" spans="1:45" ht="15" customHeight="1" thickBot="1" x14ac:dyDescent="0.3">
      <c r="A16" s="19" t="s">
        <v>26</v>
      </c>
      <c r="B16" s="20">
        <f t="shared" ref="B16:B30" ca="1" si="1">SUMIFS(MontantDépense,DateDépense,"&gt;="&amp;DATE(AnnéeSele,MoisSele,1),DateDépense,"&lt;="&amp;EOMONTH(DATE(AnnéeSele,MoisSele,1),0),CatégorieDépense,A16)</f>
        <v>148</v>
      </c>
      <c r="X16" s="23" t="s">
        <v>27</v>
      </c>
      <c r="Y16" s="24" t="s">
        <v>28</v>
      </c>
      <c r="Z16" s="25" t="s">
        <v>29</v>
      </c>
      <c r="AC16" s="19" t="s">
        <v>23</v>
      </c>
      <c r="AD16" s="20">
        <f t="shared" ca="1" si="0"/>
        <v>100</v>
      </c>
      <c r="AE16" s="26" t="s">
        <v>6</v>
      </c>
      <c r="AG16" s="16" t="s">
        <v>30</v>
      </c>
      <c r="AH16" s="17">
        <v>500</v>
      </c>
      <c r="AI16" s="17">
        <v>500</v>
      </c>
      <c r="AJ16" s="17">
        <v>500</v>
      </c>
      <c r="AK16" s="17">
        <v>500</v>
      </c>
      <c r="AL16" s="17">
        <v>500</v>
      </c>
      <c r="AM16" s="17">
        <v>500</v>
      </c>
      <c r="AN16" s="17">
        <v>500</v>
      </c>
      <c r="AO16" s="17">
        <v>500</v>
      </c>
      <c r="AP16" s="17">
        <v>500</v>
      </c>
      <c r="AQ16" s="17">
        <v>500</v>
      </c>
      <c r="AR16" s="17">
        <v>500</v>
      </c>
      <c r="AS16" s="17">
        <v>500</v>
      </c>
    </row>
    <row r="17" spans="1:45" ht="15" customHeight="1" thickBot="1" x14ac:dyDescent="0.3">
      <c r="A17" s="19" t="s">
        <v>31</v>
      </c>
      <c r="B17" s="20">
        <f t="shared" ca="1" si="1"/>
        <v>180</v>
      </c>
      <c r="X17" s="27">
        <v>44197</v>
      </c>
      <c r="Y17" s="28" t="s">
        <v>20</v>
      </c>
      <c r="Z17" s="29">
        <v>700</v>
      </c>
      <c r="AA17" s="30">
        <f>X17</f>
        <v>44197</v>
      </c>
      <c r="AC17" s="19" t="s">
        <v>26</v>
      </c>
      <c r="AD17" s="20">
        <f t="shared" ca="1" si="0"/>
        <v>148</v>
      </c>
      <c r="AE17" s="26" t="s">
        <v>7</v>
      </c>
      <c r="AG17" s="16" t="s">
        <v>32</v>
      </c>
      <c r="AH17" s="17">
        <v>2000</v>
      </c>
      <c r="AI17" s="17">
        <v>2000</v>
      </c>
      <c r="AJ17" s="17">
        <v>2000</v>
      </c>
      <c r="AK17" s="17">
        <v>2000</v>
      </c>
      <c r="AL17" s="17">
        <v>2000</v>
      </c>
      <c r="AM17" s="17">
        <v>2000</v>
      </c>
      <c r="AN17" s="17">
        <v>2000</v>
      </c>
      <c r="AO17" s="17">
        <v>2000</v>
      </c>
      <c r="AP17" s="17">
        <v>2000</v>
      </c>
      <c r="AQ17" s="17">
        <v>2000</v>
      </c>
      <c r="AR17" s="17">
        <v>2000</v>
      </c>
      <c r="AS17" s="17">
        <v>2000</v>
      </c>
    </row>
    <row r="18" spans="1:45" ht="15" customHeight="1" thickBot="1" x14ac:dyDescent="0.3">
      <c r="A18" s="19" t="s">
        <v>33</v>
      </c>
      <c r="B18" s="20">
        <f t="shared" ca="1" si="1"/>
        <v>30</v>
      </c>
      <c r="X18" s="27">
        <v>44198</v>
      </c>
      <c r="Y18" s="28" t="s">
        <v>23</v>
      </c>
      <c r="Z18" s="29">
        <v>100</v>
      </c>
      <c r="AA18" s="30">
        <f t="shared" ref="AA18:AA81" si="2">X18</f>
        <v>44198</v>
      </c>
      <c r="AC18" s="19" t="s">
        <v>31</v>
      </c>
      <c r="AD18" s="20">
        <f t="shared" ca="1" si="0"/>
        <v>180</v>
      </c>
      <c r="AE18" s="26" t="s">
        <v>8</v>
      </c>
      <c r="AG18" s="31" t="s">
        <v>34</v>
      </c>
      <c r="AH18" s="32"/>
      <c r="AI18" s="32">
        <f>AH19-AH31</f>
        <v>1504</v>
      </c>
      <c r="AJ18" s="32">
        <f>AI19-AI31</f>
        <v>2568</v>
      </c>
      <c r="AK18" s="32">
        <f>AJ19-AJ31</f>
        <v>3592</v>
      </c>
      <c r="AL18" s="32">
        <f t="shared" ref="AL18:AR18" si="3">AK19-AK31</f>
        <v>5151</v>
      </c>
      <c r="AM18" s="32">
        <f t="shared" si="3"/>
        <v>6405</v>
      </c>
      <c r="AN18" s="32">
        <f t="shared" si="3"/>
        <v>7729</v>
      </c>
      <c r="AO18" s="32">
        <f t="shared" si="3"/>
        <v>8793</v>
      </c>
      <c r="AP18" s="32">
        <f t="shared" si="3"/>
        <v>10207</v>
      </c>
      <c r="AQ18" s="32">
        <f t="shared" si="3"/>
        <v>11451</v>
      </c>
      <c r="AR18" s="32">
        <f t="shared" si="3"/>
        <v>12615</v>
      </c>
      <c r="AS18" s="32">
        <f>AR19-AR31</f>
        <v>13689</v>
      </c>
    </row>
    <row r="19" spans="1:45" ht="15" customHeight="1" thickBot="1" x14ac:dyDescent="0.3">
      <c r="A19" s="19" t="s">
        <v>35</v>
      </c>
      <c r="B19" s="20">
        <f t="shared" ca="1" si="1"/>
        <v>48</v>
      </c>
      <c r="X19" s="27">
        <v>44199</v>
      </c>
      <c r="Y19" s="28" t="s">
        <v>26</v>
      </c>
      <c r="Z19" s="29">
        <v>148</v>
      </c>
      <c r="AA19" s="30">
        <f t="shared" si="2"/>
        <v>44199</v>
      </c>
      <c r="AC19" s="19" t="s">
        <v>33</v>
      </c>
      <c r="AD19" s="20">
        <f t="shared" ca="1" si="0"/>
        <v>30</v>
      </c>
      <c r="AE19" s="26" t="s">
        <v>9</v>
      </c>
      <c r="AG19" s="16" t="s">
        <v>36</v>
      </c>
      <c r="AH19" s="33">
        <f>SUM(AH12:AH18)</f>
        <v>3900</v>
      </c>
      <c r="AI19" s="33">
        <f t="shared" ref="AI19:AS19" si="4">SUM(AI12:AI18)</f>
        <v>5404</v>
      </c>
      <c r="AJ19" s="33">
        <f t="shared" si="4"/>
        <v>6468</v>
      </c>
      <c r="AK19" s="33">
        <f t="shared" si="4"/>
        <v>7492</v>
      </c>
      <c r="AL19" s="33">
        <f t="shared" si="4"/>
        <v>9051</v>
      </c>
      <c r="AM19" s="33">
        <f t="shared" si="4"/>
        <v>10305</v>
      </c>
      <c r="AN19" s="33">
        <f t="shared" si="4"/>
        <v>11629</v>
      </c>
      <c r="AO19" s="33">
        <f t="shared" si="4"/>
        <v>12693</v>
      </c>
      <c r="AP19" s="33">
        <f t="shared" si="4"/>
        <v>14107</v>
      </c>
      <c r="AQ19" s="33">
        <f t="shared" si="4"/>
        <v>15351</v>
      </c>
      <c r="AR19" s="33">
        <f t="shared" si="4"/>
        <v>16515</v>
      </c>
      <c r="AS19" s="33">
        <f t="shared" si="4"/>
        <v>17589</v>
      </c>
    </row>
    <row r="20" spans="1:45" ht="15" customHeight="1" thickBot="1" x14ac:dyDescent="0.3">
      <c r="A20" s="19" t="s">
        <v>37</v>
      </c>
      <c r="B20" s="20">
        <f t="shared" ca="1" si="1"/>
        <v>38</v>
      </c>
      <c r="X20" s="27">
        <v>44200</v>
      </c>
      <c r="Y20" s="28" t="s">
        <v>31</v>
      </c>
      <c r="Z20" s="29">
        <v>180</v>
      </c>
      <c r="AA20" s="30">
        <f t="shared" si="2"/>
        <v>44200</v>
      </c>
      <c r="AC20" s="19" t="s">
        <v>35</v>
      </c>
      <c r="AD20" s="20">
        <f t="shared" ca="1" si="0"/>
        <v>48</v>
      </c>
      <c r="AE20" s="26" t="s">
        <v>10</v>
      </c>
      <c r="AG20" s="63">
        <f>SUM(AH19:AS19)</f>
        <v>130504</v>
      </c>
    </row>
    <row r="21" spans="1:45" ht="15" customHeight="1" thickBot="1" x14ac:dyDescent="0.3">
      <c r="A21" s="19" t="s">
        <v>38</v>
      </c>
      <c r="B21" s="20">
        <f t="shared" ca="1" si="1"/>
        <v>30</v>
      </c>
      <c r="X21" s="27">
        <v>44201</v>
      </c>
      <c r="Y21" s="28" t="s">
        <v>33</v>
      </c>
      <c r="Z21" s="29">
        <v>30</v>
      </c>
      <c r="AA21" s="30">
        <f t="shared" si="2"/>
        <v>44201</v>
      </c>
      <c r="AC21" s="19" t="s">
        <v>37</v>
      </c>
      <c r="AD21" s="20">
        <f t="shared" ca="1" si="0"/>
        <v>38</v>
      </c>
      <c r="AE21" s="26" t="s">
        <v>1</v>
      </c>
      <c r="AG21" s="64"/>
    </row>
    <row r="22" spans="1:45" ht="15" customHeight="1" thickBot="1" x14ac:dyDescent="0.3">
      <c r="A22" s="19" t="s">
        <v>39</v>
      </c>
      <c r="B22" s="20">
        <f t="shared" ca="1" si="1"/>
        <v>12</v>
      </c>
      <c r="X22" s="27">
        <v>44202</v>
      </c>
      <c r="Y22" s="28" t="s">
        <v>35</v>
      </c>
      <c r="Z22" s="29">
        <v>48</v>
      </c>
      <c r="AA22" s="30">
        <f t="shared" si="2"/>
        <v>44202</v>
      </c>
      <c r="AC22" s="19" t="s">
        <v>38</v>
      </c>
      <c r="AD22" s="20">
        <f t="shared" ca="1" si="0"/>
        <v>30</v>
      </c>
      <c r="AE22" s="26" t="s">
        <v>11</v>
      </c>
    </row>
    <row r="23" spans="1:45" ht="15" customHeight="1" thickBot="1" x14ac:dyDescent="0.3">
      <c r="X23" s="27">
        <v>44203</v>
      </c>
      <c r="Y23" s="28" t="s">
        <v>37</v>
      </c>
      <c r="Z23" s="29">
        <v>38</v>
      </c>
      <c r="AA23" s="30">
        <f t="shared" si="2"/>
        <v>44203</v>
      </c>
      <c r="AC23" s="19" t="s">
        <v>39</v>
      </c>
      <c r="AD23" s="20">
        <f t="shared" ca="1" si="0"/>
        <v>12</v>
      </c>
      <c r="AE23" s="26" t="s">
        <v>12</v>
      </c>
    </row>
    <row r="24" spans="1:45" ht="15" customHeight="1" thickBot="1" x14ac:dyDescent="0.3">
      <c r="A24" s="34" t="s">
        <v>40</v>
      </c>
      <c r="B24" s="35">
        <f ca="1">SUM(B14:B22)</f>
        <v>1286</v>
      </c>
      <c r="X24" s="27">
        <v>44204</v>
      </c>
      <c r="Y24" s="28" t="s">
        <v>38</v>
      </c>
      <c r="Z24" s="29">
        <v>30</v>
      </c>
      <c r="AA24" s="30">
        <f t="shared" si="2"/>
        <v>44204</v>
      </c>
      <c r="AE24" s="26" t="s">
        <v>13</v>
      </c>
      <c r="AG24" s="65" t="s">
        <v>41</v>
      </c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7"/>
    </row>
    <row r="25" spans="1:45" ht="15" customHeight="1" thickBot="1" x14ac:dyDescent="0.3">
      <c r="X25" s="27">
        <v>44205</v>
      </c>
      <c r="Y25" s="28" t="s">
        <v>42</v>
      </c>
      <c r="Z25" s="29">
        <v>700</v>
      </c>
      <c r="AA25" s="30">
        <f t="shared" si="2"/>
        <v>44205</v>
      </c>
      <c r="AC25" s="36" t="s">
        <v>42</v>
      </c>
      <c r="AD25" s="37">
        <f ca="1">IFERROR(IF(SUMIFS(MontantDépense,DateDépense,"&gt;="&amp;DATE(AnnéeSele,MoisSele,1),DateDépense,"&lt;="&amp;EOMONTH(DATE(AnnéeSele,MoisSele,1),0),CatégorieDépense,A28)=0,NA(),SUMIFS(MontantDépense,DateDépense,"&gt;="&amp;DATE(AnnéeSele,MoisSele,1),DateDépense,"&lt;="&amp;EOMONTH(DATE(AnnéeSele,MoisSele,1),0),CatégorieDépense,A28)),0)</f>
        <v>700</v>
      </c>
      <c r="AE25" s="26" t="s">
        <v>14</v>
      </c>
      <c r="AG25" s="68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70"/>
    </row>
    <row r="26" spans="1:45" ht="15" customHeight="1" thickBot="1" x14ac:dyDescent="0.3">
      <c r="A26" s="38" t="s">
        <v>43</v>
      </c>
      <c r="X26" s="27">
        <v>44206</v>
      </c>
      <c r="Y26" s="28" t="s">
        <v>44</v>
      </c>
      <c r="Z26" s="29">
        <v>100</v>
      </c>
      <c r="AA26" s="30">
        <f t="shared" si="2"/>
        <v>44206</v>
      </c>
      <c r="AC26" s="36" t="s">
        <v>44</v>
      </c>
      <c r="AD26" s="37">
        <f ca="1">IFERROR(IF(SUMIFS(MontantDépense,DateDépense,"&gt;="&amp;DATE(AnnéeSele,MoisSele,1),DateDépense,"&lt;="&amp;EOMONTH(DATE(AnnéeSele,MoisSele,1),0),CatégorieDépense,A29)=0,NA(),SUMIFS(MontantDépense,DateDépense,"&gt;="&amp;DATE(AnnéeSele,MoisSele,1),DateDépense,"&lt;="&amp;EOMONTH(DATE(AnnéeSele,MoisSele,1),0),CatégorieDépense,A29)),0)</f>
        <v>100</v>
      </c>
      <c r="AE26" s="39" t="s">
        <v>15</v>
      </c>
      <c r="AG26" s="71"/>
      <c r="AH26" s="58" t="s">
        <v>5</v>
      </c>
      <c r="AI26" s="58" t="s">
        <v>6</v>
      </c>
      <c r="AJ26" s="58" t="s">
        <v>7</v>
      </c>
      <c r="AK26" s="58" t="s">
        <v>8</v>
      </c>
      <c r="AL26" s="58" t="s">
        <v>9</v>
      </c>
      <c r="AM26" s="58" t="s">
        <v>10</v>
      </c>
      <c r="AN26" s="58" t="s">
        <v>1</v>
      </c>
      <c r="AO26" s="58" t="s">
        <v>11</v>
      </c>
      <c r="AP26" s="58" t="s">
        <v>12</v>
      </c>
      <c r="AQ26" s="58" t="s">
        <v>13</v>
      </c>
      <c r="AR26" s="58" t="s">
        <v>14</v>
      </c>
      <c r="AS26" s="58" t="s">
        <v>15</v>
      </c>
    </row>
    <row r="27" spans="1:45" ht="15" customHeight="1" x14ac:dyDescent="0.25">
      <c r="X27" s="27">
        <v>44207</v>
      </c>
      <c r="Y27" s="28" t="s">
        <v>45</v>
      </c>
      <c r="Z27" s="29">
        <v>100</v>
      </c>
      <c r="AA27" s="30">
        <f t="shared" si="2"/>
        <v>44207</v>
      </c>
      <c r="AC27" s="36" t="s">
        <v>45</v>
      </c>
      <c r="AD27" s="37">
        <f ca="1">IFERROR(IF(SUMIFS(MontantDépense,DateDépense,"&gt;="&amp;DATE(AnnéeSele,MoisSele,1),DateDépense,"&lt;="&amp;EOMONTH(DATE(AnnéeSele,MoisSele,1),0),CatégorieDépense,A30)=0,NA(),SUMIFS(MontantDépense,DateDépense,"&gt;="&amp;DATE(AnnéeSele,MoisSele,1),DateDépense,"&lt;="&amp;EOMONTH(DATE(AnnéeSele,MoisSele,1),0),CatégorieDépense,A30)),0)</f>
        <v>100</v>
      </c>
      <c r="AG27" s="72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</row>
    <row r="28" spans="1:45" ht="15" customHeight="1" x14ac:dyDescent="0.25">
      <c r="A28" s="36" t="s">
        <v>42</v>
      </c>
      <c r="B28" s="37">
        <f t="shared" ca="1" si="1"/>
        <v>700</v>
      </c>
      <c r="X28" s="27">
        <v>44208</v>
      </c>
      <c r="Y28" s="28" t="s">
        <v>46</v>
      </c>
      <c r="Z28" s="29">
        <v>0</v>
      </c>
      <c r="AA28" s="30">
        <f t="shared" si="2"/>
        <v>44208</v>
      </c>
      <c r="AC28" s="36" t="s">
        <v>46</v>
      </c>
      <c r="AD28" s="37">
        <f ca="1">IFERROR(IF(SUMIFS(MontantDépense,DateDépense,"&gt;="&amp;DATE(AnnéeSele,MoisSele,1),DateDépense,"&lt;="&amp;EOMONTH(DATE(AnnéeSele,MoisSele,1),0),CatégorieDépense,A31)=0,NA(),SUMIFS(MontantDépense,DateDépense,"&gt;="&amp;DATE(AnnéeSele,MoisSele,1),DateDépense,"&lt;="&amp;EOMONTH(DATE(AnnéeSele,MoisSele,1),0),CatégorieDépense,A31)),0)</f>
        <v>0</v>
      </c>
      <c r="AG28" s="40" t="s">
        <v>47</v>
      </c>
      <c r="AH28" s="41">
        <v>1286</v>
      </c>
      <c r="AI28" s="41">
        <v>1286</v>
      </c>
      <c r="AJ28" s="41">
        <v>1286</v>
      </c>
      <c r="AK28" s="41">
        <v>1286</v>
      </c>
      <c r="AL28" s="41">
        <v>1286</v>
      </c>
      <c r="AM28" s="41">
        <v>1286</v>
      </c>
      <c r="AN28" s="41">
        <v>1286</v>
      </c>
      <c r="AO28" s="41">
        <v>1286</v>
      </c>
      <c r="AP28" s="41">
        <v>1286</v>
      </c>
      <c r="AQ28" s="41">
        <v>1286</v>
      </c>
      <c r="AR28" s="41">
        <v>1286</v>
      </c>
      <c r="AS28" s="41">
        <v>1286</v>
      </c>
    </row>
    <row r="29" spans="1:45" ht="15" customHeight="1" x14ac:dyDescent="0.25">
      <c r="A29" s="36" t="s">
        <v>44</v>
      </c>
      <c r="B29" s="42">
        <f t="shared" ca="1" si="1"/>
        <v>100</v>
      </c>
      <c r="X29" s="27">
        <v>44209</v>
      </c>
      <c r="Y29" s="28" t="s">
        <v>48</v>
      </c>
      <c r="Z29" s="29">
        <v>10</v>
      </c>
      <c r="AA29" s="30">
        <f t="shared" si="2"/>
        <v>44209</v>
      </c>
      <c r="AC29" s="36" t="s">
        <v>48</v>
      </c>
      <c r="AD29" s="37">
        <f ca="1">IFERROR(IF(SUMIFS(MontantDépense,DateDépense,"&gt;="&amp;DATE(AnnéeSele,MoisSele,1),DateDépense,"&lt;="&amp;EOMONTH(DATE(AnnéeSele,MoisSele,1),0),CatégorieDépense,A32)=0,NA(),SUMIFS(MontantDépense,DateDépense,"&gt;="&amp;DATE(AnnéeSele,MoisSele,1),DateDépense,"&lt;="&amp;EOMONTH(DATE(AnnéeSele,MoisSele,1),0),CatégorieDépense,A32)),0)</f>
        <v>10</v>
      </c>
      <c r="AG29" s="40" t="s">
        <v>49</v>
      </c>
      <c r="AH29" s="41">
        <v>910</v>
      </c>
      <c r="AI29" s="41">
        <v>1450</v>
      </c>
      <c r="AJ29" s="41">
        <v>1390</v>
      </c>
      <c r="AK29" s="41">
        <v>1005</v>
      </c>
      <c r="AL29" s="41">
        <v>1060</v>
      </c>
      <c r="AM29" s="41">
        <v>1040</v>
      </c>
      <c r="AN29" s="41">
        <v>1400</v>
      </c>
      <c r="AO29" s="41">
        <v>1120</v>
      </c>
      <c r="AP29" s="41">
        <v>1020</v>
      </c>
      <c r="AQ29" s="41">
        <v>1000</v>
      </c>
      <c r="AR29" s="41">
        <v>1450</v>
      </c>
      <c r="AS29" s="41">
        <v>1080</v>
      </c>
    </row>
    <row r="30" spans="1:45" ht="15" customHeight="1" thickBot="1" x14ac:dyDescent="0.3">
      <c r="A30" s="36" t="s">
        <v>45</v>
      </c>
      <c r="B30" s="37">
        <f t="shared" ca="1" si="1"/>
        <v>100</v>
      </c>
      <c r="X30" s="27">
        <v>44210</v>
      </c>
      <c r="Y30" s="28" t="s">
        <v>39</v>
      </c>
      <c r="Z30" s="29">
        <v>12</v>
      </c>
      <c r="AA30" s="30">
        <f t="shared" si="2"/>
        <v>44210</v>
      </c>
      <c r="AG30" s="40" t="s">
        <v>50</v>
      </c>
      <c r="AH30" s="41">
        <v>200</v>
      </c>
      <c r="AI30" s="41">
        <v>100</v>
      </c>
      <c r="AJ30" s="41">
        <v>200</v>
      </c>
      <c r="AK30" s="41">
        <v>50</v>
      </c>
      <c r="AL30" s="41">
        <v>300</v>
      </c>
      <c r="AM30" s="41">
        <v>250</v>
      </c>
      <c r="AN30" s="41">
        <v>150</v>
      </c>
      <c r="AO30" s="41">
        <v>80</v>
      </c>
      <c r="AP30" s="41">
        <v>350</v>
      </c>
      <c r="AQ30" s="41">
        <v>450</v>
      </c>
      <c r="AR30" s="41">
        <v>90</v>
      </c>
      <c r="AS30" s="41">
        <v>75</v>
      </c>
    </row>
    <row r="31" spans="1:45" ht="15" customHeight="1" thickTop="1" thickBot="1" x14ac:dyDescent="0.3">
      <c r="A31" s="36" t="s">
        <v>46</v>
      </c>
      <c r="B31" s="37">
        <f ca="1">SUMIFS(MontantDépense,DateDépense,"&gt;="&amp;DATE(AnnéeSele,MoisSele,1),DateDépense,"&lt;="&amp;EOMONTH(DATE(AnnéeSele,MoisSele,1),0),CatégorieDépense,A31)</f>
        <v>0</v>
      </c>
      <c r="X31" s="27">
        <v>44211</v>
      </c>
      <c r="Y31" s="28" t="s">
        <v>51</v>
      </c>
      <c r="Z31" s="29">
        <v>200</v>
      </c>
      <c r="AA31" s="30">
        <f t="shared" si="2"/>
        <v>44211</v>
      </c>
      <c r="AC31" s="43" t="s">
        <v>52</v>
      </c>
      <c r="AD31" s="44">
        <f ca="1">IFERROR(IF(SUMIFS(MontantDépense,DateDépense,"&gt;="&amp;DATE(AnnéeSele,MoisSele,1),DateDépense,"&lt;="&amp;EOMONTH(DATE(AnnéeSele,MoisSele,1),0),CatégorieDépense,A38)=0,NA(),SUMIFS(MontantDépense,DateDépense,"&gt;="&amp;DATE(AnnéeSele,MoisSele,1),DateDépense,"&lt;="&amp;EOMONTH(DATE(AnnéeSele,MoisSele,1),0),CatégorieDépense,A38)),0)</f>
        <v>200</v>
      </c>
      <c r="AG31" s="45" t="s">
        <v>36</v>
      </c>
      <c r="AH31" s="46">
        <f t="shared" ref="AH31:AS31" si="5">SUM(AH22:AH30)</f>
        <v>2396</v>
      </c>
      <c r="AI31" s="46">
        <f t="shared" si="5"/>
        <v>2836</v>
      </c>
      <c r="AJ31" s="46">
        <f t="shared" si="5"/>
        <v>2876</v>
      </c>
      <c r="AK31" s="46">
        <f t="shared" si="5"/>
        <v>2341</v>
      </c>
      <c r="AL31" s="46">
        <f t="shared" si="5"/>
        <v>2646</v>
      </c>
      <c r="AM31" s="46">
        <f t="shared" si="5"/>
        <v>2576</v>
      </c>
      <c r="AN31" s="46">
        <f t="shared" si="5"/>
        <v>2836</v>
      </c>
      <c r="AO31" s="46">
        <f t="shared" si="5"/>
        <v>2486</v>
      </c>
      <c r="AP31" s="46">
        <f t="shared" si="5"/>
        <v>2656</v>
      </c>
      <c r="AQ31" s="46">
        <f t="shared" si="5"/>
        <v>2736</v>
      </c>
      <c r="AR31" s="46">
        <f t="shared" si="5"/>
        <v>2826</v>
      </c>
      <c r="AS31" s="46">
        <f t="shared" si="5"/>
        <v>2441</v>
      </c>
    </row>
    <row r="32" spans="1:45" ht="15" customHeight="1" thickTop="1" x14ac:dyDescent="0.25">
      <c r="A32" s="36" t="s">
        <v>48</v>
      </c>
      <c r="B32" s="37">
        <f ca="1">SUMIFS(MontantDépense,DateDépense,"&gt;="&amp;DATE(AnnéeSele,MoisSele,1),DateDépense,"&lt;="&amp;EOMONTH(DATE(AnnéeSele,MoisSele,1),0),CatégorieDépense,A32)</f>
        <v>10</v>
      </c>
      <c r="X32" s="27">
        <v>44228</v>
      </c>
      <c r="Y32" s="28" t="s">
        <v>20</v>
      </c>
      <c r="Z32" s="29">
        <v>700</v>
      </c>
      <c r="AA32" s="30">
        <f t="shared" si="2"/>
        <v>44228</v>
      </c>
      <c r="AD32" s="47"/>
      <c r="AG32" s="56">
        <f>AS31</f>
        <v>2441</v>
      </c>
    </row>
    <row r="33" spans="1:33" ht="15" customHeight="1" thickBot="1" x14ac:dyDescent="0.3">
      <c r="X33" s="27">
        <v>44229</v>
      </c>
      <c r="Y33" s="28" t="s">
        <v>23</v>
      </c>
      <c r="Z33" s="29">
        <v>100</v>
      </c>
      <c r="AA33" s="30">
        <f t="shared" si="2"/>
        <v>44229</v>
      </c>
      <c r="AD33" s="47"/>
      <c r="AG33" s="57"/>
    </row>
    <row r="34" spans="1:33" ht="15" customHeight="1" thickBot="1" x14ac:dyDescent="0.3">
      <c r="A34" s="48" t="s">
        <v>53</v>
      </c>
      <c r="B34" s="49">
        <f ca="1">SUM(B28:B32)</f>
        <v>910</v>
      </c>
      <c r="X34" s="27">
        <v>44230</v>
      </c>
      <c r="Y34" s="28" t="s">
        <v>26</v>
      </c>
      <c r="Z34" s="29">
        <v>148</v>
      </c>
      <c r="AA34" s="30">
        <f t="shared" si="2"/>
        <v>44230</v>
      </c>
      <c r="AD34" s="47"/>
    </row>
    <row r="35" spans="1:33" ht="15" customHeight="1" thickBot="1" x14ac:dyDescent="0.3">
      <c r="X35" s="27">
        <v>44231</v>
      </c>
      <c r="Y35" s="28" t="s">
        <v>31</v>
      </c>
      <c r="Z35" s="29">
        <v>180</v>
      </c>
      <c r="AA35" s="30">
        <f t="shared" si="2"/>
        <v>44231</v>
      </c>
      <c r="AD35" s="47"/>
    </row>
    <row r="36" spans="1:33" ht="15" customHeight="1" thickBot="1" x14ac:dyDescent="0.3">
      <c r="A36" s="50" t="s">
        <v>51</v>
      </c>
      <c r="X36" s="27">
        <v>44232</v>
      </c>
      <c r="Y36" s="28" t="s">
        <v>33</v>
      </c>
      <c r="Z36" s="29">
        <v>30</v>
      </c>
      <c r="AA36" s="30">
        <f t="shared" si="2"/>
        <v>44232</v>
      </c>
      <c r="AD36" s="47"/>
    </row>
    <row r="37" spans="1:33" ht="15" customHeight="1" thickBot="1" x14ac:dyDescent="0.3">
      <c r="X37" s="27">
        <v>44233</v>
      </c>
      <c r="Y37" s="28" t="s">
        <v>35</v>
      </c>
      <c r="Z37" s="29">
        <v>48</v>
      </c>
      <c r="AA37" s="30">
        <f t="shared" si="2"/>
        <v>44233</v>
      </c>
      <c r="AD37" s="47"/>
    </row>
    <row r="38" spans="1:33" ht="15" customHeight="1" thickTop="1" thickBot="1" x14ac:dyDescent="0.3">
      <c r="A38" s="43" t="s">
        <v>51</v>
      </c>
      <c r="B38" s="51">
        <f ca="1">SUMIFS(MontantDépense,DateDépense,"&gt;="&amp;DATE(AnnéeSele,MoisSele,1),DateDépense,"&lt;="&amp;EOMONTH(DATE(AnnéeSele,MoisSele,1),0),CatégorieDépense,A36)</f>
        <v>200</v>
      </c>
      <c r="X38" s="27">
        <v>44234</v>
      </c>
      <c r="Y38" s="28" t="s">
        <v>37</v>
      </c>
      <c r="Z38" s="29">
        <v>38</v>
      </c>
      <c r="AA38" s="30">
        <f t="shared" si="2"/>
        <v>44234</v>
      </c>
    </row>
    <row r="39" spans="1:33" ht="15" customHeight="1" thickTop="1" thickBot="1" x14ac:dyDescent="0.3">
      <c r="X39" s="27">
        <v>44235</v>
      </c>
      <c r="Y39" s="28" t="s">
        <v>38</v>
      </c>
      <c r="Z39" s="29">
        <v>30</v>
      </c>
      <c r="AA39" s="30">
        <f t="shared" si="2"/>
        <v>44235</v>
      </c>
    </row>
    <row r="40" spans="1:33" ht="15" customHeight="1" thickBot="1" x14ac:dyDescent="0.3">
      <c r="A40" s="52" t="s">
        <v>54</v>
      </c>
      <c r="B40" s="53">
        <f ca="1">SUM(B24+B34+B38)</f>
        <v>2396</v>
      </c>
      <c r="X40" s="27">
        <v>44236</v>
      </c>
      <c r="Y40" s="28" t="s">
        <v>42</v>
      </c>
      <c r="Z40" s="29">
        <v>650</v>
      </c>
      <c r="AA40" s="30">
        <f t="shared" si="2"/>
        <v>44236</v>
      </c>
    </row>
    <row r="41" spans="1:33" ht="15" customHeight="1" x14ac:dyDescent="0.25">
      <c r="X41" s="27">
        <v>44237</v>
      </c>
      <c r="Y41" s="28" t="s">
        <v>44</v>
      </c>
      <c r="Z41" s="29">
        <v>200</v>
      </c>
      <c r="AA41" s="30">
        <f t="shared" si="2"/>
        <v>44237</v>
      </c>
    </row>
    <row r="42" spans="1:33" ht="15" customHeight="1" x14ac:dyDescent="0.25">
      <c r="X42" s="27">
        <v>44238</v>
      </c>
      <c r="Y42" s="28" t="s">
        <v>45</v>
      </c>
      <c r="Z42" s="29">
        <v>100</v>
      </c>
      <c r="AA42" s="30">
        <f t="shared" si="2"/>
        <v>44238</v>
      </c>
    </row>
    <row r="43" spans="1:33" ht="15" customHeight="1" x14ac:dyDescent="0.25">
      <c r="X43" s="27">
        <v>44239</v>
      </c>
      <c r="Y43" s="28" t="s">
        <v>46</v>
      </c>
      <c r="Z43" s="29">
        <v>200</v>
      </c>
      <c r="AA43" s="30">
        <f t="shared" si="2"/>
        <v>44239</v>
      </c>
    </row>
    <row r="44" spans="1:33" ht="15" customHeight="1" x14ac:dyDescent="0.25">
      <c r="X44" s="27">
        <v>44240</v>
      </c>
      <c r="Y44" s="28" t="s">
        <v>48</v>
      </c>
      <c r="Z44" s="29">
        <v>300</v>
      </c>
      <c r="AA44" s="30">
        <f t="shared" si="2"/>
        <v>44240</v>
      </c>
    </row>
    <row r="45" spans="1:33" ht="15" customHeight="1" x14ac:dyDescent="0.25">
      <c r="X45" s="27">
        <v>44241</v>
      </c>
      <c r="Y45" s="28" t="s">
        <v>39</v>
      </c>
      <c r="Z45" s="29">
        <v>12</v>
      </c>
      <c r="AA45" s="30">
        <f t="shared" si="2"/>
        <v>44241</v>
      </c>
    </row>
    <row r="46" spans="1:33" ht="15" customHeight="1" x14ac:dyDescent="0.25">
      <c r="X46" s="27">
        <v>44242</v>
      </c>
      <c r="Y46" s="28" t="s">
        <v>51</v>
      </c>
      <c r="Z46" s="29">
        <v>100</v>
      </c>
      <c r="AA46" s="30">
        <f t="shared" si="2"/>
        <v>44242</v>
      </c>
    </row>
    <row r="47" spans="1:33" ht="15" customHeight="1" x14ac:dyDescent="0.25">
      <c r="X47" s="27">
        <v>44256</v>
      </c>
      <c r="Y47" s="28" t="s">
        <v>20</v>
      </c>
      <c r="Z47" s="29">
        <v>700</v>
      </c>
      <c r="AA47" s="30">
        <f t="shared" si="2"/>
        <v>44256</v>
      </c>
    </row>
    <row r="48" spans="1:33" ht="15" customHeight="1" x14ac:dyDescent="0.25">
      <c r="X48" s="27">
        <v>44257</v>
      </c>
      <c r="Y48" s="28" t="s">
        <v>23</v>
      </c>
      <c r="Z48" s="29">
        <v>100</v>
      </c>
      <c r="AA48" s="30">
        <f t="shared" si="2"/>
        <v>44257</v>
      </c>
    </row>
    <row r="49" spans="24:27" ht="15" customHeight="1" x14ac:dyDescent="0.25">
      <c r="X49" s="27">
        <v>44258</v>
      </c>
      <c r="Y49" s="28" t="s">
        <v>26</v>
      </c>
      <c r="Z49" s="29">
        <v>148</v>
      </c>
      <c r="AA49" s="30">
        <f t="shared" si="2"/>
        <v>44258</v>
      </c>
    </row>
    <row r="50" spans="24:27" ht="15" customHeight="1" x14ac:dyDescent="0.25">
      <c r="X50" s="27">
        <v>44259</v>
      </c>
      <c r="Y50" s="28" t="s">
        <v>31</v>
      </c>
      <c r="Z50" s="29">
        <v>180</v>
      </c>
      <c r="AA50" s="30">
        <f t="shared" si="2"/>
        <v>44259</v>
      </c>
    </row>
    <row r="51" spans="24:27" ht="15" customHeight="1" x14ac:dyDescent="0.25">
      <c r="X51" s="27">
        <v>44260</v>
      </c>
      <c r="Y51" s="28" t="s">
        <v>33</v>
      </c>
      <c r="Z51" s="29">
        <v>30</v>
      </c>
      <c r="AA51" s="30">
        <f t="shared" si="2"/>
        <v>44260</v>
      </c>
    </row>
    <row r="52" spans="24:27" ht="15" customHeight="1" x14ac:dyDescent="0.25">
      <c r="X52" s="27">
        <v>44261</v>
      </c>
      <c r="Y52" s="28" t="s">
        <v>35</v>
      </c>
      <c r="Z52" s="29">
        <v>48</v>
      </c>
      <c r="AA52" s="30">
        <f t="shared" si="2"/>
        <v>44261</v>
      </c>
    </row>
    <row r="53" spans="24:27" ht="15" customHeight="1" x14ac:dyDescent="0.25">
      <c r="X53" s="27">
        <v>44262</v>
      </c>
      <c r="Y53" s="28" t="s">
        <v>37</v>
      </c>
      <c r="Z53" s="29">
        <v>38</v>
      </c>
      <c r="AA53" s="30">
        <f t="shared" si="2"/>
        <v>44262</v>
      </c>
    </row>
    <row r="54" spans="24:27" ht="15" customHeight="1" x14ac:dyDescent="0.25">
      <c r="X54" s="27">
        <v>44263</v>
      </c>
      <c r="Y54" s="28" t="s">
        <v>38</v>
      </c>
      <c r="Z54" s="29">
        <v>30</v>
      </c>
      <c r="AA54" s="30">
        <f t="shared" si="2"/>
        <v>44263</v>
      </c>
    </row>
    <row r="55" spans="24:27" ht="15" customHeight="1" x14ac:dyDescent="0.25">
      <c r="X55" s="27">
        <v>44264</v>
      </c>
      <c r="Y55" s="28" t="s">
        <v>42</v>
      </c>
      <c r="Z55" s="29">
        <v>700</v>
      </c>
      <c r="AA55" s="30">
        <f t="shared" si="2"/>
        <v>44264</v>
      </c>
    </row>
    <row r="56" spans="24:27" ht="15" customHeight="1" x14ac:dyDescent="0.25">
      <c r="X56" s="27">
        <v>44265</v>
      </c>
      <c r="Y56" s="28" t="s">
        <v>44</v>
      </c>
      <c r="Z56" s="29">
        <v>300</v>
      </c>
      <c r="AA56" s="30">
        <f t="shared" si="2"/>
        <v>44265</v>
      </c>
    </row>
    <row r="57" spans="24:27" ht="15" customHeight="1" x14ac:dyDescent="0.25">
      <c r="X57" s="27">
        <v>44266</v>
      </c>
      <c r="Y57" s="28" t="s">
        <v>45</v>
      </c>
      <c r="Z57" s="29">
        <v>250</v>
      </c>
      <c r="AA57" s="30">
        <f t="shared" si="2"/>
        <v>44266</v>
      </c>
    </row>
    <row r="58" spans="24:27" ht="15" customHeight="1" x14ac:dyDescent="0.25">
      <c r="X58" s="27">
        <v>44267</v>
      </c>
      <c r="Y58" s="28" t="s">
        <v>46</v>
      </c>
      <c r="Z58" s="29">
        <v>0</v>
      </c>
      <c r="AA58" s="30">
        <f t="shared" si="2"/>
        <v>44267</v>
      </c>
    </row>
    <row r="59" spans="24:27" ht="15" customHeight="1" x14ac:dyDescent="0.25">
      <c r="X59" s="27">
        <v>44268</v>
      </c>
      <c r="Y59" s="28" t="s">
        <v>48</v>
      </c>
      <c r="Z59" s="29">
        <v>140</v>
      </c>
      <c r="AA59" s="30">
        <f t="shared" si="2"/>
        <v>44268</v>
      </c>
    </row>
    <row r="60" spans="24:27" ht="15" customHeight="1" x14ac:dyDescent="0.25">
      <c r="X60" s="27">
        <v>44269</v>
      </c>
      <c r="Y60" s="28" t="s">
        <v>39</v>
      </c>
      <c r="Z60" s="29">
        <v>12</v>
      </c>
      <c r="AA60" s="30">
        <f t="shared" si="2"/>
        <v>44269</v>
      </c>
    </row>
    <row r="61" spans="24:27" ht="15" customHeight="1" x14ac:dyDescent="0.25">
      <c r="X61" s="27">
        <v>44270</v>
      </c>
      <c r="Y61" s="28" t="s">
        <v>51</v>
      </c>
      <c r="Z61" s="29">
        <v>200</v>
      </c>
      <c r="AA61" s="30">
        <f t="shared" si="2"/>
        <v>44270</v>
      </c>
    </row>
    <row r="62" spans="24:27" ht="15" customHeight="1" x14ac:dyDescent="0.25">
      <c r="X62" s="27">
        <v>44287</v>
      </c>
      <c r="Y62" s="28" t="s">
        <v>20</v>
      </c>
      <c r="Z62" s="29">
        <v>700</v>
      </c>
      <c r="AA62" s="30">
        <f t="shared" si="2"/>
        <v>44287</v>
      </c>
    </row>
    <row r="63" spans="24:27" ht="15" customHeight="1" x14ac:dyDescent="0.25">
      <c r="X63" s="27">
        <v>44288</v>
      </c>
      <c r="Y63" s="28" t="s">
        <v>23</v>
      </c>
      <c r="Z63" s="29">
        <v>100</v>
      </c>
      <c r="AA63" s="30">
        <f t="shared" si="2"/>
        <v>44288</v>
      </c>
    </row>
    <row r="64" spans="24:27" ht="15" customHeight="1" x14ac:dyDescent="0.25">
      <c r="X64" s="27">
        <v>44289</v>
      </c>
      <c r="Y64" s="28" t="s">
        <v>26</v>
      </c>
      <c r="Z64" s="29">
        <v>148</v>
      </c>
      <c r="AA64" s="30">
        <f t="shared" si="2"/>
        <v>44289</v>
      </c>
    </row>
    <row r="65" spans="4:27" ht="15" customHeight="1" x14ac:dyDescent="0.25">
      <c r="X65" s="27">
        <v>44290</v>
      </c>
      <c r="Y65" s="28" t="s">
        <v>31</v>
      </c>
      <c r="Z65" s="29">
        <v>180</v>
      </c>
      <c r="AA65" s="30">
        <f t="shared" si="2"/>
        <v>44290</v>
      </c>
    </row>
    <row r="66" spans="4:27" ht="15" customHeight="1" x14ac:dyDescent="0.25">
      <c r="X66" s="27">
        <v>44291</v>
      </c>
      <c r="Y66" s="28" t="s">
        <v>33</v>
      </c>
      <c r="Z66" s="29">
        <v>30</v>
      </c>
      <c r="AA66" s="30">
        <f t="shared" si="2"/>
        <v>44291</v>
      </c>
    </row>
    <row r="67" spans="4:27" ht="15" customHeight="1" x14ac:dyDescent="0.25">
      <c r="X67" s="27">
        <v>44292</v>
      </c>
      <c r="Y67" s="28" t="s">
        <v>35</v>
      </c>
      <c r="Z67" s="29">
        <v>48</v>
      </c>
      <c r="AA67" s="30">
        <f t="shared" si="2"/>
        <v>44292</v>
      </c>
    </row>
    <row r="68" spans="4:27" ht="15" customHeight="1" x14ac:dyDescent="0.25">
      <c r="X68" s="27">
        <v>44293</v>
      </c>
      <c r="Y68" s="28" t="s">
        <v>37</v>
      </c>
      <c r="Z68" s="29">
        <v>38</v>
      </c>
      <c r="AA68" s="30">
        <f t="shared" si="2"/>
        <v>44293</v>
      </c>
    </row>
    <row r="69" spans="4:27" ht="15" customHeight="1" x14ac:dyDescent="0.25">
      <c r="D69">
        <v>500</v>
      </c>
      <c r="E69" s="54">
        <v>2.1999999999999999E-2</v>
      </c>
      <c r="X69" s="27">
        <v>44294</v>
      </c>
      <c r="Y69" s="28" t="s">
        <v>38</v>
      </c>
      <c r="Z69" s="29">
        <v>30</v>
      </c>
      <c r="AA69" s="30">
        <f t="shared" si="2"/>
        <v>44294</v>
      </c>
    </row>
    <row r="70" spans="4:27" ht="15" customHeight="1" x14ac:dyDescent="0.25">
      <c r="X70" s="27">
        <v>44295</v>
      </c>
      <c r="Y70" s="28" t="s">
        <v>42</v>
      </c>
      <c r="Z70" s="29">
        <v>700</v>
      </c>
      <c r="AA70" s="30">
        <f t="shared" si="2"/>
        <v>44295</v>
      </c>
    </row>
    <row r="71" spans="4:27" ht="15" customHeight="1" x14ac:dyDescent="0.25">
      <c r="X71" s="27">
        <v>44296</v>
      </c>
      <c r="Y71" s="28" t="s">
        <v>44</v>
      </c>
      <c r="Z71" s="29">
        <v>30</v>
      </c>
      <c r="AA71" s="30">
        <f t="shared" si="2"/>
        <v>44296</v>
      </c>
    </row>
    <row r="72" spans="4:27" ht="15" customHeight="1" x14ac:dyDescent="0.25">
      <c r="X72" s="27">
        <v>44297</v>
      </c>
      <c r="Y72" s="28" t="s">
        <v>45</v>
      </c>
      <c r="Z72" s="29">
        <v>175</v>
      </c>
      <c r="AA72" s="30">
        <f t="shared" si="2"/>
        <v>44297</v>
      </c>
    </row>
    <row r="73" spans="4:27" ht="15" customHeight="1" x14ac:dyDescent="0.25">
      <c r="X73" s="27">
        <v>44298</v>
      </c>
      <c r="Y73" s="28" t="s">
        <v>46</v>
      </c>
      <c r="Z73" s="29">
        <v>0</v>
      </c>
      <c r="AA73" s="30">
        <f t="shared" si="2"/>
        <v>44298</v>
      </c>
    </row>
    <row r="74" spans="4:27" ht="15" customHeight="1" x14ac:dyDescent="0.25">
      <c r="X74" s="27">
        <v>44299</v>
      </c>
      <c r="Y74" s="28" t="s">
        <v>48</v>
      </c>
      <c r="Z74" s="29">
        <v>100</v>
      </c>
      <c r="AA74" s="30">
        <f t="shared" si="2"/>
        <v>44299</v>
      </c>
    </row>
    <row r="75" spans="4:27" ht="15" customHeight="1" x14ac:dyDescent="0.25">
      <c r="X75" s="27">
        <v>44300</v>
      </c>
      <c r="Y75" s="28" t="s">
        <v>39</v>
      </c>
      <c r="Z75" s="29">
        <v>12</v>
      </c>
      <c r="AA75" s="30">
        <f t="shared" si="2"/>
        <v>44300</v>
      </c>
    </row>
    <row r="76" spans="4:27" ht="15" customHeight="1" x14ac:dyDescent="0.25">
      <c r="X76" s="27">
        <v>44301</v>
      </c>
      <c r="Y76" s="28" t="s">
        <v>51</v>
      </c>
      <c r="Z76" s="29">
        <v>50</v>
      </c>
      <c r="AA76" s="30">
        <f t="shared" si="2"/>
        <v>44301</v>
      </c>
    </row>
    <row r="77" spans="4:27" ht="15" customHeight="1" x14ac:dyDescent="0.25">
      <c r="X77" s="27">
        <v>44317</v>
      </c>
      <c r="Y77" s="28" t="s">
        <v>20</v>
      </c>
      <c r="Z77" s="29">
        <v>700</v>
      </c>
      <c r="AA77" s="30">
        <f t="shared" si="2"/>
        <v>44317</v>
      </c>
    </row>
    <row r="78" spans="4:27" ht="15" customHeight="1" x14ac:dyDescent="0.25">
      <c r="X78" s="27">
        <v>44318</v>
      </c>
      <c r="Y78" s="28" t="s">
        <v>23</v>
      </c>
      <c r="Z78" s="29">
        <v>100</v>
      </c>
      <c r="AA78" s="30">
        <f t="shared" si="2"/>
        <v>44318</v>
      </c>
    </row>
    <row r="79" spans="4:27" ht="15" customHeight="1" x14ac:dyDescent="0.25">
      <c r="X79" s="27">
        <v>44319</v>
      </c>
      <c r="Y79" s="28" t="s">
        <v>26</v>
      </c>
      <c r="Z79" s="29">
        <v>148</v>
      </c>
      <c r="AA79" s="30">
        <f t="shared" si="2"/>
        <v>44319</v>
      </c>
    </row>
    <row r="80" spans="4:27" ht="15" customHeight="1" x14ac:dyDescent="0.25">
      <c r="X80" s="27">
        <v>44320</v>
      </c>
      <c r="Y80" s="28" t="s">
        <v>31</v>
      </c>
      <c r="Z80" s="29">
        <v>180</v>
      </c>
      <c r="AA80" s="30">
        <f t="shared" si="2"/>
        <v>44320</v>
      </c>
    </row>
    <row r="81" spans="24:27" ht="15" customHeight="1" x14ac:dyDescent="0.25">
      <c r="X81" s="27">
        <v>44321</v>
      </c>
      <c r="Y81" s="28" t="s">
        <v>33</v>
      </c>
      <c r="Z81" s="29">
        <v>30</v>
      </c>
      <c r="AA81" s="30">
        <f t="shared" si="2"/>
        <v>44321</v>
      </c>
    </row>
    <row r="82" spans="24:27" ht="15" customHeight="1" x14ac:dyDescent="0.25">
      <c r="X82" s="27">
        <v>44322</v>
      </c>
      <c r="Y82" s="28" t="s">
        <v>35</v>
      </c>
      <c r="Z82" s="29">
        <v>48</v>
      </c>
      <c r="AA82" s="30">
        <f t="shared" ref="AA82:AA145" si="6">X82</f>
        <v>44322</v>
      </c>
    </row>
    <row r="83" spans="24:27" ht="15" customHeight="1" x14ac:dyDescent="0.25">
      <c r="X83" s="27">
        <v>44323</v>
      </c>
      <c r="Y83" s="28" t="s">
        <v>37</v>
      </c>
      <c r="Z83" s="29">
        <v>38</v>
      </c>
      <c r="AA83" s="30">
        <f t="shared" si="6"/>
        <v>44323</v>
      </c>
    </row>
    <row r="84" spans="24:27" ht="15" customHeight="1" x14ac:dyDescent="0.25">
      <c r="X84" s="27">
        <v>44324</v>
      </c>
      <c r="Y84" s="28" t="s">
        <v>38</v>
      </c>
      <c r="Z84" s="29">
        <v>30</v>
      </c>
      <c r="AA84" s="30">
        <f t="shared" si="6"/>
        <v>44324</v>
      </c>
    </row>
    <row r="85" spans="24:27" ht="15" customHeight="1" x14ac:dyDescent="0.25">
      <c r="X85" s="27">
        <v>44325</v>
      </c>
      <c r="Y85" s="28" t="s">
        <v>42</v>
      </c>
      <c r="Z85" s="29">
        <v>700</v>
      </c>
      <c r="AA85" s="30">
        <f t="shared" si="6"/>
        <v>44325</v>
      </c>
    </row>
    <row r="86" spans="24:27" ht="15" customHeight="1" x14ac:dyDescent="0.25">
      <c r="X86" s="27">
        <v>44326</v>
      </c>
      <c r="Y86" s="28" t="s">
        <v>44</v>
      </c>
      <c r="Z86" s="29">
        <v>240</v>
      </c>
      <c r="AA86" s="30">
        <f t="shared" si="6"/>
        <v>44326</v>
      </c>
    </row>
    <row r="87" spans="24:27" ht="15" customHeight="1" x14ac:dyDescent="0.25">
      <c r="X87" s="27">
        <v>44327</v>
      </c>
      <c r="Y87" s="28" t="s">
        <v>45</v>
      </c>
      <c r="Z87" s="29">
        <v>20</v>
      </c>
      <c r="AA87" s="30">
        <f t="shared" si="6"/>
        <v>44327</v>
      </c>
    </row>
    <row r="88" spans="24:27" ht="15" customHeight="1" x14ac:dyDescent="0.25">
      <c r="X88" s="27">
        <v>44328</v>
      </c>
      <c r="Y88" s="28" t="s">
        <v>46</v>
      </c>
      <c r="Z88" s="29">
        <v>0</v>
      </c>
      <c r="AA88" s="30">
        <f t="shared" si="6"/>
        <v>44328</v>
      </c>
    </row>
    <row r="89" spans="24:27" ht="15" customHeight="1" x14ac:dyDescent="0.25">
      <c r="X89" s="27">
        <v>44329</v>
      </c>
      <c r="Y89" s="28" t="s">
        <v>48</v>
      </c>
      <c r="Z89" s="29">
        <v>100</v>
      </c>
      <c r="AA89" s="30">
        <f t="shared" si="6"/>
        <v>44329</v>
      </c>
    </row>
    <row r="90" spans="24:27" ht="15" customHeight="1" x14ac:dyDescent="0.25">
      <c r="X90" s="27">
        <v>44330</v>
      </c>
      <c r="Y90" s="28" t="s">
        <v>39</v>
      </c>
      <c r="Z90" s="29">
        <v>12</v>
      </c>
      <c r="AA90" s="30">
        <f t="shared" si="6"/>
        <v>44330</v>
      </c>
    </row>
    <row r="91" spans="24:27" ht="15" customHeight="1" x14ac:dyDescent="0.25">
      <c r="X91" s="27">
        <v>44331</v>
      </c>
      <c r="Y91" s="28" t="s">
        <v>51</v>
      </c>
      <c r="Z91" s="29">
        <v>300</v>
      </c>
      <c r="AA91" s="30">
        <f t="shared" si="6"/>
        <v>44331</v>
      </c>
    </row>
    <row r="92" spans="24:27" ht="15" customHeight="1" x14ac:dyDescent="0.25">
      <c r="X92" s="27">
        <v>44348</v>
      </c>
      <c r="Y92" s="28" t="s">
        <v>20</v>
      </c>
      <c r="Z92" s="29">
        <v>700</v>
      </c>
      <c r="AA92" s="30">
        <f t="shared" si="6"/>
        <v>44348</v>
      </c>
    </row>
    <row r="93" spans="24:27" ht="15" customHeight="1" x14ac:dyDescent="0.25">
      <c r="X93" s="27">
        <v>44349</v>
      </c>
      <c r="Y93" s="28" t="s">
        <v>23</v>
      </c>
      <c r="Z93" s="29">
        <v>100</v>
      </c>
      <c r="AA93" s="30">
        <f t="shared" si="6"/>
        <v>44349</v>
      </c>
    </row>
    <row r="94" spans="24:27" ht="15" customHeight="1" x14ac:dyDescent="0.25">
      <c r="X94" s="27">
        <v>44350</v>
      </c>
      <c r="Y94" s="28" t="s">
        <v>26</v>
      </c>
      <c r="Z94" s="29">
        <v>148</v>
      </c>
      <c r="AA94" s="30">
        <f t="shared" si="6"/>
        <v>44350</v>
      </c>
    </row>
    <row r="95" spans="24:27" ht="15" customHeight="1" x14ac:dyDescent="0.25">
      <c r="X95" s="27">
        <v>44351</v>
      </c>
      <c r="Y95" s="28" t="s">
        <v>31</v>
      </c>
      <c r="Z95" s="29">
        <v>180</v>
      </c>
      <c r="AA95" s="30">
        <f t="shared" si="6"/>
        <v>44351</v>
      </c>
    </row>
    <row r="96" spans="24:27" ht="15" customHeight="1" x14ac:dyDescent="0.25">
      <c r="X96" s="27">
        <v>44352</v>
      </c>
      <c r="Y96" s="28" t="s">
        <v>33</v>
      </c>
      <c r="Z96" s="29">
        <v>30</v>
      </c>
      <c r="AA96" s="30">
        <f t="shared" si="6"/>
        <v>44352</v>
      </c>
    </row>
    <row r="97" spans="1:27" ht="15" customHeight="1" x14ac:dyDescent="0.25">
      <c r="X97" s="27">
        <v>44353</v>
      </c>
      <c r="Y97" s="28" t="s">
        <v>35</v>
      </c>
      <c r="Z97" s="29">
        <v>48</v>
      </c>
      <c r="AA97" s="30">
        <f t="shared" si="6"/>
        <v>44353</v>
      </c>
    </row>
    <row r="98" spans="1:27" ht="15" customHeight="1" x14ac:dyDescent="0.25">
      <c r="X98" s="27">
        <v>44354</v>
      </c>
      <c r="Y98" s="28" t="s">
        <v>37</v>
      </c>
      <c r="Z98" s="29">
        <v>38</v>
      </c>
      <c r="AA98" s="30">
        <f t="shared" si="6"/>
        <v>44354</v>
      </c>
    </row>
    <row r="99" spans="1:27" ht="15" customHeight="1" x14ac:dyDescent="0.25">
      <c r="B99">
        <v>2866</v>
      </c>
      <c r="C99" s="55">
        <v>0.11</v>
      </c>
      <c r="X99" s="27">
        <v>44355</v>
      </c>
      <c r="Y99" s="28" t="s">
        <v>38</v>
      </c>
      <c r="Z99" s="29">
        <v>30</v>
      </c>
      <c r="AA99" s="30">
        <f t="shared" si="6"/>
        <v>44355</v>
      </c>
    </row>
    <row r="100" spans="1:27" ht="15" customHeight="1" x14ac:dyDescent="0.25">
      <c r="A100" t="s">
        <v>55</v>
      </c>
      <c r="B100">
        <f>B99*C99</f>
        <v>315.26</v>
      </c>
      <c r="X100" s="27">
        <v>44356</v>
      </c>
      <c r="Y100" s="28" t="s">
        <v>42</v>
      </c>
      <c r="Z100" s="29">
        <v>700</v>
      </c>
      <c r="AA100" s="30">
        <f t="shared" si="6"/>
        <v>44356</v>
      </c>
    </row>
    <row r="101" spans="1:27" ht="15" customHeight="1" x14ac:dyDescent="0.25">
      <c r="A101" t="s">
        <v>56</v>
      </c>
      <c r="B101">
        <f>D99*1/12</f>
        <v>0</v>
      </c>
      <c r="X101" s="27">
        <v>44357</v>
      </c>
      <c r="Y101" s="28" t="s">
        <v>44</v>
      </c>
      <c r="Z101" s="29">
        <v>100</v>
      </c>
      <c r="AA101" s="30">
        <f t="shared" si="6"/>
        <v>44357</v>
      </c>
    </row>
    <row r="102" spans="1:27" ht="15" customHeight="1" x14ac:dyDescent="0.25">
      <c r="A102" t="s">
        <v>57</v>
      </c>
      <c r="B102">
        <v>200</v>
      </c>
      <c r="X102" s="27">
        <v>44358</v>
      </c>
      <c r="Y102" s="28" t="s">
        <v>45</v>
      </c>
      <c r="Z102" s="29">
        <v>100</v>
      </c>
      <c r="AA102" s="30">
        <f t="shared" si="6"/>
        <v>44358</v>
      </c>
    </row>
    <row r="103" spans="1:27" ht="15" customHeight="1" x14ac:dyDescent="0.25">
      <c r="A103" t="s">
        <v>58</v>
      </c>
      <c r="B103">
        <f>B99-B100-B101-B102</f>
        <v>2350.7399999999998</v>
      </c>
      <c r="C103">
        <f>B99*E99</f>
        <v>0</v>
      </c>
      <c r="X103" s="27">
        <v>44359</v>
      </c>
      <c r="Y103" s="28" t="s">
        <v>46</v>
      </c>
      <c r="Z103" s="29">
        <v>100</v>
      </c>
      <c r="AA103" s="30">
        <f t="shared" si="6"/>
        <v>44359</v>
      </c>
    </row>
    <row r="104" spans="1:27" ht="15" customHeight="1" x14ac:dyDescent="0.25">
      <c r="B104">
        <f>B103-C103</f>
        <v>2350.7399999999998</v>
      </c>
      <c r="X104" s="27">
        <v>44360</v>
      </c>
      <c r="Y104" s="28" t="s">
        <v>48</v>
      </c>
      <c r="Z104" s="29">
        <v>40</v>
      </c>
      <c r="AA104" s="30">
        <f t="shared" si="6"/>
        <v>44360</v>
      </c>
    </row>
    <row r="105" spans="1:27" ht="15" customHeight="1" x14ac:dyDescent="0.25">
      <c r="X105" s="27">
        <v>44361</v>
      </c>
      <c r="Y105" s="28" t="s">
        <v>39</v>
      </c>
      <c r="Z105" s="29">
        <v>12</v>
      </c>
      <c r="AA105" s="30">
        <f t="shared" si="6"/>
        <v>44361</v>
      </c>
    </row>
    <row r="106" spans="1:27" ht="15" customHeight="1" x14ac:dyDescent="0.25">
      <c r="X106" s="27">
        <v>44362</v>
      </c>
      <c r="Y106" s="28" t="s">
        <v>51</v>
      </c>
      <c r="Z106" s="29">
        <v>250</v>
      </c>
      <c r="AA106" s="30">
        <f t="shared" si="6"/>
        <v>44362</v>
      </c>
    </row>
    <row r="107" spans="1:27" ht="15" customHeight="1" x14ac:dyDescent="0.25">
      <c r="A107" t="s">
        <v>59</v>
      </c>
      <c r="C107" s="55"/>
      <c r="X107" s="27">
        <v>44378</v>
      </c>
      <c r="Y107" s="28" t="s">
        <v>20</v>
      </c>
      <c r="Z107" s="29">
        <v>700</v>
      </c>
      <c r="AA107" s="30">
        <f t="shared" si="6"/>
        <v>44378</v>
      </c>
    </row>
    <row r="108" spans="1:27" ht="15" customHeight="1" x14ac:dyDescent="0.25">
      <c r="X108" s="27">
        <v>44379</v>
      </c>
      <c r="Y108" s="28" t="s">
        <v>23</v>
      </c>
      <c r="Z108" s="29">
        <v>100</v>
      </c>
      <c r="AA108" s="30">
        <f t="shared" si="6"/>
        <v>44379</v>
      </c>
    </row>
    <row r="109" spans="1:27" ht="15" customHeight="1" x14ac:dyDescent="0.25">
      <c r="X109" s="27">
        <v>44380</v>
      </c>
      <c r="Y109" s="28" t="s">
        <v>26</v>
      </c>
      <c r="Z109" s="29">
        <v>148</v>
      </c>
      <c r="AA109" s="30">
        <f t="shared" si="6"/>
        <v>44380</v>
      </c>
    </row>
    <row r="110" spans="1:27" ht="15" customHeight="1" x14ac:dyDescent="0.25">
      <c r="X110" s="27">
        <v>44381</v>
      </c>
      <c r="Y110" s="28" t="s">
        <v>31</v>
      </c>
      <c r="Z110" s="29">
        <v>180</v>
      </c>
      <c r="AA110" s="30">
        <f t="shared" si="6"/>
        <v>44381</v>
      </c>
    </row>
    <row r="111" spans="1:27" ht="15" customHeight="1" x14ac:dyDescent="0.25">
      <c r="X111" s="27">
        <v>44382</v>
      </c>
      <c r="Y111" s="28" t="s">
        <v>33</v>
      </c>
      <c r="Z111" s="29">
        <v>30</v>
      </c>
      <c r="AA111" s="30">
        <f t="shared" si="6"/>
        <v>44382</v>
      </c>
    </row>
    <row r="112" spans="1:27" ht="15" customHeight="1" x14ac:dyDescent="0.25">
      <c r="X112" s="27">
        <v>44383</v>
      </c>
      <c r="Y112" s="28" t="s">
        <v>35</v>
      </c>
      <c r="Z112" s="29">
        <v>48</v>
      </c>
      <c r="AA112" s="30">
        <f t="shared" si="6"/>
        <v>44383</v>
      </c>
    </row>
    <row r="113" spans="24:27" ht="15" customHeight="1" x14ac:dyDescent="0.25">
      <c r="X113" s="27">
        <v>44384</v>
      </c>
      <c r="Y113" s="28" t="s">
        <v>37</v>
      </c>
      <c r="Z113" s="29">
        <v>38</v>
      </c>
      <c r="AA113" s="30">
        <f t="shared" si="6"/>
        <v>44384</v>
      </c>
    </row>
    <row r="114" spans="24:27" ht="15" customHeight="1" x14ac:dyDescent="0.25">
      <c r="X114" s="27">
        <v>44385</v>
      </c>
      <c r="Y114" s="28" t="s">
        <v>38</v>
      </c>
      <c r="Z114" s="29">
        <v>30</v>
      </c>
      <c r="AA114" s="30">
        <f t="shared" si="6"/>
        <v>44385</v>
      </c>
    </row>
    <row r="115" spans="24:27" ht="15" customHeight="1" x14ac:dyDescent="0.25">
      <c r="X115" s="27">
        <v>44386</v>
      </c>
      <c r="Y115" s="28" t="s">
        <v>42</v>
      </c>
      <c r="Z115" s="29">
        <v>700</v>
      </c>
      <c r="AA115" s="30">
        <f t="shared" si="6"/>
        <v>44386</v>
      </c>
    </row>
    <row r="116" spans="24:27" ht="15" customHeight="1" x14ac:dyDescent="0.25">
      <c r="X116" s="27">
        <v>44387</v>
      </c>
      <c r="Y116" s="28" t="s">
        <v>44</v>
      </c>
      <c r="Z116" s="29">
        <v>300</v>
      </c>
      <c r="AA116" s="30">
        <f t="shared" si="6"/>
        <v>44387</v>
      </c>
    </row>
    <row r="117" spans="24:27" ht="15" customHeight="1" x14ac:dyDescent="0.25">
      <c r="X117" s="27">
        <v>44388</v>
      </c>
      <c r="Y117" s="28" t="s">
        <v>45</v>
      </c>
      <c r="Z117" s="29">
        <v>250</v>
      </c>
      <c r="AA117" s="30">
        <f t="shared" si="6"/>
        <v>44388</v>
      </c>
    </row>
    <row r="118" spans="24:27" ht="15" customHeight="1" x14ac:dyDescent="0.25">
      <c r="X118" s="27">
        <v>44389</v>
      </c>
      <c r="Y118" s="28" t="s">
        <v>46</v>
      </c>
      <c r="Z118" s="29">
        <v>0</v>
      </c>
      <c r="AA118" s="30">
        <f t="shared" si="6"/>
        <v>44389</v>
      </c>
    </row>
    <row r="119" spans="24:27" ht="15" customHeight="1" x14ac:dyDescent="0.25">
      <c r="X119" s="27">
        <v>44390</v>
      </c>
      <c r="Y119" s="28" t="s">
        <v>48</v>
      </c>
      <c r="Z119" s="29">
        <v>150</v>
      </c>
      <c r="AA119" s="30">
        <f t="shared" si="6"/>
        <v>44390</v>
      </c>
    </row>
    <row r="120" spans="24:27" ht="15" customHeight="1" x14ac:dyDescent="0.25">
      <c r="X120" s="27">
        <v>44391</v>
      </c>
      <c r="Y120" s="28" t="s">
        <v>39</v>
      </c>
      <c r="Z120" s="29">
        <v>12</v>
      </c>
      <c r="AA120" s="30">
        <f t="shared" si="6"/>
        <v>44391</v>
      </c>
    </row>
    <row r="121" spans="24:27" ht="15" customHeight="1" x14ac:dyDescent="0.25">
      <c r="X121" s="27">
        <v>44392</v>
      </c>
      <c r="Y121" s="28" t="s">
        <v>51</v>
      </c>
      <c r="Z121" s="29">
        <v>150</v>
      </c>
      <c r="AA121" s="30">
        <f t="shared" si="6"/>
        <v>44392</v>
      </c>
    </row>
    <row r="122" spans="24:27" ht="15" customHeight="1" x14ac:dyDescent="0.25">
      <c r="X122" s="27">
        <v>44409</v>
      </c>
      <c r="Y122" s="28" t="s">
        <v>20</v>
      </c>
      <c r="Z122" s="29">
        <v>700</v>
      </c>
      <c r="AA122" s="30">
        <f t="shared" si="6"/>
        <v>44409</v>
      </c>
    </row>
    <row r="123" spans="24:27" ht="15" customHeight="1" x14ac:dyDescent="0.25">
      <c r="X123" s="27">
        <v>44410</v>
      </c>
      <c r="Y123" s="28" t="s">
        <v>23</v>
      </c>
      <c r="Z123" s="29">
        <v>100</v>
      </c>
      <c r="AA123" s="30">
        <f t="shared" si="6"/>
        <v>44410</v>
      </c>
    </row>
    <row r="124" spans="24:27" ht="15" customHeight="1" x14ac:dyDescent="0.25">
      <c r="X124" s="27">
        <v>44411</v>
      </c>
      <c r="Y124" s="28" t="s">
        <v>26</v>
      </c>
      <c r="Z124" s="29">
        <v>148</v>
      </c>
      <c r="AA124" s="30">
        <f t="shared" si="6"/>
        <v>44411</v>
      </c>
    </row>
    <row r="125" spans="24:27" ht="15" customHeight="1" x14ac:dyDescent="0.25">
      <c r="X125" s="27">
        <v>44412</v>
      </c>
      <c r="Y125" s="28" t="s">
        <v>31</v>
      </c>
      <c r="Z125" s="29">
        <v>180</v>
      </c>
      <c r="AA125" s="30">
        <f t="shared" si="6"/>
        <v>44412</v>
      </c>
    </row>
    <row r="126" spans="24:27" ht="15" customHeight="1" x14ac:dyDescent="0.25">
      <c r="X126" s="27">
        <v>44413</v>
      </c>
      <c r="Y126" s="28" t="s">
        <v>33</v>
      </c>
      <c r="Z126" s="29">
        <v>30</v>
      </c>
      <c r="AA126" s="30">
        <f t="shared" si="6"/>
        <v>44413</v>
      </c>
    </row>
    <row r="127" spans="24:27" ht="15" customHeight="1" x14ac:dyDescent="0.25">
      <c r="X127" s="27">
        <v>44414</v>
      </c>
      <c r="Y127" s="28" t="s">
        <v>35</v>
      </c>
      <c r="Z127" s="29">
        <v>48</v>
      </c>
      <c r="AA127" s="30">
        <f t="shared" si="6"/>
        <v>44414</v>
      </c>
    </row>
    <row r="128" spans="24:27" ht="15" customHeight="1" x14ac:dyDescent="0.25">
      <c r="X128" s="27">
        <v>44415</v>
      </c>
      <c r="Y128" s="28" t="s">
        <v>37</v>
      </c>
      <c r="Z128" s="29">
        <v>38</v>
      </c>
      <c r="AA128" s="30">
        <f t="shared" si="6"/>
        <v>44415</v>
      </c>
    </row>
    <row r="129" spans="24:27" ht="15" customHeight="1" x14ac:dyDescent="0.25">
      <c r="X129" s="27">
        <v>44416</v>
      </c>
      <c r="Y129" s="28" t="s">
        <v>38</v>
      </c>
      <c r="Z129" s="29">
        <v>30</v>
      </c>
      <c r="AA129" s="30">
        <f t="shared" si="6"/>
        <v>44416</v>
      </c>
    </row>
    <row r="130" spans="24:27" ht="15" customHeight="1" x14ac:dyDescent="0.25">
      <c r="X130" s="27">
        <v>44417</v>
      </c>
      <c r="Y130" s="28" t="s">
        <v>42</v>
      </c>
      <c r="Z130" s="29">
        <v>700</v>
      </c>
      <c r="AA130" s="30">
        <f t="shared" si="6"/>
        <v>44417</v>
      </c>
    </row>
    <row r="131" spans="24:27" ht="15" customHeight="1" x14ac:dyDescent="0.25">
      <c r="X131" s="27">
        <v>44418</v>
      </c>
      <c r="Y131" s="28" t="s">
        <v>44</v>
      </c>
      <c r="Z131" s="29">
        <v>100</v>
      </c>
      <c r="AA131" s="30">
        <f t="shared" si="6"/>
        <v>44418</v>
      </c>
    </row>
    <row r="132" spans="24:27" ht="15" customHeight="1" x14ac:dyDescent="0.25">
      <c r="X132" s="27">
        <v>44419</v>
      </c>
      <c r="Y132" s="28" t="s">
        <v>45</v>
      </c>
      <c r="Z132" s="29">
        <v>100</v>
      </c>
      <c r="AA132" s="30">
        <f t="shared" si="6"/>
        <v>44419</v>
      </c>
    </row>
    <row r="133" spans="24:27" ht="15" customHeight="1" x14ac:dyDescent="0.25">
      <c r="X133" s="27">
        <v>44420</v>
      </c>
      <c r="Y133" s="28" t="s">
        <v>46</v>
      </c>
      <c r="Z133" s="29">
        <v>100</v>
      </c>
      <c r="AA133" s="30">
        <f t="shared" si="6"/>
        <v>44420</v>
      </c>
    </row>
    <row r="134" spans="24:27" ht="15" customHeight="1" x14ac:dyDescent="0.25">
      <c r="X134" s="27">
        <v>44421</v>
      </c>
      <c r="Y134" s="28" t="s">
        <v>48</v>
      </c>
      <c r="Z134" s="29">
        <v>120</v>
      </c>
      <c r="AA134" s="30">
        <f t="shared" si="6"/>
        <v>44421</v>
      </c>
    </row>
    <row r="135" spans="24:27" ht="15" customHeight="1" x14ac:dyDescent="0.25">
      <c r="X135" s="27">
        <v>44422</v>
      </c>
      <c r="Y135" s="28" t="s">
        <v>39</v>
      </c>
      <c r="Z135" s="29">
        <v>12</v>
      </c>
      <c r="AA135" s="30">
        <f t="shared" si="6"/>
        <v>44422</v>
      </c>
    </row>
    <row r="136" spans="24:27" ht="15" customHeight="1" x14ac:dyDescent="0.25">
      <c r="X136" s="27">
        <v>44423</v>
      </c>
      <c r="Y136" s="28" t="s">
        <v>51</v>
      </c>
      <c r="Z136" s="29">
        <v>80</v>
      </c>
      <c r="AA136" s="30">
        <f t="shared" si="6"/>
        <v>44423</v>
      </c>
    </row>
    <row r="137" spans="24:27" ht="15" customHeight="1" x14ac:dyDescent="0.25">
      <c r="X137" s="27">
        <v>44440</v>
      </c>
      <c r="Y137" s="28" t="s">
        <v>20</v>
      </c>
      <c r="Z137" s="29">
        <v>700</v>
      </c>
      <c r="AA137" s="30">
        <f t="shared" si="6"/>
        <v>44440</v>
      </c>
    </row>
    <row r="138" spans="24:27" ht="15" customHeight="1" x14ac:dyDescent="0.25">
      <c r="X138" s="27">
        <v>44441</v>
      </c>
      <c r="Y138" s="28" t="s">
        <v>23</v>
      </c>
      <c r="Z138" s="29">
        <v>100</v>
      </c>
      <c r="AA138" s="30">
        <f t="shared" si="6"/>
        <v>44441</v>
      </c>
    </row>
    <row r="139" spans="24:27" ht="15" customHeight="1" x14ac:dyDescent="0.25">
      <c r="X139" s="27">
        <v>44442</v>
      </c>
      <c r="Y139" s="28" t="s">
        <v>26</v>
      </c>
      <c r="Z139" s="29">
        <v>148</v>
      </c>
      <c r="AA139" s="30">
        <f t="shared" si="6"/>
        <v>44442</v>
      </c>
    </row>
    <row r="140" spans="24:27" ht="15" customHeight="1" x14ac:dyDescent="0.25">
      <c r="X140" s="27">
        <v>44443</v>
      </c>
      <c r="Y140" s="28" t="s">
        <v>31</v>
      </c>
      <c r="Z140" s="29">
        <v>180</v>
      </c>
      <c r="AA140" s="30">
        <f t="shared" si="6"/>
        <v>44443</v>
      </c>
    </row>
    <row r="141" spans="24:27" ht="15" customHeight="1" x14ac:dyDescent="0.25">
      <c r="X141" s="27">
        <v>44444</v>
      </c>
      <c r="Y141" s="28" t="s">
        <v>33</v>
      </c>
      <c r="Z141" s="29">
        <v>30</v>
      </c>
      <c r="AA141" s="30">
        <f t="shared" si="6"/>
        <v>44444</v>
      </c>
    </row>
    <row r="142" spans="24:27" ht="15" customHeight="1" x14ac:dyDescent="0.25">
      <c r="X142" s="27">
        <v>44445</v>
      </c>
      <c r="Y142" s="28" t="s">
        <v>35</v>
      </c>
      <c r="Z142" s="29">
        <v>48</v>
      </c>
      <c r="AA142" s="30">
        <f t="shared" si="6"/>
        <v>44445</v>
      </c>
    </row>
    <row r="143" spans="24:27" ht="15" customHeight="1" x14ac:dyDescent="0.25">
      <c r="X143" s="27">
        <v>44446</v>
      </c>
      <c r="Y143" s="28" t="s">
        <v>37</v>
      </c>
      <c r="Z143" s="29">
        <v>38</v>
      </c>
      <c r="AA143" s="30">
        <f t="shared" si="6"/>
        <v>44446</v>
      </c>
    </row>
    <row r="144" spans="24:27" ht="15" customHeight="1" x14ac:dyDescent="0.25">
      <c r="X144" s="27">
        <v>44447</v>
      </c>
      <c r="Y144" s="28" t="s">
        <v>38</v>
      </c>
      <c r="Z144" s="29">
        <v>30</v>
      </c>
      <c r="AA144" s="30">
        <f t="shared" si="6"/>
        <v>44447</v>
      </c>
    </row>
    <row r="145" spans="24:27" ht="15" customHeight="1" x14ac:dyDescent="0.25">
      <c r="X145" s="27">
        <v>44448</v>
      </c>
      <c r="Y145" s="28" t="s">
        <v>42</v>
      </c>
      <c r="Z145" s="29">
        <v>700</v>
      </c>
      <c r="AA145" s="30">
        <f t="shared" si="6"/>
        <v>44448</v>
      </c>
    </row>
    <row r="146" spans="24:27" ht="15" customHeight="1" x14ac:dyDescent="0.25">
      <c r="X146" s="27">
        <v>44449</v>
      </c>
      <c r="Y146" s="28" t="s">
        <v>44</v>
      </c>
      <c r="Z146" s="29">
        <v>20</v>
      </c>
      <c r="AA146" s="30">
        <f t="shared" ref="AA146:AA209" si="7">X146</f>
        <v>44449</v>
      </c>
    </row>
    <row r="147" spans="24:27" ht="15" customHeight="1" x14ac:dyDescent="0.25">
      <c r="X147" s="27">
        <v>44450</v>
      </c>
      <c r="Y147" s="28" t="s">
        <v>45</v>
      </c>
      <c r="Z147" s="29">
        <v>0</v>
      </c>
      <c r="AA147" s="30">
        <f t="shared" si="7"/>
        <v>44450</v>
      </c>
    </row>
    <row r="148" spans="24:27" ht="15" customHeight="1" x14ac:dyDescent="0.25">
      <c r="X148" s="27">
        <v>44451</v>
      </c>
      <c r="Y148" s="28" t="s">
        <v>46</v>
      </c>
      <c r="Z148" s="29">
        <v>100</v>
      </c>
      <c r="AA148" s="30">
        <f t="shared" si="7"/>
        <v>44451</v>
      </c>
    </row>
    <row r="149" spans="24:27" ht="15" customHeight="1" x14ac:dyDescent="0.25">
      <c r="X149" s="27">
        <v>44452</v>
      </c>
      <c r="Y149" s="28" t="s">
        <v>48</v>
      </c>
      <c r="Z149" s="29">
        <v>200</v>
      </c>
      <c r="AA149" s="30">
        <f t="shared" si="7"/>
        <v>44452</v>
      </c>
    </row>
    <row r="150" spans="24:27" ht="15" customHeight="1" x14ac:dyDescent="0.25">
      <c r="X150" s="27">
        <v>44453</v>
      </c>
      <c r="Y150" s="28" t="s">
        <v>39</v>
      </c>
      <c r="Z150" s="29">
        <v>12</v>
      </c>
      <c r="AA150" s="30">
        <f t="shared" si="7"/>
        <v>44453</v>
      </c>
    </row>
    <row r="151" spans="24:27" ht="15" customHeight="1" x14ac:dyDescent="0.25">
      <c r="X151" s="27">
        <v>44454</v>
      </c>
      <c r="Y151" s="28" t="s">
        <v>51</v>
      </c>
      <c r="Z151" s="29">
        <v>350</v>
      </c>
      <c r="AA151" s="30">
        <f t="shared" si="7"/>
        <v>44454</v>
      </c>
    </row>
    <row r="152" spans="24:27" ht="15" customHeight="1" x14ac:dyDescent="0.25">
      <c r="X152" s="27">
        <v>44470</v>
      </c>
      <c r="Y152" s="28" t="s">
        <v>20</v>
      </c>
      <c r="Z152" s="29">
        <v>700</v>
      </c>
      <c r="AA152" s="30">
        <f t="shared" si="7"/>
        <v>44470</v>
      </c>
    </row>
    <row r="153" spans="24:27" ht="15" customHeight="1" x14ac:dyDescent="0.25">
      <c r="X153" s="27">
        <v>44471</v>
      </c>
      <c r="Y153" s="28" t="s">
        <v>23</v>
      </c>
      <c r="Z153" s="29">
        <v>100</v>
      </c>
      <c r="AA153" s="30">
        <f t="shared" si="7"/>
        <v>44471</v>
      </c>
    </row>
    <row r="154" spans="24:27" ht="15" customHeight="1" x14ac:dyDescent="0.25">
      <c r="X154" s="27">
        <v>44472</v>
      </c>
      <c r="Y154" s="28" t="s">
        <v>26</v>
      </c>
      <c r="Z154" s="29">
        <v>148</v>
      </c>
      <c r="AA154" s="30">
        <f t="shared" si="7"/>
        <v>44472</v>
      </c>
    </row>
    <row r="155" spans="24:27" ht="15" customHeight="1" x14ac:dyDescent="0.25">
      <c r="X155" s="27">
        <v>44473</v>
      </c>
      <c r="Y155" s="28" t="s">
        <v>31</v>
      </c>
      <c r="Z155" s="29">
        <v>180</v>
      </c>
      <c r="AA155" s="30">
        <f t="shared" si="7"/>
        <v>44473</v>
      </c>
    </row>
    <row r="156" spans="24:27" ht="15" customHeight="1" x14ac:dyDescent="0.25">
      <c r="X156" s="27">
        <v>44474</v>
      </c>
      <c r="Y156" s="28" t="s">
        <v>33</v>
      </c>
      <c r="Z156" s="29">
        <v>30</v>
      </c>
      <c r="AA156" s="30">
        <f t="shared" si="7"/>
        <v>44474</v>
      </c>
    </row>
    <row r="157" spans="24:27" ht="15" customHeight="1" x14ac:dyDescent="0.25">
      <c r="X157" s="27">
        <v>44475</v>
      </c>
      <c r="Y157" s="28" t="s">
        <v>35</v>
      </c>
      <c r="Z157" s="29">
        <v>48</v>
      </c>
      <c r="AA157" s="30">
        <f t="shared" si="7"/>
        <v>44475</v>
      </c>
    </row>
    <row r="158" spans="24:27" ht="15" customHeight="1" x14ac:dyDescent="0.25">
      <c r="X158" s="27">
        <v>44476</v>
      </c>
      <c r="Y158" s="28" t="s">
        <v>37</v>
      </c>
      <c r="Z158" s="29">
        <v>38</v>
      </c>
      <c r="AA158" s="30">
        <f t="shared" si="7"/>
        <v>44476</v>
      </c>
    </row>
    <row r="159" spans="24:27" ht="15" customHeight="1" x14ac:dyDescent="0.25">
      <c r="X159" s="27">
        <v>44477</v>
      </c>
      <c r="Y159" s="28" t="s">
        <v>38</v>
      </c>
      <c r="Z159" s="29">
        <v>30</v>
      </c>
      <c r="AA159" s="30">
        <f t="shared" si="7"/>
        <v>44477</v>
      </c>
    </row>
    <row r="160" spans="24:27" ht="15" customHeight="1" x14ac:dyDescent="0.25">
      <c r="X160" s="27">
        <v>44478</v>
      </c>
      <c r="Y160" s="28" t="s">
        <v>42</v>
      </c>
      <c r="Z160" s="29">
        <v>700</v>
      </c>
      <c r="AA160" s="30">
        <f t="shared" si="7"/>
        <v>44478</v>
      </c>
    </row>
    <row r="161" spans="24:27" ht="15" customHeight="1" x14ac:dyDescent="0.25">
      <c r="X161" s="27">
        <v>44479</v>
      </c>
      <c r="Y161" s="28" t="s">
        <v>44</v>
      </c>
      <c r="Z161" s="29">
        <v>100</v>
      </c>
      <c r="AA161" s="30">
        <f t="shared" si="7"/>
        <v>44479</v>
      </c>
    </row>
    <row r="162" spans="24:27" ht="15" customHeight="1" x14ac:dyDescent="0.25">
      <c r="X162" s="27">
        <v>44480</v>
      </c>
      <c r="Y162" s="28" t="s">
        <v>45</v>
      </c>
      <c r="Z162" s="29">
        <v>100</v>
      </c>
      <c r="AA162" s="30">
        <f t="shared" si="7"/>
        <v>44480</v>
      </c>
    </row>
    <row r="163" spans="24:27" ht="15" customHeight="1" x14ac:dyDescent="0.25">
      <c r="X163" s="27">
        <v>44481</v>
      </c>
      <c r="Y163" s="28" t="s">
        <v>46</v>
      </c>
      <c r="Z163" s="29">
        <v>100</v>
      </c>
      <c r="AA163" s="30">
        <f t="shared" si="7"/>
        <v>44481</v>
      </c>
    </row>
    <row r="164" spans="24:27" ht="15" customHeight="1" x14ac:dyDescent="0.25">
      <c r="X164" s="27">
        <v>44482</v>
      </c>
      <c r="Y164" s="28" t="s">
        <v>48</v>
      </c>
      <c r="Z164" s="29">
        <v>0</v>
      </c>
      <c r="AA164" s="30">
        <f t="shared" si="7"/>
        <v>44482</v>
      </c>
    </row>
    <row r="165" spans="24:27" ht="15" customHeight="1" x14ac:dyDescent="0.25">
      <c r="X165" s="27">
        <v>44483</v>
      </c>
      <c r="Y165" s="28" t="s">
        <v>39</v>
      </c>
      <c r="Z165" s="29">
        <v>12</v>
      </c>
      <c r="AA165" s="30">
        <f t="shared" si="7"/>
        <v>44483</v>
      </c>
    </row>
    <row r="166" spans="24:27" ht="15" customHeight="1" x14ac:dyDescent="0.25">
      <c r="X166" s="27">
        <v>44484</v>
      </c>
      <c r="Y166" s="28" t="s">
        <v>51</v>
      </c>
      <c r="Z166" s="29">
        <v>450</v>
      </c>
      <c r="AA166" s="30">
        <f t="shared" si="7"/>
        <v>44484</v>
      </c>
    </row>
    <row r="167" spans="24:27" ht="15" customHeight="1" x14ac:dyDescent="0.25">
      <c r="X167" s="27">
        <v>44501</v>
      </c>
      <c r="Y167" s="28" t="s">
        <v>20</v>
      </c>
      <c r="Z167" s="29">
        <v>700</v>
      </c>
      <c r="AA167" s="30">
        <f t="shared" si="7"/>
        <v>44501</v>
      </c>
    </row>
    <row r="168" spans="24:27" ht="15" customHeight="1" x14ac:dyDescent="0.25">
      <c r="X168" s="27">
        <v>44502</v>
      </c>
      <c r="Y168" s="28" t="s">
        <v>23</v>
      </c>
      <c r="Z168" s="29">
        <v>100</v>
      </c>
      <c r="AA168" s="30">
        <f t="shared" si="7"/>
        <v>44502</v>
      </c>
    </row>
    <row r="169" spans="24:27" ht="15" customHeight="1" x14ac:dyDescent="0.25">
      <c r="X169" s="27">
        <v>44503</v>
      </c>
      <c r="Y169" s="28" t="s">
        <v>26</v>
      </c>
      <c r="Z169" s="29">
        <v>148</v>
      </c>
      <c r="AA169" s="30">
        <f t="shared" si="7"/>
        <v>44503</v>
      </c>
    </row>
    <row r="170" spans="24:27" ht="15" customHeight="1" x14ac:dyDescent="0.25">
      <c r="X170" s="27">
        <v>44504</v>
      </c>
      <c r="Y170" s="28" t="s">
        <v>31</v>
      </c>
      <c r="Z170" s="29">
        <v>180</v>
      </c>
      <c r="AA170" s="30">
        <f t="shared" si="7"/>
        <v>44504</v>
      </c>
    </row>
    <row r="171" spans="24:27" ht="15" customHeight="1" x14ac:dyDescent="0.25">
      <c r="X171" s="27">
        <v>44505</v>
      </c>
      <c r="Y171" s="28" t="s">
        <v>33</v>
      </c>
      <c r="Z171" s="29">
        <v>30</v>
      </c>
      <c r="AA171" s="30">
        <f t="shared" si="7"/>
        <v>44505</v>
      </c>
    </row>
    <row r="172" spans="24:27" ht="15" customHeight="1" x14ac:dyDescent="0.25">
      <c r="X172" s="27">
        <v>44506</v>
      </c>
      <c r="Y172" s="28" t="s">
        <v>35</v>
      </c>
      <c r="Z172" s="29">
        <v>48</v>
      </c>
      <c r="AA172" s="30">
        <f t="shared" si="7"/>
        <v>44506</v>
      </c>
    </row>
    <row r="173" spans="24:27" ht="15" customHeight="1" x14ac:dyDescent="0.25">
      <c r="X173" s="27">
        <v>44507</v>
      </c>
      <c r="Y173" s="28" t="s">
        <v>37</v>
      </c>
      <c r="Z173" s="29">
        <v>38</v>
      </c>
      <c r="AA173" s="30">
        <f t="shared" si="7"/>
        <v>44507</v>
      </c>
    </row>
    <row r="174" spans="24:27" ht="15" customHeight="1" x14ac:dyDescent="0.25">
      <c r="X174" s="27">
        <v>44508</v>
      </c>
      <c r="Y174" s="28" t="s">
        <v>38</v>
      </c>
      <c r="Z174" s="29">
        <v>30</v>
      </c>
      <c r="AA174" s="30">
        <f t="shared" si="7"/>
        <v>44508</v>
      </c>
    </row>
    <row r="175" spans="24:27" ht="15" customHeight="1" x14ac:dyDescent="0.25">
      <c r="X175" s="27">
        <v>44509</v>
      </c>
      <c r="Y175" s="28" t="s">
        <v>42</v>
      </c>
      <c r="Z175" s="29">
        <v>700</v>
      </c>
      <c r="AA175" s="30">
        <f t="shared" si="7"/>
        <v>44509</v>
      </c>
    </row>
    <row r="176" spans="24:27" ht="15" customHeight="1" x14ac:dyDescent="0.25">
      <c r="X176" s="27">
        <v>44510</v>
      </c>
      <c r="Y176" s="28" t="s">
        <v>44</v>
      </c>
      <c r="Z176" s="29">
        <v>100</v>
      </c>
      <c r="AA176" s="30">
        <f t="shared" si="7"/>
        <v>44510</v>
      </c>
    </row>
    <row r="177" spans="24:27" ht="15" customHeight="1" x14ac:dyDescent="0.25">
      <c r="X177" s="27">
        <v>44511</v>
      </c>
      <c r="Y177" s="28" t="s">
        <v>45</v>
      </c>
      <c r="Z177" s="29">
        <v>100</v>
      </c>
      <c r="AA177" s="30">
        <f t="shared" si="7"/>
        <v>44511</v>
      </c>
    </row>
    <row r="178" spans="24:27" ht="15" customHeight="1" x14ac:dyDescent="0.25">
      <c r="X178" s="27">
        <v>44512</v>
      </c>
      <c r="Y178" s="28" t="s">
        <v>46</v>
      </c>
      <c r="Z178" s="29">
        <v>100</v>
      </c>
      <c r="AA178" s="30">
        <f t="shared" si="7"/>
        <v>44512</v>
      </c>
    </row>
    <row r="179" spans="24:27" ht="15" customHeight="1" x14ac:dyDescent="0.25">
      <c r="X179" s="27">
        <v>44513</v>
      </c>
      <c r="Y179" s="28" t="s">
        <v>48</v>
      </c>
      <c r="Z179" s="29">
        <v>450</v>
      </c>
      <c r="AA179" s="30">
        <f t="shared" si="7"/>
        <v>44513</v>
      </c>
    </row>
    <row r="180" spans="24:27" ht="15" customHeight="1" x14ac:dyDescent="0.25">
      <c r="X180" s="27">
        <v>44514</v>
      </c>
      <c r="Y180" s="28" t="s">
        <v>39</v>
      </c>
      <c r="Z180" s="29">
        <v>12</v>
      </c>
      <c r="AA180" s="30">
        <f t="shared" si="7"/>
        <v>44514</v>
      </c>
    </row>
    <row r="181" spans="24:27" ht="15" customHeight="1" x14ac:dyDescent="0.25">
      <c r="X181" s="27">
        <v>44515</v>
      </c>
      <c r="Y181" s="28" t="s">
        <v>51</v>
      </c>
      <c r="Z181" s="29">
        <v>90</v>
      </c>
      <c r="AA181" s="30">
        <f t="shared" si="7"/>
        <v>44515</v>
      </c>
    </row>
    <row r="182" spans="24:27" ht="15" customHeight="1" x14ac:dyDescent="0.25">
      <c r="X182" s="27">
        <v>44531</v>
      </c>
      <c r="Y182" s="28" t="s">
        <v>20</v>
      </c>
      <c r="Z182" s="29">
        <v>700</v>
      </c>
      <c r="AA182" s="30">
        <f t="shared" si="7"/>
        <v>44531</v>
      </c>
    </row>
    <row r="183" spans="24:27" ht="15" customHeight="1" x14ac:dyDescent="0.25">
      <c r="X183" s="27">
        <v>44532</v>
      </c>
      <c r="Y183" s="28" t="s">
        <v>23</v>
      </c>
      <c r="Z183" s="29">
        <v>100</v>
      </c>
      <c r="AA183" s="30">
        <f t="shared" si="7"/>
        <v>44532</v>
      </c>
    </row>
    <row r="184" spans="24:27" ht="15" customHeight="1" x14ac:dyDescent="0.25">
      <c r="X184" s="27">
        <v>44533</v>
      </c>
      <c r="Y184" s="28" t="s">
        <v>26</v>
      </c>
      <c r="Z184" s="29">
        <v>148</v>
      </c>
      <c r="AA184" s="30">
        <f t="shared" si="7"/>
        <v>44533</v>
      </c>
    </row>
    <row r="185" spans="24:27" ht="15" customHeight="1" x14ac:dyDescent="0.25">
      <c r="X185" s="27">
        <v>44534</v>
      </c>
      <c r="Y185" s="28" t="s">
        <v>31</v>
      </c>
      <c r="Z185" s="29">
        <v>180</v>
      </c>
      <c r="AA185" s="30">
        <f t="shared" si="7"/>
        <v>44534</v>
      </c>
    </row>
    <row r="186" spans="24:27" ht="15" customHeight="1" x14ac:dyDescent="0.25">
      <c r="X186" s="27">
        <v>44535</v>
      </c>
      <c r="Y186" s="28" t="s">
        <v>33</v>
      </c>
      <c r="Z186" s="29">
        <v>30</v>
      </c>
      <c r="AA186" s="30">
        <f t="shared" si="7"/>
        <v>44535</v>
      </c>
    </row>
    <row r="187" spans="24:27" ht="15" customHeight="1" x14ac:dyDescent="0.25">
      <c r="X187" s="27">
        <v>44536</v>
      </c>
      <c r="Y187" s="28" t="s">
        <v>35</v>
      </c>
      <c r="Z187" s="29">
        <v>48</v>
      </c>
      <c r="AA187" s="30">
        <f t="shared" si="7"/>
        <v>44536</v>
      </c>
    </row>
    <row r="188" spans="24:27" ht="15" customHeight="1" x14ac:dyDescent="0.25">
      <c r="X188" s="27">
        <v>44537</v>
      </c>
      <c r="Y188" s="28" t="s">
        <v>37</v>
      </c>
      <c r="Z188" s="29">
        <v>38</v>
      </c>
      <c r="AA188" s="30">
        <f t="shared" si="7"/>
        <v>44537</v>
      </c>
    </row>
    <row r="189" spans="24:27" ht="15" customHeight="1" x14ac:dyDescent="0.25">
      <c r="X189" s="27">
        <v>44538</v>
      </c>
      <c r="Y189" s="28" t="s">
        <v>38</v>
      </c>
      <c r="Z189" s="29">
        <v>30</v>
      </c>
      <c r="AA189" s="30">
        <f t="shared" si="7"/>
        <v>44538</v>
      </c>
    </row>
    <row r="190" spans="24:27" ht="15" customHeight="1" x14ac:dyDescent="0.25">
      <c r="X190" s="27">
        <v>44539</v>
      </c>
      <c r="Y190" s="28" t="s">
        <v>42</v>
      </c>
      <c r="Z190" s="29">
        <v>700</v>
      </c>
      <c r="AA190" s="30">
        <f t="shared" si="7"/>
        <v>44539</v>
      </c>
    </row>
    <row r="191" spans="24:27" ht="15" customHeight="1" x14ac:dyDescent="0.25">
      <c r="X191" s="27">
        <v>44540</v>
      </c>
      <c r="Y191" s="28" t="s">
        <v>44</v>
      </c>
      <c r="Z191" s="29">
        <v>100</v>
      </c>
      <c r="AA191" s="30">
        <f t="shared" si="7"/>
        <v>44540</v>
      </c>
    </row>
    <row r="192" spans="24:27" ht="15" customHeight="1" x14ac:dyDescent="0.25">
      <c r="X192" s="27">
        <v>44541</v>
      </c>
      <c r="Y192" s="28" t="s">
        <v>45</v>
      </c>
      <c r="Z192" s="29">
        <v>100</v>
      </c>
      <c r="AA192" s="30">
        <f t="shared" si="7"/>
        <v>44541</v>
      </c>
    </row>
    <row r="193" spans="24:27" ht="15" customHeight="1" x14ac:dyDescent="0.25">
      <c r="X193" s="27">
        <v>44542</v>
      </c>
      <c r="Y193" s="28" t="s">
        <v>46</v>
      </c>
      <c r="Z193" s="29">
        <v>100</v>
      </c>
      <c r="AA193" s="30">
        <f t="shared" si="7"/>
        <v>44542</v>
      </c>
    </row>
    <row r="194" spans="24:27" ht="15" customHeight="1" x14ac:dyDescent="0.25">
      <c r="X194" s="27">
        <v>44543</v>
      </c>
      <c r="Y194" s="28" t="s">
        <v>48</v>
      </c>
      <c r="Z194" s="29">
        <v>80</v>
      </c>
      <c r="AA194" s="30">
        <f t="shared" si="7"/>
        <v>44543</v>
      </c>
    </row>
    <row r="195" spans="24:27" ht="15" customHeight="1" x14ac:dyDescent="0.25">
      <c r="X195" s="27">
        <v>44544</v>
      </c>
      <c r="Y195" s="28" t="s">
        <v>39</v>
      </c>
      <c r="Z195" s="29">
        <v>12</v>
      </c>
      <c r="AA195" s="30">
        <f t="shared" si="7"/>
        <v>44544</v>
      </c>
    </row>
    <row r="196" spans="24:27" ht="15" customHeight="1" x14ac:dyDescent="0.25">
      <c r="X196" s="27">
        <v>44545</v>
      </c>
      <c r="Y196" s="28" t="s">
        <v>51</v>
      </c>
      <c r="Z196" s="29">
        <v>175</v>
      </c>
      <c r="AA196" s="30">
        <f t="shared" si="7"/>
        <v>44545</v>
      </c>
    </row>
    <row r="197" spans="24:27" ht="15" customHeight="1" x14ac:dyDescent="0.25">
      <c r="Y197" s="12"/>
      <c r="Z197" s="12"/>
      <c r="AA197" s="30">
        <f t="shared" si="7"/>
        <v>0</v>
      </c>
    </row>
    <row r="198" spans="24:27" ht="15" customHeight="1" x14ac:dyDescent="0.25">
      <c r="Y198" s="12"/>
      <c r="Z198" s="12"/>
      <c r="AA198" s="30">
        <f t="shared" si="7"/>
        <v>0</v>
      </c>
    </row>
    <row r="199" spans="24:27" ht="15" customHeight="1" x14ac:dyDescent="0.25">
      <c r="Y199" s="12"/>
      <c r="Z199" s="12"/>
      <c r="AA199" s="30">
        <f t="shared" si="7"/>
        <v>0</v>
      </c>
    </row>
    <row r="200" spans="24:27" ht="15" customHeight="1" x14ac:dyDescent="0.25">
      <c r="Y200" s="12"/>
      <c r="Z200" s="12"/>
      <c r="AA200" s="30">
        <f t="shared" si="7"/>
        <v>0</v>
      </c>
    </row>
    <row r="201" spans="24:27" ht="15" customHeight="1" x14ac:dyDescent="0.25">
      <c r="Y201" s="12"/>
      <c r="Z201" s="12"/>
      <c r="AA201" s="30">
        <f t="shared" si="7"/>
        <v>0</v>
      </c>
    </row>
    <row r="202" spans="24:27" ht="15" customHeight="1" x14ac:dyDescent="0.25">
      <c r="Y202" s="12"/>
      <c r="Z202" s="12"/>
      <c r="AA202" s="30">
        <f t="shared" si="7"/>
        <v>0</v>
      </c>
    </row>
    <row r="203" spans="24:27" ht="15" customHeight="1" x14ac:dyDescent="0.25">
      <c r="Y203" s="12"/>
      <c r="Z203" s="12"/>
      <c r="AA203" s="30">
        <f t="shared" si="7"/>
        <v>0</v>
      </c>
    </row>
    <row r="204" spans="24:27" ht="15" customHeight="1" x14ac:dyDescent="0.25">
      <c r="Y204" s="12"/>
      <c r="Z204" s="12"/>
      <c r="AA204" s="30">
        <f t="shared" si="7"/>
        <v>0</v>
      </c>
    </row>
    <row r="205" spans="24:27" ht="15" customHeight="1" x14ac:dyDescent="0.25">
      <c r="Y205" s="12"/>
      <c r="Z205" s="12"/>
      <c r="AA205" s="30">
        <f t="shared" si="7"/>
        <v>0</v>
      </c>
    </row>
    <row r="206" spans="24:27" ht="15" customHeight="1" x14ac:dyDescent="0.25">
      <c r="Y206" s="12"/>
      <c r="Z206" s="12"/>
      <c r="AA206" s="30">
        <f t="shared" si="7"/>
        <v>0</v>
      </c>
    </row>
    <row r="207" spans="24:27" ht="15" customHeight="1" x14ac:dyDescent="0.25">
      <c r="Y207" s="12"/>
      <c r="Z207" s="12"/>
      <c r="AA207" s="30">
        <f t="shared" si="7"/>
        <v>0</v>
      </c>
    </row>
    <row r="208" spans="24:27" ht="15" customHeight="1" x14ac:dyDescent="0.25">
      <c r="Y208" s="12"/>
      <c r="Z208" s="12"/>
      <c r="AA208" s="30">
        <f t="shared" si="7"/>
        <v>0</v>
      </c>
    </row>
    <row r="209" spans="25:27" ht="15" customHeight="1" x14ac:dyDescent="0.25">
      <c r="Y209" s="12"/>
      <c r="Z209" s="12"/>
      <c r="AA209" s="30">
        <f t="shared" si="7"/>
        <v>0</v>
      </c>
    </row>
    <row r="210" spans="25:27" ht="15" customHeight="1" x14ac:dyDescent="0.25">
      <c r="Y210" s="12"/>
      <c r="Z210" s="12"/>
      <c r="AA210" s="30">
        <f t="shared" ref="AA210:AA239" si="8">X210</f>
        <v>0</v>
      </c>
    </row>
    <row r="211" spans="25:27" ht="15" customHeight="1" x14ac:dyDescent="0.25">
      <c r="Y211" s="12"/>
      <c r="Z211" s="12"/>
      <c r="AA211" s="30">
        <f t="shared" si="8"/>
        <v>0</v>
      </c>
    </row>
    <row r="212" spans="25:27" ht="15" customHeight="1" x14ac:dyDescent="0.25">
      <c r="Y212" s="12"/>
      <c r="Z212" s="12"/>
      <c r="AA212" s="30">
        <f t="shared" si="8"/>
        <v>0</v>
      </c>
    </row>
    <row r="213" spans="25:27" ht="15" customHeight="1" x14ac:dyDescent="0.25">
      <c r="Y213" s="12"/>
      <c r="Z213" s="12"/>
      <c r="AA213" s="30">
        <f t="shared" si="8"/>
        <v>0</v>
      </c>
    </row>
    <row r="214" spans="25:27" ht="15" customHeight="1" x14ac:dyDescent="0.25">
      <c r="Y214" s="12"/>
      <c r="Z214" s="12"/>
      <c r="AA214" s="30">
        <f t="shared" si="8"/>
        <v>0</v>
      </c>
    </row>
    <row r="215" spans="25:27" ht="15" customHeight="1" x14ac:dyDescent="0.25">
      <c r="Y215" s="12"/>
      <c r="Z215" s="12"/>
      <c r="AA215" s="30">
        <f t="shared" si="8"/>
        <v>0</v>
      </c>
    </row>
    <row r="216" spans="25:27" ht="15" customHeight="1" x14ac:dyDescent="0.25">
      <c r="Y216" s="12"/>
      <c r="Z216" s="12"/>
      <c r="AA216" s="30">
        <f t="shared" si="8"/>
        <v>0</v>
      </c>
    </row>
    <row r="217" spans="25:27" ht="15" customHeight="1" x14ac:dyDescent="0.25">
      <c r="Y217" s="12"/>
      <c r="Z217" s="12"/>
      <c r="AA217" s="30">
        <f t="shared" si="8"/>
        <v>0</v>
      </c>
    </row>
    <row r="218" spans="25:27" ht="15" customHeight="1" x14ac:dyDescent="0.25">
      <c r="Y218" s="12"/>
      <c r="Z218" s="12"/>
      <c r="AA218" s="30">
        <f t="shared" si="8"/>
        <v>0</v>
      </c>
    </row>
    <row r="219" spans="25:27" ht="15" customHeight="1" x14ac:dyDescent="0.25">
      <c r="Y219" s="12"/>
      <c r="Z219" s="12"/>
      <c r="AA219" s="30">
        <f t="shared" si="8"/>
        <v>0</v>
      </c>
    </row>
    <row r="220" spans="25:27" ht="15" customHeight="1" x14ac:dyDescent="0.25">
      <c r="Y220" s="12"/>
      <c r="Z220" s="12"/>
      <c r="AA220" s="30">
        <f t="shared" si="8"/>
        <v>0</v>
      </c>
    </row>
    <row r="221" spans="25:27" ht="15" customHeight="1" x14ac:dyDescent="0.25">
      <c r="Y221" s="12"/>
      <c r="Z221" s="12"/>
      <c r="AA221" s="30">
        <f t="shared" si="8"/>
        <v>0</v>
      </c>
    </row>
    <row r="222" spans="25:27" ht="15" customHeight="1" x14ac:dyDescent="0.25">
      <c r="Y222" s="12"/>
      <c r="Z222" s="12"/>
      <c r="AA222" s="30">
        <f t="shared" si="8"/>
        <v>0</v>
      </c>
    </row>
    <row r="223" spans="25:27" ht="15" customHeight="1" x14ac:dyDescent="0.25">
      <c r="Y223" s="12"/>
      <c r="Z223" s="12"/>
      <c r="AA223" s="30">
        <f t="shared" si="8"/>
        <v>0</v>
      </c>
    </row>
    <row r="224" spans="25:27" ht="15" customHeight="1" x14ac:dyDescent="0.25">
      <c r="Y224" s="12"/>
      <c r="Z224" s="12"/>
      <c r="AA224" s="30">
        <f t="shared" si="8"/>
        <v>0</v>
      </c>
    </row>
    <row r="225" spans="25:27" ht="15" customHeight="1" x14ac:dyDescent="0.25">
      <c r="Y225" s="12"/>
      <c r="Z225" s="12"/>
      <c r="AA225" s="30">
        <f t="shared" si="8"/>
        <v>0</v>
      </c>
    </row>
    <row r="226" spans="25:27" ht="15" customHeight="1" x14ac:dyDescent="0.25">
      <c r="Y226" s="12"/>
      <c r="Z226" s="12"/>
      <c r="AA226" s="30">
        <f t="shared" si="8"/>
        <v>0</v>
      </c>
    </row>
    <row r="227" spans="25:27" ht="15" customHeight="1" x14ac:dyDescent="0.25">
      <c r="Y227" s="12"/>
      <c r="Z227" s="12"/>
      <c r="AA227" s="30">
        <f t="shared" si="8"/>
        <v>0</v>
      </c>
    </row>
    <row r="228" spans="25:27" ht="15" customHeight="1" x14ac:dyDescent="0.25">
      <c r="Y228" s="12"/>
      <c r="Z228" s="12"/>
      <c r="AA228" s="30">
        <f t="shared" si="8"/>
        <v>0</v>
      </c>
    </row>
    <row r="229" spans="25:27" ht="15" customHeight="1" x14ac:dyDescent="0.25">
      <c r="AA229" s="30">
        <f t="shared" si="8"/>
        <v>0</v>
      </c>
    </row>
    <row r="230" spans="25:27" ht="15" customHeight="1" x14ac:dyDescent="0.25">
      <c r="AA230" s="30">
        <f t="shared" si="8"/>
        <v>0</v>
      </c>
    </row>
    <row r="231" spans="25:27" ht="15" customHeight="1" x14ac:dyDescent="0.25">
      <c r="AA231" s="30">
        <f t="shared" si="8"/>
        <v>0</v>
      </c>
    </row>
    <row r="232" spans="25:27" ht="15" customHeight="1" x14ac:dyDescent="0.25">
      <c r="AA232" s="30">
        <f t="shared" si="8"/>
        <v>0</v>
      </c>
    </row>
    <row r="233" spans="25:27" ht="15" customHeight="1" x14ac:dyDescent="0.25">
      <c r="AA233" s="30">
        <f t="shared" si="8"/>
        <v>0</v>
      </c>
    </row>
    <row r="234" spans="25:27" ht="15" customHeight="1" x14ac:dyDescent="0.25">
      <c r="AA234" s="30">
        <f t="shared" si="8"/>
        <v>0</v>
      </c>
    </row>
    <row r="235" spans="25:27" ht="15" customHeight="1" x14ac:dyDescent="0.25">
      <c r="AA235" s="30">
        <f t="shared" si="8"/>
        <v>0</v>
      </c>
    </row>
    <row r="236" spans="25:27" ht="15" customHeight="1" x14ac:dyDescent="0.25">
      <c r="AA236" s="30">
        <f t="shared" si="8"/>
        <v>0</v>
      </c>
    </row>
    <row r="237" spans="25:27" ht="15" customHeight="1" x14ac:dyDescent="0.25">
      <c r="AA237" s="30">
        <f t="shared" si="8"/>
        <v>0</v>
      </c>
    </row>
    <row r="238" spans="25:27" ht="15" customHeight="1" x14ac:dyDescent="0.25">
      <c r="AA238" s="30">
        <f t="shared" si="8"/>
        <v>0</v>
      </c>
    </row>
    <row r="239" spans="25:27" ht="15" customHeight="1" x14ac:dyDescent="0.25">
      <c r="AA239" s="30">
        <f t="shared" si="8"/>
        <v>0</v>
      </c>
    </row>
  </sheetData>
  <mergeCells count="33">
    <mergeCell ref="AS10:AS11"/>
    <mergeCell ref="J2:K2"/>
    <mergeCell ref="F7:J7"/>
    <mergeCell ref="AG8:AS9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R26:AR27"/>
    <mergeCell ref="AS26:AS27"/>
    <mergeCell ref="X15:Z15"/>
    <mergeCell ref="AG20:AG21"/>
    <mergeCell ref="AG24:AS25"/>
    <mergeCell ref="AG26:AG27"/>
    <mergeCell ref="AH26:AH27"/>
    <mergeCell ref="AI26:AI27"/>
    <mergeCell ref="AJ26:AJ27"/>
    <mergeCell ref="AK26:AK27"/>
    <mergeCell ref="AL26:AL27"/>
    <mergeCell ref="AM26:AM27"/>
    <mergeCell ref="AG32:AG33"/>
    <mergeCell ref="AN26:AN27"/>
    <mergeCell ref="AO26:AO27"/>
    <mergeCell ref="AP26:AP27"/>
    <mergeCell ref="AQ26:AQ2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Budget</vt:lpstr>
      <vt:lpstr>AnnéeSele</vt:lpstr>
      <vt:lpstr>Moiss</vt:lpstr>
      <vt:lpstr>MoisSele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 Informatique</dc:creator>
  <cp:lastModifiedBy>Micro Informatique</cp:lastModifiedBy>
  <dcterms:created xsi:type="dcterms:W3CDTF">2021-07-17T19:23:51Z</dcterms:created>
  <dcterms:modified xsi:type="dcterms:W3CDTF">2021-07-17T19:30:50Z</dcterms:modified>
</cp:coreProperties>
</file>