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DPGECP emploi prévision-conso" sheetId="7" r:id="rId1"/>
  </sheets>
  <definedNames>
    <definedName name="_xlnm.Print_Area" localSheetId="0">'DPGECP emploi prévision-conso'!$A$1:$R$8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7" l="1"/>
  <c r="D6" i="7" l="1"/>
  <c r="E6" i="7"/>
  <c r="F6" i="7"/>
  <c r="G6" i="7"/>
  <c r="H6" i="7"/>
  <c r="I6" i="7"/>
  <c r="J6" i="7"/>
  <c r="K6" i="7"/>
  <c r="L6" i="7"/>
  <c r="M6" i="7"/>
  <c r="N6" i="7"/>
  <c r="O4" i="7"/>
  <c r="O5" i="7"/>
  <c r="O6" i="7" l="1"/>
  <c r="R1" i="7" l="1"/>
  <c r="J2" i="7" l="1"/>
  <c r="J3" i="7"/>
  <c r="R5" i="7" l="1"/>
  <c r="R4" i="7"/>
  <c r="R6" i="7"/>
  <c r="K2" i="7"/>
  <c r="K3" i="7"/>
  <c r="R3" i="7"/>
  <c r="R2" i="7"/>
  <c r="L2" i="7" l="1"/>
  <c r="L3" i="7"/>
  <c r="M2" i="7" l="1"/>
  <c r="M3" i="7"/>
  <c r="N2" i="7" l="1"/>
  <c r="N3" i="7"/>
  <c r="O3" i="7" l="1"/>
  <c r="O2" i="7"/>
</calcChain>
</file>

<file path=xl/sharedStrings.xml><?xml version="1.0" encoding="utf-8"?>
<sst xmlns="http://schemas.openxmlformats.org/spreadsheetml/2006/main" count="21" uniqueCount="21">
  <si>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</si>
  <si>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</si>
  <si>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</si>
  <si>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</si>
  <si>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</si>
  <si>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</si>
  <si>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</si>
  <si>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</si>
  <si>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</si>
  <si>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</si>
  <si>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</si>
  <si>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</si>
  <si>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CONSTATE</t>
  </si>
  <si>
    <t>Moyenne</t>
  </si>
  <si>
    <t>Moyenne logiciel X</t>
  </si>
  <si>
    <t>Consommation déterminé par logiciel X</t>
  </si>
  <si>
    <t>Consommation logiciel Y</t>
  </si>
  <si>
    <t>Prévision</t>
  </si>
  <si>
    <t>prévision logiciel x</t>
  </si>
  <si>
    <t>prévision logiciel y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</si>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</sst>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darkGray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</borders>
  <cellStyleXfs count="16">
    <xf numFmtId="0" fontId="0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9" fillId="0" borderId="0"/>
    <xf numFmtId="0" fontId="4" fillId="0" borderId="0"/>
    <xf numFmtId="0" fontId="10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5" fillId="3" borderId="2" xfId="1" applyFont="1" applyFill="1" applyBorder="1" applyAlignment="1">
      <alignment horizontal="center" vertical="center"/>
    </xf>
    <xf numFmtId="0" fontId="2" fillId="0" borderId="0" xfId="0" applyFont="1" applyAlignment="1"/>
    <xf numFmtId="0" fontId="3" fillId="0" borderId="0" xfId="0" applyFont="1" applyAlignment="1">
      <alignment vertical="center"/>
    </xf>
    <xf numFmtId="3" fontId="6" fillId="0" borderId="4" xfId="1" applyNumberFormat="1" applyFont="1" applyFill="1" applyBorder="1" applyAlignment="1">
      <alignment vertical="center"/>
    </xf>
    <xf numFmtId="3" fontId="6" fillId="0" borderId="9" xfId="1" applyNumberFormat="1" applyFont="1" applyFill="1" applyBorder="1" applyAlignment="1">
      <alignment vertical="center"/>
    </xf>
    <xf numFmtId="3" fontId="6" fillId="0" borderId="10" xfId="1" applyNumberFormat="1" applyFont="1" applyFill="1" applyBorder="1" applyAlignment="1">
      <alignment vertical="center"/>
    </xf>
    <xf numFmtId="3" fontId="6" fillId="0" borderId="5" xfId="1" applyNumberFormat="1" applyFont="1" applyFill="1" applyBorder="1" applyAlignment="1">
      <alignment vertical="center"/>
    </xf>
    <xf numFmtId="0" fontId="8" fillId="2" borderId="6" xfId="1" applyFont="1" applyFill="1" applyBorder="1" applyAlignment="1">
      <alignment vertical="center"/>
    </xf>
    <xf numFmtId="3" fontId="8" fillId="0" borderId="3" xfId="1" applyNumberFormat="1" applyFont="1" applyFill="1" applyBorder="1" applyAlignment="1">
      <alignment vertical="center"/>
    </xf>
    <xf numFmtId="3" fontId="8" fillId="0" borderId="11" xfId="1" applyNumberFormat="1" applyFont="1" applyBorder="1" applyAlignment="1">
      <alignment vertical="center"/>
    </xf>
    <xf numFmtId="3" fontId="8" fillId="0" borderId="7" xfId="1" applyNumberFormat="1" applyFont="1" applyBorder="1" applyAlignment="1">
      <alignment vertical="center"/>
    </xf>
    <xf numFmtId="3" fontId="2" fillId="0" borderId="0" xfId="0" applyNumberFormat="1" applyFont="1" applyAlignment="1"/>
    <xf numFmtId="3" fontId="8" fillId="0" borderId="13" xfId="1" applyNumberFormat="1" applyFont="1" applyBorder="1" applyAlignment="1">
      <alignment vertical="center"/>
    </xf>
    <xf numFmtId="3" fontId="8" fillId="0" borderId="12" xfId="1" applyNumberFormat="1" applyFont="1" applyBorder="1" applyAlignment="1">
      <alignment vertical="center"/>
    </xf>
    <xf numFmtId="3" fontId="8" fillId="5" borderId="7" xfId="1" applyNumberFormat="1" applyFont="1" applyFill="1" applyBorder="1" applyAlignment="1">
      <alignment vertical="center"/>
    </xf>
    <xf numFmtId="3" fontId="8" fillId="0" borderId="14" xfId="1" applyNumberFormat="1" applyFont="1" applyBorder="1" applyAlignment="1">
      <alignment vertical="center"/>
    </xf>
    <xf numFmtId="164" fontId="2" fillId="0" borderId="0" xfId="0" applyNumberFormat="1" applyFont="1" applyAlignment="1"/>
    <xf numFmtId="3" fontId="8" fillId="0" borderId="17" xfId="1" applyNumberFormat="1" applyFont="1" applyBorder="1" applyAlignment="1">
      <alignment vertical="center"/>
    </xf>
    <xf numFmtId="3" fontId="8" fillId="0" borderId="1" xfId="1" applyNumberFormat="1" applyFont="1" applyBorder="1" applyAlignment="1">
      <alignment vertical="center"/>
    </xf>
    <xf numFmtId="0" fontId="7" fillId="4" borderId="8" xfId="0" applyFont="1" applyFill="1" applyBorder="1" applyAlignment="1">
      <alignment vertical="center" wrapText="1"/>
    </xf>
    <xf numFmtId="0" fontId="7" fillId="4" borderId="0" xfId="0" applyFont="1" applyFill="1" applyBorder="1" applyAlignment="1">
      <alignment vertical="center" wrapText="1"/>
    </xf>
    <xf numFmtId="3" fontId="8" fillId="0" borderId="15" xfId="1" applyNumberFormat="1" applyFont="1" applyBorder="1" applyAlignment="1">
      <alignment vertical="center"/>
    </xf>
    <xf numFmtId="0" fontId="8" fillId="2" borderId="16" xfId="1" applyFont="1" applyFill="1" applyBorder="1" applyAlignment="1">
      <alignment vertical="center"/>
    </xf>
  </cellXfs>
  <cellStyles count="16">
    <cellStyle name="_SQ01_Classeur3_SE_RHG_2015-09-30 solde +120 pour FIP" xfId="8"/>
    <cellStyle name="Milliers 2" xfId="14"/>
    <cellStyle name="Milliers 4" xfId="9"/>
    <cellStyle name="Milliers 4 2" xfId="3"/>
    <cellStyle name="Monétaire 2 2" xfId="10"/>
    <cellStyle name="Normal" xfId="0" builtinId="0"/>
    <cellStyle name="Normal 10" xfId="6"/>
    <cellStyle name="Normal 15" xfId="2"/>
    <cellStyle name="Normal 17" xfId="1"/>
    <cellStyle name="Normal 18" xfId="4"/>
    <cellStyle name="Normal 2" xfId="5"/>
    <cellStyle name="Normal 2 2" xfId="15"/>
    <cellStyle name="Normal 3" xfId="7"/>
    <cellStyle name="Normal 6" xfId="11"/>
    <cellStyle name="Pourcentage 2 2" xfId="12"/>
    <cellStyle name="Pourcentage 4" xfId="13"/>
  </cellStyles>
  <dxfs count="2">
    <dxf>
      <font>
        <color rgb="FFFF0000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5661023622047243"/>
          <c:y val="0.19468759113444153"/>
          <c:w val="0.81283420822397201"/>
          <c:h val="0.42245115193934091"/>
        </c:manualLayout>
      </c:layout>
      <c:barChart>
        <c:barDir val="col"/>
        <c:grouping val="clustered"/>
        <c:varyColors val="0"/>
        <c:ser>
          <c:idx val="0"/>
          <c:order val="1"/>
          <c:tx>
            <c:strRef>
              <c:f>'DPGECP emploi prévision-conso'!$B$2</c:f>
              <c:strCache>
                <c:ptCount val="1"/>
                <c:pt idx="0">
                  <c:v>prévision logiciel y</c:v>
                </c:pt>
              </c:strCache>
            </c:strRef>
          </c:tx>
          <c:spPr>
            <a:blipFill dpi="0" rotWithShape="1">
              <a:blip xmlns:r="http://schemas.openxmlformats.org/officeDocument/2006/relationships" r:embed="rId1">
                <a:alphaModFix amt="50000"/>
              </a:blip>
              <a:srcRect/>
              <a:stretch>
                <a:fillRect/>
              </a:stretch>
            </a:blipFill>
            <a:ln w="25400">
              <a:solidFill>
                <a:schemeClr val="bg1"/>
              </a:solidFill>
            </a:ln>
          </c:spPr>
          <c:invertIfNegative val="0"/>
          <c:pictureOptions>
            <c:pictureFormat val="stack"/>
          </c:pictureOptions>
          <c:cat>
            <c:strRef>
              <c:f>'DPGECP emploi prévision-conso'!#REF!</c:f>
            </c:strRef>
          </c:cat>
          <c:val>
            <c:numRef>
              <c:f>'DPGECP emploi prévision-conso'!$C$2:$N$2</c:f>
              <c:numCache>
                <c:formatCode>#,##0</c:formatCode>
                <c:ptCount val="12"/>
                <c:pt idx="0">
                  <c:v>6000</c:v>
                </c:pt>
                <c:pt idx="1">
                  <c:v>5000</c:v>
                </c:pt>
                <c:pt idx="2">
                  <c:v>5000</c:v>
                </c:pt>
                <c:pt idx="3">
                  <c:v>5000</c:v>
                </c:pt>
                <c:pt idx="4">
                  <c:v>5000</c:v>
                </c:pt>
                <c:pt idx="5">
                  <c:v>5000</c:v>
                </c:pt>
                <c:pt idx="6">
                  <c:v>9000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DF0-46DF-A707-C5A47307A307}"/>
            </c:ext>
          </c:extLst>
        </c:ser>
        <c:ser>
          <c:idx val="2"/>
          <c:order val="3"/>
          <c:tx>
            <c:strRef>
              <c:f>'DPGECP emploi prévision-conso'!$B$4</c:f>
              <c:strCache>
                <c:ptCount val="1"/>
                <c:pt idx="0">
                  <c:v>Consommation déterminé par logiciel X</c:v>
                </c:pt>
              </c:strCache>
            </c:strRef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prévision-conso'!$C$4:$N$4</c:f>
              <c:numCache>
                <c:formatCode>#,##0</c:formatCode>
                <c:ptCount val="12"/>
                <c:pt idx="0">
                  <c:v>9000</c:v>
                </c:pt>
                <c:pt idx="1">
                  <c:v>9000</c:v>
                </c:pt>
                <c:pt idx="2">
                  <c:v>1</c:v>
                </c:pt>
                <c:pt idx="3">
                  <c:v>1</c:v>
                </c:pt>
                <c:pt idx="4">
                  <c:v>5000</c:v>
                </c:pt>
                <c:pt idx="5">
                  <c:v>9000</c:v>
                </c:pt>
                <c:pt idx="6">
                  <c:v>9000</c:v>
                </c:pt>
                <c:pt idx="11">
                  <c:v>300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2820480"/>
        <c:axId val="274206720"/>
      </c:barChart>
      <c:barChart>
        <c:barDir val="col"/>
        <c:grouping val="clustered"/>
        <c:varyColors val="0"/>
        <c:ser>
          <c:idx val="1"/>
          <c:order val="2"/>
          <c:tx>
            <c:strRef>
              <c:f>'DPGECP emploi prévision-conso'!$B$3</c:f>
              <c:strCache>
                <c:ptCount val="1"/>
                <c:pt idx="0">
                  <c:v>prévision logiciel x</c:v>
                </c:pt>
              </c:strCache>
            </c:strRef>
          </c:tx>
          <c:spPr>
            <a:solidFill>
              <a:srgbClr val="00B050">
                <a:alpha val="51000"/>
              </a:srgbClr>
            </a:solidFill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prévision-conso'!$C$3:$N$3</c:f>
              <c:numCache>
                <c:formatCode>#,##0</c:formatCode>
                <c:ptCount val="12"/>
                <c:pt idx="0">
                  <c:v>850</c:v>
                </c:pt>
                <c:pt idx="1">
                  <c:v>11000</c:v>
                </c:pt>
                <c:pt idx="2">
                  <c:v>11000</c:v>
                </c:pt>
                <c:pt idx="3">
                  <c:v>11000</c:v>
                </c:pt>
                <c:pt idx="4">
                  <c:v>4500</c:v>
                </c:pt>
                <c:pt idx="5">
                  <c:v>4500</c:v>
                </c:pt>
                <c:pt idx="6">
                  <c:v>4500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DF0-46DF-A707-C5A47307A307}"/>
            </c:ext>
          </c:extLst>
        </c:ser>
        <c:ser>
          <c:idx val="3"/>
          <c:order val="4"/>
          <c:tx>
            <c:strRef>
              <c:f>'DPGECP emploi prévision-conso'!$B$5</c:f>
              <c:strCache>
                <c:ptCount val="1"/>
                <c:pt idx="0">
                  <c:v>Consommation logiciel Y</c:v>
                </c:pt>
              </c:strCache>
            </c:strRef>
          </c:tx>
          <c:spPr>
            <a:blipFill dpi="0" rotWithShape="1">
              <a:blip xmlns:r="http://schemas.openxmlformats.org/officeDocument/2006/relationships" r:embed="rId2">
                <a:alphaModFix amt="50000"/>
              </a:blip>
              <a:srcRect/>
              <a:stretch>
                <a:fillRect/>
              </a:stretch>
            </a:blipFill>
            <a:ln w="25400">
              <a:noFill/>
            </a:ln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prévision-conso'!$C$5:$N$5</c:f>
              <c:numCache>
                <c:formatCode>#,##0</c:formatCode>
                <c:ptCount val="12"/>
                <c:pt idx="0">
                  <c:v>8000</c:v>
                </c:pt>
                <c:pt idx="1">
                  <c:v>10000</c:v>
                </c:pt>
                <c:pt idx="2">
                  <c:v>0</c:v>
                </c:pt>
                <c:pt idx="3">
                  <c:v>0</c:v>
                </c:pt>
                <c:pt idx="4">
                  <c:v>10000</c:v>
                </c:pt>
                <c:pt idx="5">
                  <c:v>8000</c:v>
                </c:pt>
                <c:pt idx="6">
                  <c:v>10000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4209792"/>
        <c:axId val="274208256"/>
      </c:barChart>
      <c:lineChart>
        <c:grouping val="standard"/>
        <c:varyColors val="0"/>
        <c:ser>
          <c:idx val="4"/>
          <c:order val="0"/>
          <c:tx>
            <c:strRef>
              <c:f>'DPGECP emploi prévision-conso'!$B$8</c:f>
              <c:strCache>
                <c:ptCount val="1"/>
                <c:pt idx="0">
                  <c:v>budget</c:v>
                </c:pt>
              </c:strCache>
            </c:strRef>
          </c:tx>
          <c:marker>
            <c:symbol val="none"/>
          </c:marker>
          <c:val>
            <c:numRef>
              <c:f>'DPGECP emploi prévision-conso'!$C$8:$O$8</c:f>
              <c:numCache>
                <c:formatCode>General</c:formatCode>
                <c:ptCount val="13"/>
                <c:pt idx="0">
                  <c:v>8750</c:v>
                </c:pt>
                <c:pt idx="1">
                  <c:v>8750</c:v>
                </c:pt>
                <c:pt idx="2">
                  <c:v>8750</c:v>
                </c:pt>
                <c:pt idx="3">
                  <c:v>8750</c:v>
                </c:pt>
                <c:pt idx="4">
                  <c:v>8750</c:v>
                </c:pt>
                <c:pt idx="5">
                  <c:v>8750</c:v>
                </c:pt>
                <c:pt idx="6">
                  <c:v>8750</c:v>
                </c:pt>
                <c:pt idx="7">
                  <c:v>8750</c:v>
                </c:pt>
                <c:pt idx="8">
                  <c:v>8750</c:v>
                </c:pt>
                <c:pt idx="9">
                  <c:v>8750</c:v>
                </c:pt>
                <c:pt idx="10">
                  <c:v>8750</c:v>
                </c:pt>
                <c:pt idx="11">
                  <c:v>8750</c:v>
                </c:pt>
                <c:pt idx="12">
                  <c:v>8750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DDF0-46DF-A707-C5A47307A307}"/>
            </c:ext>
          </c:extLst>
        </c:ser>
        <c:ser>
          <c:idx val="5"/>
          <c:order val="5"/>
          <c:tx>
            <c:v>moyenne conso chorus</c:v>
          </c:tx>
          <c:marker>
            <c:symbol val="none"/>
          </c:marker>
          <c:val>
            <c:numRef>
              <c:f>'DPGECP emploi prévision-conso'!$C$6:$N$6</c:f>
              <c:numCache>
                <c:formatCode>#,##0</c:formatCode>
                <c:ptCount val="12"/>
                <c:pt idx="0">
                  <c:v>9000</c:v>
                </c:pt>
                <c:pt idx="1">
                  <c:v>9000</c:v>
                </c:pt>
                <c:pt idx="2">
                  <c:v>6000.333333333333</c:v>
                </c:pt>
                <c:pt idx="3">
                  <c:v>4500.5</c:v>
                </c:pt>
                <c:pt idx="4">
                  <c:v>4600.3999999999996</c:v>
                </c:pt>
                <c:pt idx="5">
                  <c:v>5333.666666666667</c:v>
                </c:pt>
                <c:pt idx="6">
                  <c:v>5857.4285714285716</c:v>
                </c:pt>
                <c:pt idx="7">
                  <c:v>5125.25</c:v>
                </c:pt>
                <c:pt idx="8">
                  <c:v>4555.7777777777774</c:v>
                </c:pt>
                <c:pt idx="9">
                  <c:v>4100.2</c:v>
                </c:pt>
                <c:pt idx="10">
                  <c:v>3727.4545454545455</c:v>
                </c:pt>
                <c:pt idx="11">
                  <c:v>3441.8333333333335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4209792"/>
        <c:axId val="274208256"/>
      </c:lineChart>
      <c:catAx>
        <c:axId val="2728204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74206720"/>
        <c:crosses val="autoZero"/>
        <c:auto val="1"/>
        <c:lblAlgn val="ctr"/>
        <c:lblOffset val="100"/>
        <c:noMultiLvlLbl val="0"/>
      </c:catAx>
      <c:valAx>
        <c:axId val="27420672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72820480"/>
        <c:crosses val="autoZero"/>
        <c:crossBetween val="between"/>
      </c:valAx>
      <c:valAx>
        <c:axId val="274208256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crossAx val="274209792"/>
        <c:crosses val="max"/>
        <c:crossBetween val="between"/>
      </c:valAx>
      <c:catAx>
        <c:axId val="2742097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74208256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PAE magistrats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5661023622047243"/>
          <c:y val="0.19468759113444153"/>
          <c:w val="0.81283420822397201"/>
          <c:h val="0.42245115193934091"/>
        </c:manualLayout>
      </c:layout>
      <c:barChart>
        <c:barDir val="col"/>
        <c:grouping val="clustered"/>
        <c:varyColors val="0"/>
        <c:ser>
          <c:idx val="1"/>
          <c:order val="2"/>
          <c:tx>
            <c:v>prévision chorus</c:v>
          </c:tx>
          <c:spPr>
            <a:solidFill>
              <a:srgbClr val="00B050">
                <a:alpha val="51000"/>
              </a:srgbClr>
            </a:solidFill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prévision-conso'!$C$3:$N$3</c:f>
              <c:numCache>
                <c:formatCode>#,##0</c:formatCode>
                <c:ptCount val="12"/>
                <c:pt idx="0">
                  <c:v>850</c:v>
                </c:pt>
                <c:pt idx="1">
                  <c:v>11000</c:v>
                </c:pt>
                <c:pt idx="2">
                  <c:v>11000</c:v>
                </c:pt>
                <c:pt idx="3">
                  <c:v>11000</c:v>
                </c:pt>
                <c:pt idx="4">
                  <c:v>4500</c:v>
                </c:pt>
                <c:pt idx="5">
                  <c:v>4500</c:v>
                </c:pt>
                <c:pt idx="6">
                  <c:v>4500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DF0-46DF-A707-C5A47307A307}"/>
            </c:ext>
          </c:extLst>
        </c:ser>
        <c:ser>
          <c:idx val="0"/>
          <c:order val="5"/>
          <c:tx>
            <c:v>prévision GA</c:v>
          </c:tx>
          <c:spPr>
            <a:blipFill dpi="0" rotWithShape="1">
              <a:blip xmlns:r="http://schemas.openxmlformats.org/officeDocument/2006/relationships" r:embed="rId1">
                <a:alphaModFix amt="50000"/>
              </a:blip>
              <a:srcRect/>
              <a:stretch>
                <a:fillRect/>
              </a:stretch>
            </a:blipFill>
            <a:ln w="25400">
              <a:solidFill>
                <a:schemeClr val="bg1"/>
              </a:solidFill>
            </a:ln>
          </c:spPr>
          <c:invertIfNegative val="0"/>
          <c:pictureOptions>
            <c:pictureFormat val="stack"/>
          </c:pictureOptions>
          <c:cat>
            <c:strRef>
              <c:f>'DPGECP emploi prévision-conso'!#REF!</c:f>
            </c:strRef>
          </c:cat>
          <c:val>
            <c:numRef>
              <c:f>'DPGECP emploi prévision-conso'!$C$2:$N$2</c:f>
              <c:numCache>
                <c:formatCode>#,##0</c:formatCode>
                <c:ptCount val="12"/>
                <c:pt idx="0">
                  <c:v>6000</c:v>
                </c:pt>
                <c:pt idx="1">
                  <c:v>5000</c:v>
                </c:pt>
                <c:pt idx="2">
                  <c:v>5000</c:v>
                </c:pt>
                <c:pt idx="3">
                  <c:v>5000</c:v>
                </c:pt>
                <c:pt idx="4">
                  <c:v>5000</c:v>
                </c:pt>
                <c:pt idx="5">
                  <c:v>5000</c:v>
                </c:pt>
                <c:pt idx="6">
                  <c:v>9000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overlap val="-100"/>
        <c:axId val="129761664"/>
        <c:axId val="129755776"/>
      </c:barChart>
      <c:barChart>
        <c:barDir val="col"/>
        <c:grouping val="clustered"/>
        <c:varyColors val="0"/>
        <c:ser>
          <c:idx val="2"/>
          <c:order val="3"/>
          <c:tx>
            <c:v>consommation chorus</c:v>
          </c:tx>
          <c:spPr>
            <a:solidFill>
              <a:srgbClr val="FF0000">
                <a:alpha val="50000"/>
              </a:srgbClr>
            </a:solidFill>
            <a:ln w="25400">
              <a:noFill/>
            </a:ln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prévision-conso'!$C$4:$N$4</c:f>
              <c:numCache>
                <c:formatCode>#,##0</c:formatCode>
                <c:ptCount val="12"/>
                <c:pt idx="0">
                  <c:v>9000</c:v>
                </c:pt>
                <c:pt idx="1">
                  <c:v>9000</c:v>
                </c:pt>
                <c:pt idx="2">
                  <c:v>1</c:v>
                </c:pt>
                <c:pt idx="3">
                  <c:v>1</c:v>
                </c:pt>
                <c:pt idx="4">
                  <c:v>5000</c:v>
                </c:pt>
                <c:pt idx="5">
                  <c:v>9000</c:v>
                </c:pt>
                <c:pt idx="6">
                  <c:v>9000</c:v>
                </c:pt>
                <c:pt idx="11">
                  <c:v>300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DF0-46DF-A707-C5A47307A307}"/>
            </c:ext>
          </c:extLst>
        </c:ser>
        <c:ser>
          <c:idx val="3"/>
          <c:order val="4"/>
          <c:tx>
            <c:v>consommation GA programme</c:v>
          </c:tx>
          <c:spPr>
            <a:blipFill dpi="0" rotWithShape="1">
              <a:blip xmlns:r="http://schemas.openxmlformats.org/officeDocument/2006/relationships" r:embed="rId2">
                <a:alphaModFix amt="50000"/>
              </a:blip>
              <a:srcRect/>
              <a:stretch>
                <a:fillRect/>
              </a:stretch>
            </a:blipFill>
            <a:ln w="25400">
              <a:noFill/>
            </a:ln>
          </c:spPr>
          <c:invertIfNegative val="0"/>
          <c:cat>
            <c:strRef>
              <c:f>'DPGECP emploi prévision-conso'!#REF!</c:f>
            </c:strRef>
          </c:cat>
          <c:val>
            <c:numRef>
              <c:f>'DPGECP emploi prévision-conso'!$C$5:$N$5</c:f>
              <c:numCache>
                <c:formatCode>#,##0</c:formatCode>
                <c:ptCount val="12"/>
                <c:pt idx="0">
                  <c:v>8000</c:v>
                </c:pt>
                <c:pt idx="1">
                  <c:v>10000</c:v>
                </c:pt>
                <c:pt idx="2">
                  <c:v>0</c:v>
                </c:pt>
                <c:pt idx="3">
                  <c:v>0</c:v>
                </c:pt>
                <c:pt idx="4">
                  <c:v>10000</c:v>
                </c:pt>
                <c:pt idx="5">
                  <c:v>8000</c:v>
                </c:pt>
                <c:pt idx="6">
                  <c:v>10000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1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overlap val="-100"/>
        <c:axId val="129761664"/>
        <c:axId val="129755776"/>
      </c:barChart>
      <c:lineChart>
        <c:grouping val="standard"/>
        <c:varyColors val="0"/>
        <c:ser>
          <c:idx val="5"/>
          <c:order val="0"/>
          <c:tx>
            <c:v>moyenne conso chorus</c:v>
          </c:tx>
          <c:marker>
            <c:symbol val="none"/>
          </c:marker>
          <c:val>
            <c:numRef>
              <c:f>'DPGECP emploi prévision-conso'!$C$6:$N$6</c:f>
              <c:numCache>
                <c:formatCode>#,##0</c:formatCode>
                <c:ptCount val="12"/>
                <c:pt idx="0">
                  <c:v>9000</c:v>
                </c:pt>
                <c:pt idx="1">
                  <c:v>9000</c:v>
                </c:pt>
                <c:pt idx="2">
                  <c:v>6000.333333333333</c:v>
                </c:pt>
                <c:pt idx="3">
                  <c:v>4500.5</c:v>
                </c:pt>
                <c:pt idx="4">
                  <c:v>4600.3999999999996</c:v>
                </c:pt>
                <c:pt idx="5">
                  <c:v>5333.666666666667</c:v>
                </c:pt>
                <c:pt idx="6">
                  <c:v>5857.4285714285716</c:v>
                </c:pt>
                <c:pt idx="7">
                  <c:v>5125.25</c:v>
                </c:pt>
                <c:pt idx="8">
                  <c:v>4555.7777777777774</c:v>
                </c:pt>
                <c:pt idx="9">
                  <c:v>4100.2</c:v>
                </c:pt>
                <c:pt idx="10">
                  <c:v>3727.4545454545455</c:v>
                </c:pt>
                <c:pt idx="11">
                  <c:v>3441.8333333333335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DDF0-46DF-A707-C5A47307A307}"/>
            </c:ext>
          </c:extLst>
        </c:ser>
        <c:ser>
          <c:idx val="4"/>
          <c:order val="1"/>
          <c:tx>
            <c:v>PAE LFI</c:v>
          </c:tx>
          <c:marker>
            <c:symbol val="none"/>
          </c:marker>
          <c:val>
            <c:numRef>
              <c:f>'DPGECP emploi prévision-conso'!#REF!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DDF0-46DF-A707-C5A47307A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761664"/>
        <c:axId val="129755776"/>
      </c:lineChart>
      <c:valAx>
        <c:axId val="129755776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crossAx val="129761664"/>
        <c:crosses val="max"/>
        <c:crossBetween val="between"/>
      </c:valAx>
      <c:catAx>
        <c:axId val="1297616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9755776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1847849</xdr:colOff>
      <xdr:row>11</xdr:row>
      <xdr:rowOff>159200</xdr:rowOff>
    </xdr:from>
    <xdr:to>
      <xdr:col>11</xdr:col>
      <xdr:colOff>28575</xdr:colOff>
      <xdr:row>37</xdr:row>
      <xdr:rowOff>134216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85725</xdr:colOff>
      <xdr:row>38</xdr:row>
      <xdr:rowOff>123825</xdr:rowOff>
    </xdr:from>
    <xdr:to>
      <xdr:col>14</xdr:col>
      <xdr:colOff>1009651</xdr:colOff>
      <xdr:row>64</xdr:row>
      <xdr:rowOff>98841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8"/>
  <sheetViews>
    <sheetView tabSelected="1" topLeftCell="A13" zoomScaleNormal="100" zoomScaleSheetLayoutView="80" zoomScalePageLayoutView="77" workbookViewId="0">
      <selection activeCell="B19" sqref="B19"/>
    </sheetView>
  </sheetViews>
  <sheetFormatPr baseColWidth="10" defaultRowHeight="14.25" x14ac:dyDescent="0.2"/>
  <cols>
    <col min="1" max="1" width="14.28515625" style="2" customWidth="1"/>
    <col min="2" max="2" width="66.28515625" style="2" customWidth="1"/>
    <col min="3" max="3" width="14.85546875" style="2" customWidth="1"/>
    <col min="4" max="4" width="11" style="2" bestFit="1" customWidth="1"/>
    <col min="5" max="5" width="9.85546875" style="2" bestFit="1" customWidth="1"/>
    <col min="6" max="9" width="16.140625" style="2" bestFit="1" customWidth="1"/>
    <col min="10" max="10" width="16.85546875" style="2" bestFit="1" customWidth="1"/>
    <col min="11" max="11" width="19.5703125" style="2" bestFit="1" customWidth="1"/>
    <col min="12" max="13" width="16.85546875" style="2" bestFit="1" customWidth="1"/>
    <col min="14" max="14" width="17.28515625" style="2" bestFit="1" customWidth="1"/>
    <col min="15" max="15" width="25.140625" style="2" customWidth="1"/>
    <col min="16" max="16" width="15.7109375" style="2" customWidth="1"/>
    <col min="17" max="17" width="16.42578125" style="2" customWidth="1"/>
    <col min="18" max="18" width="21.85546875" style="2" bestFit="1" customWidth="1"/>
    <col min="19" max="19" width="15.5703125" style="2" customWidth="1"/>
    <col min="20" max="21" width="15.7109375" style="2" customWidth="1"/>
    <col min="22" max="30" width="12.42578125" style="2" customWidth="1"/>
    <col min="31" max="16384" width="11.42578125" style="2"/>
  </cols>
  <sheetData>
    <row r="1" spans="1:19" ht="21" customHeight="1" thickBot="1" x14ac:dyDescent="0.25">
      <c r="A1" s="20" t="s">
        <v>17</v>
      </c>
      <c r="C1" s="4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6" t="s">
        <v>11</v>
      </c>
      <c r="O1" s="7" t="s">
        <v>13</v>
      </c>
      <c r="Q1" s="3"/>
      <c r="R1" s="1" t="e">
        <f>TEXT(#REF!,"mmmm")</f>
        <v>#REF!</v>
      </c>
    </row>
    <row r="2" spans="1:19" ht="21" customHeight="1" x14ac:dyDescent="0.2">
      <c r="A2" s="21"/>
      <c r="B2" s="8" t="s">
        <v>19</v>
      </c>
      <c r="C2" s="9">
        <v>6000</v>
      </c>
      <c r="D2" s="9">
        <v>5000</v>
      </c>
      <c r="E2" s="9">
        <v>5000</v>
      </c>
      <c r="F2" s="9">
        <v>5000</v>
      </c>
      <c r="G2" s="9">
        <v>5000</v>
      </c>
      <c r="H2" s="9">
        <v>5000</v>
      </c>
      <c r="I2" s="9">
        <v>9000</v>
      </c>
      <c r="J2" s="9" t="e">
        <f>#REF!</f>
        <v>#REF!</v>
      </c>
      <c r="K2" s="9" t="e">
        <f>#REF!</f>
        <v>#REF!</v>
      </c>
      <c r="L2" s="9" t="e">
        <f>#REF!</f>
        <v>#REF!</v>
      </c>
      <c r="M2" s="9" t="e">
        <f>#REF!</f>
        <v>#REF!</v>
      </c>
      <c r="N2" s="9" t="e">
        <f>#REF!</f>
        <v>#REF!</v>
      </c>
      <c r="O2" s="11" t="e">
        <f t="shared" ref="O2" si="0">AVERAGE(C2:N2)</f>
        <v>#REF!</v>
      </c>
      <c r="Q2" s="3"/>
      <c r="R2" s="11" t="e">
        <f>AVERAGEIFS(C2:N2,#REF!,"oui")</f>
        <v>#REF!</v>
      </c>
      <c r="S2" s="12"/>
    </row>
    <row r="3" spans="1:19" ht="21" customHeight="1" thickBot="1" x14ac:dyDescent="0.25">
      <c r="A3" s="21"/>
      <c r="B3" s="8" t="s">
        <v>18</v>
      </c>
      <c r="C3" s="9">
        <v>850</v>
      </c>
      <c r="D3" s="9">
        <v>11000</v>
      </c>
      <c r="E3" s="9">
        <v>11000</v>
      </c>
      <c r="F3" s="9">
        <v>11000</v>
      </c>
      <c r="G3" s="9">
        <v>4500</v>
      </c>
      <c r="H3" s="9">
        <v>4500</v>
      </c>
      <c r="I3" s="9">
        <v>4500</v>
      </c>
      <c r="J3" s="9" t="e">
        <f>IF(#REF!=0,#REF!,#REF!)</f>
        <v>#REF!</v>
      </c>
      <c r="K3" s="9" t="e">
        <f>IF(#REF!=0,#REF!,#REF!)</f>
        <v>#REF!</v>
      </c>
      <c r="L3" s="9" t="e">
        <f>IF(#REF!=0,#REF!,#REF!)</f>
        <v>#REF!</v>
      </c>
      <c r="M3" s="9" t="e">
        <f>IF(#REF!=0,#REF!,#REF!)</f>
        <v>#REF!</v>
      </c>
      <c r="N3" s="9" t="e">
        <f>IF(#REF!=0,#REF!,#REF!)</f>
        <v>#REF!</v>
      </c>
      <c r="O3" s="11" t="e">
        <f t="shared" ref="O3" si="1">AVERAGE(C3:N3)</f>
        <v>#REF!</v>
      </c>
      <c r="Q3" s="3"/>
      <c r="R3" s="11" t="e">
        <f>AVERAGEIFS(C3:N3,#REF!,"oui")</f>
        <v>#REF!</v>
      </c>
      <c r="S3" s="12"/>
    </row>
    <row r="4" spans="1:19" ht="21" customHeight="1" x14ac:dyDescent="0.2">
      <c r="A4" s="20" t="s">
        <v>12</v>
      </c>
      <c r="B4" s="23" t="s">
        <v>15</v>
      </c>
      <c r="C4" s="22">
        <v>9000</v>
      </c>
      <c r="D4" s="10">
        <v>9000</v>
      </c>
      <c r="E4" s="10">
        <v>1</v>
      </c>
      <c r="F4" s="10">
        <v>1</v>
      </c>
      <c r="G4" s="10">
        <v>5000</v>
      </c>
      <c r="H4" s="10">
        <v>9000</v>
      </c>
      <c r="I4" s="10">
        <v>9000</v>
      </c>
      <c r="J4" s="14"/>
      <c r="K4" s="14"/>
      <c r="L4" s="14"/>
      <c r="M4" s="14"/>
      <c r="N4" s="18">
        <v>300</v>
      </c>
      <c r="O4" s="19">
        <f>SUM(C4:N4)/(COUNTA(C4:N4)+COUNTBLANK(C4:N4))</f>
        <v>3441.8333333333335</v>
      </c>
      <c r="P4" s="15"/>
      <c r="Q4" s="3"/>
      <c r="R4" s="19" t="e">
        <f>SUMIFS(C5:N5,#REF!,"oui")/COUNTIF(#REF!,"oui")</f>
        <v>#REF!</v>
      </c>
      <c r="S4" s="15"/>
    </row>
    <row r="5" spans="1:19" ht="21" customHeight="1" x14ac:dyDescent="0.2">
      <c r="A5" s="21"/>
      <c r="B5" s="23" t="s">
        <v>16</v>
      </c>
      <c r="C5" s="22">
        <v>8000</v>
      </c>
      <c r="D5" s="10">
        <v>10000</v>
      </c>
      <c r="E5" s="13">
        <v>0</v>
      </c>
      <c r="F5" s="10">
        <v>0</v>
      </c>
      <c r="G5" s="10">
        <v>10000</v>
      </c>
      <c r="H5" s="13">
        <v>8000</v>
      </c>
      <c r="I5" s="10">
        <v>10000</v>
      </c>
      <c r="J5" s="10">
        <v>0</v>
      </c>
      <c r="K5" s="10">
        <v>0</v>
      </c>
      <c r="L5" s="10">
        <v>0</v>
      </c>
      <c r="M5" s="10"/>
      <c r="N5" s="16">
        <v>200</v>
      </c>
      <c r="O5" s="11">
        <f t="shared" ref="O5:O6" si="2">SUM(C5:N5)/(COUNTA(C5:N5)+COUNTBLANK(C5:N5))</f>
        <v>3850</v>
      </c>
      <c r="P5" s="15"/>
      <c r="Q5" s="3"/>
      <c r="R5" s="11" t="e">
        <f>SUMIFS(#REF!,#REF!,"oui")/COUNTIF(#REF!,"oui")</f>
        <v>#REF!</v>
      </c>
      <c r="S5" s="15"/>
    </row>
    <row r="6" spans="1:19" ht="21" customHeight="1" x14ac:dyDescent="0.2">
      <c r="A6" s="21"/>
      <c r="B6" s="23" t="s">
        <v>14</v>
      </c>
      <c r="C6" s="22">
        <f>SUM($C$4:C4)/(COUNTA($C$4:C4)+COUNTBLANK($C$4:C4))</f>
        <v>9000</v>
      </c>
      <c r="D6" s="13">
        <f>SUM($C$4:D4)/(COUNTA($C$4:D4)+COUNTBLANK($C$4:D4))</f>
        <v>9000</v>
      </c>
      <c r="E6" s="13">
        <f>SUM($C$4:E4)/(COUNTA($C$4:E4)+COUNTBLANK($C$4:E4))</f>
        <v>6000.333333333333</v>
      </c>
      <c r="F6" s="13">
        <f>SUM($C$4:F4)/(COUNTA($C$4:F4)+COUNTBLANK($C$4:F4))</f>
        <v>4500.5</v>
      </c>
      <c r="G6" s="13">
        <f>SUM($C$4:G4)/(COUNTA($C$4:G4)+COUNTBLANK($C$4:G4))</f>
        <v>4600.3999999999996</v>
      </c>
      <c r="H6" s="13">
        <f>SUM($C$4:H4)/(COUNTA($C$4:H4)+COUNTBLANK($C$4:H4))</f>
        <v>5333.666666666667</v>
      </c>
      <c r="I6" s="13">
        <f>SUM($C$4:I4)/(COUNTA($C$4:I4)+COUNTBLANK($C$4:I4))</f>
        <v>5857.4285714285716</v>
      </c>
      <c r="J6" s="13">
        <f>SUM($C$4:J4)/(COUNTA($C$4:J4)+COUNTBLANK($C$4:J4))</f>
        <v>5125.25</v>
      </c>
      <c r="K6" s="13">
        <f>SUM($C$4:K4)/(COUNTA($C$4:K4)+COUNTBLANK($C$4:K4))</f>
        <v>4555.7777777777774</v>
      </c>
      <c r="L6" s="13">
        <f>SUM($C$4:L4)/(COUNTA($C$4:L4)+COUNTBLANK($C$4:L4))</f>
        <v>4100.2</v>
      </c>
      <c r="M6" s="13">
        <f>SUM($C$4:M4)/(COUNTA($C$4:M4)+COUNTBLANK($C$4:M4))</f>
        <v>3727.4545454545455</v>
      </c>
      <c r="N6" s="13">
        <f>SUM($C$4:N4)/(COUNTA($C$4:N4)+COUNTBLANK($C$4:N4))</f>
        <v>3441.8333333333335</v>
      </c>
      <c r="O6" s="11">
        <f t="shared" si="2"/>
        <v>5436.9036856661851</v>
      </c>
      <c r="P6" s="15"/>
      <c r="Q6" s="3"/>
      <c r="R6" s="11" t="e">
        <f>SUMIFS(#REF!,#REF!,"oui")/COUNTIF(#REF!,"oui")</f>
        <v>#REF!</v>
      </c>
      <c r="S6" s="15"/>
    </row>
    <row r="7" spans="1:19" ht="21" customHeight="1" x14ac:dyDescent="0.2">
      <c r="Q7" s="3"/>
      <c r="S7" s="17"/>
    </row>
    <row r="8" spans="1:19" ht="21" customHeight="1" x14ac:dyDescent="0.2">
      <c r="B8" s="2" t="s">
        <v>20</v>
      </c>
      <c r="C8" s="2">
        <v>8750</v>
      </c>
      <c r="D8" s="2">
        <v>8750</v>
      </c>
      <c r="E8" s="2">
        <v>8750</v>
      </c>
      <c r="F8" s="2">
        <v>8750</v>
      </c>
      <c r="G8" s="2">
        <v>8750</v>
      </c>
      <c r="H8" s="2">
        <v>8750</v>
      </c>
      <c r="I8" s="2">
        <v>8750</v>
      </c>
      <c r="J8" s="2">
        <v>8750</v>
      </c>
      <c r="K8" s="2">
        <v>8750</v>
      </c>
      <c r="L8" s="2">
        <v>8750</v>
      </c>
      <c r="M8" s="2">
        <v>8750</v>
      </c>
      <c r="N8" s="2">
        <v>8750</v>
      </c>
      <c r="O8" s="2">
        <v>8750</v>
      </c>
      <c r="Q8" s="3"/>
      <c r="S8" s="17"/>
    </row>
  </sheetData>
  <mergeCells count="2">
    <mergeCell ref="A4:A6"/>
    <mergeCell ref="A1:A3"/>
  </mergeCells>
  <conditionalFormatting sqref="R4:S6 P4:P6">
    <cfRule type="cellIs" dxfId="1" priority="207" operator="lessThan">
      <formula>0</formula>
    </cfRule>
    <cfRule type="cellIs" dxfId="0" priority="208" operator="greaterThan">
      <formula>0</formula>
    </cfRule>
  </conditionalFormatting>
  <printOptions horizontalCentered="1"/>
  <pageMargins left="0" right="0" top="0.39370078740157483" bottom="0" header="0.31496062992125984" footer="0"/>
  <pageSetup paperSize="8" scale="37" fitToHeight="0" orientation="portrait" r:id="rId1"/>
  <headerFooter>
    <oddHeader>&amp;LSG/SFA/SDBA/BEMSO&amp;C&amp;"-,Gras"&amp;22TABLEAU DE GESTION MENSUEL P 166&amp;16
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DPGECP emploi prévision-conso</vt:lpstr>
      <vt:lpstr>'DPGECP emploi prévision-conso'!Zone_d_impression</vt:lpstr>
    </vt:vector>
  </TitlesOfParts>
  <Company>MDLJ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SANQUER Marie-Pierre</dc:creator>
  <cp:lastModifiedBy>PAPA</cp:lastModifiedBy>
  <cp:lastPrinted>2019-11-21T10:03:20Z</cp:lastPrinted>
  <dcterms:created xsi:type="dcterms:W3CDTF">2019-02-19T14:34:48Z</dcterms:created>
  <dcterms:modified xsi:type="dcterms:W3CDTF">2020-03-30T20:10:21Z</dcterms:modified>
</cp:coreProperties>
</file>