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cha\Downloads\"/>
    </mc:Choice>
  </mc:AlternateContent>
  <xr:revisionPtr revIDLastSave="0" documentId="8_{B110F113-C180-46AA-8E69-9C7D5EF0F6BA}" xr6:coauthVersionLast="45" xr6:coauthVersionMax="45" xr10:uidLastSave="{00000000-0000-0000-0000-000000000000}"/>
  <bookViews>
    <workbookView xWindow="-120" yWindow="-120" windowWidth="29040" windowHeight="15840" tabRatio="601" xr2:uid="{00000000-000D-0000-FFFF-FFFF00000000}"/>
  </bookViews>
  <sheets>
    <sheet name="Interface" sheetId="11" r:id="rId1"/>
    <sheet name="CHIFFRAGE" sheetId="9" r:id="rId2"/>
    <sheet name="BDD" sheetId="4" r:id="rId3"/>
    <sheet name="Facteurs de corrections" sheetId="1" r:id="rId4"/>
  </sheets>
  <externalReferences>
    <externalReference r:id="rId5"/>
  </externalReferences>
  <definedNames>
    <definedName name="_xlnm._FilterDatabase" localSheetId="2" hidden="1">BDD!$B$8:$O$10</definedName>
    <definedName name="_xlnm._FilterDatabase" localSheetId="1" hidden="1">CHIFFRAGE!$A$13:$P$39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8" i="9" l="1"/>
  <c r="L37" i="9"/>
  <c r="L36" i="9"/>
  <c r="L35" i="9"/>
  <c r="L34" i="9"/>
  <c r="L33" i="9"/>
  <c r="L32" i="9"/>
  <c r="L31" i="9"/>
  <c r="L30" i="9"/>
  <c r="L29" i="9"/>
  <c r="L28" i="9"/>
  <c r="L27" i="9"/>
  <c r="L26" i="9"/>
  <c r="L25" i="9"/>
  <c r="L24" i="9"/>
  <c r="L23" i="9"/>
  <c r="L22" i="9"/>
  <c r="L21" i="9"/>
  <c r="L20" i="9"/>
  <c r="L19" i="9"/>
  <c r="L18" i="9"/>
  <c r="L17" i="9"/>
  <c r="L16" i="9"/>
  <c r="L15" i="9"/>
  <c r="I33" i="9" l="1"/>
  <c r="J33" i="9"/>
  <c r="K33" i="9"/>
  <c r="M33" i="9"/>
  <c r="N33" i="9" s="1"/>
  <c r="O33" i="9" s="1"/>
  <c r="I34" i="9"/>
  <c r="J34" i="9"/>
  <c r="K34" i="9"/>
  <c r="M34" i="9"/>
  <c r="N34" i="9" s="1"/>
  <c r="O34" i="9" s="1"/>
  <c r="I35" i="9"/>
  <c r="J35" i="9"/>
  <c r="K35" i="9"/>
  <c r="M35" i="9"/>
  <c r="N35" i="9" s="1"/>
  <c r="O35" i="9" s="1"/>
  <c r="I36" i="9"/>
  <c r="J36" i="9"/>
  <c r="K36" i="9"/>
  <c r="M36" i="9"/>
  <c r="N36" i="9" s="1"/>
  <c r="O36" i="9" s="1"/>
  <c r="I37" i="9"/>
  <c r="J37" i="9"/>
  <c r="K37" i="9"/>
  <c r="M37" i="9"/>
  <c r="N37" i="9" s="1"/>
  <c r="O37" i="9" s="1"/>
  <c r="I38" i="9"/>
  <c r="J38" i="9"/>
  <c r="K38" i="9"/>
  <c r="M38" i="9"/>
  <c r="N38" i="9" s="1"/>
  <c r="O38" i="9" s="1"/>
  <c r="E33" i="9"/>
  <c r="E34" i="9"/>
  <c r="E35" i="9"/>
  <c r="E36" i="9"/>
  <c r="E37" i="9"/>
  <c r="E38" i="9"/>
  <c r="M17" i="9" l="1"/>
  <c r="N17" i="9" s="1"/>
  <c r="O17" i="9" s="1"/>
  <c r="M18" i="9"/>
  <c r="N18" i="9" s="1"/>
  <c r="O18" i="9" s="1"/>
  <c r="M19" i="9"/>
  <c r="N19" i="9" s="1"/>
  <c r="O19" i="9" s="1"/>
  <c r="M20" i="9"/>
  <c r="N20" i="9" s="1"/>
  <c r="O20" i="9" s="1"/>
  <c r="M21" i="9"/>
  <c r="N21" i="9" s="1"/>
  <c r="O21" i="9" s="1"/>
  <c r="M22" i="9"/>
  <c r="N22" i="9" s="1"/>
  <c r="O22" i="9" s="1"/>
  <c r="M23" i="9"/>
  <c r="N23" i="9" s="1"/>
  <c r="O23" i="9" s="1"/>
  <c r="M24" i="9"/>
  <c r="N24" i="9" s="1"/>
  <c r="O24" i="9" s="1"/>
  <c r="M25" i="9"/>
  <c r="N25" i="9" s="1"/>
  <c r="O25" i="9" s="1"/>
  <c r="M26" i="9"/>
  <c r="N26" i="9" s="1"/>
  <c r="O26" i="9" s="1"/>
  <c r="M27" i="9"/>
  <c r="N27" i="9" s="1"/>
  <c r="O27" i="9" s="1"/>
  <c r="M28" i="9"/>
  <c r="N28" i="9" s="1"/>
  <c r="O28" i="9" s="1"/>
  <c r="M29" i="9"/>
  <c r="N29" i="9" s="1"/>
  <c r="O29" i="9" s="1"/>
  <c r="M30" i="9"/>
  <c r="N30" i="9" s="1"/>
  <c r="O30" i="9" s="1"/>
  <c r="M31" i="9"/>
  <c r="N31" i="9" s="1"/>
  <c r="O31" i="9" s="1"/>
  <c r="M32" i="9"/>
  <c r="N32" i="9" s="1"/>
  <c r="O32" i="9" s="1"/>
  <c r="M16" i="9" l="1"/>
  <c r="N16" i="9" s="1"/>
  <c r="O16" i="9" s="1"/>
  <c r="K16" i="9"/>
  <c r="J16" i="9"/>
  <c r="I16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M15" i="9"/>
  <c r="N15" i="9" s="1"/>
  <c r="O15" i="9" s="1"/>
  <c r="E15" i="9"/>
  <c r="I4" i="4"/>
  <c r="I3" i="4"/>
  <c r="I2" i="4"/>
  <c r="C39" i="9"/>
  <c r="K32" i="9"/>
  <c r="J32" i="9"/>
  <c r="I32" i="9"/>
  <c r="K31" i="9"/>
  <c r="J31" i="9"/>
  <c r="I31" i="9"/>
  <c r="K30" i="9"/>
  <c r="J30" i="9"/>
  <c r="I30" i="9"/>
  <c r="K29" i="9"/>
  <c r="J29" i="9"/>
  <c r="I29" i="9"/>
  <c r="K28" i="9"/>
  <c r="J28" i="9"/>
  <c r="I28" i="9"/>
  <c r="K27" i="9"/>
  <c r="J27" i="9"/>
  <c r="I27" i="9"/>
  <c r="K26" i="9"/>
  <c r="J26" i="9"/>
  <c r="I26" i="9"/>
  <c r="K25" i="9"/>
  <c r="J25" i="9"/>
  <c r="I25" i="9"/>
  <c r="K24" i="9"/>
  <c r="J24" i="9"/>
  <c r="I24" i="9"/>
  <c r="K23" i="9"/>
  <c r="J23" i="9"/>
  <c r="I23" i="9"/>
  <c r="K22" i="9"/>
  <c r="J22" i="9"/>
  <c r="I22" i="9"/>
  <c r="K21" i="9"/>
  <c r="J21" i="9"/>
  <c r="I21" i="9"/>
  <c r="K20" i="9"/>
  <c r="J20" i="9"/>
  <c r="I20" i="9"/>
  <c r="K19" i="9"/>
  <c r="J19" i="9"/>
  <c r="I19" i="9"/>
  <c r="K18" i="9"/>
  <c r="J18" i="9"/>
  <c r="I18" i="9"/>
  <c r="K17" i="9"/>
  <c r="J17" i="9"/>
  <c r="I17" i="9"/>
  <c r="K15" i="9"/>
  <c r="J15" i="9"/>
  <c r="I15" i="9"/>
  <c r="K13" i="9"/>
  <c r="J13" i="9"/>
  <c r="I13" i="9"/>
  <c r="O39" i="9" l="1"/>
  <c r="J2" i="4" l="1"/>
  <c r="M12" i="4" l="1"/>
  <c r="L12" i="4" s="1"/>
  <c r="M11" i="4"/>
  <c r="L11" i="4" s="1"/>
  <c r="M9" i="4"/>
  <c r="L9" i="4" s="1"/>
  <c r="M10" i="4"/>
  <c r="L10" i="4" s="1"/>
</calcChain>
</file>

<file path=xl/sharedStrings.xml><?xml version="1.0" encoding="utf-8"?>
<sst xmlns="http://schemas.openxmlformats.org/spreadsheetml/2006/main" count="105" uniqueCount="94">
  <si>
    <r>
      <rPr>
        <sz val="8"/>
        <color rgb="FF231F20"/>
        <rFont val="Symbol"/>
        <family val="1"/>
      </rPr>
      <t></t>
    </r>
    <r>
      <rPr>
        <b/>
        <sz val="8"/>
        <color rgb="FF231F20"/>
        <rFont val="Calibri"/>
        <family val="2"/>
      </rPr>
      <t>T [K]</t>
    </r>
  </si>
  <si>
    <r>
      <rPr>
        <b/>
        <sz val="8"/>
        <color rgb="FF231F20"/>
        <rFont val="Calibri"/>
        <family val="2"/>
      </rPr>
      <t>Exponent n</t>
    </r>
  </si>
  <si>
    <t>REFERENCE</t>
  </si>
  <si>
    <t>DESIGNATION TEXTE</t>
  </si>
  <si>
    <t>TYPE</t>
  </si>
  <si>
    <t>HAUTEUR EN MM</t>
  </si>
  <si>
    <t>LONGUEUR EN MM</t>
  </si>
  <si>
    <t>PROF. EN MM</t>
  </si>
  <si>
    <t>Exposant</t>
  </si>
  <si>
    <t>PUISSANCE EN WATT</t>
  </si>
  <si>
    <t>COULEUR</t>
  </si>
  <si>
    <t>RAL9016</t>
  </si>
  <si>
    <t>T1</t>
  </si>
  <si>
    <t>T2</t>
  </si>
  <si>
    <t>Tr</t>
  </si>
  <si>
    <t>Date:</t>
  </si>
  <si>
    <t>Numéro</t>
  </si>
  <si>
    <t>Emetteur</t>
  </si>
  <si>
    <t>Sacha</t>
  </si>
  <si>
    <t>Destinataire</t>
  </si>
  <si>
    <t>pos.</t>
  </si>
  <si>
    <t>local</t>
  </si>
  <si>
    <t>Watt</t>
  </si>
  <si>
    <t>prix unit
EUR HT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</si>
  <si>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</si>
  <si>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</si>
  <si>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</si>
  <si>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</si>
  <si>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</si>
  <si>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</si>
  <si>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</si>
  <si>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</si>
  <si>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</si>
  <si>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</si>
  <si>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</si>
  <si>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</si>
  <si>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</si>
  <si>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</si>
  <si>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</si>
  <si>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</si>
  <si>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</si>
  <si>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</si>
  <si>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</si>
  <si>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</si>
  <si>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</si>
  <si>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</si>
  <si>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</si>
  <si>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</si>
  <si>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</si>
  <si>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total</t>
  </si>
  <si>
    <t>PUISSANCE CORRIGEE</t>
  </si>
  <si>
    <t>COEFFICIENT</t>
  </si>
  <si>
    <t>Remise.
[%]</t>
  </si>
  <si>
    <t>prix net unit.
EUR HT</t>
  </si>
  <si>
    <t>prix net total
EUR HT</t>
  </si>
  <si>
    <t>désignation</t>
  </si>
  <si>
    <t>référence</t>
  </si>
  <si>
    <t>RRN2005000622MA</t>
  </si>
  <si>
    <t>RRN2005000722MA</t>
  </si>
  <si>
    <t>RRN20</t>
  </si>
  <si>
    <t>Tubulaire 2 col. 0500x270x65 234W Blanc</t>
  </si>
  <si>
    <t>Tubulaire 2 col. 0500x315x65 273W Blanc</t>
  </si>
  <si>
    <t>MODELE</t>
  </si>
  <si>
    <t>Tubulaire</t>
  </si>
  <si>
    <t>Prix</t>
  </si>
  <si>
    <t>FK0</t>
  </si>
  <si>
    <t>FK0220610W02</t>
  </si>
  <si>
    <t>FK022</t>
  </si>
  <si>
    <t>Panneaux type 22 600x1000x100 998W blanc</t>
  </si>
  <si>
    <t>FTP</t>
  </si>
  <si>
    <t>FTP120750601R2K</t>
  </si>
  <si>
    <t>panneaux type 12 750x600x64 625W blanc</t>
  </si>
  <si>
    <t>FTP12</t>
  </si>
  <si>
    <t>Modèle</t>
  </si>
  <si>
    <t>selection d'un modèle dans la BDD</t>
  </si>
  <si>
    <t>T1/T2/Tr</t>
  </si>
  <si>
    <t>change T1/T2/Tr dans la BDD</t>
  </si>
  <si>
    <t>Type</t>
  </si>
  <si>
    <t>selection eventuelle d'un type dans la BDD</t>
  </si>
  <si>
    <t>Hauteur</t>
  </si>
  <si>
    <t>Longueur</t>
  </si>
  <si>
    <t>délimitation eventuelle des dimensions</t>
  </si>
  <si>
    <t>Puissance</t>
  </si>
  <si>
    <t>correspond à la puissance corrigée recherchée dans la BDD</t>
  </si>
  <si>
    <t>+/- x %</t>
  </si>
  <si>
    <t>correspond à la puissance corrigée recherchée à +/- "x"% prêt</t>
  </si>
  <si>
    <t>Local</t>
  </si>
  <si>
    <t>correspond à une zone de saisie libre</t>
  </si>
  <si>
    <t>Quantité</t>
  </si>
  <si>
    <t>Valider</t>
  </si>
  <si>
    <t>insert la reference, le local et la quantité dans le tableau chiffrage</t>
  </si>
  <si>
    <t>Qté</t>
  </si>
  <si>
    <t>chambre</t>
  </si>
  <si>
    <t>Légende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</si>
</sst>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###0.00;###0.00"/>
    <numFmt numFmtId="168" formatCode="###0;###0"/>
    <numFmt numFmtId="169" formatCode="###0.0000;###0.0000"/>
    <numFmt numFmtId="170" formatCode="_-* #,##0\ _€_-;\-* #,##0\ _€_-;_-* &quot;-&quot;??\ _€_-;_-@_-"/>
    <numFmt numFmtId="171" formatCode="[$-1010407]General"/>
    <numFmt numFmtId="172" formatCode="_-* #,##0.00\ [$€-40C]_-;\-* #,##0.00\ [$€-40C]_-;_-* &quot;-&quot;??\ [$€-40C]_-;_-@_-"/>
  </numFmts>
  <fonts count="24" x14ac:knownFonts="1">
    <font>
      <sz val="10"/>
      <color rgb="FF000000"/>
      <name val="Times New Roman"/>
      <charset val="204"/>
    </font>
    <font>
      <b/>
      <sz val="12"/>
      <name val="Calibri"/>
      <family val="2"/>
    </font>
    <font>
      <b/>
      <sz val="8"/>
      <name val="Calibri"/>
      <family val="2"/>
    </font>
    <font>
      <b/>
      <sz val="8"/>
      <color rgb="FF231F20"/>
      <name val="Calibri"/>
      <family val="2"/>
    </font>
    <font>
      <sz val="8"/>
      <color rgb="FF231F20"/>
      <name val="Arial Narrow"/>
      <family val="2"/>
    </font>
    <font>
      <sz val="10"/>
      <name val="Arial"/>
      <family val="2"/>
    </font>
    <font>
      <sz val="8"/>
      <color rgb="FF231F20"/>
      <name val="Symbol"/>
      <family val="1"/>
    </font>
    <font>
      <sz val="10"/>
      <color rgb="FF000000"/>
      <name val="Times New Roman"/>
      <family val="1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8"/>
      <color rgb="FF000000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  <font>
      <b/>
      <sz val="36"/>
      <color indexed="8"/>
      <name val="Arial"/>
      <family val="2"/>
    </font>
    <font>
      <b/>
      <sz val="28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0"/>
      <color rgb="FF000000"/>
      <name val="Times New Roman"/>
      <charset val="204"/>
    </font>
    <font>
      <b/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ECECEC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rgb="FFDCDDDE"/>
      </left>
      <right/>
      <top style="thin">
        <color rgb="FFDCDDDE"/>
      </top>
      <bottom/>
      <diagonal/>
    </border>
    <border>
      <left style="thin">
        <color rgb="FFDCDDDE"/>
      </left>
      <right/>
      <top/>
      <bottom style="thin">
        <color rgb="FFBBBCC0"/>
      </bottom>
      <diagonal/>
    </border>
    <border>
      <left style="thin">
        <color rgb="FFDCDDDE"/>
      </left>
      <right style="thin">
        <color rgb="FFDCDDDE"/>
      </right>
      <top style="thin">
        <color rgb="FFDCDDDE"/>
      </top>
      <bottom style="thin">
        <color rgb="FFDCDDDE"/>
      </bottom>
      <diagonal/>
    </border>
    <border>
      <left style="thin">
        <color rgb="FFDCDDDE"/>
      </left>
      <right/>
      <top style="thin">
        <color rgb="FFDCDDDE"/>
      </top>
      <bottom style="thin">
        <color rgb="FFDCDDDE"/>
      </bottom>
      <diagonal/>
    </border>
    <border>
      <left/>
      <right/>
      <top style="thin">
        <color rgb="FFDCDDDE"/>
      </top>
      <bottom style="thin">
        <color rgb="FFDCDDDE"/>
      </bottom>
      <diagonal/>
    </border>
    <border>
      <left/>
      <right style="thin">
        <color rgb="FFDCDDDE"/>
      </right>
      <top style="thin">
        <color rgb="FFDCDDDE"/>
      </top>
      <bottom style="thin">
        <color rgb="FFDCDDDE"/>
      </bottom>
      <diagonal/>
    </border>
    <border>
      <left style="thin">
        <color rgb="FFDCDDDE"/>
      </left>
      <right style="thin">
        <color rgb="FFDCDDDE"/>
      </right>
      <top style="thin">
        <color rgb="FFDCDDDE"/>
      </top>
      <bottom style="thin">
        <color rgb="FFBBBCC0"/>
      </bottom>
      <diagonal/>
    </border>
    <border>
      <left style="thin">
        <color rgb="FFDCDDDE"/>
      </left>
      <right style="thin">
        <color rgb="FFDCDDDE"/>
      </right>
      <top style="thin">
        <color rgb="FFDCDDDE"/>
      </top>
      <bottom/>
      <diagonal/>
    </border>
    <border>
      <left style="thin">
        <color rgb="FFDCDDDE"/>
      </left>
      <right style="thin">
        <color rgb="FFDCDDDE"/>
      </right>
      <top/>
      <bottom style="thin">
        <color rgb="FFBBBCC0"/>
      </bottom>
      <diagonal/>
    </border>
    <border>
      <left style="thin">
        <color rgb="FFDCDDDE"/>
      </left>
      <right style="thin">
        <color rgb="FFDCDDDE"/>
      </right>
      <top/>
      <bottom/>
      <diagonal/>
    </border>
    <border>
      <left style="thin">
        <color rgb="FFDCDDDE"/>
      </left>
      <right style="thin">
        <color rgb="FFDCDDDE"/>
      </right>
      <top/>
      <bottom style="thin">
        <color rgb="FFDCDDDE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3">
    <xf numFmtId="0" fontId="0" fillId="0" borderId="0"/>
    <xf numFmtId="165" fontId="7" fillId="0" borderId="0" applyFont="0" applyFill="0" applyBorder="0" applyAlignment="0" applyProtection="0"/>
    <xf numFmtId="0" fontId="5" fillId="0" borderId="0"/>
    <xf numFmtId="0" fontId="5" fillId="0" borderId="0">
      <alignment wrapText="1"/>
    </xf>
    <xf numFmtId="0" fontId="15" fillId="0" borderId="0"/>
    <xf numFmtId="16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6" fillId="0" borderId="0" applyNumberFormat="0" applyFill="0" applyBorder="0" applyAlignment="0" applyProtection="0">
      <alignment wrapText="1"/>
    </xf>
    <xf numFmtId="9" fontId="5" fillId="0" borderId="0" applyFont="0" applyFill="0" applyBorder="0" applyAlignment="0" applyProtection="0">
      <alignment wrapText="1"/>
    </xf>
    <xf numFmtId="0" fontId="5" fillId="0" borderId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22" fillId="0" borderId="0" applyFont="0" applyFill="0" applyBorder="0" applyAlignment="0" applyProtection="0"/>
  </cellStyleXfs>
  <cellXfs count="134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167" fontId="3" fillId="0" borderId="7" xfId="0" applyNumberFormat="1" applyFont="1" applyFill="1" applyBorder="1" applyAlignment="1">
      <alignment horizontal="left" vertical="top" wrapText="1"/>
    </xf>
    <xf numFmtId="168" fontId="3" fillId="2" borderId="8" xfId="0" applyNumberFormat="1" applyFont="1" applyFill="1" applyBorder="1" applyAlignment="1">
      <alignment horizontal="center" vertical="top" wrapText="1"/>
    </xf>
    <xf numFmtId="169" fontId="4" fillId="0" borderId="8" xfId="0" applyNumberFormat="1" applyFont="1" applyFill="1" applyBorder="1" applyAlignment="1">
      <alignment horizontal="left" vertical="top" wrapText="1"/>
    </xf>
    <xf numFmtId="168" fontId="3" fillId="2" borderId="10" xfId="0" applyNumberFormat="1" applyFont="1" applyFill="1" applyBorder="1" applyAlignment="1">
      <alignment horizontal="center" vertical="top" wrapText="1"/>
    </xf>
    <xf numFmtId="169" fontId="4" fillId="0" borderId="10" xfId="0" applyNumberFormat="1" applyFont="1" applyFill="1" applyBorder="1" applyAlignment="1">
      <alignment horizontal="left" vertical="top" wrapText="1"/>
    </xf>
    <xf numFmtId="168" fontId="3" fillId="2" borderId="11" xfId="0" applyNumberFormat="1" applyFont="1" applyFill="1" applyBorder="1" applyAlignment="1">
      <alignment horizontal="center" vertical="top" wrapText="1"/>
    </xf>
    <xf numFmtId="169" fontId="4" fillId="0" borderId="11" xfId="0" applyNumberFormat="1" applyFont="1" applyFill="1" applyBorder="1" applyAlignment="1">
      <alignment horizontal="left" vertical="top" wrapText="1"/>
    </xf>
    <xf numFmtId="168" fontId="3" fillId="2" borderId="3" xfId="0" applyNumberFormat="1" applyFont="1" applyFill="1" applyBorder="1" applyAlignment="1">
      <alignment horizontal="center" vertical="top" wrapText="1"/>
    </xf>
    <xf numFmtId="169" fontId="4" fillId="0" borderId="3" xfId="0" applyNumberFormat="1" applyFont="1" applyFill="1" applyBorder="1" applyAlignment="1">
      <alignment horizontal="left" vertical="top" wrapText="1"/>
    </xf>
    <xf numFmtId="0" fontId="10" fillId="0" borderId="0" xfId="0" applyFont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8" fillId="0" borderId="12" xfId="1" applyNumberFormat="1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horizontal="center" vertical="center"/>
    </xf>
    <xf numFmtId="0" fontId="10" fillId="3" borderId="16" xfId="2" applyFont="1" applyFill="1" applyBorder="1" applyAlignment="1">
      <alignment horizontal="center" vertical="center"/>
    </xf>
    <xf numFmtId="0" fontId="10" fillId="3" borderId="17" xfId="2" applyFont="1" applyFill="1" applyBorder="1" applyAlignment="1">
      <alignment horizontal="left" vertical="center"/>
    </xf>
    <xf numFmtId="0" fontId="10" fillId="3" borderId="17" xfId="2" applyFont="1" applyFill="1" applyBorder="1" applyAlignment="1">
      <alignment horizontal="center" vertical="center"/>
    </xf>
    <xf numFmtId="0" fontId="11" fillId="3" borderId="17" xfId="2" applyFont="1" applyFill="1" applyBorder="1" applyAlignment="1">
      <alignment horizontal="center" vertical="center"/>
    </xf>
    <xf numFmtId="0" fontId="10" fillId="0" borderId="16" xfId="2" applyFont="1" applyFill="1" applyBorder="1" applyAlignment="1">
      <alignment horizontal="center" vertical="center"/>
    </xf>
    <xf numFmtId="0" fontId="10" fillId="0" borderId="17" xfId="2" applyFont="1" applyFill="1" applyBorder="1" applyAlignment="1">
      <alignment horizontal="left" vertical="center"/>
    </xf>
    <xf numFmtId="0" fontId="10" fillId="0" borderId="17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0" fillId="0" borderId="18" xfId="0" applyFill="1" applyBorder="1" applyAlignment="1">
      <alignment horizontal="left" vertical="top"/>
    </xf>
    <xf numFmtId="0" fontId="12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13" fillId="0" borderId="0" xfId="3" applyFont="1" applyFill="1" applyBorder="1" applyAlignment="1">
      <alignment vertical="top"/>
    </xf>
    <xf numFmtId="0" fontId="14" fillId="0" borderId="0" xfId="3" applyFont="1" applyFill="1" applyBorder="1" applyAlignment="1">
      <alignment vertical="top"/>
    </xf>
    <xf numFmtId="0" fontId="14" fillId="0" borderId="0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vertical="center"/>
    </xf>
    <xf numFmtId="0" fontId="17" fillId="0" borderId="0" xfId="7" applyFont="1" applyFill="1" applyBorder="1" applyAlignment="1">
      <alignment vertical="top"/>
    </xf>
    <xf numFmtId="0" fontId="18" fillId="0" borderId="0" xfId="3" applyFont="1" applyFill="1" applyBorder="1" applyAlignment="1">
      <alignment horizontal="center" vertical="center"/>
    </xf>
    <xf numFmtId="14" fontId="13" fillId="0" borderId="0" xfId="3" applyNumberFormat="1" applyFont="1" applyFill="1" applyBorder="1" applyAlignment="1">
      <alignment vertical="top"/>
    </xf>
    <xf numFmtId="0" fontId="19" fillId="0" borderId="0" xfId="3" applyFont="1" applyFill="1" applyBorder="1" applyAlignment="1">
      <alignment vertical="center" wrapText="1"/>
    </xf>
    <xf numFmtId="0" fontId="20" fillId="0" borderId="22" xfId="3" applyFont="1" applyFill="1" applyBorder="1" applyAlignment="1">
      <alignment horizontal="center" vertical="center" wrapText="1"/>
    </xf>
    <xf numFmtId="0" fontId="20" fillId="0" borderId="24" xfId="3" applyFont="1" applyFill="1" applyBorder="1" applyAlignment="1">
      <alignment horizontal="center" vertical="center" wrapText="1"/>
    </xf>
    <xf numFmtId="9" fontId="20" fillId="0" borderId="24" xfId="8" applyFont="1" applyFill="1" applyBorder="1" applyAlignment="1">
      <alignment horizontal="center" vertical="center" wrapText="1"/>
    </xf>
    <xf numFmtId="0" fontId="14" fillId="0" borderId="0" xfId="3" applyFont="1" applyFill="1" applyBorder="1" applyAlignment="1">
      <alignment vertical="center" wrapText="1"/>
    </xf>
    <xf numFmtId="0" fontId="14" fillId="0" borderId="0" xfId="3" applyFont="1" applyFill="1" applyAlignment="1">
      <alignment vertical="center" wrapText="1"/>
    </xf>
    <xf numFmtId="0" fontId="5" fillId="0" borderId="0" xfId="3" applyAlignment="1">
      <alignment vertical="center" wrapText="1"/>
    </xf>
    <xf numFmtId="0" fontId="21" fillId="4" borderId="26" xfId="3" applyFont="1" applyFill="1" applyBorder="1" applyAlignment="1">
      <alignment vertical="top"/>
    </xf>
    <xf numFmtId="171" fontId="21" fillId="4" borderId="26" xfId="3" applyNumberFormat="1" applyFont="1" applyFill="1" applyBorder="1" applyAlignment="1">
      <alignment horizontal="right" vertical="top"/>
    </xf>
    <xf numFmtId="0" fontId="20" fillId="4" borderId="26" xfId="3" applyFont="1" applyFill="1" applyBorder="1" applyAlignment="1">
      <alignment vertical="top"/>
    </xf>
    <xf numFmtId="171" fontId="21" fillId="4" borderId="26" xfId="3" applyNumberFormat="1" applyFont="1" applyFill="1" applyBorder="1" applyAlignment="1">
      <alignment horizontal="center" vertical="center"/>
    </xf>
    <xf numFmtId="172" fontId="21" fillId="4" borderId="26" xfId="3" applyNumberFormat="1" applyFont="1" applyFill="1" applyBorder="1" applyAlignment="1">
      <alignment horizontal="center" vertical="top"/>
    </xf>
    <xf numFmtId="172" fontId="21" fillId="4" borderId="26" xfId="3" applyNumberFormat="1" applyFont="1" applyFill="1" applyBorder="1" applyAlignment="1">
      <alignment horizontal="center" vertical="top" wrapText="1"/>
    </xf>
    <xf numFmtId="172" fontId="20" fillId="4" borderId="27" xfId="3" applyNumberFormat="1" applyFont="1" applyFill="1" applyBorder="1" applyAlignment="1">
      <alignment horizontal="center" vertical="top" wrapText="1"/>
    </xf>
    <xf numFmtId="10" fontId="21" fillId="4" borderId="27" xfId="8" applyNumberFormat="1" applyFont="1" applyFill="1" applyBorder="1" applyAlignment="1">
      <alignment horizontal="center" vertical="top" wrapText="1"/>
    </xf>
    <xf numFmtId="0" fontId="21" fillId="0" borderId="28" xfId="3" applyFont="1" applyFill="1" applyBorder="1" applyAlignment="1">
      <alignment horizontal="center" vertical="top"/>
    </xf>
    <xf numFmtId="0" fontId="21" fillId="0" borderId="0" xfId="3" applyFont="1" applyFill="1" applyBorder="1" applyAlignment="1">
      <alignment vertical="top"/>
    </xf>
    <xf numFmtId="171" fontId="21" fillId="0" borderId="0" xfId="3" applyNumberFormat="1" applyFont="1" applyFill="1" applyBorder="1" applyAlignment="1">
      <alignment horizontal="right" vertical="top"/>
    </xf>
    <xf numFmtId="0" fontId="20" fillId="0" borderId="0" xfId="3" applyFont="1" applyFill="1" applyBorder="1" applyAlignment="1">
      <alignment vertical="top"/>
    </xf>
    <xf numFmtId="171" fontId="21" fillId="0" borderId="0" xfId="3" applyNumberFormat="1" applyFont="1" applyFill="1" applyBorder="1" applyAlignment="1">
      <alignment horizontal="center" vertical="center"/>
    </xf>
    <xf numFmtId="172" fontId="21" fillId="0" borderId="0" xfId="3" applyNumberFormat="1" applyFont="1" applyFill="1" applyBorder="1" applyAlignment="1">
      <alignment horizontal="center" vertical="top"/>
    </xf>
    <xf numFmtId="172" fontId="21" fillId="0" borderId="0" xfId="3" applyNumberFormat="1" applyFont="1" applyFill="1" applyBorder="1" applyAlignment="1">
      <alignment horizontal="center" vertical="top" wrapText="1"/>
    </xf>
    <xf numFmtId="172" fontId="20" fillId="0" borderId="29" xfId="3" applyNumberFormat="1" applyFont="1" applyFill="1" applyBorder="1" applyAlignment="1">
      <alignment horizontal="center" vertical="top" wrapText="1"/>
    </xf>
    <xf numFmtId="10" fontId="21" fillId="0" borderId="29" xfId="8" applyNumberFormat="1" applyFont="1" applyFill="1" applyBorder="1" applyAlignment="1">
      <alignment horizontal="center" vertical="top" wrapText="1"/>
    </xf>
    <xf numFmtId="0" fontId="21" fillId="4" borderId="28" xfId="3" applyFont="1" applyFill="1" applyBorder="1" applyAlignment="1">
      <alignment horizontal="center" vertical="top"/>
    </xf>
    <xf numFmtId="0" fontId="21" fillId="4" borderId="0" xfId="3" applyFont="1" applyFill="1" applyBorder="1" applyAlignment="1">
      <alignment vertical="top"/>
    </xf>
    <xf numFmtId="171" fontId="21" fillId="4" borderId="0" xfId="3" applyNumberFormat="1" applyFont="1" applyFill="1" applyBorder="1" applyAlignment="1">
      <alignment horizontal="right" vertical="top"/>
    </xf>
    <xf numFmtId="0" fontId="20" fillId="4" borderId="0" xfId="3" applyFont="1" applyFill="1" applyBorder="1" applyAlignment="1">
      <alignment vertical="top"/>
    </xf>
    <xf numFmtId="171" fontId="21" fillId="4" borderId="0" xfId="3" applyNumberFormat="1" applyFont="1" applyFill="1" applyBorder="1" applyAlignment="1">
      <alignment horizontal="center" vertical="center"/>
    </xf>
    <xf numFmtId="172" fontId="21" fillId="4" borderId="0" xfId="3" applyNumberFormat="1" applyFont="1" applyFill="1" applyBorder="1" applyAlignment="1">
      <alignment horizontal="center" vertical="top"/>
    </xf>
    <xf numFmtId="172" fontId="21" fillId="4" borderId="0" xfId="3" applyNumberFormat="1" applyFont="1" applyFill="1" applyBorder="1" applyAlignment="1">
      <alignment horizontal="center" vertical="top" wrapText="1"/>
    </xf>
    <xf numFmtId="172" fontId="20" fillId="4" borderId="29" xfId="3" applyNumberFormat="1" applyFont="1" applyFill="1" applyBorder="1" applyAlignment="1">
      <alignment horizontal="center" vertical="top" wrapText="1"/>
    </xf>
    <xf numFmtId="10" fontId="21" fillId="4" borderId="29" xfId="8" applyNumberFormat="1" applyFont="1" applyFill="1" applyBorder="1" applyAlignment="1">
      <alignment horizontal="center" vertical="top" wrapText="1"/>
    </xf>
    <xf numFmtId="171" fontId="20" fillId="0" borderId="23" xfId="3" applyNumberFormat="1" applyFont="1" applyFill="1" applyBorder="1" applyAlignment="1">
      <alignment horizontal="right" vertical="top" wrapText="1"/>
    </xf>
    <xf numFmtId="0" fontId="13" fillId="0" borderId="23" xfId="3" applyFont="1" applyFill="1" applyBorder="1" applyAlignment="1">
      <alignment vertical="top" wrapText="1"/>
    </xf>
    <xf numFmtId="0" fontId="13" fillId="0" borderId="23" xfId="3" applyFont="1" applyFill="1" applyBorder="1" applyAlignment="1">
      <alignment horizontal="center" vertical="top" wrapText="1"/>
    </xf>
    <xf numFmtId="0" fontId="14" fillId="0" borderId="23" xfId="3" applyFont="1" applyFill="1" applyBorder="1" applyAlignment="1">
      <alignment horizontal="center" vertical="top" wrapText="1"/>
    </xf>
    <xf numFmtId="172" fontId="20" fillId="0" borderId="23" xfId="3" applyNumberFormat="1" applyFont="1" applyFill="1" applyBorder="1" applyAlignment="1">
      <alignment horizontal="center" vertical="top" wrapText="1"/>
    </xf>
    <xf numFmtId="172" fontId="20" fillId="0" borderId="24" xfId="3" applyNumberFormat="1" applyFont="1" applyFill="1" applyBorder="1" applyAlignment="1">
      <alignment horizontal="center" vertical="top" wrapText="1"/>
    </xf>
    <xf numFmtId="9" fontId="20" fillId="0" borderId="24" xfId="8" applyFont="1" applyFill="1" applyBorder="1" applyAlignment="1">
      <alignment horizontal="center" vertical="top" wrapText="1"/>
    </xf>
    <xf numFmtId="0" fontId="14" fillId="0" borderId="0" xfId="3" applyFont="1" applyFill="1" applyBorder="1" applyAlignment="1">
      <alignment vertical="top" wrapText="1"/>
    </xf>
    <xf numFmtId="0" fontId="14" fillId="0" borderId="0" xfId="3" applyFont="1" applyFill="1" applyAlignment="1">
      <alignment vertical="top" wrapText="1"/>
    </xf>
    <xf numFmtId="0" fontId="5" fillId="0" borderId="0" xfId="3">
      <alignment wrapText="1"/>
    </xf>
    <xf numFmtId="9" fontId="0" fillId="0" borderId="0" xfId="8" applyFont="1">
      <alignment wrapText="1"/>
    </xf>
    <xf numFmtId="2" fontId="10" fillId="0" borderId="15" xfId="2" applyNumberFormat="1" applyFont="1" applyFill="1" applyBorder="1" applyAlignment="1">
      <alignment horizontal="center" vertical="center"/>
    </xf>
    <xf numFmtId="1" fontId="10" fillId="0" borderId="15" xfId="0" applyNumberFormat="1" applyFont="1" applyBorder="1" applyAlignment="1">
      <alignment horizontal="center" vertical="center"/>
    </xf>
    <xf numFmtId="1" fontId="10" fillId="3" borderId="17" xfId="2" applyNumberFormat="1" applyFont="1" applyFill="1" applyBorder="1" applyAlignment="1">
      <alignment horizontal="center" vertical="center"/>
    </xf>
    <xf numFmtId="1" fontId="10" fillId="0" borderId="17" xfId="2" applyNumberFormat="1" applyFont="1" applyFill="1" applyBorder="1" applyAlignment="1">
      <alignment horizontal="center" vertical="center"/>
    </xf>
    <xf numFmtId="0" fontId="16" fillId="0" borderId="0" xfId="7" applyFill="1" applyBorder="1" applyAlignment="1">
      <alignment vertical="top"/>
    </xf>
    <xf numFmtId="172" fontId="0" fillId="0" borderId="0" xfId="0" applyNumberFormat="1" applyFill="1" applyBorder="1" applyAlignment="1">
      <alignment horizontal="left" vertical="top"/>
    </xf>
    <xf numFmtId="172" fontId="10" fillId="0" borderId="15" xfId="1" applyNumberFormat="1" applyFont="1" applyFill="1" applyBorder="1" applyAlignment="1">
      <alignment horizontal="center" vertical="center"/>
    </xf>
    <xf numFmtId="172" fontId="10" fillId="3" borderId="17" xfId="1" applyNumberFormat="1" applyFont="1" applyFill="1" applyBorder="1" applyAlignment="1">
      <alignment horizontal="center" vertical="center"/>
    </xf>
    <xf numFmtId="172" fontId="10" fillId="0" borderId="17" xfId="1" applyNumberFormat="1" applyFont="1" applyFill="1" applyBorder="1" applyAlignment="1">
      <alignment horizontal="center" vertical="center"/>
    </xf>
    <xf numFmtId="172" fontId="10" fillId="0" borderId="0" xfId="0" applyNumberFormat="1" applyFont="1" applyAlignment="1">
      <alignment horizontal="center" vertical="center"/>
    </xf>
    <xf numFmtId="0" fontId="20" fillId="0" borderId="23" xfId="3" applyFont="1" applyFill="1" applyBorder="1" applyAlignment="1">
      <alignment horizontal="center" vertical="center" wrapText="1"/>
    </xf>
    <xf numFmtId="0" fontId="5" fillId="0" borderId="0" xfId="9"/>
    <xf numFmtId="170" fontId="0" fillId="0" borderId="0" xfId="10" applyNumberFormat="1" applyFont="1" applyAlignment="1"/>
    <xf numFmtId="44" fontId="0" fillId="0" borderId="0" xfId="11" applyFont="1"/>
    <xf numFmtId="0" fontId="5" fillId="5" borderId="18" xfId="9" applyFill="1" applyBorder="1"/>
    <xf numFmtId="0" fontId="5" fillId="6" borderId="18" xfId="9" applyFill="1" applyBorder="1"/>
    <xf numFmtId="0" fontId="5" fillId="7" borderId="18" xfId="9" applyFill="1" applyBorder="1"/>
    <xf numFmtId="0" fontId="5" fillId="0" borderId="0" xfId="9" applyBorder="1"/>
    <xf numFmtId="1" fontId="5" fillId="0" borderId="0" xfId="9" applyNumberFormat="1" applyBorder="1"/>
    <xf numFmtId="170" fontId="20" fillId="0" borderId="23" xfId="10" applyNumberFormat="1" applyFont="1" applyFill="1" applyBorder="1" applyAlignment="1">
      <alignment horizontal="center" vertical="center" wrapText="1"/>
    </xf>
    <xf numFmtId="170" fontId="21" fillId="4" borderId="25" xfId="10" applyNumberFormat="1" applyFont="1" applyFill="1" applyBorder="1" applyAlignment="1">
      <alignment horizontal="center" vertical="top"/>
    </xf>
    <xf numFmtId="170" fontId="21" fillId="4" borderId="26" xfId="10" applyNumberFormat="1" applyFont="1" applyFill="1" applyBorder="1" applyAlignment="1">
      <alignment vertical="center"/>
    </xf>
    <xf numFmtId="170" fontId="21" fillId="0" borderId="0" xfId="10" applyNumberFormat="1" applyFont="1" applyFill="1" applyBorder="1" applyAlignment="1">
      <alignment vertical="center"/>
    </xf>
    <xf numFmtId="170" fontId="21" fillId="4" borderId="0" xfId="10" applyNumberFormat="1" applyFont="1" applyFill="1" applyBorder="1" applyAlignment="1">
      <alignment vertical="center"/>
    </xf>
    <xf numFmtId="172" fontId="20" fillId="0" borderId="23" xfId="3" applyNumberFormat="1" applyFont="1" applyFill="1" applyBorder="1" applyAlignment="1">
      <alignment vertical="top"/>
    </xf>
    <xf numFmtId="172" fontId="5" fillId="0" borderId="0" xfId="9" applyNumberFormat="1"/>
    <xf numFmtId="10" fontId="10" fillId="0" borderId="0" xfId="12" applyNumberFormat="1" applyFont="1" applyAlignment="1">
      <alignment horizontal="center" vertical="center"/>
    </xf>
    <xf numFmtId="14" fontId="13" fillId="0" borderId="0" xfId="3" applyNumberFormat="1" applyFont="1" applyFill="1" applyBorder="1" applyAlignment="1">
      <alignment horizontal="left" vertical="top"/>
    </xf>
    <xf numFmtId="0" fontId="5" fillId="0" borderId="0" xfId="3" applyFill="1" applyBorder="1">
      <alignment wrapText="1"/>
    </xf>
    <xf numFmtId="0" fontId="20" fillId="0" borderId="23" xfId="3" applyFont="1" applyFill="1" applyBorder="1" applyAlignment="1">
      <alignment horizontal="center" vertical="center" wrapText="1"/>
    </xf>
    <xf numFmtId="0" fontId="21" fillId="4" borderId="0" xfId="3" applyFont="1" applyFill="1" applyBorder="1" applyAlignment="1">
      <alignment horizontal="left" vertical="top"/>
    </xf>
    <xf numFmtId="0" fontId="21" fillId="0" borderId="0" xfId="3" applyFont="1" applyFill="1" applyBorder="1" applyAlignment="1">
      <alignment horizontal="left" vertical="top"/>
    </xf>
    <xf numFmtId="0" fontId="20" fillId="0" borderId="22" xfId="3" applyFont="1" applyFill="1" applyBorder="1" applyAlignment="1">
      <alignment vertical="top" wrapText="1"/>
    </xf>
    <xf numFmtId="0" fontId="20" fillId="0" borderId="23" xfId="3" applyFont="1" applyFill="1" applyBorder="1" applyAlignment="1">
      <alignment vertical="top" wrapText="1"/>
    </xf>
    <xf numFmtId="0" fontId="13" fillId="0" borderId="0" xfId="3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1" fillId="4" borderId="26" xfId="3" applyFont="1" applyFill="1" applyBorder="1" applyAlignment="1">
      <alignment horizontal="left" vertical="top"/>
    </xf>
    <xf numFmtId="1" fontId="0" fillId="0" borderId="19" xfId="0" applyNumberFormat="1" applyFill="1" applyBorder="1" applyAlignment="1">
      <alignment horizontal="center" vertical="center"/>
    </xf>
    <xf numFmtId="1" fontId="0" fillId="0" borderId="20" xfId="0" applyNumberFormat="1" applyFill="1" applyBorder="1" applyAlignment="1">
      <alignment horizontal="center" vertical="center"/>
    </xf>
    <xf numFmtId="1" fontId="0" fillId="0" borderId="21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/>
    </xf>
    <xf numFmtId="0" fontId="7" fillId="0" borderId="18" xfId="0" applyFont="1" applyFill="1" applyBorder="1" applyAlignment="1">
      <alignment horizontal="left" vertical="top"/>
    </xf>
    <xf numFmtId="0" fontId="7" fillId="0" borderId="18" xfId="0" applyFont="1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/>
    </xf>
    <xf numFmtId="0" fontId="23" fillId="0" borderId="18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left" vertical="top"/>
    </xf>
  </cellXfs>
  <cellStyles count="13">
    <cellStyle name="Lien hypertexte" xfId="7" builtinId="8"/>
    <cellStyle name="Milliers 2" xfId="5" xr:uid="{00000000-0005-0000-0000-000001000000}"/>
    <cellStyle name="Milliers 2 2" xfId="10" xr:uid="{00000000-0005-0000-0000-000002000000}"/>
    <cellStyle name="Monétaire" xfId="1" builtinId="4"/>
    <cellStyle name="Monétaire 2" xfId="6" xr:uid="{00000000-0005-0000-0000-000004000000}"/>
    <cellStyle name="Monétaire 2 2" xfId="11" xr:uid="{00000000-0005-0000-0000-000005000000}"/>
    <cellStyle name="Normal" xfId="0" builtinId="0"/>
    <cellStyle name="Normal 2" xfId="2" xr:uid="{00000000-0005-0000-0000-000007000000}"/>
    <cellStyle name="Normal 3" xfId="3" xr:uid="{00000000-0005-0000-0000-000008000000}"/>
    <cellStyle name="Normal 4" xfId="4" xr:uid="{00000000-0005-0000-0000-000009000000}"/>
    <cellStyle name="Normal 4 2" xfId="9" xr:uid="{00000000-0005-0000-0000-00000A000000}"/>
    <cellStyle name="Pourcentage" xfId="12" builtinId="5"/>
    <cellStyle name="Pourcentage 2" xfId="8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1</xdr:row>
      <xdr:rowOff>28575</xdr:rowOff>
    </xdr:from>
    <xdr:to>
      <xdr:col>13</xdr:col>
      <xdr:colOff>200025</xdr:colOff>
      <xdr:row>38</xdr:row>
      <xdr:rowOff>95250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0BAA8A8-00E8-405D-8469-EEB76C9729A5}"/>
            </a:ext>
          </a:extLst>
        </xdr:cNvPr>
        <xdr:cNvSpPr/>
      </xdr:nvSpPr>
      <xdr:spPr>
        <a:xfrm>
          <a:off x="838200" y="190500"/>
          <a:ext cx="8277225" cy="60579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scene3d>
          <a:camera prst="orthographicFront"/>
          <a:lightRig rig="threePt" dir="t"/>
        </a:scene3d>
        <a:sp3d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638175</xdr:colOff>
      <xdr:row>7</xdr:row>
      <xdr:rowOff>0</xdr:rowOff>
    </xdr:from>
    <xdr:to>
      <xdr:col>3</xdr:col>
      <xdr:colOff>609600</xdr:colOff>
      <xdr:row>8</xdr:row>
      <xdr:rowOff>66675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ED760186-0F2D-4A99-B405-2E05EC5F3035}"/>
            </a:ext>
          </a:extLst>
        </xdr:cNvPr>
        <xdr:cNvSpPr/>
      </xdr:nvSpPr>
      <xdr:spPr>
        <a:xfrm>
          <a:off x="1323975" y="1133475"/>
          <a:ext cx="1343025" cy="228600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Modèle</a:t>
          </a:r>
        </a:p>
      </xdr:txBody>
    </xdr:sp>
    <xdr:clientData/>
  </xdr:twoCellAnchor>
  <xdr:twoCellAnchor>
    <xdr:from>
      <xdr:col>4</xdr:col>
      <xdr:colOff>304800</xdr:colOff>
      <xdr:row>6</xdr:row>
      <xdr:rowOff>161924</xdr:rowOff>
    </xdr:from>
    <xdr:to>
      <xdr:col>4</xdr:col>
      <xdr:colOff>676275</xdr:colOff>
      <xdr:row>11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DF66714-F68C-454C-8BB8-C2BDA0F8B001}"/>
            </a:ext>
          </a:extLst>
        </xdr:cNvPr>
        <xdr:cNvSpPr/>
      </xdr:nvSpPr>
      <xdr:spPr>
        <a:xfrm>
          <a:off x="3048000" y="1133474"/>
          <a:ext cx="371475" cy="657226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T1</a:t>
          </a:r>
        </a:p>
        <a:p>
          <a:pPr algn="l"/>
          <a:r>
            <a:rPr lang="fr-FR" sz="1100" b="1">
              <a:solidFill>
                <a:sysClr val="windowText" lastClr="000000"/>
              </a:solidFill>
            </a:rPr>
            <a:t>T2</a:t>
          </a:r>
        </a:p>
        <a:p>
          <a:pPr algn="l"/>
          <a:r>
            <a:rPr lang="fr-FR" sz="1100" b="1">
              <a:solidFill>
                <a:sysClr val="windowText" lastClr="000000"/>
              </a:solidFill>
            </a:rPr>
            <a:t>Tr</a:t>
          </a:r>
        </a:p>
      </xdr:txBody>
    </xdr:sp>
    <xdr:clientData/>
  </xdr:twoCellAnchor>
  <xdr:twoCellAnchor>
    <xdr:from>
      <xdr:col>5</xdr:col>
      <xdr:colOff>342900</xdr:colOff>
      <xdr:row>7</xdr:row>
      <xdr:rowOff>9525</xdr:rowOff>
    </xdr:from>
    <xdr:to>
      <xdr:col>7</xdr:col>
      <xdr:colOff>314325</xdr:colOff>
      <xdr:row>8</xdr:row>
      <xdr:rowOff>76200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78A34FAE-E309-49A9-95EE-065FDBEABC09}"/>
            </a:ext>
          </a:extLst>
        </xdr:cNvPr>
        <xdr:cNvSpPr/>
      </xdr:nvSpPr>
      <xdr:spPr>
        <a:xfrm>
          <a:off x="3771900" y="1143000"/>
          <a:ext cx="1343025" cy="228600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Type</a:t>
          </a:r>
        </a:p>
      </xdr:txBody>
    </xdr:sp>
    <xdr:clientData/>
  </xdr:twoCellAnchor>
  <xdr:twoCellAnchor>
    <xdr:from>
      <xdr:col>5</xdr:col>
      <xdr:colOff>361950</xdr:colOff>
      <xdr:row>9</xdr:row>
      <xdr:rowOff>66675</xdr:rowOff>
    </xdr:from>
    <xdr:to>
      <xdr:col>7</xdr:col>
      <xdr:colOff>333375</xdr:colOff>
      <xdr:row>10</xdr:row>
      <xdr:rowOff>133350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2E629050-6752-4C10-A21B-8ED8E7FA5393}"/>
            </a:ext>
          </a:extLst>
        </xdr:cNvPr>
        <xdr:cNvSpPr/>
      </xdr:nvSpPr>
      <xdr:spPr>
        <a:xfrm>
          <a:off x="3790950" y="1524000"/>
          <a:ext cx="1343025" cy="228600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Hauteur</a:t>
          </a:r>
        </a:p>
      </xdr:txBody>
    </xdr:sp>
    <xdr:clientData/>
  </xdr:twoCellAnchor>
  <xdr:twoCellAnchor>
    <xdr:from>
      <xdr:col>5</xdr:col>
      <xdr:colOff>342900</xdr:colOff>
      <xdr:row>12</xdr:row>
      <xdr:rowOff>9525</xdr:rowOff>
    </xdr:from>
    <xdr:to>
      <xdr:col>7</xdr:col>
      <xdr:colOff>314325</xdr:colOff>
      <xdr:row>13</xdr:row>
      <xdr:rowOff>76200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B498A61F-3223-40D6-B12E-D21104324B91}"/>
            </a:ext>
          </a:extLst>
        </xdr:cNvPr>
        <xdr:cNvSpPr/>
      </xdr:nvSpPr>
      <xdr:spPr>
        <a:xfrm>
          <a:off x="3771900" y="1952625"/>
          <a:ext cx="1343025" cy="228600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Longueur</a:t>
          </a:r>
        </a:p>
      </xdr:txBody>
    </xdr:sp>
    <xdr:clientData/>
  </xdr:twoCellAnchor>
  <xdr:twoCellAnchor>
    <xdr:from>
      <xdr:col>8</xdr:col>
      <xdr:colOff>409575</xdr:colOff>
      <xdr:row>6</xdr:row>
      <xdr:rowOff>152400</xdr:rowOff>
    </xdr:from>
    <xdr:to>
      <xdr:col>10</xdr:col>
      <xdr:colOff>381000</xdr:colOff>
      <xdr:row>8</xdr:row>
      <xdr:rowOff>57150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6A654550-1883-4B8A-9EFB-64F2DCC32F66}"/>
            </a:ext>
          </a:extLst>
        </xdr:cNvPr>
        <xdr:cNvSpPr/>
      </xdr:nvSpPr>
      <xdr:spPr>
        <a:xfrm>
          <a:off x="5895975" y="1123950"/>
          <a:ext cx="1343025" cy="228600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Puissance</a:t>
          </a:r>
        </a:p>
      </xdr:txBody>
    </xdr:sp>
    <xdr:clientData/>
  </xdr:twoCellAnchor>
  <xdr:twoCellAnchor>
    <xdr:from>
      <xdr:col>10</xdr:col>
      <xdr:colOff>676275</xdr:colOff>
      <xdr:row>7</xdr:row>
      <xdr:rowOff>0</xdr:rowOff>
    </xdr:from>
    <xdr:to>
      <xdr:col>12</xdr:col>
      <xdr:colOff>647700</xdr:colOff>
      <xdr:row>8</xdr:row>
      <xdr:rowOff>66675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63ACF06E-B6DB-42DC-9D8F-2FE430F2F853}"/>
            </a:ext>
          </a:extLst>
        </xdr:cNvPr>
        <xdr:cNvSpPr/>
      </xdr:nvSpPr>
      <xdr:spPr>
        <a:xfrm>
          <a:off x="7534275" y="1133475"/>
          <a:ext cx="1343025" cy="228600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+/- x %</a:t>
          </a:r>
        </a:p>
      </xdr:txBody>
    </xdr:sp>
    <xdr:clientData/>
  </xdr:twoCellAnchor>
  <xdr:twoCellAnchor>
    <xdr:from>
      <xdr:col>1</xdr:col>
      <xdr:colOff>647700</xdr:colOff>
      <xdr:row>19</xdr:row>
      <xdr:rowOff>85725</xdr:rowOff>
    </xdr:from>
    <xdr:to>
      <xdr:col>3</xdr:col>
      <xdr:colOff>619125</xdr:colOff>
      <xdr:row>20</xdr:row>
      <xdr:rowOff>152400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80364C65-6866-484C-B98B-A97EE2ED3D80}"/>
            </a:ext>
          </a:extLst>
        </xdr:cNvPr>
        <xdr:cNvSpPr/>
      </xdr:nvSpPr>
      <xdr:spPr>
        <a:xfrm>
          <a:off x="1333500" y="3162300"/>
          <a:ext cx="1343025" cy="228600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Local</a:t>
          </a:r>
        </a:p>
      </xdr:txBody>
    </xdr:sp>
    <xdr:clientData/>
  </xdr:twoCellAnchor>
  <xdr:twoCellAnchor>
    <xdr:from>
      <xdr:col>4</xdr:col>
      <xdr:colOff>466725</xdr:colOff>
      <xdr:row>19</xdr:row>
      <xdr:rowOff>95250</xdr:rowOff>
    </xdr:from>
    <xdr:to>
      <xdr:col>6</xdr:col>
      <xdr:colOff>438150</xdr:colOff>
      <xdr:row>21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7E3ABA30-A9DD-44AD-8040-55A98CDCFC08}"/>
            </a:ext>
          </a:extLst>
        </xdr:cNvPr>
        <xdr:cNvSpPr/>
      </xdr:nvSpPr>
      <xdr:spPr>
        <a:xfrm>
          <a:off x="3209925" y="3171825"/>
          <a:ext cx="1343025" cy="228600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Quantité	</a:t>
          </a:r>
        </a:p>
      </xdr:txBody>
    </xdr:sp>
    <xdr:clientData/>
  </xdr:twoCellAnchor>
  <xdr:twoCellAnchor>
    <xdr:from>
      <xdr:col>10</xdr:col>
      <xdr:colOff>638175</xdr:colOff>
      <xdr:row>19</xdr:row>
      <xdr:rowOff>95250</xdr:rowOff>
    </xdr:from>
    <xdr:to>
      <xdr:col>12</xdr:col>
      <xdr:colOff>609600</xdr:colOff>
      <xdr:row>21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FB6E4035-F17A-4B4C-9CA6-8EDFBC89B254}"/>
            </a:ext>
          </a:extLst>
        </xdr:cNvPr>
        <xdr:cNvSpPr/>
      </xdr:nvSpPr>
      <xdr:spPr>
        <a:xfrm>
          <a:off x="7496175" y="3171825"/>
          <a:ext cx="1343025" cy="228600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1</xdr:col>
      <xdr:colOff>142875</xdr:colOff>
      <xdr:row>25</xdr:row>
      <xdr:rowOff>66675</xdr:rowOff>
    </xdr:from>
    <xdr:to>
      <xdr:col>13</xdr:col>
      <xdr:colOff>200025</xdr:colOff>
      <xdr:row>38</xdr:row>
      <xdr:rowOff>95250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9EE137D5-AACB-46C3-A344-A8FAAB7D33D6}"/>
            </a:ext>
          </a:extLst>
        </xdr:cNvPr>
        <xdr:cNvSpPr/>
      </xdr:nvSpPr>
      <xdr:spPr>
        <a:xfrm>
          <a:off x="828675" y="4114800"/>
          <a:ext cx="8286750" cy="2133600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Liste des résultats possible</a:t>
          </a:r>
        </a:p>
      </xdr:txBody>
    </xdr:sp>
    <xdr:clientData/>
  </xdr:twoCellAnchor>
  <xdr:twoCellAnchor editAs="oneCell">
    <xdr:from>
      <xdr:col>1</xdr:col>
      <xdr:colOff>161925</xdr:colOff>
      <xdr:row>27</xdr:row>
      <xdr:rowOff>76200</xdr:rowOff>
    </xdr:from>
    <xdr:to>
      <xdr:col>13</xdr:col>
      <xdr:colOff>180975</xdr:colOff>
      <xdr:row>29</xdr:row>
      <xdr:rowOff>54324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3DB5B793-EB2C-42CD-8193-8AC2BF5B5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4448175"/>
          <a:ext cx="8248650" cy="30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fr_wal\Abteilungen\OFFRES%20DE%20PRIX\SACHA\OFFRES_2018\Chiffrage%20prix%20a%20partir%20du%200106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nneaux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09648-04CD-4B77-9768-6091463A852D}">
  <dimension ref="O2:P14"/>
  <sheetViews>
    <sheetView tabSelected="1" topLeftCell="B1" workbookViewId="0">
      <selection activeCell="Q24" sqref="Q24"/>
    </sheetView>
  </sheetViews>
  <sheetFormatPr baseColWidth="10" defaultRowHeight="12.75" x14ac:dyDescent="0.2"/>
  <cols>
    <col min="15" max="15" width="10.1640625" bestFit="1" customWidth="1"/>
    <col min="16" max="16" width="59.6640625" bestFit="1" customWidth="1"/>
  </cols>
  <sheetData>
    <row r="2" spans="15:16" x14ac:dyDescent="0.2">
      <c r="O2" s="132" t="s">
        <v>93</v>
      </c>
      <c r="P2" s="132"/>
    </row>
    <row r="3" spans="15:16" x14ac:dyDescent="0.2">
      <c r="O3" s="133" t="s">
        <v>73</v>
      </c>
      <c r="P3" s="129" t="s">
        <v>74</v>
      </c>
    </row>
    <row r="4" spans="15:16" x14ac:dyDescent="0.2">
      <c r="O4" s="133" t="s">
        <v>75</v>
      </c>
      <c r="P4" s="129" t="s">
        <v>76</v>
      </c>
    </row>
    <row r="5" spans="15:16" x14ac:dyDescent="0.2">
      <c r="O5" s="133" t="s">
        <v>77</v>
      </c>
      <c r="P5" s="129" t="s">
        <v>78</v>
      </c>
    </row>
    <row r="6" spans="15:16" x14ac:dyDescent="0.2">
      <c r="O6" s="133" t="s">
        <v>79</v>
      </c>
      <c r="P6" s="130" t="s">
        <v>81</v>
      </c>
    </row>
    <row r="7" spans="15:16" x14ac:dyDescent="0.2">
      <c r="O7" s="133" t="s">
        <v>80</v>
      </c>
      <c r="P7" s="131"/>
    </row>
    <row r="8" spans="15:16" x14ac:dyDescent="0.2">
      <c r="O8" s="133" t="s">
        <v>82</v>
      </c>
      <c r="P8" s="129" t="s">
        <v>83</v>
      </c>
    </row>
    <row r="9" spans="15:16" x14ac:dyDescent="0.2">
      <c r="O9" s="133" t="s">
        <v>84</v>
      </c>
      <c r="P9" s="129" t="s">
        <v>85</v>
      </c>
    </row>
    <row r="10" spans="15:16" x14ac:dyDescent="0.2">
      <c r="O10" s="133"/>
      <c r="P10" s="28"/>
    </row>
    <row r="11" spans="15:16" x14ac:dyDescent="0.2">
      <c r="O11" s="133" t="s">
        <v>86</v>
      </c>
      <c r="P11" s="129" t="s">
        <v>87</v>
      </c>
    </row>
    <row r="12" spans="15:16" x14ac:dyDescent="0.2">
      <c r="O12" s="133" t="s">
        <v>88</v>
      </c>
      <c r="P12" s="129" t="s">
        <v>87</v>
      </c>
    </row>
    <row r="13" spans="15:16" x14ac:dyDescent="0.2">
      <c r="O13" s="133"/>
      <c r="P13" s="28"/>
    </row>
    <row r="14" spans="15:16" x14ac:dyDescent="0.2">
      <c r="O14" s="133" t="s">
        <v>89</v>
      </c>
      <c r="P14" s="129" t="s">
        <v>90</v>
      </c>
    </row>
  </sheetData>
  <mergeCells count="2">
    <mergeCell ref="P6:P7"/>
    <mergeCell ref="O2:P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T40"/>
  <sheetViews>
    <sheetView zoomScaleNormal="100" zoomScaleSheetLayoutView="100" workbookViewId="0">
      <selection activeCell="C15" sqref="C15"/>
    </sheetView>
  </sheetViews>
  <sheetFormatPr baseColWidth="10" defaultRowHeight="12.75" x14ac:dyDescent="0.2"/>
  <cols>
    <col min="1" max="2" width="12.5" style="93" customWidth="1"/>
    <col min="3" max="3" width="6" style="93" customWidth="1"/>
    <col min="4" max="4" width="22.33203125" style="93" bestFit="1" customWidth="1"/>
    <col min="5" max="5" width="11.83203125" style="93" bestFit="1" customWidth="1"/>
    <col min="6" max="6" width="8.5" style="93" bestFit="1" customWidth="1"/>
    <col min="7" max="7" width="9.6640625" style="93" bestFit="1" customWidth="1"/>
    <col min="8" max="8" width="37.33203125" style="93" customWidth="1"/>
    <col min="9" max="10" width="5.5" style="93" bestFit="1" customWidth="1"/>
    <col min="11" max="11" width="5.33203125" style="93" bestFit="1" customWidth="1"/>
    <col min="12" max="12" width="11.83203125" style="94" bestFit="1" customWidth="1"/>
    <col min="13" max="13" width="14" style="95" bestFit="1" customWidth="1"/>
    <col min="14" max="15" width="12.6640625" style="93" bestFit="1" customWidth="1"/>
    <col min="16" max="16" width="10" style="93" bestFit="1" customWidth="1"/>
    <col min="17" max="18" width="12" style="93"/>
    <col min="19" max="19" width="0" style="93" hidden="1" customWidth="1"/>
    <col min="20" max="20" width="13.83203125" style="93" bestFit="1" customWidth="1"/>
    <col min="21" max="16384" width="12" style="93"/>
  </cols>
  <sheetData>
    <row r="1" spans="1:20" x14ac:dyDescent="0.2">
      <c r="A1" s="31"/>
      <c r="B1" s="32"/>
      <c r="C1" s="33"/>
      <c r="D1" s="32"/>
    </row>
    <row r="2" spans="1:20" x14ac:dyDescent="0.2">
      <c r="A2" s="31"/>
      <c r="B2" s="32"/>
      <c r="C2" s="33"/>
      <c r="D2" s="32"/>
      <c r="I2" s="96" t="s">
        <v>12</v>
      </c>
      <c r="J2" s="96">
        <v>65</v>
      </c>
    </row>
    <row r="3" spans="1:20" x14ac:dyDescent="0.2">
      <c r="A3" s="31"/>
      <c r="B3" s="32"/>
      <c r="C3" s="33"/>
      <c r="D3" s="34"/>
      <c r="I3" s="97" t="s">
        <v>13</v>
      </c>
      <c r="J3" s="97">
        <v>55</v>
      </c>
    </row>
    <row r="4" spans="1:20" ht="12.75" customHeight="1" x14ac:dyDescent="0.2">
      <c r="A4" s="35"/>
      <c r="B4" s="32"/>
      <c r="C4" s="33"/>
      <c r="D4" s="34"/>
      <c r="I4" s="98" t="s">
        <v>14</v>
      </c>
      <c r="J4" s="98">
        <v>22</v>
      </c>
    </row>
    <row r="5" spans="1:20" ht="12.75" customHeight="1" x14ac:dyDescent="0.2">
      <c r="A5" s="86"/>
      <c r="B5" s="32"/>
      <c r="C5" s="36"/>
      <c r="D5" s="110"/>
      <c r="I5" s="99"/>
      <c r="J5" s="100"/>
    </row>
    <row r="6" spans="1:20" ht="12.75" customHeight="1" x14ac:dyDescent="0.2">
      <c r="A6" s="86"/>
      <c r="B6" s="32"/>
      <c r="C6" s="36"/>
      <c r="D6" s="110"/>
      <c r="I6" s="99"/>
      <c r="J6" s="100"/>
    </row>
    <row r="7" spans="1:20" ht="12.75" customHeight="1" x14ac:dyDescent="0.2">
      <c r="A7" s="32" t="s">
        <v>15</v>
      </c>
      <c r="B7" s="109"/>
      <c r="C7" s="37"/>
      <c r="D7" s="38"/>
    </row>
    <row r="8" spans="1:20" ht="29.25" customHeight="1" x14ac:dyDescent="0.2">
      <c r="A8" s="32" t="s">
        <v>16</v>
      </c>
      <c r="B8" s="116"/>
      <c r="C8" s="116"/>
      <c r="D8" s="116"/>
    </row>
    <row r="9" spans="1:20" ht="12.75" customHeight="1" x14ac:dyDescent="0.2">
      <c r="A9" s="32" t="s">
        <v>17</v>
      </c>
      <c r="B9" s="31" t="s">
        <v>18</v>
      </c>
      <c r="C9" s="36"/>
      <c r="D9" s="38"/>
    </row>
    <row r="10" spans="1:20" ht="12.75" customHeight="1" x14ac:dyDescent="0.2">
      <c r="A10" s="32" t="s">
        <v>19</v>
      </c>
      <c r="B10" s="31"/>
      <c r="C10" s="36"/>
      <c r="D10" s="38"/>
    </row>
    <row r="11" spans="1:20" ht="12.75" customHeight="1" x14ac:dyDescent="0.2">
      <c r="A11" s="32"/>
      <c r="B11" s="31"/>
      <c r="C11" s="36"/>
      <c r="D11" s="38"/>
    </row>
    <row r="12" spans="1:20" ht="12.75" customHeight="1" x14ac:dyDescent="0.2">
      <c r="A12" s="32"/>
      <c r="B12" s="31"/>
      <c r="C12" s="36"/>
      <c r="D12" s="38"/>
    </row>
    <row r="13" spans="1:20" s="44" customFormat="1" ht="22.5" x14ac:dyDescent="0.2">
      <c r="A13" s="39" t="s">
        <v>20</v>
      </c>
      <c r="B13" s="92" t="s">
        <v>21</v>
      </c>
      <c r="C13" s="92" t="s">
        <v>91</v>
      </c>
      <c r="D13" s="92" t="s">
        <v>56</v>
      </c>
      <c r="E13" s="111" t="s">
        <v>55</v>
      </c>
      <c r="F13" s="111"/>
      <c r="G13" s="111"/>
      <c r="H13" s="111"/>
      <c r="I13" s="92" t="str">
        <f>"T1"&amp;CHAR(176)&amp;"C"</f>
        <v>T1°C</v>
      </c>
      <c r="J13" s="92" t="str">
        <f>"T2"&amp;CHAR(176)&amp;"C"</f>
        <v>T2°C</v>
      </c>
      <c r="K13" s="92" t="str">
        <f>"Tr"&amp;CHAR(176)&amp;"C"</f>
        <v>Tr°C</v>
      </c>
      <c r="L13" s="101" t="s">
        <v>22</v>
      </c>
      <c r="M13" s="92" t="s">
        <v>23</v>
      </c>
      <c r="N13" s="92" t="s">
        <v>53</v>
      </c>
      <c r="O13" s="40" t="s">
        <v>54</v>
      </c>
      <c r="P13" s="41" t="s">
        <v>52</v>
      </c>
      <c r="Q13" s="42"/>
      <c r="R13" s="43"/>
    </row>
    <row r="14" spans="1:20" x14ac:dyDescent="0.2">
      <c r="A14" s="102" t="s">
        <v>24</v>
      </c>
      <c r="B14" s="45"/>
      <c r="C14" s="46"/>
      <c r="D14" s="47"/>
      <c r="E14" s="124"/>
      <c r="F14" s="124"/>
      <c r="G14" s="124"/>
      <c r="H14" s="124"/>
      <c r="I14" s="48"/>
      <c r="J14" s="48"/>
      <c r="K14" s="48"/>
      <c r="L14" s="103"/>
      <c r="M14" s="49"/>
      <c r="N14" s="50"/>
      <c r="O14" s="51"/>
      <c r="P14" s="52"/>
      <c r="T14" s="107"/>
    </row>
    <row r="15" spans="1:20" x14ac:dyDescent="0.2">
      <c r="A15" s="53" t="s">
        <v>25</v>
      </c>
      <c r="B15" s="54" t="s">
        <v>92</v>
      </c>
      <c r="C15" s="55">
        <v>1</v>
      </c>
      <c r="D15" s="56" t="s">
        <v>57</v>
      </c>
      <c r="E15" s="113" t="str">
        <f>VLOOKUP(D15,BDD!B:C,2,0)</f>
        <v>Tubulaire 2 col. 0500x270x65 234W Blanc</v>
      </c>
      <c r="F15" s="113"/>
      <c r="G15" s="113"/>
      <c r="H15" s="113"/>
      <c r="I15" s="57">
        <f t="shared" ref="I15:I38" si="0">$J$2</f>
        <v>65</v>
      </c>
      <c r="J15" s="57">
        <f t="shared" ref="J15:J38" si="1">$J$3</f>
        <v>55</v>
      </c>
      <c r="K15" s="57">
        <f t="shared" ref="K15:K38" si="2">$J$4</f>
        <v>22</v>
      </c>
      <c r="L15" s="104">
        <f>VLOOKUP(D15,BDD!B:M,11,0)</f>
        <v>164.0574</v>
      </c>
      <c r="M15" s="58">
        <f>VLOOKUP(D15,BDD!B:K,10,0)</f>
        <v>5</v>
      </c>
      <c r="N15" s="59">
        <f t="shared" ref="N15:N31" si="3">+M15-M15*P15</f>
        <v>5</v>
      </c>
      <c r="O15" s="60">
        <f t="shared" ref="O15:O31" si="4">+N15*C15</f>
        <v>5</v>
      </c>
      <c r="P15" s="61"/>
      <c r="T15" s="107"/>
    </row>
    <row r="16" spans="1:20" x14ac:dyDescent="0.2">
      <c r="A16" s="62" t="s">
        <v>26</v>
      </c>
      <c r="B16" s="63"/>
      <c r="C16" s="64"/>
      <c r="D16" s="65"/>
      <c r="E16" s="112" t="e">
        <f>VLOOKUP(D16,BDD!B:C,2,0)</f>
        <v>#N/A</v>
      </c>
      <c r="F16" s="112"/>
      <c r="G16" s="112"/>
      <c r="H16" s="112"/>
      <c r="I16" s="66">
        <f t="shared" si="0"/>
        <v>65</v>
      </c>
      <c r="J16" s="66">
        <f t="shared" si="1"/>
        <v>55</v>
      </c>
      <c r="K16" s="66">
        <f t="shared" si="2"/>
        <v>22</v>
      </c>
      <c r="L16" s="105" t="e">
        <f>VLOOKUP(D16,BDD!B:M,11,0)</f>
        <v>#N/A</v>
      </c>
      <c r="M16" s="67" t="e">
        <f>VLOOKUP(D16,BDD!B:K,10,0)</f>
        <v>#N/A</v>
      </c>
      <c r="N16" s="68" t="e">
        <f t="shared" ref="N16:N33" si="5">+M16-M16*P16</f>
        <v>#N/A</v>
      </c>
      <c r="O16" s="69" t="e">
        <f t="shared" ref="O16:O33" si="6">+N16*C16</f>
        <v>#N/A</v>
      </c>
      <c r="P16" s="70"/>
      <c r="T16" s="107"/>
    </row>
    <row r="17" spans="1:20" x14ac:dyDescent="0.2">
      <c r="A17" s="53" t="s">
        <v>27</v>
      </c>
      <c r="B17" s="54"/>
      <c r="C17" s="55"/>
      <c r="D17" s="56"/>
      <c r="E17" s="113" t="e">
        <f>VLOOKUP(D17,BDD!B:C,2,0)</f>
        <v>#N/A</v>
      </c>
      <c r="F17" s="113"/>
      <c r="G17" s="113"/>
      <c r="H17" s="113"/>
      <c r="I17" s="57">
        <f t="shared" si="0"/>
        <v>65</v>
      </c>
      <c r="J17" s="57">
        <f t="shared" si="1"/>
        <v>55</v>
      </c>
      <c r="K17" s="57">
        <f t="shared" si="2"/>
        <v>22</v>
      </c>
      <c r="L17" s="104" t="e">
        <f>VLOOKUP(D17,BDD!B:M,11,0)</f>
        <v>#N/A</v>
      </c>
      <c r="M17" s="58" t="e">
        <f>VLOOKUP(D17,BDD!B:K,10,0)</f>
        <v>#N/A</v>
      </c>
      <c r="N17" s="59" t="e">
        <f t="shared" si="3"/>
        <v>#N/A</v>
      </c>
      <c r="O17" s="60" t="e">
        <f t="shared" si="4"/>
        <v>#N/A</v>
      </c>
      <c r="P17" s="61"/>
      <c r="T17" s="107"/>
    </row>
    <row r="18" spans="1:20" x14ac:dyDescent="0.2">
      <c r="A18" s="62" t="s">
        <v>28</v>
      </c>
      <c r="B18" s="63"/>
      <c r="C18" s="64"/>
      <c r="D18" s="65"/>
      <c r="E18" s="112" t="e">
        <f>VLOOKUP(D18,BDD!B:C,2,0)</f>
        <v>#N/A</v>
      </c>
      <c r="F18" s="112"/>
      <c r="G18" s="112"/>
      <c r="H18" s="112"/>
      <c r="I18" s="66">
        <f t="shared" si="0"/>
        <v>65</v>
      </c>
      <c r="J18" s="66">
        <f t="shared" si="1"/>
        <v>55</v>
      </c>
      <c r="K18" s="66">
        <f t="shared" si="2"/>
        <v>22</v>
      </c>
      <c r="L18" s="105" t="e">
        <f>VLOOKUP(D18,BDD!B:M,11,0)</f>
        <v>#N/A</v>
      </c>
      <c r="M18" s="67" t="e">
        <f>VLOOKUP(D18,BDD!B:K,10,0)</f>
        <v>#N/A</v>
      </c>
      <c r="N18" s="68" t="e">
        <f t="shared" si="5"/>
        <v>#N/A</v>
      </c>
      <c r="O18" s="69" t="e">
        <f t="shared" si="6"/>
        <v>#N/A</v>
      </c>
      <c r="P18" s="70"/>
      <c r="T18" s="107"/>
    </row>
    <row r="19" spans="1:20" x14ac:dyDescent="0.2">
      <c r="A19" s="53" t="s">
        <v>29</v>
      </c>
      <c r="B19" s="54"/>
      <c r="C19" s="55"/>
      <c r="D19" s="56"/>
      <c r="E19" s="113" t="e">
        <f>VLOOKUP(D19,BDD!B:C,2,0)</f>
        <v>#N/A</v>
      </c>
      <c r="F19" s="113"/>
      <c r="G19" s="113"/>
      <c r="H19" s="113"/>
      <c r="I19" s="57">
        <f t="shared" si="0"/>
        <v>65</v>
      </c>
      <c r="J19" s="57">
        <f t="shared" si="1"/>
        <v>55</v>
      </c>
      <c r="K19" s="57">
        <f t="shared" si="2"/>
        <v>22</v>
      </c>
      <c r="L19" s="104" t="e">
        <f>VLOOKUP(D19,BDD!B:M,11,0)</f>
        <v>#N/A</v>
      </c>
      <c r="M19" s="58" t="e">
        <f>VLOOKUP(D19,BDD!B:K,10,0)</f>
        <v>#N/A</v>
      </c>
      <c r="N19" s="59" t="e">
        <f t="shared" si="3"/>
        <v>#N/A</v>
      </c>
      <c r="O19" s="60" t="e">
        <f t="shared" si="4"/>
        <v>#N/A</v>
      </c>
      <c r="P19" s="61"/>
      <c r="T19" s="107"/>
    </row>
    <row r="20" spans="1:20" x14ac:dyDescent="0.2">
      <c r="A20" s="62" t="s">
        <v>30</v>
      </c>
      <c r="B20" s="63"/>
      <c r="C20" s="64"/>
      <c r="D20" s="65"/>
      <c r="E20" s="112" t="e">
        <f>VLOOKUP(D20,BDD!B:C,2,0)</f>
        <v>#N/A</v>
      </c>
      <c r="F20" s="112"/>
      <c r="G20" s="112"/>
      <c r="H20" s="112"/>
      <c r="I20" s="66">
        <f t="shared" si="0"/>
        <v>65</v>
      </c>
      <c r="J20" s="66">
        <f t="shared" si="1"/>
        <v>55</v>
      </c>
      <c r="K20" s="66">
        <f t="shared" si="2"/>
        <v>22</v>
      </c>
      <c r="L20" s="105" t="e">
        <f>VLOOKUP(D20,BDD!B:M,11,0)</f>
        <v>#N/A</v>
      </c>
      <c r="M20" s="67" t="e">
        <f>VLOOKUP(D20,BDD!B:K,10,0)</f>
        <v>#N/A</v>
      </c>
      <c r="N20" s="68" t="e">
        <f t="shared" si="5"/>
        <v>#N/A</v>
      </c>
      <c r="O20" s="69" t="e">
        <f t="shared" si="6"/>
        <v>#N/A</v>
      </c>
      <c r="P20" s="70"/>
      <c r="T20" s="107"/>
    </row>
    <row r="21" spans="1:20" x14ac:dyDescent="0.2">
      <c r="A21" s="53" t="s">
        <v>31</v>
      </c>
      <c r="B21" s="54"/>
      <c r="C21" s="55"/>
      <c r="D21" s="56"/>
      <c r="E21" s="113" t="e">
        <f>VLOOKUP(D21,BDD!B:C,2,0)</f>
        <v>#N/A</v>
      </c>
      <c r="F21" s="113"/>
      <c r="G21" s="113"/>
      <c r="H21" s="113"/>
      <c r="I21" s="57">
        <f t="shared" si="0"/>
        <v>65</v>
      </c>
      <c r="J21" s="57">
        <f t="shared" si="1"/>
        <v>55</v>
      </c>
      <c r="K21" s="57">
        <f t="shared" si="2"/>
        <v>22</v>
      </c>
      <c r="L21" s="104" t="e">
        <f>VLOOKUP(D21,BDD!B:M,11,0)</f>
        <v>#N/A</v>
      </c>
      <c r="M21" s="58" t="e">
        <f>VLOOKUP(D21,BDD!B:K,10,0)</f>
        <v>#N/A</v>
      </c>
      <c r="N21" s="59" t="e">
        <f t="shared" si="3"/>
        <v>#N/A</v>
      </c>
      <c r="O21" s="60" t="e">
        <f t="shared" si="4"/>
        <v>#N/A</v>
      </c>
      <c r="P21" s="61"/>
      <c r="T21" s="107"/>
    </row>
    <row r="22" spans="1:20" x14ac:dyDescent="0.2">
      <c r="A22" s="62" t="s">
        <v>32</v>
      </c>
      <c r="B22" s="63"/>
      <c r="C22" s="64"/>
      <c r="D22" s="65"/>
      <c r="E22" s="112" t="e">
        <f>VLOOKUP(D22,BDD!B:C,2,0)</f>
        <v>#N/A</v>
      </c>
      <c r="F22" s="112"/>
      <c r="G22" s="112"/>
      <c r="H22" s="112"/>
      <c r="I22" s="66">
        <f t="shared" si="0"/>
        <v>65</v>
      </c>
      <c r="J22" s="66">
        <f t="shared" si="1"/>
        <v>55</v>
      </c>
      <c r="K22" s="66">
        <f t="shared" si="2"/>
        <v>22</v>
      </c>
      <c r="L22" s="105" t="e">
        <f>VLOOKUP(D22,BDD!B:M,11,0)</f>
        <v>#N/A</v>
      </c>
      <c r="M22" s="67" t="e">
        <f>VLOOKUP(D22,BDD!B:K,10,0)</f>
        <v>#N/A</v>
      </c>
      <c r="N22" s="68" t="e">
        <f t="shared" si="5"/>
        <v>#N/A</v>
      </c>
      <c r="O22" s="69" t="e">
        <f t="shared" si="6"/>
        <v>#N/A</v>
      </c>
      <c r="P22" s="70"/>
      <c r="T22" s="107"/>
    </row>
    <row r="23" spans="1:20" x14ac:dyDescent="0.2">
      <c r="A23" s="53" t="s">
        <v>33</v>
      </c>
      <c r="B23" s="54"/>
      <c r="C23" s="55"/>
      <c r="D23" s="56"/>
      <c r="E23" s="113" t="e">
        <f>VLOOKUP(D23,BDD!B:C,2,0)</f>
        <v>#N/A</v>
      </c>
      <c r="F23" s="113"/>
      <c r="G23" s="113"/>
      <c r="H23" s="113"/>
      <c r="I23" s="57">
        <f t="shared" si="0"/>
        <v>65</v>
      </c>
      <c r="J23" s="57">
        <f t="shared" si="1"/>
        <v>55</v>
      </c>
      <c r="K23" s="57">
        <f t="shared" si="2"/>
        <v>22</v>
      </c>
      <c r="L23" s="104" t="e">
        <f>VLOOKUP(D23,BDD!B:M,11,0)</f>
        <v>#N/A</v>
      </c>
      <c r="M23" s="58" t="e">
        <f>VLOOKUP(D23,BDD!B:K,10,0)</f>
        <v>#N/A</v>
      </c>
      <c r="N23" s="59" t="e">
        <f t="shared" si="3"/>
        <v>#N/A</v>
      </c>
      <c r="O23" s="60" t="e">
        <f t="shared" si="4"/>
        <v>#N/A</v>
      </c>
      <c r="P23" s="61"/>
      <c r="T23" s="107"/>
    </row>
    <row r="24" spans="1:20" x14ac:dyDescent="0.2">
      <c r="A24" s="62" t="s">
        <v>34</v>
      </c>
      <c r="B24" s="63"/>
      <c r="C24" s="64"/>
      <c r="D24" s="65"/>
      <c r="E24" s="112" t="e">
        <f>VLOOKUP(D24,BDD!B:C,2,0)</f>
        <v>#N/A</v>
      </c>
      <c r="F24" s="112"/>
      <c r="G24" s="112"/>
      <c r="H24" s="112"/>
      <c r="I24" s="66">
        <f t="shared" si="0"/>
        <v>65</v>
      </c>
      <c r="J24" s="66">
        <f t="shared" si="1"/>
        <v>55</v>
      </c>
      <c r="K24" s="66">
        <f t="shared" si="2"/>
        <v>22</v>
      </c>
      <c r="L24" s="105" t="e">
        <f>VLOOKUP(D24,BDD!B:M,11,0)</f>
        <v>#N/A</v>
      </c>
      <c r="M24" s="67" t="e">
        <f>VLOOKUP(D24,BDD!B:K,10,0)</f>
        <v>#N/A</v>
      </c>
      <c r="N24" s="68" t="e">
        <f t="shared" si="5"/>
        <v>#N/A</v>
      </c>
      <c r="O24" s="69" t="e">
        <f t="shared" si="6"/>
        <v>#N/A</v>
      </c>
      <c r="P24" s="70"/>
      <c r="T24" s="107"/>
    </row>
    <row r="25" spans="1:20" x14ac:dyDescent="0.2">
      <c r="A25" s="53" t="s">
        <v>35</v>
      </c>
      <c r="B25" s="54"/>
      <c r="C25" s="55"/>
      <c r="D25" s="56"/>
      <c r="E25" s="113" t="e">
        <f>VLOOKUP(D25,BDD!B:C,2,0)</f>
        <v>#N/A</v>
      </c>
      <c r="F25" s="113"/>
      <c r="G25" s="113"/>
      <c r="H25" s="113"/>
      <c r="I25" s="57">
        <f t="shared" si="0"/>
        <v>65</v>
      </c>
      <c r="J25" s="57">
        <f t="shared" si="1"/>
        <v>55</v>
      </c>
      <c r="K25" s="57">
        <f t="shared" si="2"/>
        <v>22</v>
      </c>
      <c r="L25" s="104" t="e">
        <f>VLOOKUP(D25,BDD!B:M,11,0)</f>
        <v>#N/A</v>
      </c>
      <c r="M25" s="58" t="e">
        <f>VLOOKUP(D25,BDD!B:K,10,0)</f>
        <v>#N/A</v>
      </c>
      <c r="N25" s="59" t="e">
        <f t="shared" si="3"/>
        <v>#N/A</v>
      </c>
      <c r="O25" s="60" t="e">
        <f t="shared" si="4"/>
        <v>#N/A</v>
      </c>
      <c r="P25" s="61"/>
      <c r="T25" s="107"/>
    </row>
    <row r="26" spans="1:20" x14ac:dyDescent="0.2">
      <c r="A26" s="62" t="s">
        <v>36</v>
      </c>
      <c r="B26" s="63"/>
      <c r="C26" s="64"/>
      <c r="D26" s="65"/>
      <c r="E26" s="112" t="e">
        <f>VLOOKUP(D26,BDD!B:C,2,0)</f>
        <v>#N/A</v>
      </c>
      <c r="F26" s="112"/>
      <c r="G26" s="112"/>
      <c r="H26" s="112"/>
      <c r="I26" s="66">
        <f t="shared" si="0"/>
        <v>65</v>
      </c>
      <c r="J26" s="66">
        <f t="shared" si="1"/>
        <v>55</v>
      </c>
      <c r="K26" s="66">
        <f t="shared" si="2"/>
        <v>22</v>
      </c>
      <c r="L26" s="105" t="e">
        <f>VLOOKUP(D26,BDD!B:M,11,0)</f>
        <v>#N/A</v>
      </c>
      <c r="M26" s="67" t="e">
        <f>VLOOKUP(D26,BDD!B:K,10,0)</f>
        <v>#N/A</v>
      </c>
      <c r="N26" s="68" t="e">
        <f t="shared" si="5"/>
        <v>#N/A</v>
      </c>
      <c r="O26" s="69" t="e">
        <f t="shared" si="6"/>
        <v>#N/A</v>
      </c>
      <c r="P26" s="70"/>
      <c r="T26" s="107"/>
    </row>
    <row r="27" spans="1:20" x14ac:dyDescent="0.2">
      <c r="A27" s="53" t="s">
        <v>37</v>
      </c>
      <c r="B27" s="54"/>
      <c r="C27" s="55"/>
      <c r="D27" s="56"/>
      <c r="E27" s="113" t="e">
        <f>VLOOKUP(D27,BDD!B:C,2,0)</f>
        <v>#N/A</v>
      </c>
      <c r="F27" s="113"/>
      <c r="G27" s="113"/>
      <c r="H27" s="113"/>
      <c r="I27" s="57">
        <f t="shared" si="0"/>
        <v>65</v>
      </c>
      <c r="J27" s="57">
        <f t="shared" si="1"/>
        <v>55</v>
      </c>
      <c r="K27" s="57">
        <f t="shared" si="2"/>
        <v>22</v>
      </c>
      <c r="L27" s="104" t="e">
        <f>VLOOKUP(D27,BDD!B:M,11,0)</f>
        <v>#N/A</v>
      </c>
      <c r="M27" s="58" t="e">
        <f>VLOOKUP(D27,BDD!B:K,10,0)</f>
        <v>#N/A</v>
      </c>
      <c r="N27" s="59" t="e">
        <f t="shared" si="3"/>
        <v>#N/A</v>
      </c>
      <c r="O27" s="60" t="e">
        <f t="shared" si="4"/>
        <v>#N/A</v>
      </c>
      <c r="P27" s="61"/>
      <c r="T27" s="107"/>
    </row>
    <row r="28" spans="1:20" x14ac:dyDescent="0.2">
      <c r="A28" s="62" t="s">
        <v>38</v>
      </c>
      <c r="B28" s="63"/>
      <c r="C28" s="64"/>
      <c r="D28" s="65"/>
      <c r="E28" s="112" t="e">
        <f>VLOOKUP(D28,BDD!B:C,2,0)</f>
        <v>#N/A</v>
      </c>
      <c r="F28" s="112"/>
      <c r="G28" s="112"/>
      <c r="H28" s="112"/>
      <c r="I28" s="66">
        <f t="shared" si="0"/>
        <v>65</v>
      </c>
      <c r="J28" s="66">
        <f t="shared" si="1"/>
        <v>55</v>
      </c>
      <c r="K28" s="66">
        <f t="shared" si="2"/>
        <v>22</v>
      </c>
      <c r="L28" s="105" t="e">
        <f>VLOOKUP(D28,BDD!B:M,11,0)</f>
        <v>#N/A</v>
      </c>
      <c r="M28" s="67" t="e">
        <f>VLOOKUP(D28,BDD!B:K,10,0)</f>
        <v>#N/A</v>
      </c>
      <c r="N28" s="68" t="e">
        <f t="shared" si="5"/>
        <v>#N/A</v>
      </c>
      <c r="O28" s="69" t="e">
        <f t="shared" si="6"/>
        <v>#N/A</v>
      </c>
      <c r="P28" s="70"/>
      <c r="T28" s="107"/>
    </row>
    <row r="29" spans="1:20" x14ac:dyDescent="0.2">
      <c r="A29" s="53" t="s">
        <v>39</v>
      </c>
      <c r="B29" s="54"/>
      <c r="C29" s="55"/>
      <c r="D29" s="56"/>
      <c r="E29" s="113" t="e">
        <f>VLOOKUP(D29,BDD!B:C,2,0)</f>
        <v>#N/A</v>
      </c>
      <c r="F29" s="113"/>
      <c r="G29" s="113"/>
      <c r="H29" s="113"/>
      <c r="I29" s="57">
        <f t="shared" si="0"/>
        <v>65</v>
      </c>
      <c r="J29" s="57">
        <f t="shared" si="1"/>
        <v>55</v>
      </c>
      <c r="K29" s="57">
        <f t="shared" si="2"/>
        <v>22</v>
      </c>
      <c r="L29" s="104" t="e">
        <f>VLOOKUP(D29,BDD!B:M,11,0)</f>
        <v>#N/A</v>
      </c>
      <c r="M29" s="58" t="e">
        <f>VLOOKUP(D29,BDD!B:K,10,0)</f>
        <v>#N/A</v>
      </c>
      <c r="N29" s="59" t="e">
        <f t="shared" si="3"/>
        <v>#N/A</v>
      </c>
      <c r="O29" s="60" t="e">
        <f t="shared" si="4"/>
        <v>#N/A</v>
      </c>
      <c r="P29" s="61"/>
      <c r="T29" s="107"/>
    </row>
    <row r="30" spans="1:20" x14ac:dyDescent="0.2">
      <c r="A30" s="62" t="s">
        <v>40</v>
      </c>
      <c r="B30" s="63"/>
      <c r="C30" s="64"/>
      <c r="D30" s="65"/>
      <c r="E30" s="112" t="e">
        <f>VLOOKUP(D30,BDD!B:C,2,0)</f>
        <v>#N/A</v>
      </c>
      <c r="F30" s="112"/>
      <c r="G30" s="112"/>
      <c r="H30" s="112"/>
      <c r="I30" s="66">
        <f t="shared" si="0"/>
        <v>65</v>
      </c>
      <c r="J30" s="66">
        <f t="shared" si="1"/>
        <v>55</v>
      </c>
      <c r="K30" s="66">
        <f t="shared" si="2"/>
        <v>22</v>
      </c>
      <c r="L30" s="105" t="e">
        <f>VLOOKUP(D30,BDD!B:M,11,0)</f>
        <v>#N/A</v>
      </c>
      <c r="M30" s="67" t="e">
        <f>VLOOKUP(D30,BDD!B:K,10,0)</f>
        <v>#N/A</v>
      </c>
      <c r="N30" s="68" t="e">
        <f t="shared" si="5"/>
        <v>#N/A</v>
      </c>
      <c r="O30" s="69" t="e">
        <f t="shared" si="6"/>
        <v>#N/A</v>
      </c>
      <c r="P30" s="70"/>
      <c r="T30" s="107"/>
    </row>
    <row r="31" spans="1:20" x14ac:dyDescent="0.2">
      <c r="A31" s="53" t="s">
        <v>41</v>
      </c>
      <c r="B31" s="54"/>
      <c r="C31" s="55"/>
      <c r="D31" s="56"/>
      <c r="E31" s="113" t="e">
        <f>VLOOKUP(D31,BDD!B:C,2,0)</f>
        <v>#N/A</v>
      </c>
      <c r="F31" s="113"/>
      <c r="G31" s="113"/>
      <c r="H31" s="113"/>
      <c r="I31" s="57">
        <f t="shared" si="0"/>
        <v>65</v>
      </c>
      <c r="J31" s="57">
        <f t="shared" si="1"/>
        <v>55</v>
      </c>
      <c r="K31" s="57">
        <f t="shared" si="2"/>
        <v>22</v>
      </c>
      <c r="L31" s="104" t="e">
        <f>VLOOKUP(D31,BDD!B:M,11,0)</f>
        <v>#N/A</v>
      </c>
      <c r="M31" s="58" t="e">
        <f>VLOOKUP(D31,BDD!B:K,10,0)</f>
        <v>#N/A</v>
      </c>
      <c r="N31" s="59" t="e">
        <f t="shared" si="3"/>
        <v>#N/A</v>
      </c>
      <c r="O31" s="60" t="e">
        <f t="shared" si="4"/>
        <v>#N/A</v>
      </c>
      <c r="P31" s="61"/>
      <c r="T31" s="107"/>
    </row>
    <row r="32" spans="1:20" x14ac:dyDescent="0.2">
      <c r="A32" s="62" t="s">
        <v>42</v>
      </c>
      <c r="B32" s="63"/>
      <c r="C32" s="64"/>
      <c r="D32" s="65"/>
      <c r="E32" s="112" t="e">
        <f>VLOOKUP(D32,BDD!B:C,2,0)</f>
        <v>#N/A</v>
      </c>
      <c r="F32" s="112"/>
      <c r="G32" s="112"/>
      <c r="H32" s="112"/>
      <c r="I32" s="66">
        <f t="shared" si="0"/>
        <v>65</v>
      </c>
      <c r="J32" s="66">
        <f t="shared" si="1"/>
        <v>55</v>
      </c>
      <c r="K32" s="66">
        <f t="shared" si="2"/>
        <v>22</v>
      </c>
      <c r="L32" s="105" t="e">
        <f>VLOOKUP(D32,BDD!B:M,11,0)</f>
        <v>#N/A</v>
      </c>
      <c r="M32" s="67" t="e">
        <f>VLOOKUP(D32,BDD!B:K,10,0)</f>
        <v>#N/A</v>
      </c>
      <c r="N32" s="68" t="e">
        <f t="shared" si="5"/>
        <v>#N/A</v>
      </c>
      <c r="O32" s="69" t="e">
        <f t="shared" si="6"/>
        <v>#N/A</v>
      </c>
      <c r="P32" s="70"/>
      <c r="T32" s="107"/>
    </row>
    <row r="33" spans="1:20" x14ac:dyDescent="0.2">
      <c r="A33" s="53" t="s">
        <v>43</v>
      </c>
      <c r="B33" s="54"/>
      <c r="C33" s="55"/>
      <c r="D33" s="56"/>
      <c r="E33" s="113" t="e">
        <f>VLOOKUP(D33,BDD!B:C,2,0)</f>
        <v>#N/A</v>
      </c>
      <c r="F33" s="113"/>
      <c r="G33" s="113"/>
      <c r="H33" s="113"/>
      <c r="I33" s="57">
        <f t="shared" si="0"/>
        <v>65</v>
      </c>
      <c r="J33" s="57">
        <f t="shared" si="1"/>
        <v>55</v>
      </c>
      <c r="K33" s="57">
        <f t="shared" si="2"/>
        <v>22</v>
      </c>
      <c r="L33" s="104" t="e">
        <f>VLOOKUP(D33,BDD!B:M,11,0)</f>
        <v>#N/A</v>
      </c>
      <c r="M33" s="58" t="e">
        <f>VLOOKUP(D33,BDD!B:K,10,0)</f>
        <v>#N/A</v>
      </c>
      <c r="N33" s="59" t="e">
        <f t="shared" si="5"/>
        <v>#N/A</v>
      </c>
      <c r="O33" s="60" t="e">
        <f t="shared" si="6"/>
        <v>#N/A</v>
      </c>
      <c r="P33" s="61"/>
      <c r="T33" s="107"/>
    </row>
    <row r="34" spans="1:20" x14ac:dyDescent="0.2">
      <c r="A34" s="62" t="s">
        <v>44</v>
      </c>
      <c r="B34" s="63"/>
      <c r="C34" s="64"/>
      <c r="D34" s="65"/>
      <c r="E34" s="112" t="e">
        <f>VLOOKUP(D34,BDD!B:C,2,0)</f>
        <v>#N/A</v>
      </c>
      <c r="F34" s="112"/>
      <c r="G34" s="112"/>
      <c r="H34" s="112"/>
      <c r="I34" s="66">
        <f t="shared" si="0"/>
        <v>65</v>
      </c>
      <c r="J34" s="66">
        <f t="shared" si="1"/>
        <v>55</v>
      </c>
      <c r="K34" s="66">
        <f t="shared" si="2"/>
        <v>22</v>
      </c>
      <c r="L34" s="105" t="e">
        <f>VLOOKUP(D34,BDD!B:M,11,0)</f>
        <v>#N/A</v>
      </c>
      <c r="M34" s="67" t="e">
        <f>VLOOKUP(D34,BDD!B:K,10,0)</f>
        <v>#N/A</v>
      </c>
      <c r="N34" s="68" t="e">
        <f t="shared" ref="N34:N38" si="7">+M34-M34*P34</f>
        <v>#N/A</v>
      </c>
      <c r="O34" s="69" t="e">
        <f t="shared" ref="O34:O38" si="8">+N34*C34</f>
        <v>#N/A</v>
      </c>
      <c r="P34" s="70"/>
      <c r="T34" s="107"/>
    </row>
    <row r="35" spans="1:20" x14ac:dyDescent="0.2">
      <c r="A35" s="53" t="s">
        <v>45</v>
      </c>
      <c r="B35" s="54"/>
      <c r="C35" s="55"/>
      <c r="D35" s="56"/>
      <c r="E35" s="113" t="e">
        <f>VLOOKUP(D35,BDD!B:C,2,0)</f>
        <v>#N/A</v>
      </c>
      <c r="F35" s="113"/>
      <c r="G35" s="113"/>
      <c r="H35" s="113"/>
      <c r="I35" s="57">
        <f t="shared" si="0"/>
        <v>65</v>
      </c>
      <c r="J35" s="57">
        <f t="shared" si="1"/>
        <v>55</v>
      </c>
      <c r="K35" s="57">
        <f t="shared" si="2"/>
        <v>22</v>
      </c>
      <c r="L35" s="104" t="e">
        <f>VLOOKUP(D35,BDD!B:M,11,0)</f>
        <v>#N/A</v>
      </c>
      <c r="M35" s="58" t="e">
        <f>VLOOKUP(D35,BDD!B:K,10,0)</f>
        <v>#N/A</v>
      </c>
      <c r="N35" s="59" t="e">
        <f t="shared" si="7"/>
        <v>#N/A</v>
      </c>
      <c r="O35" s="60" t="e">
        <f t="shared" si="8"/>
        <v>#N/A</v>
      </c>
      <c r="P35" s="61"/>
      <c r="T35" s="107"/>
    </row>
    <row r="36" spans="1:20" x14ac:dyDescent="0.2">
      <c r="A36" s="62" t="s">
        <v>46</v>
      </c>
      <c r="B36" s="63"/>
      <c r="C36" s="64"/>
      <c r="D36" s="65"/>
      <c r="E36" s="112" t="e">
        <f>VLOOKUP(D36,BDD!B:C,2,0)</f>
        <v>#N/A</v>
      </c>
      <c r="F36" s="112"/>
      <c r="G36" s="112"/>
      <c r="H36" s="112"/>
      <c r="I36" s="66">
        <f t="shared" si="0"/>
        <v>65</v>
      </c>
      <c r="J36" s="66">
        <f t="shared" si="1"/>
        <v>55</v>
      </c>
      <c r="K36" s="66">
        <f t="shared" si="2"/>
        <v>22</v>
      </c>
      <c r="L36" s="105" t="e">
        <f>VLOOKUP(D36,BDD!B:M,11,0)</f>
        <v>#N/A</v>
      </c>
      <c r="M36" s="67" t="e">
        <f>VLOOKUP(D36,BDD!B:K,10,0)</f>
        <v>#N/A</v>
      </c>
      <c r="N36" s="68" t="e">
        <f t="shared" si="7"/>
        <v>#N/A</v>
      </c>
      <c r="O36" s="69" t="e">
        <f t="shared" si="8"/>
        <v>#N/A</v>
      </c>
      <c r="P36" s="70"/>
      <c r="T36" s="107"/>
    </row>
    <row r="37" spans="1:20" x14ac:dyDescent="0.2">
      <c r="A37" s="53" t="s">
        <v>47</v>
      </c>
      <c r="B37" s="54"/>
      <c r="C37" s="55"/>
      <c r="D37" s="56"/>
      <c r="E37" s="113" t="e">
        <f>VLOOKUP(D37,BDD!B:C,2,0)</f>
        <v>#N/A</v>
      </c>
      <c r="F37" s="113"/>
      <c r="G37" s="113"/>
      <c r="H37" s="113"/>
      <c r="I37" s="57">
        <f t="shared" si="0"/>
        <v>65</v>
      </c>
      <c r="J37" s="57">
        <f t="shared" si="1"/>
        <v>55</v>
      </c>
      <c r="K37" s="57">
        <f t="shared" si="2"/>
        <v>22</v>
      </c>
      <c r="L37" s="104" t="e">
        <f>VLOOKUP(D37,BDD!B:M,11,0)</f>
        <v>#N/A</v>
      </c>
      <c r="M37" s="58" t="e">
        <f>VLOOKUP(D37,BDD!B:K,10,0)</f>
        <v>#N/A</v>
      </c>
      <c r="N37" s="59" t="e">
        <f t="shared" si="7"/>
        <v>#N/A</v>
      </c>
      <c r="O37" s="60" t="e">
        <f t="shared" si="8"/>
        <v>#N/A</v>
      </c>
      <c r="P37" s="61"/>
      <c r="T37" s="107"/>
    </row>
    <row r="38" spans="1:20" x14ac:dyDescent="0.2">
      <c r="A38" s="62" t="s">
        <v>48</v>
      </c>
      <c r="B38" s="63"/>
      <c r="C38" s="64"/>
      <c r="D38" s="65"/>
      <c r="E38" s="112" t="e">
        <f>VLOOKUP(D38,BDD!B:C,2,0)</f>
        <v>#N/A</v>
      </c>
      <c r="F38" s="112"/>
      <c r="G38" s="112"/>
      <c r="H38" s="112"/>
      <c r="I38" s="66">
        <f t="shared" si="0"/>
        <v>65</v>
      </c>
      <c r="J38" s="66">
        <f t="shared" si="1"/>
        <v>55</v>
      </c>
      <c r="K38" s="66">
        <f t="shared" si="2"/>
        <v>22</v>
      </c>
      <c r="L38" s="105" t="e">
        <f>VLOOKUP(D38,BDD!B:M,11,0)</f>
        <v>#N/A</v>
      </c>
      <c r="M38" s="67" t="e">
        <f>VLOOKUP(D38,BDD!B:K,10,0)</f>
        <v>#N/A</v>
      </c>
      <c r="N38" s="68" t="e">
        <f t="shared" si="7"/>
        <v>#N/A</v>
      </c>
      <c r="O38" s="69" t="e">
        <f t="shared" si="8"/>
        <v>#N/A</v>
      </c>
      <c r="P38" s="70"/>
      <c r="T38" s="107"/>
    </row>
    <row r="39" spans="1:20" s="80" customFormat="1" x14ac:dyDescent="0.2">
      <c r="A39" s="114" t="s">
        <v>49</v>
      </c>
      <c r="B39" s="115"/>
      <c r="C39" s="71">
        <f>SUM(C15:C38)</f>
        <v>1</v>
      </c>
      <c r="D39" s="72"/>
      <c r="E39" s="73"/>
      <c r="F39" s="73"/>
      <c r="G39" s="73"/>
      <c r="H39" s="73"/>
      <c r="I39" s="74"/>
      <c r="J39" s="74"/>
      <c r="K39" s="74"/>
      <c r="L39" s="74"/>
      <c r="M39" s="106"/>
      <c r="N39" s="75"/>
      <c r="O39" s="76" t="e">
        <f>SUM(O14:O38)</f>
        <v>#N/A</v>
      </c>
      <c r="P39" s="77"/>
      <c r="Q39" s="78"/>
      <c r="R39" s="79"/>
    </row>
    <row r="40" spans="1:20" s="80" customFormat="1" x14ac:dyDescent="0.2">
      <c r="P40" s="81"/>
    </row>
  </sheetData>
  <autoFilter ref="A13:P39" xr:uid="{00000000-0009-0000-0000-000002000000}">
    <filterColumn colId="4" showButton="0"/>
    <filterColumn colId="5" showButton="0"/>
    <filterColumn colId="6" showButton="0"/>
  </autoFilter>
  <mergeCells count="28">
    <mergeCell ref="A39:B39"/>
    <mergeCell ref="E30:H30"/>
    <mergeCell ref="E31:H31"/>
    <mergeCell ref="E32:H32"/>
    <mergeCell ref="E33:H33"/>
    <mergeCell ref="E34:H34"/>
    <mergeCell ref="E35:H35"/>
    <mergeCell ref="E36:H36"/>
    <mergeCell ref="E37:H37"/>
    <mergeCell ref="E38:H38"/>
    <mergeCell ref="E29:H29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17:H17"/>
    <mergeCell ref="B8:D8"/>
    <mergeCell ref="E13:H13"/>
    <mergeCell ref="E14:H14"/>
    <mergeCell ref="E15:H15"/>
    <mergeCell ref="E16:H16"/>
  </mergeCells>
  <pageMargins left="0.31496062992125984" right="0.31496062992125984" top="0.74803149606299213" bottom="0.35433070866141736" header="0.31496062992125984" footer="0.11811023622047245"/>
  <pageSetup paperSize="9" scale="79" fitToHeight="0" orientation="landscape" r:id="rId1"/>
  <headerFooter>
    <oddFooter>&amp;L&amp;F&amp;C&amp;D&amp;R&amp;P/&amp;N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'X:\fr_wal\Abteilungen\OFFRES DE PRIX\SACHA\OFFRES_2018\[Chiffrage prix a partir du 010617.xlsx]Panneaux'!#REF!</xm:f>
          </x14:formula1>
          <xm:sqref>N3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2:P12"/>
  <sheetViews>
    <sheetView zoomScale="110" zoomScaleNormal="110" workbookViewId="0">
      <pane ySplit="8" topLeftCell="A9" activePane="bottomLeft" state="frozen"/>
      <selection activeCell="A8" sqref="A8"/>
      <selection pane="bottomLeft" activeCell="C22" sqref="C22"/>
    </sheetView>
  </sheetViews>
  <sheetFormatPr baseColWidth="10" defaultRowHeight="12.75" x14ac:dyDescent="0.2"/>
  <cols>
    <col min="1" max="1" width="10" bestFit="1" customWidth="1"/>
    <col min="2" max="2" width="19.6640625" bestFit="1" customWidth="1"/>
    <col min="3" max="3" width="44.1640625" bestFit="1" customWidth="1"/>
    <col min="4" max="4" width="7.1640625" bestFit="1" customWidth="1"/>
    <col min="5" max="5" width="17.6640625" bestFit="1" customWidth="1"/>
    <col min="6" max="6" width="19.33203125" bestFit="1" customWidth="1"/>
    <col min="7" max="7" width="14.1640625" bestFit="1" customWidth="1"/>
    <col min="8" max="8" width="9.5" bestFit="1" customWidth="1"/>
    <col min="9" max="9" width="21" bestFit="1" customWidth="1"/>
    <col min="10" max="10" width="10" bestFit="1" customWidth="1"/>
    <col min="11" max="11" width="13.5" style="87" bestFit="1" customWidth="1"/>
    <col min="12" max="12" width="21.6640625" bestFit="1" customWidth="1"/>
    <col min="13" max="13" width="13" bestFit="1" customWidth="1"/>
    <col min="15" max="15" width="20.1640625" bestFit="1" customWidth="1"/>
    <col min="16" max="16" width="8.1640625" bestFit="1" customWidth="1"/>
  </cols>
  <sheetData>
    <row r="2" spans="1:16" x14ac:dyDescent="0.2">
      <c r="H2" s="128" t="s">
        <v>12</v>
      </c>
      <c r="I2" s="28">
        <f>+CHIFFRAGE!J2</f>
        <v>65</v>
      </c>
      <c r="J2" s="125">
        <f>(I2+I3)/2-I4</f>
        <v>38</v>
      </c>
    </row>
    <row r="3" spans="1:16" x14ac:dyDescent="0.2">
      <c r="H3" s="128" t="s">
        <v>13</v>
      </c>
      <c r="I3" s="28">
        <f>+CHIFFRAGE!J3</f>
        <v>55</v>
      </c>
      <c r="J3" s="126"/>
    </row>
    <row r="4" spans="1:16" x14ac:dyDescent="0.2">
      <c r="H4" s="128" t="s">
        <v>14</v>
      </c>
      <c r="I4" s="28">
        <f>+CHIFFRAGE!J4</f>
        <v>22</v>
      </c>
      <c r="J4" s="127"/>
    </row>
    <row r="5" spans="1:16" x14ac:dyDescent="0.2">
      <c r="J5" s="30"/>
    </row>
    <row r="6" spans="1:16" x14ac:dyDescent="0.2">
      <c r="J6" s="30"/>
    </row>
    <row r="7" spans="1:16" ht="13.5" thickBot="1" x14ac:dyDescent="0.25"/>
    <row r="8" spans="1:16" s="11" customFormat="1" ht="13.5" thickBot="1" x14ac:dyDescent="0.25">
      <c r="A8" s="12" t="s">
        <v>62</v>
      </c>
      <c r="B8" s="12" t="s">
        <v>2</v>
      </c>
      <c r="C8" s="13" t="s">
        <v>3</v>
      </c>
      <c r="D8" s="12" t="s">
        <v>4</v>
      </c>
      <c r="E8" s="12" t="s">
        <v>5</v>
      </c>
      <c r="F8" s="12" t="s">
        <v>6</v>
      </c>
      <c r="G8" s="12" t="s">
        <v>7</v>
      </c>
      <c r="H8" s="12" t="s">
        <v>8</v>
      </c>
      <c r="I8" s="14" t="s">
        <v>9</v>
      </c>
      <c r="J8" s="12" t="s">
        <v>10</v>
      </c>
      <c r="K8" s="15" t="s">
        <v>64</v>
      </c>
      <c r="L8" s="15" t="s">
        <v>50</v>
      </c>
      <c r="M8" s="15" t="s">
        <v>51</v>
      </c>
    </row>
    <row r="9" spans="1:16" s="11" customFormat="1" ht="12.75" customHeight="1" x14ac:dyDescent="0.2">
      <c r="A9" s="16" t="s">
        <v>63</v>
      </c>
      <c r="B9" s="16" t="s">
        <v>57</v>
      </c>
      <c r="C9" s="17" t="s">
        <v>60</v>
      </c>
      <c r="D9" s="18" t="s">
        <v>59</v>
      </c>
      <c r="E9" s="18">
        <v>500</v>
      </c>
      <c r="F9" s="18">
        <v>270</v>
      </c>
      <c r="G9" s="18">
        <v>65</v>
      </c>
      <c r="H9" s="82">
        <v>1.31</v>
      </c>
      <c r="I9" s="19">
        <v>234</v>
      </c>
      <c r="J9" s="18" t="s">
        <v>11</v>
      </c>
      <c r="K9" s="88">
        <v>5</v>
      </c>
      <c r="L9" s="83">
        <f>+I9*M9</f>
        <v>164.0574</v>
      </c>
      <c r="M9" s="26">
        <f>VLOOKUP(ROUND($J$2,0),'Facteurs de corrections'!$A$6:$AA$73,HLOOKUP(ROUND(H9,2),'Facteurs de corrections'!$A$6:$AA$73,68,FALSE),FALSE)</f>
        <v>0.70109999999999995</v>
      </c>
      <c r="O9" s="91"/>
      <c r="P9" s="108"/>
    </row>
    <row r="10" spans="1:16" s="11" customFormat="1" ht="12.75" customHeight="1" x14ac:dyDescent="0.2">
      <c r="A10" s="20" t="s">
        <v>63</v>
      </c>
      <c r="B10" s="20" t="s">
        <v>58</v>
      </c>
      <c r="C10" s="21" t="s">
        <v>61</v>
      </c>
      <c r="D10" s="22" t="s">
        <v>59</v>
      </c>
      <c r="E10" s="22">
        <v>500</v>
      </c>
      <c r="F10" s="22">
        <v>315</v>
      </c>
      <c r="G10" s="22">
        <v>65</v>
      </c>
      <c r="H10" s="22">
        <v>1.31</v>
      </c>
      <c r="I10" s="23">
        <v>273</v>
      </c>
      <c r="J10" s="22" t="s">
        <v>11</v>
      </c>
      <c r="K10" s="89">
        <v>10</v>
      </c>
      <c r="L10" s="84">
        <f>+I10*M10</f>
        <v>191.40029999999999</v>
      </c>
      <c r="M10" s="22">
        <f>VLOOKUP(ROUND($J$2,0),'Facteurs de corrections'!$A$6:$AA$73,HLOOKUP(ROUND(H10,2),'Facteurs de corrections'!$A$6:$AA$73,68,FALSE),FALSE)</f>
        <v>0.70109999999999995</v>
      </c>
      <c r="N10"/>
      <c r="O10" s="91"/>
      <c r="P10" s="108"/>
    </row>
    <row r="11" spans="1:16" x14ac:dyDescent="0.2">
      <c r="A11" s="24" t="s">
        <v>65</v>
      </c>
      <c r="B11" s="24" t="s">
        <v>66</v>
      </c>
      <c r="C11" s="25" t="s">
        <v>68</v>
      </c>
      <c r="D11" s="26" t="s">
        <v>67</v>
      </c>
      <c r="E11" s="26">
        <v>600</v>
      </c>
      <c r="F11" s="26">
        <v>1000</v>
      </c>
      <c r="G11" s="26">
        <v>100</v>
      </c>
      <c r="H11" s="26">
        <v>1.28</v>
      </c>
      <c r="I11" s="27">
        <v>998</v>
      </c>
      <c r="J11" s="26" t="s">
        <v>11</v>
      </c>
      <c r="K11" s="90">
        <v>15</v>
      </c>
      <c r="L11" s="85">
        <f t="shared" ref="L11:L12" si="0">+I11*M11</f>
        <v>705.38639999999998</v>
      </c>
      <c r="M11" s="26">
        <f>VLOOKUP(ROUND($J$2,0),'Facteurs de corrections'!$A$6:$AA$73,HLOOKUP(ROUND(H11,2),'Facteurs de corrections'!$A$6:$AA$73,68,FALSE),FALSE)</f>
        <v>0.70679999999999998</v>
      </c>
    </row>
    <row r="12" spans="1:16" x14ac:dyDescent="0.2">
      <c r="A12" s="20" t="s">
        <v>69</v>
      </c>
      <c r="B12" s="20" t="s">
        <v>70</v>
      </c>
      <c r="C12" s="21" t="s">
        <v>71</v>
      </c>
      <c r="D12" s="22" t="s">
        <v>72</v>
      </c>
      <c r="E12" s="22">
        <v>750</v>
      </c>
      <c r="F12" s="22">
        <v>600</v>
      </c>
      <c r="G12" s="22">
        <v>64</v>
      </c>
      <c r="H12" s="22">
        <v>1.26</v>
      </c>
      <c r="I12" s="23">
        <v>625</v>
      </c>
      <c r="J12" s="22" t="s">
        <v>11</v>
      </c>
      <c r="K12" s="89">
        <v>20</v>
      </c>
      <c r="L12" s="84">
        <f t="shared" si="0"/>
        <v>444.1875</v>
      </c>
      <c r="M12" s="22">
        <f>VLOOKUP(ROUND($J$2,0),'Facteurs de corrections'!$A$6:$AA$73,HLOOKUP(ROUND(H12,2),'Facteurs de corrections'!$A$6:$AA$73,68,FALSE),FALSE)</f>
        <v>0.7107</v>
      </c>
    </row>
  </sheetData>
  <mergeCells count="1">
    <mergeCell ref="J2:J4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73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5" sqref="B5:AA5"/>
    </sheetView>
  </sheetViews>
  <sheetFormatPr baseColWidth="10" defaultColWidth="9.33203125" defaultRowHeight="12.75" x14ac:dyDescent="0.2"/>
  <cols>
    <col min="1" max="1" width="6.83203125" customWidth="1"/>
    <col min="2" max="2" width="8" customWidth="1"/>
    <col min="3" max="3" width="6.83203125" customWidth="1"/>
    <col min="4" max="4" width="8" customWidth="1"/>
    <col min="5" max="5" width="6.83203125" customWidth="1"/>
    <col min="6" max="6" width="8" customWidth="1"/>
    <col min="7" max="7" width="6.83203125" customWidth="1"/>
    <col min="8" max="8" width="8" customWidth="1"/>
    <col min="9" max="9" width="6.83203125" customWidth="1"/>
    <col min="10" max="10" width="8" customWidth="1"/>
    <col min="11" max="12" width="6.83203125" customWidth="1"/>
    <col min="13" max="13" width="8" customWidth="1"/>
    <col min="14" max="27" width="6.83203125" customWidth="1"/>
    <col min="28" max="28" width="8" customWidth="1"/>
    <col min="29" max="29" width="10.5" customWidth="1"/>
  </cols>
  <sheetData>
    <row r="1" spans="1:28" ht="17.100000000000001" customHeight="1" x14ac:dyDescent="0.2">
      <c r="A1" s="1"/>
    </row>
    <row r="2" spans="1:28" ht="17.100000000000001" customHeight="1" x14ac:dyDescent="0.2">
      <c r="A2" s="1"/>
    </row>
    <row r="3" spans="1:28" ht="15" customHeight="1" x14ac:dyDescent="0.2"/>
    <row r="4" spans="1:28" ht="15" customHeight="1" x14ac:dyDescent="0.2"/>
    <row r="5" spans="1:28" ht="12.75" customHeight="1" x14ac:dyDescent="0.2">
      <c r="A5" s="117" t="s">
        <v>0</v>
      </c>
      <c r="B5" s="121" t="s">
        <v>1</v>
      </c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3"/>
      <c r="AB5" s="119" t="s">
        <v>0</v>
      </c>
    </row>
    <row r="6" spans="1:28" x14ac:dyDescent="0.2">
      <c r="A6" s="118"/>
      <c r="B6" s="2">
        <v>1.17</v>
      </c>
      <c r="C6" s="2">
        <v>1.18</v>
      </c>
      <c r="D6" s="2">
        <v>1.19</v>
      </c>
      <c r="E6" s="2">
        <v>1.2</v>
      </c>
      <c r="F6" s="2">
        <v>1.21</v>
      </c>
      <c r="G6" s="2">
        <v>1.22</v>
      </c>
      <c r="H6" s="2">
        <v>1.23</v>
      </c>
      <c r="I6" s="2">
        <v>1.24</v>
      </c>
      <c r="J6" s="2">
        <v>1.25</v>
      </c>
      <c r="K6" s="2">
        <v>1.26</v>
      </c>
      <c r="L6" s="2">
        <v>1.27</v>
      </c>
      <c r="M6" s="2">
        <v>1.28</v>
      </c>
      <c r="N6" s="2">
        <v>1.29</v>
      </c>
      <c r="O6" s="2">
        <v>1.3</v>
      </c>
      <c r="P6" s="2">
        <v>1.31</v>
      </c>
      <c r="Q6" s="2">
        <v>1.32</v>
      </c>
      <c r="R6" s="2">
        <v>1.33</v>
      </c>
      <c r="S6" s="2">
        <v>1.34</v>
      </c>
      <c r="T6" s="2">
        <v>1.35</v>
      </c>
      <c r="U6" s="2">
        <v>1.36</v>
      </c>
      <c r="V6" s="2">
        <v>1.37</v>
      </c>
      <c r="W6" s="2">
        <v>1.38</v>
      </c>
      <c r="X6" s="2">
        <v>1.39</v>
      </c>
      <c r="Y6" s="2">
        <v>1.4</v>
      </c>
      <c r="Z6" s="2">
        <v>1.41</v>
      </c>
      <c r="AA6" s="2">
        <v>1.46</v>
      </c>
      <c r="AB6" s="120"/>
    </row>
    <row r="7" spans="1:28" x14ac:dyDescent="0.2">
      <c r="A7" s="5">
        <v>15</v>
      </c>
      <c r="B7" s="6">
        <v>0.24540000000000001</v>
      </c>
      <c r="C7" s="6">
        <v>0.24249999999999999</v>
      </c>
      <c r="D7" s="6">
        <v>0.23960000000000001</v>
      </c>
      <c r="E7" s="6">
        <v>0.23680000000000001</v>
      </c>
      <c r="F7" s="6">
        <v>0.2339</v>
      </c>
      <c r="G7" s="6">
        <v>0.2311</v>
      </c>
      <c r="H7" s="6">
        <v>0.22839999999999999</v>
      </c>
      <c r="I7" s="6">
        <v>0.22570000000000001</v>
      </c>
      <c r="J7" s="6">
        <v>0.223</v>
      </c>
      <c r="K7" s="6">
        <v>0.2203</v>
      </c>
      <c r="L7" s="6">
        <v>0.2177</v>
      </c>
      <c r="M7" s="6">
        <v>0.21510000000000001</v>
      </c>
      <c r="N7" s="6">
        <v>0.21249999999999999</v>
      </c>
      <c r="O7" s="6">
        <v>0.21</v>
      </c>
      <c r="P7" s="6">
        <v>0.20749999999999999</v>
      </c>
      <c r="Q7" s="6">
        <v>0.20499999999999999</v>
      </c>
      <c r="R7" s="6">
        <v>0.2026</v>
      </c>
      <c r="S7" s="6">
        <v>0.2001</v>
      </c>
      <c r="T7" s="6">
        <v>0.19769999999999999</v>
      </c>
      <c r="U7" s="6">
        <v>0.19539999999999999</v>
      </c>
      <c r="V7" s="6">
        <v>0.19309999999999999</v>
      </c>
      <c r="W7" s="6">
        <v>0.1908</v>
      </c>
      <c r="X7" s="6">
        <v>0.1885</v>
      </c>
      <c r="Y7" s="6">
        <v>0.1862</v>
      </c>
      <c r="Z7" s="6">
        <v>0.184</v>
      </c>
      <c r="AA7" s="6">
        <v>0.17330000000000001</v>
      </c>
      <c r="AB7" s="5">
        <v>15</v>
      </c>
    </row>
    <row r="8" spans="1:28" x14ac:dyDescent="0.2">
      <c r="A8" s="5">
        <v>16</v>
      </c>
      <c r="B8" s="6">
        <v>0.26469999999999999</v>
      </c>
      <c r="C8" s="6">
        <v>0.26169999999999999</v>
      </c>
      <c r="D8" s="6">
        <v>0.25879999999999997</v>
      </c>
      <c r="E8" s="6">
        <v>0.25580000000000003</v>
      </c>
      <c r="F8" s="6">
        <v>0.25290000000000001</v>
      </c>
      <c r="G8" s="6">
        <v>0.25009999999999999</v>
      </c>
      <c r="H8" s="6">
        <v>0.24729999999999999</v>
      </c>
      <c r="I8" s="6">
        <v>0.2445</v>
      </c>
      <c r="J8" s="6">
        <v>0.2417</v>
      </c>
      <c r="K8" s="6">
        <v>0.23899999999999999</v>
      </c>
      <c r="L8" s="6">
        <v>0.23630000000000001</v>
      </c>
      <c r="M8" s="6">
        <v>0.2336</v>
      </c>
      <c r="N8" s="6">
        <v>0.23100000000000001</v>
      </c>
      <c r="O8" s="6">
        <v>0.22839999999999999</v>
      </c>
      <c r="P8" s="6">
        <v>0.2258</v>
      </c>
      <c r="Q8" s="6">
        <v>0.22320000000000001</v>
      </c>
      <c r="R8" s="6">
        <v>0.22070000000000001</v>
      </c>
      <c r="S8" s="6">
        <v>0.21820000000000001</v>
      </c>
      <c r="T8" s="6">
        <v>0.2157</v>
      </c>
      <c r="U8" s="6">
        <v>0.21329999999999999</v>
      </c>
      <c r="V8" s="6">
        <v>0.2109</v>
      </c>
      <c r="W8" s="6">
        <v>0.20849999999999999</v>
      </c>
      <c r="X8" s="6">
        <v>0.20619999999999999</v>
      </c>
      <c r="Y8" s="6">
        <v>0.20380000000000001</v>
      </c>
      <c r="Z8" s="6">
        <v>0.20150000000000001</v>
      </c>
      <c r="AA8" s="6">
        <v>0.19040000000000001</v>
      </c>
      <c r="AB8" s="5">
        <v>16</v>
      </c>
    </row>
    <row r="9" spans="1:28" x14ac:dyDescent="0.2">
      <c r="A9" s="5">
        <v>17</v>
      </c>
      <c r="B9" s="6">
        <v>0.28420000000000001</v>
      </c>
      <c r="C9" s="6">
        <v>0.28110000000000002</v>
      </c>
      <c r="D9" s="6">
        <v>0.27810000000000001</v>
      </c>
      <c r="E9" s="6">
        <v>0.27510000000000001</v>
      </c>
      <c r="F9" s="6">
        <v>0.2722</v>
      </c>
      <c r="G9" s="6">
        <v>0.26929999999999998</v>
      </c>
      <c r="H9" s="6">
        <v>0.26640000000000003</v>
      </c>
      <c r="I9" s="6">
        <v>0.2636</v>
      </c>
      <c r="J9" s="6">
        <v>0.26069999999999999</v>
      </c>
      <c r="K9" s="6">
        <v>0.25790000000000002</v>
      </c>
      <c r="L9" s="6">
        <v>0.25519999999999998</v>
      </c>
      <c r="M9" s="6">
        <v>0.2525</v>
      </c>
      <c r="N9" s="6">
        <v>0.24979999999999999</v>
      </c>
      <c r="O9" s="6">
        <v>0.24709999999999999</v>
      </c>
      <c r="P9" s="6">
        <v>0.24440000000000001</v>
      </c>
      <c r="Q9" s="6">
        <v>0.24179999999999999</v>
      </c>
      <c r="R9" s="6">
        <v>0.2392</v>
      </c>
      <c r="S9" s="6">
        <v>0.23669999999999999</v>
      </c>
      <c r="T9" s="6">
        <v>0.2341</v>
      </c>
      <c r="U9" s="6">
        <v>0.2316</v>
      </c>
      <c r="V9" s="6">
        <v>0.22919999999999999</v>
      </c>
      <c r="W9" s="6">
        <v>0.22670000000000001</v>
      </c>
      <c r="X9" s="6">
        <v>0.2243</v>
      </c>
      <c r="Y9" s="6">
        <v>0.22189999999999999</v>
      </c>
      <c r="Z9" s="6">
        <v>0.2195</v>
      </c>
      <c r="AA9" s="6">
        <v>0.20799999999999999</v>
      </c>
      <c r="AB9" s="5">
        <v>17</v>
      </c>
    </row>
    <row r="10" spans="1:28" x14ac:dyDescent="0.2">
      <c r="A10" s="5">
        <v>18</v>
      </c>
      <c r="B10" s="6">
        <v>0.30380000000000001</v>
      </c>
      <c r="C10" s="6">
        <v>0.30070000000000002</v>
      </c>
      <c r="D10" s="6">
        <v>0.29770000000000002</v>
      </c>
      <c r="E10" s="6">
        <v>0.29470000000000002</v>
      </c>
      <c r="F10" s="6">
        <v>0.29170000000000001</v>
      </c>
      <c r="G10" s="6">
        <v>0.28870000000000001</v>
      </c>
      <c r="H10" s="6">
        <v>0.2858</v>
      </c>
      <c r="I10" s="6">
        <v>0.28289999999999998</v>
      </c>
      <c r="J10" s="6">
        <v>0.28000000000000003</v>
      </c>
      <c r="K10" s="6">
        <v>0.2772</v>
      </c>
      <c r="L10" s="6">
        <v>0.27439999999999998</v>
      </c>
      <c r="M10" s="6">
        <v>0.27160000000000001</v>
      </c>
      <c r="N10" s="6">
        <v>0.26889999999999997</v>
      </c>
      <c r="O10" s="6">
        <v>0.2661</v>
      </c>
      <c r="P10" s="6">
        <v>0.26340000000000002</v>
      </c>
      <c r="Q10" s="6">
        <v>0.26079999999999998</v>
      </c>
      <c r="R10" s="6">
        <v>0.2581</v>
      </c>
      <c r="S10" s="6">
        <v>0.2555</v>
      </c>
      <c r="T10" s="6">
        <v>0.25290000000000001</v>
      </c>
      <c r="U10" s="6">
        <v>0.25040000000000001</v>
      </c>
      <c r="V10" s="6">
        <v>0.24779999999999999</v>
      </c>
      <c r="W10" s="6">
        <v>0.24529999999999999</v>
      </c>
      <c r="X10" s="6">
        <v>0.24279999999999999</v>
      </c>
      <c r="Y10" s="6">
        <v>0.2404</v>
      </c>
      <c r="Z10" s="6">
        <v>0.2379</v>
      </c>
      <c r="AA10" s="6">
        <v>0.2261</v>
      </c>
      <c r="AB10" s="5">
        <v>18</v>
      </c>
    </row>
    <row r="11" spans="1:28" x14ac:dyDescent="0.2">
      <c r="A11" s="5">
        <v>19</v>
      </c>
      <c r="B11" s="6">
        <v>0.32369999999999999</v>
      </c>
      <c r="C11" s="6">
        <v>0.32050000000000001</v>
      </c>
      <c r="D11" s="6">
        <v>0.3175</v>
      </c>
      <c r="E11" s="6">
        <v>0.31440000000000001</v>
      </c>
      <c r="F11" s="6">
        <v>0.31140000000000001</v>
      </c>
      <c r="G11" s="6">
        <v>0.30840000000000001</v>
      </c>
      <c r="H11" s="6">
        <v>0.30549999999999999</v>
      </c>
      <c r="I11" s="6">
        <v>0.30249999999999999</v>
      </c>
      <c r="J11" s="6">
        <v>0.29959999999999998</v>
      </c>
      <c r="K11" s="6">
        <v>0.29680000000000001</v>
      </c>
      <c r="L11" s="6">
        <v>0.29389999999999999</v>
      </c>
      <c r="M11" s="6">
        <v>0.29110000000000003</v>
      </c>
      <c r="N11" s="6">
        <v>0.2883</v>
      </c>
      <c r="O11" s="6">
        <v>0.28549999999999998</v>
      </c>
      <c r="P11" s="6">
        <v>0.2828</v>
      </c>
      <c r="Q11" s="6">
        <v>0.28010000000000002</v>
      </c>
      <c r="R11" s="6">
        <v>0.27739999999999998</v>
      </c>
      <c r="S11" s="6">
        <v>0.2747</v>
      </c>
      <c r="T11" s="6">
        <v>0.27210000000000001</v>
      </c>
      <c r="U11" s="6">
        <v>0.26950000000000002</v>
      </c>
      <c r="V11" s="6">
        <v>0.26690000000000003</v>
      </c>
      <c r="W11" s="6">
        <v>0.26429999999999998</v>
      </c>
      <c r="X11" s="6">
        <v>0.26179999999999998</v>
      </c>
      <c r="Y11" s="6">
        <v>0.25929999999999997</v>
      </c>
      <c r="Z11" s="6">
        <v>0.25679999999999997</v>
      </c>
      <c r="AA11" s="6">
        <v>0.2447</v>
      </c>
      <c r="AB11" s="5">
        <v>19</v>
      </c>
    </row>
    <row r="12" spans="1:28" x14ac:dyDescent="0.2">
      <c r="A12" s="5">
        <v>20</v>
      </c>
      <c r="B12" s="6">
        <v>0.34360000000000002</v>
      </c>
      <c r="C12" s="6">
        <v>0.34050000000000002</v>
      </c>
      <c r="D12" s="6">
        <v>0.33739999999999998</v>
      </c>
      <c r="E12" s="6">
        <v>0.33439999999999998</v>
      </c>
      <c r="F12" s="6">
        <v>0.33129999999999998</v>
      </c>
      <c r="G12" s="6">
        <v>0.32829999999999998</v>
      </c>
      <c r="H12" s="6">
        <v>0.32529999999999998</v>
      </c>
      <c r="I12" s="6">
        <v>0.32240000000000002</v>
      </c>
      <c r="J12" s="6">
        <v>0.31940000000000002</v>
      </c>
      <c r="K12" s="6">
        <v>0.3165</v>
      </c>
      <c r="L12" s="6">
        <v>0.31369999999999998</v>
      </c>
      <c r="M12" s="6">
        <v>0.31080000000000002</v>
      </c>
      <c r="N12" s="6">
        <v>0.308</v>
      </c>
      <c r="O12" s="6">
        <v>0.30520000000000003</v>
      </c>
      <c r="P12" s="6">
        <v>0.3024</v>
      </c>
      <c r="Q12" s="6">
        <v>0.29970000000000002</v>
      </c>
      <c r="R12" s="6">
        <v>0.2969</v>
      </c>
      <c r="S12" s="6">
        <v>0.29420000000000002</v>
      </c>
      <c r="T12" s="6">
        <v>0.29160000000000003</v>
      </c>
      <c r="U12" s="6">
        <v>0.28889999999999999</v>
      </c>
      <c r="V12" s="6">
        <v>0.2863</v>
      </c>
      <c r="W12" s="6">
        <v>0.28370000000000001</v>
      </c>
      <c r="X12" s="6">
        <v>0.28110000000000002</v>
      </c>
      <c r="Y12" s="6">
        <v>0.27860000000000001</v>
      </c>
      <c r="Z12" s="6">
        <v>0.27600000000000002</v>
      </c>
      <c r="AA12" s="6">
        <v>0.26369999999999999</v>
      </c>
      <c r="AB12" s="5">
        <v>20</v>
      </c>
    </row>
    <row r="13" spans="1:28" x14ac:dyDescent="0.2">
      <c r="A13" s="5">
        <v>21</v>
      </c>
      <c r="B13" s="6">
        <v>0.36380000000000001</v>
      </c>
      <c r="C13" s="6">
        <v>0.36070000000000002</v>
      </c>
      <c r="D13" s="6">
        <v>0.35759999999999997</v>
      </c>
      <c r="E13" s="6">
        <v>0.35449999999999998</v>
      </c>
      <c r="F13" s="6">
        <v>0.35149999999999998</v>
      </c>
      <c r="G13" s="6">
        <v>0.34839999999999999</v>
      </c>
      <c r="H13" s="6">
        <v>0.34539999999999998</v>
      </c>
      <c r="I13" s="6">
        <v>0.34250000000000003</v>
      </c>
      <c r="J13" s="6">
        <v>0.33950000000000002</v>
      </c>
      <c r="K13" s="6">
        <v>0.33660000000000001</v>
      </c>
      <c r="L13" s="6">
        <v>0.3337</v>
      </c>
      <c r="M13" s="6">
        <v>0.33079999999999998</v>
      </c>
      <c r="N13" s="6">
        <v>0.32800000000000001</v>
      </c>
      <c r="O13" s="6">
        <v>0.32519999999999999</v>
      </c>
      <c r="P13" s="6">
        <v>0.32240000000000002</v>
      </c>
      <c r="Q13" s="6">
        <v>0.3196</v>
      </c>
      <c r="R13" s="6">
        <v>0.31690000000000002</v>
      </c>
      <c r="S13" s="6">
        <v>0.31409999999999999</v>
      </c>
      <c r="T13" s="6">
        <v>0.31140000000000001</v>
      </c>
      <c r="U13" s="6">
        <v>0.30869999999999997</v>
      </c>
      <c r="V13" s="6">
        <v>0.30609999999999998</v>
      </c>
      <c r="W13" s="6">
        <v>0.30349999999999999</v>
      </c>
      <c r="X13" s="6">
        <v>0.3009</v>
      </c>
      <c r="Y13" s="6">
        <v>0.29830000000000001</v>
      </c>
      <c r="Z13" s="6">
        <v>0.29570000000000002</v>
      </c>
      <c r="AA13" s="6">
        <v>0.28320000000000001</v>
      </c>
      <c r="AB13" s="5">
        <v>21</v>
      </c>
    </row>
    <row r="14" spans="1:28" x14ac:dyDescent="0.2">
      <c r="A14" s="5">
        <v>22</v>
      </c>
      <c r="B14" s="8">
        <v>0.38419999999999999</v>
      </c>
      <c r="C14" s="8">
        <v>0.38109999999999999</v>
      </c>
      <c r="D14" s="8">
        <v>0.378</v>
      </c>
      <c r="E14" s="8">
        <v>0.37490000000000001</v>
      </c>
      <c r="F14" s="8">
        <v>0.37180000000000002</v>
      </c>
      <c r="G14" s="8">
        <v>0.36880000000000002</v>
      </c>
      <c r="H14" s="8">
        <v>0.36580000000000001</v>
      </c>
      <c r="I14" s="8">
        <v>0.36280000000000001</v>
      </c>
      <c r="J14" s="8">
        <v>0.3599</v>
      </c>
      <c r="K14" s="8">
        <v>0.3569</v>
      </c>
      <c r="L14" s="8">
        <v>0.35399999999999998</v>
      </c>
      <c r="M14" s="8">
        <v>0.35110000000000002</v>
      </c>
      <c r="N14" s="8">
        <v>0.3483</v>
      </c>
      <c r="O14" s="8">
        <v>0.34539999999999998</v>
      </c>
      <c r="P14" s="8">
        <v>0.34260000000000002</v>
      </c>
      <c r="Q14" s="8">
        <v>0.33979999999999999</v>
      </c>
      <c r="R14" s="8">
        <v>0.33710000000000001</v>
      </c>
      <c r="S14" s="8">
        <v>0.33429999999999999</v>
      </c>
      <c r="T14" s="8">
        <v>0.33160000000000001</v>
      </c>
      <c r="U14" s="8">
        <v>0.32890000000000003</v>
      </c>
      <c r="V14" s="8">
        <v>0.32619999999999999</v>
      </c>
      <c r="W14" s="8">
        <v>0.3236</v>
      </c>
      <c r="X14" s="8">
        <v>0.32100000000000001</v>
      </c>
      <c r="Y14" s="8">
        <v>0.31830000000000003</v>
      </c>
      <c r="Z14" s="8">
        <v>0.31569999999999998</v>
      </c>
      <c r="AA14" s="8">
        <v>0.30309999999999998</v>
      </c>
      <c r="AB14" s="5">
        <v>22</v>
      </c>
    </row>
    <row r="15" spans="1:28" x14ac:dyDescent="0.2">
      <c r="A15" s="5">
        <v>23</v>
      </c>
      <c r="B15" s="6">
        <v>0.4047</v>
      </c>
      <c r="C15" s="6">
        <v>0.40160000000000001</v>
      </c>
      <c r="D15" s="6">
        <v>0.39850000000000002</v>
      </c>
      <c r="E15" s="6">
        <v>0.39539999999999997</v>
      </c>
      <c r="F15" s="6">
        <v>0.39240000000000003</v>
      </c>
      <c r="G15" s="6">
        <v>0.38929999999999998</v>
      </c>
      <c r="H15" s="6">
        <v>0.38629999999999998</v>
      </c>
      <c r="I15" s="6">
        <v>0.38340000000000002</v>
      </c>
      <c r="J15" s="6">
        <v>0.38040000000000002</v>
      </c>
      <c r="K15" s="6">
        <v>0.3775</v>
      </c>
      <c r="L15" s="6">
        <v>0.37459999999999999</v>
      </c>
      <c r="M15" s="6">
        <v>0.37169999999999997</v>
      </c>
      <c r="N15" s="6">
        <v>0.36880000000000002</v>
      </c>
      <c r="O15" s="6">
        <v>0.36599999999999999</v>
      </c>
      <c r="P15" s="6">
        <v>0.36320000000000002</v>
      </c>
      <c r="Q15" s="6">
        <v>0.3604</v>
      </c>
      <c r="R15" s="6">
        <v>0.35759999999999997</v>
      </c>
      <c r="S15" s="6">
        <v>0.3548</v>
      </c>
      <c r="T15" s="6">
        <v>0.35210000000000002</v>
      </c>
      <c r="U15" s="6">
        <v>0.34939999999999999</v>
      </c>
      <c r="V15" s="6">
        <v>0.34670000000000001</v>
      </c>
      <c r="W15" s="6">
        <v>0.34399999999999997</v>
      </c>
      <c r="X15" s="6">
        <v>0.34139999999999998</v>
      </c>
      <c r="Y15" s="6">
        <v>0.33879999999999999</v>
      </c>
      <c r="Z15" s="6">
        <v>0.3362</v>
      </c>
      <c r="AA15" s="6">
        <v>0.32340000000000002</v>
      </c>
      <c r="AB15" s="5">
        <v>23</v>
      </c>
    </row>
    <row r="16" spans="1:28" x14ac:dyDescent="0.2">
      <c r="A16" s="5">
        <v>24</v>
      </c>
      <c r="B16" s="6">
        <v>0.4254</v>
      </c>
      <c r="C16" s="6">
        <v>0.42230000000000001</v>
      </c>
      <c r="D16" s="6">
        <v>0.41920000000000002</v>
      </c>
      <c r="E16" s="6">
        <v>0.41610000000000003</v>
      </c>
      <c r="F16" s="6">
        <v>0.41310000000000002</v>
      </c>
      <c r="G16" s="6">
        <v>0.41010000000000002</v>
      </c>
      <c r="H16" s="6">
        <v>0.40710000000000002</v>
      </c>
      <c r="I16" s="6">
        <v>0.40410000000000001</v>
      </c>
      <c r="J16" s="6">
        <v>0.4012</v>
      </c>
      <c r="K16" s="6">
        <v>0.39829999999999999</v>
      </c>
      <c r="L16" s="6">
        <v>0.39539999999999997</v>
      </c>
      <c r="M16" s="6">
        <v>0.39250000000000002</v>
      </c>
      <c r="N16" s="6">
        <v>0.38969999999999999</v>
      </c>
      <c r="O16" s="6">
        <v>0.38679999999999998</v>
      </c>
      <c r="P16" s="6">
        <v>0.38400000000000001</v>
      </c>
      <c r="Q16" s="6">
        <v>0.38119999999999998</v>
      </c>
      <c r="R16" s="6">
        <v>0.37840000000000001</v>
      </c>
      <c r="S16" s="6">
        <v>0.37569999999999998</v>
      </c>
      <c r="T16" s="6">
        <v>0.37290000000000001</v>
      </c>
      <c r="U16" s="6">
        <v>0.37019999999999997</v>
      </c>
      <c r="V16" s="6">
        <v>0.36749999999999999</v>
      </c>
      <c r="W16" s="6">
        <v>0.3649</v>
      </c>
      <c r="X16" s="6">
        <v>0.36220000000000002</v>
      </c>
      <c r="Y16" s="6">
        <v>0.35959999999999998</v>
      </c>
      <c r="Z16" s="6">
        <v>0.3569</v>
      </c>
      <c r="AA16" s="6">
        <v>0.34410000000000002</v>
      </c>
      <c r="AB16" s="5">
        <v>24</v>
      </c>
    </row>
    <row r="17" spans="1:28" x14ac:dyDescent="0.2">
      <c r="A17" s="5">
        <v>25</v>
      </c>
      <c r="B17" s="6">
        <v>0.44619999999999999</v>
      </c>
      <c r="C17" s="6">
        <v>0.44309999999999999</v>
      </c>
      <c r="D17" s="6">
        <v>0.44009999999999999</v>
      </c>
      <c r="E17" s="6">
        <v>0.437</v>
      </c>
      <c r="F17" s="6">
        <v>0.434</v>
      </c>
      <c r="G17" s="6">
        <v>0.43099999999999999</v>
      </c>
      <c r="H17" s="6">
        <v>0.42809999999999998</v>
      </c>
      <c r="I17" s="6">
        <v>0.42509999999999998</v>
      </c>
      <c r="J17" s="6">
        <v>0.42220000000000002</v>
      </c>
      <c r="K17" s="6">
        <v>0.41930000000000001</v>
      </c>
      <c r="L17" s="6">
        <v>0.41639999999999999</v>
      </c>
      <c r="M17" s="6">
        <v>0.41360000000000002</v>
      </c>
      <c r="N17" s="6">
        <v>0.41070000000000001</v>
      </c>
      <c r="O17" s="6">
        <v>0.40789999999999998</v>
      </c>
      <c r="P17" s="6">
        <v>0.40510000000000002</v>
      </c>
      <c r="Q17" s="6">
        <v>0.40229999999999999</v>
      </c>
      <c r="R17" s="6">
        <v>0.39950000000000002</v>
      </c>
      <c r="S17" s="6">
        <v>0.39679999999999999</v>
      </c>
      <c r="T17" s="6">
        <v>0.39410000000000001</v>
      </c>
      <c r="U17" s="6">
        <v>0.39140000000000003</v>
      </c>
      <c r="V17" s="6">
        <v>0.38869999999999999</v>
      </c>
      <c r="W17" s="6">
        <v>0.38600000000000001</v>
      </c>
      <c r="X17" s="6">
        <v>0.38340000000000002</v>
      </c>
      <c r="Y17" s="6">
        <v>0.38069999999999998</v>
      </c>
      <c r="Z17" s="6">
        <v>0.37809999999999999</v>
      </c>
      <c r="AA17" s="6">
        <v>0.36530000000000001</v>
      </c>
      <c r="AB17" s="5">
        <v>25</v>
      </c>
    </row>
    <row r="18" spans="1:28" x14ac:dyDescent="0.2">
      <c r="A18" s="5">
        <v>26</v>
      </c>
      <c r="B18" s="6">
        <v>0.46710000000000002</v>
      </c>
      <c r="C18" s="6">
        <v>0.46410000000000001</v>
      </c>
      <c r="D18" s="6">
        <v>0.46110000000000001</v>
      </c>
      <c r="E18" s="6">
        <v>0.45810000000000001</v>
      </c>
      <c r="F18" s="6">
        <v>0.4551</v>
      </c>
      <c r="G18" s="6">
        <v>0.45219999999999999</v>
      </c>
      <c r="H18" s="6">
        <v>0.44919999999999999</v>
      </c>
      <c r="I18" s="6">
        <v>0.44629999999999997</v>
      </c>
      <c r="J18" s="6">
        <v>0.44340000000000002</v>
      </c>
      <c r="K18" s="6">
        <v>0.44059999999999999</v>
      </c>
      <c r="L18" s="6">
        <v>0.43769999999999998</v>
      </c>
      <c r="M18" s="6">
        <v>0.43490000000000001</v>
      </c>
      <c r="N18" s="6">
        <v>0.432</v>
      </c>
      <c r="O18" s="6">
        <v>0.42920000000000003</v>
      </c>
      <c r="P18" s="6">
        <v>0.42649999999999999</v>
      </c>
      <c r="Q18" s="6">
        <v>0.42370000000000002</v>
      </c>
      <c r="R18" s="6">
        <v>0.4209</v>
      </c>
      <c r="S18" s="6">
        <v>0.41820000000000002</v>
      </c>
      <c r="T18" s="6">
        <v>0.41549999999999998</v>
      </c>
      <c r="U18" s="6">
        <v>0.4128</v>
      </c>
      <c r="V18" s="6">
        <v>0.41010000000000002</v>
      </c>
      <c r="W18" s="6">
        <v>0.40749999999999997</v>
      </c>
      <c r="X18" s="6">
        <v>0.40489999999999998</v>
      </c>
      <c r="Y18" s="6">
        <v>0.4022</v>
      </c>
      <c r="Z18" s="6">
        <v>0.39960000000000001</v>
      </c>
      <c r="AA18" s="6">
        <v>0.38679999999999998</v>
      </c>
      <c r="AB18" s="5">
        <v>26</v>
      </c>
    </row>
    <row r="19" spans="1:28" x14ac:dyDescent="0.2">
      <c r="A19" s="5">
        <v>27</v>
      </c>
      <c r="B19" s="6">
        <v>0.48820000000000002</v>
      </c>
      <c r="C19" s="6">
        <v>0.48520000000000002</v>
      </c>
      <c r="D19" s="6">
        <v>0.48230000000000001</v>
      </c>
      <c r="E19" s="6">
        <v>0.4793</v>
      </c>
      <c r="F19" s="6">
        <v>0.47639999999999999</v>
      </c>
      <c r="G19" s="6">
        <v>0.47349999999999998</v>
      </c>
      <c r="H19" s="6">
        <v>0.47060000000000002</v>
      </c>
      <c r="I19" s="6">
        <v>0.4677</v>
      </c>
      <c r="J19" s="6">
        <v>0.46479999999999999</v>
      </c>
      <c r="K19" s="6">
        <v>0.46200000000000002</v>
      </c>
      <c r="L19" s="6">
        <v>0.4592</v>
      </c>
      <c r="M19" s="6">
        <v>0.45639999999999997</v>
      </c>
      <c r="N19" s="6">
        <v>0.4536</v>
      </c>
      <c r="O19" s="6">
        <v>0.45079999999999998</v>
      </c>
      <c r="P19" s="6">
        <v>0.4481</v>
      </c>
      <c r="Q19" s="6">
        <v>0.44529999999999997</v>
      </c>
      <c r="R19" s="6">
        <v>0.44259999999999999</v>
      </c>
      <c r="S19" s="6">
        <v>0.43990000000000001</v>
      </c>
      <c r="T19" s="6">
        <v>0.43719999999999998</v>
      </c>
      <c r="U19" s="6">
        <v>0.4345</v>
      </c>
      <c r="V19" s="6">
        <v>0.43190000000000001</v>
      </c>
      <c r="W19" s="6">
        <v>0.42920000000000003</v>
      </c>
      <c r="X19" s="6">
        <v>0.42670000000000002</v>
      </c>
      <c r="Y19" s="6">
        <v>0.42409999999999998</v>
      </c>
      <c r="Z19" s="6">
        <v>0.4214</v>
      </c>
      <c r="AA19" s="6">
        <v>0.40870000000000001</v>
      </c>
      <c r="AB19" s="5">
        <v>27</v>
      </c>
    </row>
    <row r="20" spans="1:28" x14ac:dyDescent="0.2">
      <c r="A20" s="5">
        <v>28</v>
      </c>
      <c r="B20" s="6">
        <v>0.50939999999999996</v>
      </c>
      <c r="C20" s="6">
        <v>0.50649999999999995</v>
      </c>
      <c r="D20" s="6">
        <v>0.50360000000000005</v>
      </c>
      <c r="E20" s="6">
        <v>0.50070000000000003</v>
      </c>
      <c r="F20" s="6">
        <v>0.49780000000000002</v>
      </c>
      <c r="G20" s="6">
        <v>0.495</v>
      </c>
      <c r="H20" s="6">
        <v>0.49209999999999998</v>
      </c>
      <c r="I20" s="6">
        <v>0.48930000000000001</v>
      </c>
      <c r="J20" s="6">
        <v>0.48649999999999999</v>
      </c>
      <c r="K20" s="6">
        <v>0.48370000000000002</v>
      </c>
      <c r="L20" s="6">
        <v>0.48089999999999999</v>
      </c>
      <c r="M20" s="6">
        <v>0.47810000000000002</v>
      </c>
      <c r="N20" s="6">
        <v>0.47539999999999999</v>
      </c>
      <c r="O20" s="6">
        <v>0.47260000000000002</v>
      </c>
      <c r="P20" s="6">
        <v>0.46989999999999998</v>
      </c>
      <c r="Q20" s="6">
        <v>0.4672</v>
      </c>
      <c r="R20" s="6">
        <v>0.46450000000000002</v>
      </c>
      <c r="S20" s="6">
        <v>0.46189999999999998</v>
      </c>
      <c r="T20" s="6">
        <v>0.4592</v>
      </c>
      <c r="U20" s="6">
        <v>0.45660000000000001</v>
      </c>
      <c r="V20" s="6">
        <v>0.45400000000000001</v>
      </c>
      <c r="W20" s="6">
        <v>0.45129999999999998</v>
      </c>
      <c r="X20" s="6">
        <v>0.44879999999999998</v>
      </c>
      <c r="Y20" s="6">
        <v>0.44619999999999999</v>
      </c>
      <c r="Z20" s="6">
        <v>0.44359999999999999</v>
      </c>
      <c r="AA20" s="6">
        <v>0.43099999999999999</v>
      </c>
      <c r="AB20" s="5">
        <v>28</v>
      </c>
    </row>
    <row r="21" spans="1:28" x14ac:dyDescent="0.2">
      <c r="A21" s="5">
        <v>29</v>
      </c>
      <c r="B21" s="6">
        <v>0.53080000000000005</v>
      </c>
      <c r="C21" s="6">
        <v>0.52790000000000004</v>
      </c>
      <c r="D21" s="6">
        <v>0.52510000000000001</v>
      </c>
      <c r="E21" s="6">
        <v>0.5222</v>
      </c>
      <c r="F21" s="6">
        <v>0.51939999999999997</v>
      </c>
      <c r="G21" s="6">
        <v>0.51659999999999995</v>
      </c>
      <c r="H21" s="6">
        <v>0.51380000000000003</v>
      </c>
      <c r="I21" s="6">
        <v>0.51100000000000001</v>
      </c>
      <c r="J21" s="6">
        <v>0.50829999999999997</v>
      </c>
      <c r="K21" s="6">
        <v>0.50549999999999995</v>
      </c>
      <c r="L21" s="6">
        <v>0.50280000000000002</v>
      </c>
      <c r="M21" s="6">
        <v>0.50009999999999999</v>
      </c>
      <c r="N21" s="6">
        <v>0.49740000000000001</v>
      </c>
      <c r="O21" s="6">
        <v>0.49469999999999997</v>
      </c>
      <c r="P21" s="6">
        <v>0.49199999999999999</v>
      </c>
      <c r="Q21" s="6">
        <v>0.4894</v>
      </c>
      <c r="R21" s="6">
        <v>0.48670000000000002</v>
      </c>
      <c r="S21" s="6">
        <v>0.48409999999999997</v>
      </c>
      <c r="T21" s="6">
        <v>0.48149999999999998</v>
      </c>
      <c r="U21" s="6">
        <v>0.47889999999999999</v>
      </c>
      <c r="V21" s="6">
        <v>0.4763</v>
      </c>
      <c r="W21" s="6">
        <v>0.47370000000000001</v>
      </c>
      <c r="X21" s="6">
        <v>0.47120000000000001</v>
      </c>
      <c r="Y21" s="6">
        <v>0.46870000000000001</v>
      </c>
      <c r="Z21" s="6">
        <v>0.46610000000000001</v>
      </c>
      <c r="AA21" s="6">
        <v>0.45369999999999999</v>
      </c>
      <c r="AB21" s="5">
        <v>29</v>
      </c>
    </row>
    <row r="22" spans="1:28" x14ac:dyDescent="0.2">
      <c r="A22" s="5">
        <v>30</v>
      </c>
      <c r="B22" s="8">
        <v>0.55230000000000001</v>
      </c>
      <c r="C22" s="8">
        <v>0.54949999999999999</v>
      </c>
      <c r="D22" s="8">
        <v>0.54669999999999996</v>
      </c>
      <c r="E22" s="8">
        <v>0.54390000000000005</v>
      </c>
      <c r="F22" s="8">
        <v>0.54120000000000001</v>
      </c>
      <c r="G22" s="8">
        <v>0.53839999999999999</v>
      </c>
      <c r="H22" s="8">
        <v>0.53569999999999995</v>
      </c>
      <c r="I22" s="8">
        <v>0.53300000000000003</v>
      </c>
      <c r="J22" s="8">
        <v>0.53029999999999999</v>
      </c>
      <c r="K22" s="8">
        <v>0.52759999999999996</v>
      </c>
      <c r="L22" s="8">
        <v>0.52490000000000003</v>
      </c>
      <c r="M22" s="8">
        <v>0.52229999999999999</v>
      </c>
      <c r="N22" s="8">
        <v>0.51959999999999995</v>
      </c>
      <c r="O22" s="8">
        <v>0.51700000000000002</v>
      </c>
      <c r="P22" s="8">
        <v>0.51439999999999997</v>
      </c>
      <c r="Q22" s="8">
        <v>0.51180000000000003</v>
      </c>
      <c r="R22" s="8">
        <v>0.50919999999999999</v>
      </c>
      <c r="S22" s="8">
        <v>0.50660000000000005</v>
      </c>
      <c r="T22" s="8">
        <v>0.504</v>
      </c>
      <c r="U22" s="8">
        <v>0.50149999999999995</v>
      </c>
      <c r="V22" s="8">
        <v>0.499</v>
      </c>
      <c r="W22" s="8">
        <v>0.49640000000000001</v>
      </c>
      <c r="X22" s="8">
        <v>0.49399999999999999</v>
      </c>
      <c r="Y22" s="8">
        <v>0.49149999999999999</v>
      </c>
      <c r="Z22" s="8">
        <v>0.4889</v>
      </c>
      <c r="AA22" s="8">
        <v>0.47670000000000001</v>
      </c>
      <c r="AB22" s="5">
        <v>30</v>
      </c>
    </row>
    <row r="23" spans="1:28" x14ac:dyDescent="0.2">
      <c r="A23" s="5">
        <v>31</v>
      </c>
      <c r="B23" s="6">
        <v>0.57389999999999997</v>
      </c>
      <c r="C23" s="6">
        <v>0.57110000000000005</v>
      </c>
      <c r="D23" s="6">
        <v>0.56840000000000002</v>
      </c>
      <c r="E23" s="6">
        <v>0.56569999999999998</v>
      </c>
      <c r="F23" s="6">
        <v>0.56310000000000004</v>
      </c>
      <c r="G23" s="6">
        <v>0.56040000000000001</v>
      </c>
      <c r="H23" s="6">
        <v>0.55769999999999997</v>
      </c>
      <c r="I23" s="6">
        <v>0.55510000000000004</v>
      </c>
      <c r="J23" s="6">
        <v>0.55249999999999999</v>
      </c>
      <c r="K23" s="6">
        <v>0.54990000000000006</v>
      </c>
      <c r="L23" s="6">
        <v>0.54720000000000002</v>
      </c>
      <c r="M23" s="6">
        <v>0.54469999999999996</v>
      </c>
      <c r="N23" s="6">
        <v>0.54210000000000003</v>
      </c>
      <c r="O23" s="6">
        <v>0.53949999999999998</v>
      </c>
      <c r="P23" s="6">
        <v>0.53700000000000003</v>
      </c>
      <c r="Q23" s="6">
        <v>0.53439999999999999</v>
      </c>
      <c r="R23" s="6">
        <v>0.53190000000000004</v>
      </c>
      <c r="S23" s="6">
        <v>0.52939999999999998</v>
      </c>
      <c r="T23" s="6">
        <v>0.52690000000000003</v>
      </c>
      <c r="U23" s="6">
        <v>0.52439999999999998</v>
      </c>
      <c r="V23" s="6">
        <v>0.52190000000000003</v>
      </c>
      <c r="W23" s="6">
        <v>0.51939999999999997</v>
      </c>
      <c r="X23" s="6">
        <v>0.51700000000000002</v>
      </c>
      <c r="Y23" s="6">
        <v>0.51449999999999996</v>
      </c>
      <c r="Z23" s="6">
        <v>0.5121</v>
      </c>
      <c r="AA23" s="6">
        <v>0.50009999999999999</v>
      </c>
      <c r="AB23" s="5">
        <v>31</v>
      </c>
    </row>
    <row r="24" spans="1:28" x14ac:dyDescent="0.2">
      <c r="A24" s="5">
        <v>32</v>
      </c>
      <c r="B24" s="6">
        <v>0.59560000000000002</v>
      </c>
      <c r="C24" s="6">
        <v>0.59289999999999998</v>
      </c>
      <c r="D24" s="6">
        <v>0.59030000000000005</v>
      </c>
      <c r="E24" s="6">
        <v>0.5877</v>
      </c>
      <c r="F24" s="6">
        <v>0.58509999999999995</v>
      </c>
      <c r="G24" s="6">
        <v>0.58250000000000002</v>
      </c>
      <c r="H24" s="6">
        <v>0.57989999999999997</v>
      </c>
      <c r="I24" s="6">
        <v>0.57740000000000002</v>
      </c>
      <c r="J24" s="6">
        <v>0.57479999999999998</v>
      </c>
      <c r="K24" s="6">
        <v>0.57230000000000003</v>
      </c>
      <c r="L24" s="6">
        <v>0.56979999999999997</v>
      </c>
      <c r="M24" s="6">
        <v>0.56720000000000004</v>
      </c>
      <c r="N24" s="6">
        <v>0.56469999999999998</v>
      </c>
      <c r="O24" s="6">
        <v>0.56220000000000003</v>
      </c>
      <c r="P24" s="6">
        <v>0.55979999999999996</v>
      </c>
      <c r="Q24" s="6">
        <v>0.55730000000000002</v>
      </c>
      <c r="R24" s="6">
        <v>0.55479999999999996</v>
      </c>
      <c r="S24" s="6">
        <v>0.5524</v>
      </c>
      <c r="T24" s="6">
        <v>0.54990000000000006</v>
      </c>
      <c r="U24" s="6">
        <v>0.54749999999999999</v>
      </c>
      <c r="V24" s="6">
        <v>0.54510000000000003</v>
      </c>
      <c r="W24" s="6">
        <v>0.54269999999999996</v>
      </c>
      <c r="X24" s="6">
        <v>0.5403</v>
      </c>
      <c r="Y24" s="6">
        <v>0.53790000000000004</v>
      </c>
      <c r="Z24" s="6">
        <v>0.53549999999999998</v>
      </c>
      <c r="AA24" s="6">
        <v>0.52380000000000004</v>
      </c>
      <c r="AB24" s="5">
        <v>32</v>
      </c>
    </row>
    <row r="25" spans="1:28" x14ac:dyDescent="0.2">
      <c r="A25" s="5">
        <v>33</v>
      </c>
      <c r="B25" s="6">
        <v>0.61739999999999995</v>
      </c>
      <c r="C25" s="6">
        <v>0.6149</v>
      </c>
      <c r="D25" s="6">
        <v>0.61229999999999996</v>
      </c>
      <c r="E25" s="6">
        <v>0.60980000000000001</v>
      </c>
      <c r="F25" s="6">
        <v>0.60729999999999995</v>
      </c>
      <c r="G25" s="6">
        <v>0.6048</v>
      </c>
      <c r="H25" s="6">
        <v>0.60229999999999995</v>
      </c>
      <c r="I25" s="6">
        <v>0.5998</v>
      </c>
      <c r="J25" s="6">
        <v>0.59740000000000004</v>
      </c>
      <c r="K25" s="6">
        <v>0.59489999999999998</v>
      </c>
      <c r="L25" s="6">
        <v>0.59250000000000003</v>
      </c>
      <c r="M25" s="6">
        <v>0.59</v>
      </c>
      <c r="N25" s="6">
        <v>0.58760000000000001</v>
      </c>
      <c r="O25" s="6">
        <v>0.58520000000000005</v>
      </c>
      <c r="P25" s="6">
        <v>0.58279999999999998</v>
      </c>
      <c r="Q25" s="6">
        <v>0.58040000000000003</v>
      </c>
      <c r="R25" s="6">
        <v>0.57799999999999996</v>
      </c>
      <c r="S25" s="6">
        <v>0.5756</v>
      </c>
      <c r="T25" s="6">
        <v>0.57330000000000003</v>
      </c>
      <c r="U25" s="6">
        <v>0.57089999999999996</v>
      </c>
      <c r="V25" s="6">
        <v>0.56850000000000001</v>
      </c>
      <c r="W25" s="6">
        <v>0.56620000000000004</v>
      </c>
      <c r="X25" s="6">
        <v>0.56389999999999996</v>
      </c>
      <c r="Y25" s="6">
        <v>0.56159999999999999</v>
      </c>
      <c r="Z25" s="6">
        <v>0.55930000000000002</v>
      </c>
      <c r="AA25" s="6">
        <v>0.54779999999999995</v>
      </c>
      <c r="AB25" s="5">
        <v>33</v>
      </c>
    </row>
    <row r="26" spans="1:28" x14ac:dyDescent="0.2">
      <c r="A26" s="5">
        <v>34</v>
      </c>
      <c r="B26" s="6">
        <v>0.63929999999999998</v>
      </c>
      <c r="C26" s="6">
        <v>0.63690000000000002</v>
      </c>
      <c r="D26" s="6">
        <v>0.63449999999999995</v>
      </c>
      <c r="E26" s="6">
        <v>0.6321</v>
      </c>
      <c r="F26" s="6">
        <v>0.62960000000000005</v>
      </c>
      <c r="G26" s="6">
        <v>0.62719999999999998</v>
      </c>
      <c r="H26" s="6">
        <v>0.62480000000000002</v>
      </c>
      <c r="I26" s="6">
        <v>0.62250000000000005</v>
      </c>
      <c r="J26" s="6">
        <v>0.62009999999999998</v>
      </c>
      <c r="K26" s="6">
        <v>0.61770000000000003</v>
      </c>
      <c r="L26" s="6">
        <v>0.61539999999999995</v>
      </c>
      <c r="M26" s="6">
        <v>0.61299999999999999</v>
      </c>
      <c r="N26" s="6">
        <v>0.61070000000000002</v>
      </c>
      <c r="O26" s="6">
        <v>0.60829999999999995</v>
      </c>
      <c r="P26" s="6">
        <v>0.60599999999999998</v>
      </c>
      <c r="Q26" s="6">
        <v>0.60370000000000001</v>
      </c>
      <c r="R26" s="6">
        <v>0.60140000000000005</v>
      </c>
      <c r="S26" s="6">
        <v>0.59909999999999997</v>
      </c>
      <c r="T26" s="6">
        <v>0.5968</v>
      </c>
      <c r="U26" s="6">
        <v>0.59460000000000002</v>
      </c>
      <c r="V26" s="6">
        <v>0.59230000000000005</v>
      </c>
      <c r="W26" s="6">
        <v>0.59</v>
      </c>
      <c r="X26" s="6">
        <v>0.58779999999999999</v>
      </c>
      <c r="Y26" s="6">
        <v>0.58560000000000001</v>
      </c>
      <c r="Z26" s="6">
        <v>0.58330000000000004</v>
      </c>
      <c r="AA26" s="6">
        <v>0.57220000000000004</v>
      </c>
      <c r="AB26" s="5">
        <v>34</v>
      </c>
    </row>
    <row r="27" spans="1:28" x14ac:dyDescent="0.2">
      <c r="A27" s="5">
        <v>35</v>
      </c>
      <c r="B27" s="6">
        <v>0.66139999999999999</v>
      </c>
      <c r="C27" s="6">
        <v>0.65910000000000002</v>
      </c>
      <c r="D27" s="6">
        <v>0.65669999999999995</v>
      </c>
      <c r="E27" s="6">
        <v>0.65439999999999998</v>
      </c>
      <c r="F27" s="6">
        <v>0.65210000000000001</v>
      </c>
      <c r="G27" s="6">
        <v>0.64980000000000004</v>
      </c>
      <c r="H27" s="6">
        <v>0.64749999999999996</v>
      </c>
      <c r="I27" s="6">
        <v>0.6452</v>
      </c>
      <c r="J27" s="6">
        <v>0.64300000000000002</v>
      </c>
      <c r="K27" s="6">
        <v>0.64070000000000005</v>
      </c>
      <c r="L27" s="6">
        <v>0.63839999999999997</v>
      </c>
      <c r="M27" s="6">
        <v>0.63619999999999999</v>
      </c>
      <c r="N27" s="6">
        <v>0.63390000000000002</v>
      </c>
      <c r="O27" s="6">
        <v>0.63170000000000004</v>
      </c>
      <c r="P27" s="6">
        <v>0.62949999999999995</v>
      </c>
      <c r="Q27" s="6">
        <v>0.62729999999999997</v>
      </c>
      <c r="R27" s="6">
        <v>0.625</v>
      </c>
      <c r="S27" s="6">
        <v>0.62280000000000002</v>
      </c>
      <c r="T27" s="6">
        <v>0.62060000000000004</v>
      </c>
      <c r="U27" s="6">
        <v>0.61850000000000005</v>
      </c>
      <c r="V27" s="6">
        <v>0.61629999999999996</v>
      </c>
      <c r="W27" s="6">
        <v>0.61409999999999998</v>
      </c>
      <c r="X27" s="6">
        <v>0.61199999999999999</v>
      </c>
      <c r="Y27" s="6">
        <v>0.60980000000000001</v>
      </c>
      <c r="Z27" s="6">
        <v>0.60760000000000003</v>
      </c>
      <c r="AA27" s="6">
        <v>0.59699999999999998</v>
      </c>
      <c r="AB27" s="5">
        <v>35</v>
      </c>
    </row>
    <row r="28" spans="1:28" x14ac:dyDescent="0.2">
      <c r="A28" s="5">
        <v>36</v>
      </c>
      <c r="B28" s="6">
        <v>0.68359999999999999</v>
      </c>
      <c r="C28" s="6">
        <v>0.68130000000000002</v>
      </c>
      <c r="D28" s="6">
        <v>0.67910000000000004</v>
      </c>
      <c r="E28" s="6">
        <v>0.67689999999999995</v>
      </c>
      <c r="F28" s="6">
        <v>0.67469999999999997</v>
      </c>
      <c r="G28" s="6">
        <v>0.67249999999999999</v>
      </c>
      <c r="H28" s="6">
        <v>0.6704</v>
      </c>
      <c r="I28" s="6">
        <v>0.66820000000000002</v>
      </c>
      <c r="J28" s="6">
        <v>0.66600000000000004</v>
      </c>
      <c r="K28" s="6">
        <v>0.66390000000000005</v>
      </c>
      <c r="L28" s="6">
        <v>0.66169999999999995</v>
      </c>
      <c r="M28" s="6">
        <v>0.65949999999999998</v>
      </c>
      <c r="N28" s="6">
        <v>0.65739999999999998</v>
      </c>
      <c r="O28" s="6">
        <v>0.65529999999999999</v>
      </c>
      <c r="P28" s="6">
        <v>0.65310000000000001</v>
      </c>
      <c r="Q28" s="6">
        <v>0.65100000000000002</v>
      </c>
      <c r="R28" s="6">
        <v>0.64890000000000003</v>
      </c>
      <c r="S28" s="6">
        <v>0.64680000000000004</v>
      </c>
      <c r="T28" s="6">
        <v>0.64470000000000005</v>
      </c>
      <c r="U28" s="6">
        <v>0.64259999999999995</v>
      </c>
      <c r="V28" s="6">
        <v>0.64049999999999996</v>
      </c>
      <c r="W28" s="6">
        <v>0.63839999999999997</v>
      </c>
      <c r="X28" s="6">
        <v>0.63639999999999997</v>
      </c>
      <c r="Y28" s="6">
        <v>0.63439999999999996</v>
      </c>
      <c r="Z28" s="6">
        <v>0.63219999999999998</v>
      </c>
      <c r="AA28" s="6">
        <v>0.62209999999999999</v>
      </c>
      <c r="AB28" s="5">
        <v>36</v>
      </c>
    </row>
    <row r="29" spans="1:28" x14ac:dyDescent="0.2">
      <c r="A29" s="5">
        <v>37</v>
      </c>
      <c r="B29" s="6">
        <v>0.70579999999999998</v>
      </c>
      <c r="C29" s="6">
        <v>0.70369999999999999</v>
      </c>
      <c r="D29" s="6">
        <v>0.7016</v>
      </c>
      <c r="E29" s="6">
        <v>0.6996</v>
      </c>
      <c r="F29" s="6">
        <v>0.69750000000000001</v>
      </c>
      <c r="G29" s="6">
        <v>0.69540000000000002</v>
      </c>
      <c r="H29" s="6">
        <v>0.69330000000000003</v>
      </c>
      <c r="I29" s="6">
        <v>0.69130000000000003</v>
      </c>
      <c r="J29" s="6">
        <v>0.68920000000000003</v>
      </c>
      <c r="K29" s="6">
        <v>0.68720000000000003</v>
      </c>
      <c r="L29" s="6">
        <v>0.68510000000000004</v>
      </c>
      <c r="M29" s="6">
        <v>0.68310000000000004</v>
      </c>
      <c r="N29" s="6">
        <v>0.68110000000000004</v>
      </c>
      <c r="O29" s="6">
        <v>0.67900000000000005</v>
      </c>
      <c r="P29" s="6">
        <v>0.67700000000000005</v>
      </c>
      <c r="Q29" s="6">
        <v>0.67500000000000004</v>
      </c>
      <c r="R29" s="6">
        <v>0.67300000000000004</v>
      </c>
      <c r="S29" s="6">
        <v>0.67100000000000004</v>
      </c>
      <c r="T29" s="6">
        <v>0.66900000000000004</v>
      </c>
      <c r="U29" s="6">
        <v>0.66700000000000004</v>
      </c>
      <c r="V29" s="6">
        <v>0.66500000000000004</v>
      </c>
      <c r="W29" s="6">
        <v>0.66300000000000003</v>
      </c>
      <c r="X29" s="6">
        <v>0.66110000000000002</v>
      </c>
      <c r="Y29" s="6">
        <v>0.65920000000000001</v>
      </c>
      <c r="Z29" s="6">
        <v>0.65720000000000001</v>
      </c>
      <c r="AA29" s="6">
        <v>0.64739999999999998</v>
      </c>
      <c r="AB29" s="5">
        <v>37</v>
      </c>
    </row>
    <row r="30" spans="1:28" x14ac:dyDescent="0.2">
      <c r="A30" s="5">
        <v>38</v>
      </c>
      <c r="B30" s="6">
        <v>0.72819999999999996</v>
      </c>
      <c r="C30" s="6">
        <v>0.72619999999999996</v>
      </c>
      <c r="D30" s="6">
        <v>0.72430000000000005</v>
      </c>
      <c r="E30" s="6">
        <v>0.72230000000000005</v>
      </c>
      <c r="F30" s="6">
        <v>0.72030000000000005</v>
      </c>
      <c r="G30" s="6">
        <v>0.71840000000000004</v>
      </c>
      <c r="H30" s="6">
        <v>0.71650000000000003</v>
      </c>
      <c r="I30" s="6">
        <v>0.71450000000000002</v>
      </c>
      <c r="J30" s="6">
        <v>0.71260000000000001</v>
      </c>
      <c r="K30" s="6">
        <v>0.7107</v>
      </c>
      <c r="L30" s="6">
        <v>0.7087</v>
      </c>
      <c r="M30" s="6">
        <v>0.70679999999999998</v>
      </c>
      <c r="N30" s="6">
        <v>0.70489999999999997</v>
      </c>
      <c r="O30" s="6">
        <v>0.70299999999999996</v>
      </c>
      <c r="P30" s="6">
        <v>0.70109999999999995</v>
      </c>
      <c r="Q30" s="6">
        <v>0.69920000000000004</v>
      </c>
      <c r="R30" s="6">
        <v>0.69730000000000003</v>
      </c>
      <c r="S30" s="6">
        <v>0.69540000000000002</v>
      </c>
      <c r="T30" s="6">
        <v>0.69350000000000001</v>
      </c>
      <c r="U30" s="6">
        <v>0.69159999999999999</v>
      </c>
      <c r="V30" s="6">
        <v>0.68979999999999997</v>
      </c>
      <c r="W30" s="6">
        <v>0.68789999999999996</v>
      </c>
      <c r="X30" s="6">
        <v>0.68610000000000004</v>
      </c>
      <c r="Y30" s="6">
        <v>0.68420000000000003</v>
      </c>
      <c r="Z30" s="6">
        <v>0.68230000000000002</v>
      </c>
      <c r="AA30" s="6">
        <v>0.67310000000000003</v>
      </c>
      <c r="AB30" s="5">
        <v>38</v>
      </c>
    </row>
    <row r="31" spans="1:28" x14ac:dyDescent="0.2">
      <c r="A31" s="7">
        <v>39</v>
      </c>
      <c r="B31" s="8">
        <v>0.75070000000000003</v>
      </c>
      <c r="C31" s="8">
        <v>0.74880000000000002</v>
      </c>
      <c r="D31" s="8">
        <v>0.747</v>
      </c>
      <c r="E31" s="8">
        <v>0.74519999999999997</v>
      </c>
      <c r="F31" s="8">
        <v>0.74329999999999996</v>
      </c>
      <c r="G31" s="8">
        <v>0.74150000000000005</v>
      </c>
      <c r="H31" s="8">
        <v>0.73970000000000002</v>
      </c>
      <c r="I31" s="8">
        <v>0.7379</v>
      </c>
      <c r="J31" s="6">
        <v>0.73609999999999998</v>
      </c>
      <c r="K31" s="6">
        <v>0.73429999999999995</v>
      </c>
      <c r="L31" s="6">
        <v>0.73250000000000004</v>
      </c>
      <c r="M31" s="6">
        <v>0.73070000000000002</v>
      </c>
      <c r="N31" s="6">
        <v>0.72889999999999999</v>
      </c>
      <c r="O31" s="6">
        <v>0.72709999999999997</v>
      </c>
      <c r="P31" s="6">
        <v>0.72540000000000004</v>
      </c>
      <c r="Q31" s="6">
        <v>0.72360000000000002</v>
      </c>
      <c r="R31" s="6">
        <v>0.7218</v>
      </c>
      <c r="S31" s="6">
        <v>0.72</v>
      </c>
      <c r="T31" s="6">
        <v>0.71830000000000005</v>
      </c>
      <c r="U31" s="6">
        <v>0.71650000000000003</v>
      </c>
      <c r="V31" s="6">
        <v>0.71479999999999999</v>
      </c>
      <c r="W31" s="6">
        <v>0.71299999999999997</v>
      </c>
      <c r="X31" s="6">
        <v>0.71130000000000004</v>
      </c>
      <c r="Y31" s="6">
        <v>0.70960000000000001</v>
      </c>
      <c r="Z31" s="6">
        <v>0.70779999999999998</v>
      </c>
      <c r="AA31" s="6">
        <v>0.69920000000000004</v>
      </c>
      <c r="AB31" s="7">
        <v>39</v>
      </c>
    </row>
    <row r="32" spans="1:28" x14ac:dyDescent="0.2">
      <c r="A32" s="3">
        <v>40</v>
      </c>
      <c r="B32" s="4">
        <v>0.7732</v>
      </c>
      <c r="C32" s="4">
        <v>0.77149999999999996</v>
      </c>
      <c r="D32" s="4">
        <v>0.76990000000000003</v>
      </c>
      <c r="E32" s="4">
        <v>0.76819999999999999</v>
      </c>
      <c r="F32" s="4">
        <v>0.76649999999999996</v>
      </c>
      <c r="G32" s="4">
        <v>0.76480000000000004</v>
      </c>
      <c r="H32" s="4">
        <v>0.7631</v>
      </c>
      <c r="I32" s="4">
        <v>0.76139999999999997</v>
      </c>
      <c r="J32" s="6">
        <v>0.75980000000000003</v>
      </c>
      <c r="K32" s="6">
        <v>0.7581</v>
      </c>
      <c r="L32" s="6">
        <v>0.75639999999999996</v>
      </c>
      <c r="M32" s="6">
        <v>0.75480000000000003</v>
      </c>
      <c r="N32" s="6">
        <v>0.75309999999999999</v>
      </c>
      <c r="O32" s="6">
        <v>0.75149999999999995</v>
      </c>
      <c r="P32" s="6">
        <v>0.74980000000000002</v>
      </c>
      <c r="Q32" s="6">
        <v>0.74819999999999998</v>
      </c>
      <c r="R32" s="6">
        <v>0.74650000000000005</v>
      </c>
      <c r="S32" s="6">
        <v>0.74490000000000001</v>
      </c>
      <c r="T32" s="6">
        <v>0.74319999999999997</v>
      </c>
      <c r="U32" s="6">
        <v>0.74160000000000004</v>
      </c>
      <c r="V32" s="6">
        <v>0.74</v>
      </c>
      <c r="W32" s="6">
        <v>0.73839999999999995</v>
      </c>
      <c r="X32" s="6">
        <v>0.73680000000000001</v>
      </c>
      <c r="Y32" s="6">
        <v>0.73519999999999996</v>
      </c>
      <c r="Z32" s="6">
        <v>0.73350000000000004</v>
      </c>
      <c r="AA32" s="6">
        <v>0.72550000000000003</v>
      </c>
      <c r="AB32" s="3">
        <v>40</v>
      </c>
    </row>
    <row r="33" spans="1:28" x14ac:dyDescent="0.2">
      <c r="A33" s="5">
        <v>41</v>
      </c>
      <c r="B33" s="6">
        <v>0.79590000000000005</v>
      </c>
      <c r="C33" s="6">
        <v>0.7944</v>
      </c>
      <c r="D33" s="6">
        <v>0.79279999999999995</v>
      </c>
      <c r="E33" s="6">
        <v>0.7913</v>
      </c>
      <c r="F33" s="6">
        <v>0.78969999999999996</v>
      </c>
      <c r="G33" s="6">
        <v>0.78820000000000001</v>
      </c>
      <c r="H33" s="6">
        <v>0.78659999999999997</v>
      </c>
      <c r="I33" s="6">
        <v>0.78510000000000002</v>
      </c>
      <c r="J33" s="6">
        <v>0.78359999999999996</v>
      </c>
      <c r="K33" s="6">
        <v>0.78210000000000002</v>
      </c>
      <c r="L33" s="6">
        <v>0.78049999999999997</v>
      </c>
      <c r="M33" s="6">
        <v>0.77900000000000003</v>
      </c>
      <c r="N33" s="6">
        <v>0.77749999999999997</v>
      </c>
      <c r="O33" s="6">
        <v>0.77600000000000002</v>
      </c>
      <c r="P33" s="6">
        <v>0.77449999999999997</v>
      </c>
      <c r="Q33" s="6">
        <v>0.77300000000000002</v>
      </c>
      <c r="R33" s="6">
        <v>0.77139999999999997</v>
      </c>
      <c r="S33" s="6">
        <v>0.76990000000000003</v>
      </c>
      <c r="T33" s="6">
        <v>0.76839999999999997</v>
      </c>
      <c r="U33" s="6">
        <v>0.76690000000000003</v>
      </c>
      <c r="V33" s="6">
        <v>0.76539999999999997</v>
      </c>
      <c r="W33" s="6">
        <v>0.76400000000000001</v>
      </c>
      <c r="X33" s="6">
        <v>0.76249999999999996</v>
      </c>
      <c r="Y33" s="6">
        <v>0.76100000000000001</v>
      </c>
      <c r="Z33" s="6">
        <v>0.75949999999999995</v>
      </c>
      <c r="AA33" s="6">
        <v>0.75209999999999999</v>
      </c>
      <c r="AB33" s="5">
        <v>41</v>
      </c>
    </row>
    <row r="34" spans="1:28" x14ac:dyDescent="0.2">
      <c r="A34" s="5">
        <v>42</v>
      </c>
      <c r="B34" s="6">
        <v>0.81869999999999998</v>
      </c>
      <c r="C34" s="6">
        <v>0.81730000000000003</v>
      </c>
      <c r="D34" s="6">
        <v>0.81589999999999996</v>
      </c>
      <c r="E34" s="6">
        <v>0.8145</v>
      </c>
      <c r="F34" s="6">
        <v>0.81310000000000004</v>
      </c>
      <c r="G34" s="6">
        <v>0.81169999999999998</v>
      </c>
      <c r="H34" s="6">
        <v>0.81030000000000002</v>
      </c>
      <c r="I34" s="6">
        <v>0.80889999999999995</v>
      </c>
      <c r="J34" s="6">
        <v>0.8075</v>
      </c>
      <c r="K34" s="6">
        <v>0.80620000000000003</v>
      </c>
      <c r="L34" s="6">
        <v>0.80479999999999996</v>
      </c>
      <c r="M34" s="6">
        <v>0.8034</v>
      </c>
      <c r="N34" s="6">
        <v>0.80200000000000005</v>
      </c>
      <c r="O34" s="6">
        <v>0.80069999999999997</v>
      </c>
      <c r="P34" s="6">
        <v>0.79930000000000001</v>
      </c>
      <c r="Q34" s="6">
        <v>0.79790000000000005</v>
      </c>
      <c r="R34" s="6">
        <v>0.79659999999999997</v>
      </c>
      <c r="S34" s="6">
        <v>0.79520000000000002</v>
      </c>
      <c r="T34" s="6">
        <v>0.79390000000000005</v>
      </c>
      <c r="U34" s="6">
        <v>0.79249999999999998</v>
      </c>
      <c r="V34" s="6">
        <v>0.79110000000000003</v>
      </c>
      <c r="W34" s="6">
        <v>0.78979999999999995</v>
      </c>
      <c r="X34" s="6">
        <v>0.78849999999999998</v>
      </c>
      <c r="Y34" s="6">
        <v>0.78720000000000001</v>
      </c>
      <c r="Z34" s="6">
        <v>0.78569999999999995</v>
      </c>
      <c r="AA34" s="6">
        <v>0.77910000000000001</v>
      </c>
      <c r="AB34" s="5">
        <v>42</v>
      </c>
    </row>
    <row r="35" spans="1:28" x14ac:dyDescent="0.2">
      <c r="A35" s="5">
        <v>43</v>
      </c>
      <c r="B35" s="6">
        <v>0.84150000000000003</v>
      </c>
      <c r="C35" s="6">
        <v>0.84030000000000005</v>
      </c>
      <c r="D35" s="6">
        <v>0.83899999999999997</v>
      </c>
      <c r="E35" s="6">
        <v>0.83779999999999999</v>
      </c>
      <c r="F35" s="6">
        <v>0.83660000000000001</v>
      </c>
      <c r="G35" s="6">
        <v>0.83530000000000004</v>
      </c>
      <c r="H35" s="6">
        <v>0.83409999999999995</v>
      </c>
      <c r="I35" s="6">
        <v>0.83289999999999997</v>
      </c>
      <c r="J35" s="6">
        <v>0.83160000000000001</v>
      </c>
      <c r="K35" s="6">
        <v>0.83040000000000003</v>
      </c>
      <c r="L35" s="6">
        <v>0.82920000000000005</v>
      </c>
      <c r="M35" s="6">
        <v>0.82799999999999996</v>
      </c>
      <c r="N35" s="6">
        <v>0.82679999999999998</v>
      </c>
      <c r="O35" s="6">
        <v>0.82550000000000001</v>
      </c>
      <c r="P35" s="6">
        <v>0.82430000000000003</v>
      </c>
      <c r="Q35" s="6">
        <v>0.82310000000000005</v>
      </c>
      <c r="R35" s="6">
        <v>0.82189999999999996</v>
      </c>
      <c r="S35" s="6">
        <v>0.82069999999999999</v>
      </c>
      <c r="T35" s="6">
        <v>0.81950000000000001</v>
      </c>
      <c r="U35" s="6">
        <v>0.81830000000000003</v>
      </c>
      <c r="V35" s="6">
        <v>0.81710000000000005</v>
      </c>
      <c r="W35" s="6">
        <v>0.81589999999999996</v>
      </c>
      <c r="X35" s="6">
        <v>0.81469999999999998</v>
      </c>
      <c r="Y35" s="6">
        <v>0.8135</v>
      </c>
      <c r="Z35" s="6">
        <v>0.81230000000000002</v>
      </c>
      <c r="AA35" s="6">
        <v>0.80630000000000002</v>
      </c>
      <c r="AB35" s="5">
        <v>43</v>
      </c>
    </row>
    <row r="36" spans="1:28" x14ac:dyDescent="0.2">
      <c r="A36" s="5">
        <v>44</v>
      </c>
      <c r="B36" s="6">
        <v>0.86450000000000005</v>
      </c>
      <c r="C36" s="6">
        <v>0.86339999999999995</v>
      </c>
      <c r="D36" s="6">
        <v>0.86229999999999996</v>
      </c>
      <c r="E36" s="6">
        <v>0.86119999999999997</v>
      </c>
      <c r="F36" s="6">
        <v>0.86019999999999996</v>
      </c>
      <c r="G36" s="6">
        <v>0.85909999999999997</v>
      </c>
      <c r="H36" s="6">
        <v>0.85799999999999998</v>
      </c>
      <c r="I36" s="6">
        <v>0.85699999999999998</v>
      </c>
      <c r="J36" s="6">
        <v>0.85589999999999999</v>
      </c>
      <c r="K36" s="6">
        <v>0.8548</v>
      </c>
      <c r="L36" s="6">
        <v>0.8538</v>
      </c>
      <c r="M36" s="6">
        <v>0.85270000000000001</v>
      </c>
      <c r="N36" s="6">
        <v>0.85160000000000002</v>
      </c>
      <c r="O36" s="6">
        <v>0.85060000000000002</v>
      </c>
      <c r="P36" s="6">
        <v>0.84950000000000003</v>
      </c>
      <c r="Q36" s="6">
        <v>0.84850000000000003</v>
      </c>
      <c r="R36" s="6">
        <v>0.84740000000000004</v>
      </c>
      <c r="S36" s="6">
        <v>0.84640000000000004</v>
      </c>
      <c r="T36" s="6">
        <v>0.84530000000000005</v>
      </c>
      <c r="U36" s="6">
        <v>0.84430000000000005</v>
      </c>
      <c r="V36" s="6">
        <v>0.84319999999999995</v>
      </c>
      <c r="W36" s="6">
        <v>0.84219999999999995</v>
      </c>
      <c r="X36" s="6">
        <v>0.84119999999999995</v>
      </c>
      <c r="Y36" s="6">
        <v>0.84009999999999996</v>
      </c>
      <c r="Z36" s="6">
        <v>0.83899999999999997</v>
      </c>
      <c r="AA36" s="6">
        <v>0.83379999999999999</v>
      </c>
      <c r="AB36" s="5">
        <v>44</v>
      </c>
    </row>
    <row r="37" spans="1:28" x14ac:dyDescent="0.2">
      <c r="A37" s="5">
        <v>45</v>
      </c>
      <c r="B37" s="6">
        <v>0.88749999999999996</v>
      </c>
      <c r="C37" s="6">
        <v>0.88660000000000005</v>
      </c>
      <c r="D37" s="6">
        <v>0.88570000000000004</v>
      </c>
      <c r="E37" s="6">
        <v>0.88480000000000003</v>
      </c>
      <c r="F37" s="6">
        <v>0.88390000000000002</v>
      </c>
      <c r="G37" s="6">
        <v>0.88300000000000001</v>
      </c>
      <c r="H37" s="6">
        <v>0.8821</v>
      </c>
      <c r="I37" s="6">
        <v>0.88119999999999998</v>
      </c>
      <c r="J37" s="6">
        <v>0.88029999999999997</v>
      </c>
      <c r="K37" s="6">
        <v>0.87939999999999996</v>
      </c>
      <c r="L37" s="6">
        <v>0.87849999999999995</v>
      </c>
      <c r="M37" s="6">
        <v>0.87760000000000005</v>
      </c>
      <c r="N37" s="6">
        <v>0.87670000000000003</v>
      </c>
      <c r="O37" s="6">
        <v>0.87580000000000002</v>
      </c>
      <c r="P37" s="6">
        <v>0.87490000000000001</v>
      </c>
      <c r="Q37" s="6">
        <v>0.874</v>
      </c>
      <c r="R37" s="6">
        <v>0.87309999999999999</v>
      </c>
      <c r="S37" s="6">
        <v>0.87219999999999998</v>
      </c>
      <c r="T37" s="6">
        <v>0.87129999999999996</v>
      </c>
      <c r="U37" s="6">
        <v>0.87050000000000005</v>
      </c>
      <c r="V37" s="6">
        <v>0.86960000000000004</v>
      </c>
      <c r="W37" s="6">
        <v>0.86870000000000003</v>
      </c>
      <c r="X37" s="6">
        <v>0.8679</v>
      </c>
      <c r="Y37" s="6">
        <v>0.86699999999999999</v>
      </c>
      <c r="Z37" s="6">
        <v>0.86599999999999999</v>
      </c>
      <c r="AA37" s="6">
        <v>0.86160000000000003</v>
      </c>
      <c r="AB37" s="5">
        <v>45</v>
      </c>
    </row>
    <row r="38" spans="1:28" x14ac:dyDescent="0.2">
      <c r="A38" s="5">
        <v>46</v>
      </c>
      <c r="B38" s="6">
        <v>0.91059999999999997</v>
      </c>
      <c r="C38" s="6">
        <v>0.90990000000000004</v>
      </c>
      <c r="D38" s="6">
        <v>0.90920000000000001</v>
      </c>
      <c r="E38" s="6">
        <v>0.90839999999999999</v>
      </c>
      <c r="F38" s="6">
        <v>0.90769999999999995</v>
      </c>
      <c r="G38" s="6">
        <v>0.90700000000000003</v>
      </c>
      <c r="H38" s="6">
        <v>0.90620000000000001</v>
      </c>
      <c r="I38" s="6">
        <v>0.90549999999999997</v>
      </c>
      <c r="J38" s="6">
        <v>0.90480000000000005</v>
      </c>
      <c r="K38" s="6">
        <v>0.90410000000000001</v>
      </c>
      <c r="L38" s="6">
        <v>0.90339999999999998</v>
      </c>
      <c r="M38" s="6">
        <v>0.90259999999999996</v>
      </c>
      <c r="N38" s="6">
        <v>0.90190000000000003</v>
      </c>
      <c r="O38" s="6">
        <v>0.9012</v>
      </c>
      <c r="P38" s="6">
        <v>0.90049999999999997</v>
      </c>
      <c r="Q38" s="6">
        <v>0.89970000000000006</v>
      </c>
      <c r="R38" s="6">
        <v>0.89900000000000002</v>
      </c>
      <c r="S38" s="6">
        <v>0.89829999999999999</v>
      </c>
      <c r="T38" s="6">
        <v>0.89759999999999995</v>
      </c>
      <c r="U38" s="6">
        <v>0.89690000000000003</v>
      </c>
      <c r="V38" s="6">
        <v>0.89610000000000001</v>
      </c>
      <c r="W38" s="6">
        <v>0.89539999999999997</v>
      </c>
      <c r="X38" s="6">
        <v>0.89480000000000004</v>
      </c>
      <c r="Y38" s="6">
        <v>0.89410000000000001</v>
      </c>
      <c r="Z38" s="6">
        <v>0.89329999999999998</v>
      </c>
      <c r="AA38" s="6">
        <v>0.88970000000000005</v>
      </c>
      <c r="AB38" s="5">
        <v>46</v>
      </c>
    </row>
    <row r="39" spans="1:28" x14ac:dyDescent="0.2">
      <c r="A39" s="5">
        <v>47</v>
      </c>
      <c r="B39" s="6">
        <v>0.93379999999999996</v>
      </c>
      <c r="C39" s="6">
        <v>0.93330000000000002</v>
      </c>
      <c r="D39" s="6">
        <v>0.93269999999999997</v>
      </c>
      <c r="E39" s="6">
        <v>0.93220000000000003</v>
      </c>
      <c r="F39" s="6">
        <v>0.93159999999999998</v>
      </c>
      <c r="G39" s="6">
        <v>0.93110000000000004</v>
      </c>
      <c r="H39" s="6">
        <v>0.93049999999999999</v>
      </c>
      <c r="I39" s="6">
        <v>0.93</v>
      </c>
      <c r="J39" s="6">
        <v>0.92949999999999999</v>
      </c>
      <c r="K39" s="6">
        <v>0.92889999999999995</v>
      </c>
      <c r="L39" s="6">
        <v>0.9284</v>
      </c>
      <c r="M39" s="6">
        <v>0.92779999999999996</v>
      </c>
      <c r="N39" s="6">
        <v>0.92730000000000001</v>
      </c>
      <c r="O39" s="6">
        <v>0.92669999999999997</v>
      </c>
      <c r="P39" s="6">
        <v>0.92620000000000002</v>
      </c>
      <c r="Q39" s="6">
        <v>0.92569999999999997</v>
      </c>
      <c r="R39" s="6">
        <v>0.92510000000000003</v>
      </c>
      <c r="S39" s="6">
        <v>0.92459999999999998</v>
      </c>
      <c r="T39" s="6">
        <v>0.92400000000000004</v>
      </c>
      <c r="U39" s="6">
        <v>0.92349999999999999</v>
      </c>
      <c r="V39" s="6">
        <v>0.92290000000000005</v>
      </c>
      <c r="W39" s="6">
        <v>0.9224</v>
      </c>
      <c r="X39" s="6">
        <v>0.92190000000000005</v>
      </c>
      <c r="Y39" s="6">
        <v>0.9214</v>
      </c>
      <c r="Z39" s="6">
        <v>0.92079999999999995</v>
      </c>
      <c r="AA39" s="6">
        <v>0.91810000000000003</v>
      </c>
      <c r="AB39" s="5">
        <v>47</v>
      </c>
    </row>
    <row r="40" spans="1:28" x14ac:dyDescent="0.2">
      <c r="A40" s="5">
        <v>48</v>
      </c>
      <c r="B40" s="6">
        <v>0.95709999999999995</v>
      </c>
      <c r="C40" s="6">
        <v>0.95669999999999999</v>
      </c>
      <c r="D40" s="6">
        <v>0.95640000000000003</v>
      </c>
      <c r="E40" s="6">
        <v>0.95599999999999996</v>
      </c>
      <c r="F40" s="6">
        <v>0.95569999999999999</v>
      </c>
      <c r="G40" s="6">
        <v>0.95530000000000004</v>
      </c>
      <c r="H40" s="6">
        <v>0.95499999999999996</v>
      </c>
      <c r="I40" s="6">
        <v>0.9546</v>
      </c>
      <c r="J40" s="6">
        <v>0.95420000000000005</v>
      </c>
      <c r="K40" s="6">
        <v>0.95389999999999997</v>
      </c>
      <c r="L40" s="6">
        <v>0.95350000000000001</v>
      </c>
      <c r="M40" s="6">
        <v>0.95320000000000005</v>
      </c>
      <c r="N40" s="6">
        <v>0.95279999999999998</v>
      </c>
      <c r="O40" s="6">
        <v>0.95240000000000002</v>
      </c>
      <c r="P40" s="6">
        <v>0.95209999999999995</v>
      </c>
      <c r="Q40" s="6">
        <v>0.95169999999999999</v>
      </c>
      <c r="R40" s="6">
        <v>0.95140000000000002</v>
      </c>
      <c r="S40" s="6">
        <v>0.95099999999999996</v>
      </c>
      <c r="T40" s="6">
        <v>0.95069999999999999</v>
      </c>
      <c r="U40" s="6">
        <v>0.95030000000000003</v>
      </c>
      <c r="V40" s="6">
        <v>0.95</v>
      </c>
      <c r="W40" s="6">
        <v>0.9496</v>
      </c>
      <c r="X40" s="6">
        <v>0.94930000000000003</v>
      </c>
      <c r="Y40" s="6">
        <v>0.94899999999999995</v>
      </c>
      <c r="Z40" s="6">
        <v>0.94850000000000001</v>
      </c>
      <c r="AA40" s="6">
        <v>0.94679999999999997</v>
      </c>
      <c r="AB40" s="5">
        <v>48</v>
      </c>
    </row>
    <row r="41" spans="1:28" x14ac:dyDescent="0.2">
      <c r="A41" s="7">
        <v>49</v>
      </c>
      <c r="B41" s="8">
        <v>0.98050000000000004</v>
      </c>
      <c r="C41" s="8">
        <v>0.98029999999999995</v>
      </c>
      <c r="D41" s="8">
        <v>0.98009999999999997</v>
      </c>
      <c r="E41" s="8">
        <v>0.98</v>
      </c>
      <c r="F41" s="8">
        <v>0.9798</v>
      </c>
      <c r="G41" s="8">
        <v>0.97960000000000003</v>
      </c>
      <c r="H41" s="8">
        <v>0.97950000000000004</v>
      </c>
      <c r="I41" s="8">
        <v>0.97929999999999995</v>
      </c>
      <c r="J41" s="8">
        <v>0.97919999999999996</v>
      </c>
      <c r="K41" s="8">
        <v>0.97899999999999998</v>
      </c>
      <c r="L41" s="8">
        <v>0.9788</v>
      </c>
      <c r="M41" s="8">
        <v>0.97870000000000001</v>
      </c>
      <c r="N41" s="8">
        <v>0.97850000000000004</v>
      </c>
      <c r="O41" s="8">
        <v>0.97829999999999995</v>
      </c>
      <c r="P41" s="8">
        <v>0.97819999999999996</v>
      </c>
      <c r="Q41" s="8">
        <v>0.97799999999999998</v>
      </c>
      <c r="R41" s="8">
        <v>0.9778</v>
      </c>
      <c r="S41" s="8">
        <v>0.97770000000000001</v>
      </c>
      <c r="T41" s="8">
        <v>0.97750000000000004</v>
      </c>
      <c r="U41" s="8">
        <v>0.97729999999999995</v>
      </c>
      <c r="V41" s="8">
        <v>0.97719999999999996</v>
      </c>
      <c r="W41" s="8">
        <v>0.97699999999999998</v>
      </c>
      <c r="X41" s="8">
        <v>0.97689999999999999</v>
      </c>
      <c r="Y41" s="8">
        <v>0.9768</v>
      </c>
      <c r="Z41" s="8">
        <v>0.97650000000000003</v>
      </c>
      <c r="AA41" s="8">
        <v>0.97570000000000001</v>
      </c>
      <c r="AB41" s="7">
        <v>49</v>
      </c>
    </row>
    <row r="42" spans="1:28" x14ac:dyDescent="0.2">
      <c r="A42" s="3">
        <v>50</v>
      </c>
      <c r="B42" s="4">
        <v>1.0039</v>
      </c>
      <c r="C42" s="4">
        <v>1.004</v>
      </c>
      <c r="D42" s="4">
        <v>1.004</v>
      </c>
      <c r="E42" s="4">
        <v>1.004</v>
      </c>
      <c r="F42" s="4">
        <v>1.0041</v>
      </c>
      <c r="G42" s="4">
        <v>1.0041</v>
      </c>
      <c r="H42" s="4">
        <v>1.0041</v>
      </c>
      <c r="I42" s="4">
        <v>1.0042</v>
      </c>
      <c r="J42" s="4">
        <v>1.0042</v>
      </c>
      <c r="K42" s="4">
        <v>1.0042</v>
      </c>
      <c r="L42" s="4">
        <v>1.0043</v>
      </c>
      <c r="M42" s="4">
        <v>1.0043</v>
      </c>
      <c r="N42" s="4">
        <v>1.0043</v>
      </c>
      <c r="O42" s="4">
        <v>1.0044</v>
      </c>
      <c r="P42" s="4">
        <v>1.0044</v>
      </c>
      <c r="Q42" s="4">
        <v>1.0044</v>
      </c>
      <c r="R42" s="4">
        <v>1.0044999999999999</v>
      </c>
      <c r="S42" s="4">
        <v>1.0044999999999999</v>
      </c>
      <c r="T42" s="4">
        <v>1.0044999999999999</v>
      </c>
      <c r="U42" s="4">
        <v>1.0045999999999999</v>
      </c>
      <c r="V42" s="4">
        <v>1.0045999999999999</v>
      </c>
      <c r="W42" s="4">
        <v>1.0045999999999999</v>
      </c>
      <c r="X42" s="4">
        <v>1.0046999999999999</v>
      </c>
      <c r="Y42" s="4">
        <v>1.0047999999999999</v>
      </c>
      <c r="Z42" s="4">
        <v>1.0046999999999999</v>
      </c>
      <c r="AA42" s="4">
        <v>1.0048999999999999</v>
      </c>
      <c r="AB42" s="3">
        <v>50</v>
      </c>
    </row>
    <row r="43" spans="1:28" x14ac:dyDescent="0.2">
      <c r="A43" s="5">
        <v>51</v>
      </c>
      <c r="B43" s="6">
        <v>1.0275000000000001</v>
      </c>
      <c r="C43" s="6">
        <v>1.0277000000000001</v>
      </c>
      <c r="D43" s="6">
        <v>1.0279</v>
      </c>
      <c r="E43" s="6">
        <v>1.0282</v>
      </c>
      <c r="F43" s="6">
        <v>1.0284</v>
      </c>
      <c r="G43" s="6">
        <v>1.0286</v>
      </c>
      <c r="H43" s="6">
        <v>1.0288999999999999</v>
      </c>
      <c r="I43" s="6">
        <v>1.0290999999999999</v>
      </c>
      <c r="J43" s="6">
        <v>1.0294000000000001</v>
      </c>
      <c r="K43" s="6">
        <v>1.0296000000000001</v>
      </c>
      <c r="L43" s="6">
        <v>1.0298</v>
      </c>
      <c r="M43" s="6">
        <v>1.0301</v>
      </c>
      <c r="N43" s="6">
        <v>1.0303</v>
      </c>
      <c r="O43" s="6">
        <v>1.0306</v>
      </c>
      <c r="P43" s="6">
        <v>1.0307999999999999</v>
      </c>
      <c r="Q43" s="6">
        <v>1.0309999999999999</v>
      </c>
      <c r="R43" s="6">
        <v>1.0313000000000001</v>
      </c>
      <c r="S43" s="6">
        <v>1.0315000000000001</v>
      </c>
      <c r="T43" s="6">
        <v>1.0317000000000001</v>
      </c>
      <c r="U43" s="6">
        <v>1.032</v>
      </c>
      <c r="V43" s="6">
        <v>1.0322</v>
      </c>
      <c r="W43" s="6">
        <v>1.0325</v>
      </c>
      <c r="X43" s="6">
        <v>1.0327999999999999</v>
      </c>
      <c r="Y43" s="6">
        <v>1.0329999999999999</v>
      </c>
      <c r="Z43" s="6">
        <v>1.0331999999999999</v>
      </c>
      <c r="AA43" s="6">
        <v>1.0344</v>
      </c>
      <c r="AB43" s="5">
        <v>51</v>
      </c>
    </row>
    <row r="44" spans="1:28" x14ac:dyDescent="0.2">
      <c r="A44" s="5">
        <v>52</v>
      </c>
      <c r="B44" s="6">
        <v>1.0510999999999999</v>
      </c>
      <c r="C44" s="6">
        <v>1.0515000000000001</v>
      </c>
      <c r="D44" s="6">
        <v>1.052</v>
      </c>
      <c r="E44" s="6">
        <v>1.0524</v>
      </c>
      <c r="F44" s="6">
        <v>1.0528999999999999</v>
      </c>
      <c r="G44" s="6">
        <v>1.0532999999999999</v>
      </c>
      <c r="H44" s="6">
        <v>1.0538000000000001</v>
      </c>
      <c r="I44" s="6">
        <v>1.0542</v>
      </c>
      <c r="J44" s="6">
        <v>1.0546</v>
      </c>
      <c r="K44" s="6">
        <v>1.0550999999999999</v>
      </c>
      <c r="L44" s="6">
        <v>1.0555000000000001</v>
      </c>
      <c r="M44" s="6">
        <v>1.056</v>
      </c>
      <c r="N44" s="6">
        <v>1.0564</v>
      </c>
      <c r="O44" s="6">
        <v>1.0569</v>
      </c>
      <c r="P44" s="6">
        <v>1.0572999999999999</v>
      </c>
      <c r="Q44" s="6">
        <v>1.0578000000000001</v>
      </c>
      <c r="R44" s="6">
        <v>1.0582</v>
      </c>
      <c r="S44" s="6">
        <v>1.0587</v>
      </c>
      <c r="T44" s="6">
        <v>1.0590999999999999</v>
      </c>
      <c r="U44" s="6">
        <v>1.0596000000000001</v>
      </c>
      <c r="V44" s="6">
        <v>1.0601</v>
      </c>
      <c r="W44" s="6">
        <v>1.0605</v>
      </c>
      <c r="X44" s="6">
        <v>1.0609999999999999</v>
      </c>
      <c r="Y44" s="6">
        <v>1.0615000000000001</v>
      </c>
      <c r="Z44" s="6">
        <v>1.0619000000000001</v>
      </c>
      <c r="AA44" s="6">
        <v>1.0641</v>
      </c>
      <c r="AB44" s="5">
        <v>52</v>
      </c>
    </row>
    <row r="45" spans="1:28" x14ac:dyDescent="0.2">
      <c r="A45" s="5">
        <v>53</v>
      </c>
      <c r="B45" s="6">
        <v>1.0748</v>
      </c>
      <c r="C45" s="6">
        <v>1.0753999999999999</v>
      </c>
      <c r="D45" s="6">
        <v>1.0761000000000001</v>
      </c>
      <c r="E45" s="6">
        <v>1.0767</v>
      </c>
      <c r="F45" s="6">
        <v>1.0773999999999999</v>
      </c>
      <c r="G45" s="6">
        <v>1.0781000000000001</v>
      </c>
      <c r="H45" s="6">
        <v>1.0787</v>
      </c>
      <c r="I45" s="6">
        <v>1.0793999999999999</v>
      </c>
      <c r="J45" s="6">
        <v>1.0801000000000001</v>
      </c>
      <c r="K45" s="6">
        <v>1.0807</v>
      </c>
      <c r="L45" s="6">
        <v>1.0813999999999999</v>
      </c>
      <c r="M45" s="6">
        <v>1.0821000000000001</v>
      </c>
      <c r="N45" s="6">
        <v>1.0827</v>
      </c>
      <c r="O45" s="6">
        <v>1.0833999999999999</v>
      </c>
      <c r="P45" s="6">
        <v>1.0841000000000001</v>
      </c>
      <c r="Q45" s="6">
        <v>1.0847</v>
      </c>
      <c r="R45" s="6">
        <v>1.0853999999999999</v>
      </c>
      <c r="S45" s="6">
        <v>1.0861000000000001</v>
      </c>
      <c r="T45" s="6">
        <v>1.0867</v>
      </c>
      <c r="U45" s="6">
        <v>1.0873999999999999</v>
      </c>
      <c r="V45" s="6">
        <v>1.0881000000000001</v>
      </c>
      <c r="W45" s="6">
        <v>1.0887</v>
      </c>
      <c r="X45" s="6">
        <v>1.0894999999999999</v>
      </c>
      <c r="Y45" s="6">
        <v>1.0902000000000001</v>
      </c>
      <c r="Z45" s="6">
        <v>1.0908</v>
      </c>
      <c r="AA45" s="6">
        <v>1.0941000000000001</v>
      </c>
      <c r="AB45" s="5">
        <v>53</v>
      </c>
    </row>
    <row r="46" spans="1:28" x14ac:dyDescent="0.2">
      <c r="A46" s="5">
        <v>54</v>
      </c>
      <c r="B46" s="6">
        <v>1.0985</v>
      </c>
      <c r="C46" s="6">
        <v>1.0993999999999999</v>
      </c>
      <c r="D46" s="6">
        <v>1.1003000000000001</v>
      </c>
      <c r="E46" s="6">
        <v>1.1012</v>
      </c>
      <c r="F46" s="6">
        <v>1.1020000000000001</v>
      </c>
      <c r="G46" s="6">
        <v>1.1029</v>
      </c>
      <c r="H46" s="6">
        <v>1.1037999999999999</v>
      </c>
      <c r="I46" s="6">
        <v>1.1047</v>
      </c>
      <c r="J46" s="6">
        <v>1.1055999999999999</v>
      </c>
      <c r="K46" s="6">
        <v>1.1065</v>
      </c>
      <c r="L46" s="6">
        <v>1.1073999999999999</v>
      </c>
      <c r="M46" s="6">
        <v>1.1083000000000001</v>
      </c>
      <c r="N46" s="6">
        <v>1.1092</v>
      </c>
      <c r="O46" s="6">
        <v>1.1100000000000001</v>
      </c>
      <c r="P46" s="6">
        <v>1.1109</v>
      </c>
      <c r="Q46" s="6">
        <v>1.1117999999999999</v>
      </c>
      <c r="R46" s="6">
        <v>1.1127</v>
      </c>
      <c r="S46" s="6">
        <v>1.1135999999999999</v>
      </c>
      <c r="T46" s="6">
        <v>1.1145</v>
      </c>
      <c r="U46" s="6">
        <v>1.1153999999999999</v>
      </c>
      <c r="V46" s="6">
        <v>1.1163000000000001</v>
      </c>
      <c r="W46" s="6">
        <v>1.1172</v>
      </c>
      <c r="X46" s="6">
        <v>1.1182000000000001</v>
      </c>
      <c r="Y46" s="6">
        <v>1.1191</v>
      </c>
      <c r="Z46" s="6">
        <v>1.1198999999999999</v>
      </c>
      <c r="AA46" s="6">
        <v>1.1244000000000001</v>
      </c>
      <c r="AB46" s="5">
        <v>54</v>
      </c>
    </row>
    <row r="47" spans="1:28" x14ac:dyDescent="0.2">
      <c r="A47" s="5">
        <v>55</v>
      </c>
      <c r="B47" s="6">
        <v>1.1224000000000001</v>
      </c>
      <c r="C47" s="6">
        <v>1.1234999999999999</v>
      </c>
      <c r="D47" s="6">
        <v>1.1246</v>
      </c>
      <c r="E47" s="6">
        <v>1.1256999999999999</v>
      </c>
      <c r="F47" s="6">
        <v>1.1268</v>
      </c>
      <c r="G47" s="6">
        <v>1.1278999999999999</v>
      </c>
      <c r="H47" s="6">
        <v>1.129</v>
      </c>
      <c r="I47" s="6">
        <v>1.1301000000000001</v>
      </c>
      <c r="J47" s="6">
        <v>1.1312</v>
      </c>
      <c r="K47" s="6">
        <v>1.1324000000000001</v>
      </c>
      <c r="L47" s="6">
        <v>1.1335</v>
      </c>
      <c r="M47" s="6">
        <v>1.1346000000000001</v>
      </c>
      <c r="N47" s="6">
        <v>1.1356999999999999</v>
      </c>
      <c r="O47" s="6">
        <v>1.1368</v>
      </c>
      <c r="P47" s="6">
        <v>1.1379999999999999</v>
      </c>
      <c r="Q47" s="6">
        <v>1.1391</v>
      </c>
      <c r="R47" s="6">
        <v>1.1402000000000001</v>
      </c>
      <c r="S47" s="6">
        <v>1.1413</v>
      </c>
      <c r="T47" s="6">
        <v>1.1425000000000001</v>
      </c>
      <c r="U47" s="6">
        <v>1.1435999999999999</v>
      </c>
      <c r="V47" s="6">
        <v>1.1447000000000001</v>
      </c>
      <c r="W47" s="6">
        <v>1.1457999999999999</v>
      </c>
      <c r="X47" s="6">
        <v>1.1471</v>
      </c>
      <c r="Y47" s="6">
        <v>1.1482000000000001</v>
      </c>
      <c r="Z47" s="6">
        <v>1.1492</v>
      </c>
      <c r="AA47" s="6">
        <v>1.1549</v>
      </c>
      <c r="AB47" s="5">
        <v>55</v>
      </c>
    </row>
    <row r="48" spans="1:28" x14ac:dyDescent="0.2">
      <c r="A48" s="5">
        <v>56</v>
      </c>
      <c r="B48" s="6">
        <v>1.1463000000000001</v>
      </c>
      <c r="C48" s="6">
        <v>1.1476</v>
      </c>
      <c r="D48" s="6">
        <v>1.1489</v>
      </c>
      <c r="E48" s="6">
        <v>1.1503000000000001</v>
      </c>
      <c r="F48" s="6">
        <v>1.1516</v>
      </c>
      <c r="G48" s="6">
        <v>1.153</v>
      </c>
      <c r="H48" s="6">
        <v>1.1543000000000001</v>
      </c>
      <c r="I48" s="6">
        <v>1.1556999999999999</v>
      </c>
      <c r="J48" s="6">
        <v>1.157</v>
      </c>
      <c r="K48" s="6">
        <v>1.1584000000000001</v>
      </c>
      <c r="L48" s="6">
        <v>1.1597</v>
      </c>
      <c r="M48" s="6">
        <v>1.1611</v>
      </c>
      <c r="N48" s="6">
        <v>1.1624000000000001</v>
      </c>
      <c r="O48" s="6">
        <v>1.1637999999999999</v>
      </c>
      <c r="P48" s="6">
        <v>1.1651</v>
      </c>
      <c r="Q48" s="6">
        <v>1.1665000000000001</v>
      </c>
      <c r="R48" s="6">
        <v>1.1678999999999999</v>
      </c>
      <c r="S48" s="6">
        <v>1.1692</v>
      </c>
      <c r="T48" s="6">
        <v>1.1706000000000001</v>
      </c>
      <c r="U48" s="6">
        <v>1.1719999999999999</v>
      </c>
      <c r="V48" s="6">
        <v>1.1733</v>
      </c>
      <c r="W48" s="6">
        <v>1.1747000000000001</v>
      </c>
      <c r="X48" s="6">
        <v>1.1761999999999999</v>
      </c>
      <c r="Y48" s="6">
        <v>1.1775</v>
      </c>
      <c r="Z48" s="6">
        <v>1.1788000000000001</v>
      </c>
      <c r="AA48" s="6">
        <v>1.1857</v>
      </c>
      <c r="AB48" s="5">
        <v>56</v>
      </c>
    </row>
    <row r="49" spans="1:28" x14ac:dyDescent="0.2">
      <c r="A49" s="5">
        <v>57</v>
      </c>
      <c r="B49" s="6">
        <v>1.1702999999999999</v>
      </c>
      <c r="C49" s="6">
        <v>1.1718</v>
      </c>
      <c r="D49" s="6">
        <v>1.1734</v>
      </c>
      <c r="E49" s="6">
        <v>1.175</v>
      </c>
      <c r="F49" s="6">
        <v>1.1766000000000001</v>
      </c>
      <c r="G49" s="6">
        <v>1.1780999999999999</v>
      </c>
      <c r="H49" s="6">
        <v>1.1797</v>
      </c>
      <c r="I49" s="6">
        <v>1.1813</v>
      </c>
      <c r="J49" s="6">
        <v>1.1829000000000001</v>
      </c>
      <c r="K49" s="6">
        <v>1.1845000000000001</v>
      </c>
      <c r="L49" s="6">
        <v>1.1860999999999999</v>
      </c>
      <c r="M49" s="6">
        <v>1.1877</v>
      </c>
      <c r="N49" s="6">
        <v>1.1893</v>
      </c>
      <c r="O49" s="6">
        <v>1.1909000000000001</v>
      </c>
      <c r="P49" s="6">
        <v>1.1924999999999999</v>
      </c>
      <c r="Q49" s="6">
        <v>1.1940999999999999</v>
      </c>
      <c r="R49" s="6">
        <v>1.1957</v>
      </c>
      <c r="S49" s="6">
        <v>1.1973</v>
      </c>
      <c r="T49" s="6">
        <v>1.1989000000000001</v>
      </c>
      <c r="U49" s="6">
        <v>1.2004999999999999</v>
      </c>
      <c r="V49" s="6">
        <v>1.2020999999999999</v>
      </c>
      <c r="W49" s="6">
        <v>1.2037</v>
      </c>
      <c r="X49" s="6">
        <v>1.2055</v>
      </c>
      <c r="Y49" s="6">
        <v>1.2071000000000001</v>
      </c>
      <c r="Z49" s="6">
        <v>1.2085999999999999</v>
      </c>
      <c r="AA49" s="6">
        <v>1.2168000000000001</v>
      </c>
      <c r="AB49" s="5">
        <v>57</v>
      </c>
    </row>
    <row r="50" spans="1:28" x14ac:dyDescent="0.2">
      <c r="A50" s="5">
        <v>58</v>
      </c>
      <c r="B50" s="6">
        <v>1.1942999999999999</v>
      </c>
      <c r="C50" s="6">
        <v>1.1960999999999999</v>
      </c>
      <c r="D50" s="6">
        <v>1.1979</v>
      </c>
      <c r="E50" s="6">
        <v>1.1998</v>
      </c>
      <c r="F50" s="6">
        <v>1.2016</v>
      </c>
      <c r="G50" s="6">
        <v>1.2034</v>
      </c>
      <c r="H50" s="6">
        <v>1.2052</v>
      </c>
      <c r="I50" s="6">
        <v>1.2071000000000001</v>
      </c>
      <c r="J50" s="6">
        <v>1.2089000000000001</v>
      </c>
      <c r="K50" s="6">
        <v>1.2107000000000001</v>
      </c>
      <c r="L50" s="6">
        <v>1.2125999999999999</v>
      </c>
      <c r="M50" s="6">
        <v>1.2143999999999999</v>
      </c>
      <c r="N50" s="6">
        <v>1.2162999999999999</v>
      </c>
      <c r="O50" s="6">
        <v>1.2181</v>
      </c>
      <c r="P50" s="6">
        <v>1.22</v>
      </c>
      <c r="Q50" s="6">
        <v>1.2218</v>
      </c>
      <c r="R50" s="6">
        <v>1.2237</v>
      </c>
      <c r="S50" s="6">
        <v>1.2255</v>
      </c>
      <c r="T50" s="6">
        <v>1.2274</v>
      </c>
      <c r="U50" s="6">
        <v>1.2292000000000001</v>
      </c>
      <c r="V50" s="6">
        <v>1.2311000000000001</v>
      </c>
      <c r="W50" s="6">
        <v>1.2330000000000001</v>
      </c>
      <c r="X50" s="6">
        <v>1.2350000000000001</v>
      </c>
      <c r="Y50" s="6">
        <v>1.2367999999999999</v>
      </c>
      <c r="Z50" s="6">
        <v>1.2385999999999999</v>
      </c>
      <c r="AA50" s="6">
        <v>1.248</v>
      </c>
      <c r="AB50" s="5">
        <v>58</v>
      </c>
    </row>
    <row r="51" spans="1:28" x14ac:dyDescent="0.2">
      <c r="A51" s="7">
        <v>59</v>
      </c>
      <c r="B51" s="8">
        <v>1.2183999999999999</v>
      </c>
      <c r="C51" s="8">
        <v>1.2204999999999999</v>
      </c>
      <c r="D51" s="8">
        <v>1.2225999999999999</v>
      </c>
      <c r="E51" s="8">
        <v>1.2245999999999999</v>
      </c>
      <c r="F51" s="8">
        <v>1.2266999999999999</v>
      </c>
      <c r="G51" s="8">
        <v>1.2287999999999999</v>
      </c>
      <c r="H51" s="8">
        <v>1.2307999999999999</v>
      </c>
      <c r="I51" s="8">
        <v>1.2329000000000001</v>
      </c>
      <c r="J51" s="8">
        <v>1.2350000000000001</v>
      </c>
      <c r="K51" s="8">
        <v>1.2371000000000001</v>
      </c>
      <c r="L51" s="8">
        <v>1.2392000000000001</v>
      </c>
      <c r="M51" s="8">
        <v>1.2413000000000001</v>
      </c>
      <c r="N51" s="8">
        <v>1.2434000000000001</v>
      </c>
      <c r="O51" s="8">
        <v>1.2455000000000001</v>
      </c>
      <c r="P51" s="8">
        <v>1.2476</v>
      </c>
      <c r="Q51" s="8">
        <v>1.2497</v>
      </c>
      <c r="R51" s="8">
        <v>1.2518</v>
      </c>
      <c r="S51" s="8">
        <v>1.2539</v>
      </c>
      <c r="T51" s="8">
        <v>1.256</v>
      </c>
      <c r="U51" s="8">
        <v>1.2582</v>
      </c>
      <c r="V51" s="8">
        <v>1.2603</v>
      </c>
      <c r="W51" s="8">
        <v>1.2624</v>
      </c>
      <c r="X51" s="8">
        <v>1.2646999999999999</v>
      </c>
      <c r="Y51" s="8">
        <v>1.2667999999999999</v>
      </c>
      <c r="Z51" s="8">
        <v>1.2687999999999999</v>
      </c>
      <c r="AA51" s="8">
        <v>1.2796000000000001</v>
      </c>
      <c r="AB51" s="7">
        <v>59</v>
      </c>
    </row>
    <row r="52" spans="1:28" x14ac:dyDescent="0.2">
      <c r="A52" s="3">
        <v>60</v>
      </c>
      <c r="B52" s="4">
        <v>1.2425999999999999</v>
      </c>
      <c r="C52" s="4">
        <v>1.2448999999999999</v>
      </c>
      <c r="D52" s="4">
        <v>1.2473000000000001</v>
      </c>
      <c r="E52" s="4">
        <v>1.2496</v>
      </c>
      <c r="F52" s="4">
        <v>1.2519</v>
      </c>
      <c r="G52" s="4">
        <v>1.2542</v>
      </c>
      <c r="H52" s="4">
        <v>1.2565999999999999</v>
      </c>
      <c r="I52" s="4">
        <v>1.2588999999999999</v>
      </c>
      <c r="J52" s="4">
        <v>1.2612000000000001</v>
      </c>
      <c r="K52" s="4">
        <v>1.2636000000000001</v>
      </c>
      <c r="L52" s="4">
        <v>1.2659</v>
      </c>
      <c r="M52" s="4">
        <v>1.2683</v>
      </c>
      <c r="N52" s="4">
        <v>1.2706</v>
      </c>
      <c r="O52" s="4">
        <v>1.2729999999999999</v>
      </c>
      <c r="P52" s="4">
        <v>1.2754000000000001</v>
      </c>
      <c r="Q52" s="4">
        <v>1.2777000000000001</v>
      </c>
      <c r="R52" s="4">
        <v>1.2801</v>
      </c>
      <c r="S52" s="4">
        <v>1.2825</v>
      </c>
      <c r="T52" s="4">
        <v>1.2848999999999999</v>
      </c>
      <c r="U52" s="4">
        <v>1.2871999999999999</v>
      </c>
      <c r="V52" s="4">
        <v>1.2896000000000001</v>
      </c>
      <c r="W52" s="4">
        <v>1.292</v>
      </c>
      <c r="X52" s="4">
        <v>1.2945</v>
      </c>
      <c r="Y52" s="4">
        <v>1.2969999999999999</v>
      </c>
      <c r="Z52" s="4">
        <v>1.2992999999999999</v>
      </c>
      <c r="AA52" s="4">
        <v>1.3113999999999999</v>
      </c>
      <c r="AB52" s="3">
        <v>60</v>
      </c>
    </row>
    <row r="53" spans="1:28" x14ac:dyDescent="0.2">
      <c r="A53" s="5">
        <v>61</v>
      </c>
      <c r="B53" s="6">
        <v>1.2668999999999999</v>
      </c>
      <c r="C53" s="6">
        <v>1.2695000000000001</v>
      </c>
      <c r="D53" s="6">
        <v>1.272</v>
      </c>
      <c r="E53" s="6">
        <v>1.2746</v>
      </c>
      <c r="F53" s="6">
        <v>1.2771999999999999</v>
      </c>
      <c r="G53" s="6">
        <v>1.2798</v>
      </c>
      <c r="H53" s="6">
        <v>1.2824</v>
      </c>
      <c r="I53" s="6">
        <v>1.2849999999999999</v>
      </c>
      <c r="J53" s="6">
        <v>1.2876000000000001</v>
      </c>
      <c r="K53" s="6">
        <v>1.2902</v>
      </c>
      <c r="L53" s="6">
        <v>1.2927999999999999</v>
      </c>
      <c r="M53" s="6">
        <v>1.2954000000000001</v>
      </c>
      <c r="N53" s="6">
        <v>1.298</v>
      </c>
      <c r="O53" s="6">
        <v>1.3006</v>
      </c>
      <c r="P53" s="6">
        <v>1.3032999999999999</v>
      </c>
      <c r="Q53" s="6">
        <v>1.3059000000000001</v>
      </c>
      <c r="R53" s="6">
        <v>1.3086</v>
      </c>
      <c r="S53" s="6">
        <v>1.3111999999999999</v>
      </c>
      <c r="T53" s="6">
        <v>1.3139000000000001</v>
      </c>
      <c r="U53" s="6">
        <v>1.3165</v>
      </c>
      <c r="V53" s="6">
        <v>1.3191999999999999</v>
      </c>
      <c r="W53" s="6">
        <v>1.3218000000000001</v>
      </c>
      <c r="X53" s="6">
        <v>1.3246</v>
      </c>
      <c r="Y53" s="6">
        <v>1.3272999999999999</v>
      </c>
      <c r="Z53" s="6">
        <v>1.3299000000000001</v>
      </c>
      <c r="AA53" s="6">
        <v>1.3433999999999999</v>
      </c>
      <c r="AB53" s="5">
        <v>61</v>
      </c>
    </row>
    <row r="54" spans="1:28" x14ac:dyDescent="0.2">
      <c r="A54" s="5">
        <v>62</v>
      </c>
      <c r="B54" s="6">
        <v>1.2911999999999999</v>
      </c>
      <c r="C54" s="6">
        <v>1.2941</v>
      </c>
      <c r="D54" s="6">
        <v>1.2968999999999999</v>
      </c>
      <c r="E54" s="6">
        <v>1.2997000000000001</v>
      </c>
      <c r="F54" s="6">
        <v>1.3026</v>
      </c>
      <c r="G54" s="6">
        <v>1.3053999999999999</v>
      </c>
      <c r="H54" s="6">
        <v>1.3083</v>
      </c>
      <c r="I54" s="6">
        <v>1.3110999999999999</v>
      </c>
      <c r="J54" s="6">
        <v>1.3140000000000001</v>
      </c>
      <c r="K54" s="6">
        <v>1.3169</v>
      </c>
      <c r="L54" s="6">
        <v>1.3197000000000001</v>
      </c>
      <c r="M54" s="6">
        <v>1.3226</v>
      </c>
      <c r="N54" s="6">
        <v>1.3254999999999999</v>
      </c>
      <c r="O54" s="6">
        <v>1.3284</v>
      </c>
      <c r="P54" s="6">
        <v>1.3312999999999999</v>
      </c>
      <c r="Q54" s="6">
        <v>1.3342000000000001</v>
      </c>
      <c r="R54" s="6">
        <v>1.3371999999999999</v>
      </c>
      <c r="S54" s="6">
        <v>1.3401000000000001</v>
      </c>
      <c r="T54" s="6">
        <v>1.343</v>
      </c>
      <c r="U54" s="6">
        <v>1.3460000000000001</v>
      </c>
      <c r="V54" s="6">
        <v>1.3489</v>
      </c>
      <c r="W54" s="6">
        <v>1.3517999999999999</v>
      </c>
      <c r="X54" s="6">
        <v>1.3549</v>
      </c>
      <c r="Y54" s="6">
        <v>1.3579000000000001</v>
      </c>
      <c r="Z54" s="6">
        <v>1.3607</v>
      </c>
      <c r="AA54" s="6">
        <v>1.3756999999999999</v>
      </c>
      <c r="AB54" s="5">
        <v>62</v>
      </c>
    </row>
    <row r="55" spans="1:28" x14ac:dyDescent="0.2">
      <c r="A55" s="5">
        <v>63</v>
      </c>
      <c r="B55" s="6">
        <v>1.3156000000000001</v>
      </c>
      <c r="C55" s="6">
        <v>1.3187</v>
      </c>
      <c r="D55" s="6">
        <v>1.3218000000000001</v>
      </c>
      <c r="E55" s="6">
        <v>1.3249</v>
      </c>
      <c r="F55" s="6">
        <v>1.3280000000000001</v>
      </c>
      <c r="G55" s="6">
        <v>1.3310999999999999</v>
      </c>
      <c r="H55" s="6">
        <v>1.3343</v>
      </c>
      <c r="I55" s="6">
        <v>1.3373999999999999</v>
      </c>
      <c r="J55" s="6">
        <v>1.3405</v>
      </c>
      <c r="K55" s="6">
        <v>1.3436999999999999</v>
      </c>
      <c r="L55" s="6">
        <v>1.3468</v>
      </c>
      <c r="M55" s="6">
        <v>1.35</v>
      </c>
      <c r="N55" s="6">
        <v>1.3532</v>
      </c>
      <c r="O55" s="6">
        <v>1.3563000000000001</v>
      </c>
      <c r="P55" s="6">
        <v>1.3594999999999999</v>
      </c>
      <c r="Q55" s="6">
        <v>1.3627</v>
      </c>
      <c r="R55" s="6">
        <v>1.3658999999999999</v>
      </c>
      <c r="S55" s="6">
        <v>1.3691</v>
      </c>
      <c r="T55" s="6">
        <v>1.3723000000000001</v>
      </c>
      <c r="U55" s="6">
        <v>1.3755999999999999</v>
      </c>
      <c r="V55" s="6">
        <v>1.3788</v>
      </c>
      <c r="W55" s="6">
        <v>1.3819999999999999</v>
      </c>
      <c r="X55" s="6">
        <v>1.3854</v>
      </c>
      <c r="Y55" s="6">
        <v>1.3886000000000001</v>
      </c>
      <c r="Z55" s="6">
        <v>1.3917999999999999</v>
      </c>
      <c r="AA55" s="6">
        <v>1.4081999999999999</v>
      </c>
      <c r="AB55" s="5">
        <v>63</v>
      </c>
    </row>
    <row r="56" spans="1:28" x14ac:dyDescent="0.2">
      <c r="A56" s="5">
        <v>64</v>
      </c>
      <c r="B56" s="6">
        <v>1.3401000000000001</v>
      </c>
      <c r="C56" s="6">
        <v>1.3434999999999999</v>
      </c>
      <c r="D56" s="6">
        <v>1.3468</v>
      </c>
      <c r="E56" s="6">
        <v>1.3502000000000001</v>
      </c>
      <c r="F56" s="6">
        <v>1.3535999999999999</v>
      </c>
      <c r="G56" s="6">
        <v>1.357</v>
      </c>
      <c r="H56" s="6">
        <v>1.3604000000000001</v>
      </c>
      <c r="I56" s="6">
        <v>1.3637999999999999</v>
      </c>
      <c r="J56" s="6">
        <v>1.3672</v>
      </c>
      <c r="K56" s="6">
        <v>1.3706</v>
      </c>
      <c r="L56" s="6">
        <v>1.3740000000000001</v>
      </c>
      <c r="M56" s="6">
        <v>1.3774999999999999</v>
      </c>
      <c r="N56" s="6">
        <v>1.3809</v>
      </c>
      <c r="O56" s="6">
        <v>1.3844000000000001</v>
      </c>
      <c r="P56" s="6">
        <v>1.3878999999999999</v>
      </c>
      <c r="Q56" s="6">
        <v>1.3913</v>
      </c>
      <c r="R56" s="6">
        <v>1.3948</v>
      </c>
      <c r="S56" s="6">
        <v>1.3983000000000001</v>
      </c>
      <c r="T56" s="6">
        <v>1.4017999999999999</v>
      </c>
      <c r="U56" s="6">
        <v>1.4053</v>
      </c>
      <c r="V56" s="6">
        <v>1.4089</v>
      </c>
      <c r="W56" s="6">
        <v>1.4124000000000001</v>
      </c>
      <c r="X56" s="6">
        <v>1.4159999999999999</v>
      </c>
      <c r="Y56" s="6">
        <v>1.4196</v>
      </c>
      <c r="Z56" s="6">
        <v>1.423</v>
      </c>
      <c r="AA56" s="6">
        <v>1.4409000000000001</v>
      </c>
      <c r="AB56" s="5">
        <v>64</v>
      </c>
    </row>
    <row r="57" spans="1:28" x14ac:dyDescent="0.2">
      <c r="A57" s="5">
        <v>65</v>
      </c>
      <c r="B57" s="6">
        <v>1.3646</v>
      </c>
      <c r="C57" s="6">
        <v>1.3683000000000001</v>
      </c>
      <c r="D57" s="6">
        <v>1.3718999999999999</v>
      </c>
      <c r="E57" s="6">
        <v>1.3754999999999999</v>
      </c>
      <c r="F57" s="6">
        <v>1.3792</v>
      </c>
      <c r="G57" s="6">
        <v>1.3829</v>
      </c>
      <c r="H57" s="6">
        <v>1.3866000000000001</v>
      </c>
      <c r="I57" s="6">
        <v>1.3902000000000001</v>
      </c>
      <c r="J57" s="6">
        <v>1.3938999999999999</v>
      </c>
      <c r="K57" s="6">
        <v>1.3976999999999999</v>
      </c>
      <c r="L57" s="6">
        <v>1.4014</v>
      </c>
      <c r="M57" s="6">
        <v>1.4051</v>
      </c>
      <c r="N57" s="6">
        <v>1.4088000000000001</v>
      </c>
      <c r="O57" s="6">
        <v>1.4126000000000001</v>
      </c>
      <c r="P57" s="6">
        <v>1.4162999999999999</v>
      </c>
      <c r="Q57" s="6">
        <v>1.4200999999999999</v>
      </c>
      <c r="R57" s="6">
        <v>1.4238999999999999</v>
      </c>
      <c r="S57" s="6">
        <v>1.4277</v>
      </c>
      <c r="T57" s="6">
        <v>1.4315</v>
      </c>
      <c r="U57" s="6">
        <v>1.4353</v>
      </c>
      <c r="V57" s="6">
        <v>1.4391</v>
      </c>
      <c r="W57" s="6">
        <v>1.4429000000000001</v>
      </c>
      <c r="X57" s="6">
        <v>1.4469000000000001</v>
      </c>
      <c r="Y57" s="6">
        <v>1.4507000000000001</v>
      </c>
      <c r="Z57" s="6">
        <v>1.4544999999999999</v>
      </c>
      <c r="AA57" s="6">
        <v>1.4739</v>
      </c>
      <c r="AB57" s="5">
        <v>65</v>
      </c>
    </row>
    <row r="58" spans="1:28" x14ac:dyDescent="0.2">
      <c r="A58" s="5">
        <v>66</v>
      </c>
      <c r="B58" s="6">
        <v>1.3892</v>
      </c>
      <c r="C58" s="6">
        <v>1.3931</v>
      </c>
      <c r="D58" s="6">
        <v>1.3971</v>
      </c>
      <c r="E58" s="6">
        <v>1.401</v>
      </c>
      <c r="F58" s="6">
        <v>1.4049</v>
      </c>
      <c r="G58" s="6">
        <v>1.4089</v>
      </c>
      <c r="H58" s="6">
        <v>1.4128000000000001</v>
      </c>
      <c r="I58" s="6">
        <v>1.4168000000000001</v>
      </c>
      <c r="J58" s="6">
        <v>1.4208000000000001</v>
      </c>
      <c r="K58" s="6">
        <v>1.4248000000000001</v>
      </c>
      <c r="L58" s="6">
        <v>1.4288000000000001</v>
      </c>
      <c r="M58" s="6">
        <v>1.4328000000000001</v>
      </c>
      <c r="N58" s="6">
        <v>1.4369000000000001</v>
      </c>
      <c r="O58" s="6">
        <v>1.4409000000000001</v>
      </c>
      <c r="P58" s="6">
        <v>1.4450000000000001</v>
      </c>
      <c r="Q58" s="6">
        <v>1.4490000000000001</v>
      </c>
      <c r="R58" s="6">
        <v>1.4531000000000001</v>
      </c>
      <c r="S58" s="6">
        <v>1.4572000000000001</v>
      </c>
      <c r="T58" s="6">
        <v>1.4613</v>
      </c>
      <c r="U58" s="6">
        <v>1.4654</v>
      </c>
      <c r="V58" s="6">
        <v>1.4695</v>
      </c>
      <c r="W58" s="6">
        <v>1.4737</v>
      </c>
      <c r="X58" s="6">
        <v>1.4779</v>
      </c>
      <c r="Y58" s="6">
        <v>1.4821</v>
      </c>
      <c r="Z58" s="6">
        <v>1.4861</v>
      </c>
      <c r="AA58" s="6">
        <v>1.5072000000000001</v>
      </c>
      <c r="AB58" s="5">
        <v>66</v>
      </c>
    </row>
    <row r="59" spans="1:28" x14ac:dyDescent="0.2">
      <c r="A59" s="5">
        <v>67</v>
      </c>
      <c r="B59" s="6">
        <v>1.4138999999999999</v>
      </c>
      <c r="C59" s="6">
        <v>1.4180999999999999</v>
      </c>
      <c r="D59" s="6">
        <v>1.4222999999999999</v>
      </c>
      <c r="E59" s="6">
        <v>1.4265000000000001</v>
      </c>
      <c r="F59" s="6">
        <v>1.4307000000000001</v>
      </c>
      <c r="G59" s="6">
        <v>1.4350000000000001</v>
      </c>
      <c r="H59" s="6">
        <v>1.4392</v>
      </c>
      <c r="I59" s="6">
        <v>1.4435</v>
      </c>
      <c r="J59" s="6">
        <v>1.4478</v>
      </c>
      <c r="K59" s="6">
        <v>1.4520999999999999</v>
      </c>
      <c r="L59" s="6">
        <v>1.4563999999999999</v>
      </c>
      <c r="M59" s="6">
        <v>1.4607000000000001</v>
      </c>
      <c r="N59" s="6">
        <v>1.4650000000000001</v>
      </c>
      <c r="O59" s="6">
        <v>1.4694</v>
      </c>
      <c r="P59" s="6">
        <v>1.4737</v>
      </c>
      <c r="Q59" s="6">
        <v>1.4781</v>
      </c>
      <c r="R59" s="6">
        <v>1.4824999999999999</v>
      </c>
      <c r="S59" s="6">
        <v>1.4869000000000001</v>
      </c>
      <c r="T59" s="6">
        <v>1.4913000000000001</v>
      </c>
      <c r="U59" s="6">
        <v>1.4957</v>
      </c>
      <c r="V59" s="6">
        <v>1.5001</v>
      </c>
      <c r="W59" s="6">
        <v>1.5045999999999999</v>
      </c>
      <c r="X59" s="6">
        <v>1.5091000000000001</v>
      </c>
      <c r="Y59" s="6">
        <v>1.5136000000000001</v>
      </c>
      <c r="Z59" s="6">
        <v>1.518</v>
      </c>
      <c r="AA59" s="6">
        <v>1.5406</v>
      </c>
      <c r="AB59" s="5">
        <v>67</v>
      </c>
    </row>
    <row r="60" spans="1:28" x14ac:dyDescent="0.2">
      <c r="A60" s="5">
        <v>68</v>
      </c>
      <c r="B60" s="6">
        <v>1.4386000000000001</v>
      </c>
      <c r="C60" s="6">
        <v>1.4431</v>
      </c>
      <c r="D60" s="6">
        <v>1.4476</v>
      </c>
      <c r="E60" s="6">
        <v>1.4520999999999999</v>
      </c>
      <c r="F60" s="6">
        <v>1.4565999999999999</v>
      </c>
      <c r="G60" s="6">
        <v>1.4611000000000001</v>
      </c>
      <c r="H60" s="6">
        <v>1.4657</v>
      </c>
      <c r="I60" s="6">
        <v>1.4702</v>
      </c>
      <c r="J60" s="6">
        <v>1.4748000000000001</v>
      </c>
      <c r="K60" s="6">
        <v>1.4794</v>
      </c>
      <c r="L60" s="6">
        <v>1.484</v>
      </c>
      <c r="M60" s="6">
        <v>1.4885999999999999</v>
      </c>
      <c r="N60" s="6">
        <v>1.4933000000000001</v>
      </c>
      <c r="O60" s="6">
        <v>1.4979</v>
      </c>
      <c r="P60" s="6">
        <v>1.5025999999999999</v>
      </c>
      <c r="Q60" s="6">
        <v>1.5073000000000001</v>
      </c>
      <c r="R60" s="6">
        <v>1.512</v>
      </c>
      <c r="S60" s="6">
        <v>1.5166999999999999</v>
      </c>
      <c r="T60" s="6">
        <v>1.5214000000000001</v>
      </c>
      <c r="U60" s="6">
        <v>1.5261</v>
      </c>
      <c r="V60" s="6">
        <v>1.5308999999999999</v>
      </c>
      <c r="W60" s="6">
        <v>1.5356000000000001</v>
      </c>
      <c r="X60" s="6">
        <v>1.5405</v>
      </c>
      <c r="Y60" s="6">
        <v>1.5452999999999999</v>
      </c>
      <c r="Z60" s="6">
        <v>1.55</v>
      </c>
      <c r="AA60" s="6">
        <v>1.5743</v>
      </c>
      <c r="AB60" s="5">
        <v>68</v>
      </c>
    </row>
    <row r="61" spans="1:28" x14ac:dyDescent="0.2">
      <c r="A61" s="7">
        <v>69</v>
      </c>
      <c r="B61" s="8">
        <v>1.4634</v>
      </c>
      <c r="C61" s="8">
        <v>1.4681999999999999</v>
      </c>
      <c r="D61" s="8">
        <v>1.4729000000000001</v>
      </c>
      <c r="E61" s="8">
        <v>1.4777</v>
      </c>
      <c r="F61" s="8">
        <v>1.4825999999999999</v>
      </c>
      <c r="G61" s="8">
        <v>1.4874000000000001</v>
      </c>
      <c r="H61" s="8">
        <v>1.4922</v>
      </c>
      <c r="I61" s="8">
        <v>1.4971000000000001</v>
      </c>
      <c r="J61" s="8">
        <v>1.502</v>
      </c>
      <c r="K61" s="8">
        <v>1.5068999999999999</v>
      </c>
      <c r="L61" s="8">
        <v>1.5118</v>
      </c>
      <c r="M61" s="8">
        <v>1.5166999999999999</v>
      </c>
      <c r="N61" s="8">
        <v>1.5217000000000001</v>
      </c>
      <c r="O61" s="8">
        <v>1.5266</v>
      </c>
      <c r="P61" s="8">
        <v>1.5316000000000001</v>
      </c>
      <c r="Q61" s="8">
        <v>1.5366</v>
      </c>
      <c r="R61" s="8">
        <v>1.5416000000000001</v>
      </c>
      <c r="S61" s="8">
        <v>1.5466</v>
      </c>
      <c r="T61" s="8">
        <v>1.5517000000000001</v>
      </c>
      <c r="U61" s="8">
        <v>1.5567</v>
      </c>
      <c r="V61" s="8">
        <v>1.5618000000000001</v>
      </c>
      <c r="W61" s="8">
        <v>1.5669</v>
      </c>
      <c r="X61" s="8">
        <v>1.5721000000000001</v>
      </c>
      <c r="Y61" s="8">
        <v>1.5772999999999999</v>
      </c>
      <c r="Z61" s="8">
        <v>1.5823</v>
      </c>
      <c r="AA61" s="8">
        <v>1.6082000000000001</v>
      </c>
      <c r="AB61" s="7">
        <v>69</v>
      </c>
    </row>
    <row r="62" spans="1:28" x14ac:dyDescent="0.2">
      <c r="A62" s="3">
        <v>70</v>
      </c>
      <c r="B62" s="4">
        <v>1.4882</v>
      </c>
      <c r="C62" s="4">
        <v>1.4933000000000001</v>
      </c>
      <c r="D62" s="4">
        <v>1.4984</v>
      </c>
      <c r="E62" s="4">
        <v>1.5035000000000001</v>
      </c>
      <c r="F62" s="4">
        <v>1.5085999999999999</v>
      </c>
      <c r="G62" s="4">
        <v>1.5137</v>
      </c>
      <c r="H62" s="4">
        <v>1.5188999999999999</v>
      </c>
      <c r="I62" s="4">
        <v>1.5241</v>
      </c>
      <c r="J62" s="4">
        <v>1.5291999999999999</v>
      </c>
      <c r="K62" s="4">
        <v>1.5344</v>
      </c>
      <c r="L62" s="4">
        <v>1.5397000000000001</v>
      </c>
      <c r="M62" s="4">
        <v>1.5448999999999999</v>
      </c>
      <c r="N62" s="4">
        <v>1.5502</v>
      </c>
      <c r="O62" s="4">
        <v>1.5553999999999999</v>
      </c>
      <c r="P62" s="4">
        <v>1.5607</v>
      </c>
      <c r="Q62" s="4">
        <v>1.5661</v>
      </c>
      <c r="R62" s="4">
        <v>1.5713999999999999</v>
      </c>
      <c r="S62" s="4">
        <v>1.5767</v>
      </c>
      <c r="T62" s="4">
        <v>1.5821000000000001</v>
      </c>
      <c r="U62" s="4">
        <v>1.5874999999999999</v>
      </c>
      <c r="V62" s="4">
        <v>1.5929</v>
      </c>
      <c r="W62" s="4">
        <v>1.5983000000000001</v>
      </c>
      <c r="X62" s="4">
        <v>1.6039000000000001</v>
      </c>
      <c r="Y62" s="4">
        <v>1.6093</v>
      </c>
      <c r="Z62" s="4">
        <v>1.6147</v>
      </c>
      <c r="AA62" s="4">
        <v>1.6424000000000001</v>
      </c>
      <c r="AB62" s="3">
        <v>70</v>
      </c>
    </row>
    <row r="63" spans="1:28" x14ac:dyDescent="0.2">
      <c r="A63" s="5">
        <v>71</v>
      </c>
      <c r="B63" s="6">
        <v>1.5130999999999999</v>
      </c>
      <c r="C63" s="6">
        <v>1.5185</v>
      </c>
      <c r="D63" s="6">
        <v>1.5239</v>
      </c>
      <c r="E63" s="6">
        <v>1.5293000000000001</v>
      </c>
      <c r="F63" s="6">
        <v>1.5347</v>
      </c>
      <c r="G63" s="6">
        <v>1.5402</v>
      </c>
      <c r="H63" s="6">
        <v>1.5456000000000001</v>
      </c>
      <c r="I63" s="6">
        <v>1.5510999999999999</v>
      </c>
      <c r="J63" s="6">
        <v>1.5566</v>
      </c>
      <c r="K63" s="6">
        <v>1.5621</v>
      </c>
      <c r="L63" s="6">
        <v>1.5677000000000001</v>
      </c>
      <c r="M63" s="6">
        <v>1.5731999999999999</v>
      </c>
      <c r="N63" s="6">
        <v>1.5788</v>
      </c>
      <c r="O63" s="6">
        <v>1.5844</v>
      </c>
      <c r="P63" s="6">
        <v>1.59</v>
      </c>
      <c r="Q63" s="6">
        <v>1.5956999999999999</v>
      </c>
      <c r="R63" s="6">
        <v>1.6012999999999999</v>
      </c>
      <c r="S63" s="6">
        <v>1.607</v>
      </c>
      <c r="T63" s="6">
        <v>1.6127</v>
      </c>
      <c r="U63" s="6">
        <v>1.6184000000000001</v>
      </c>
      <c r="V63" s="6">
        <v>1.6241000000000001</v>
      </c>
      <c r="W63" s="6">
        <v>1.6298999999999999</v>
      </c>
      <c r="X63" s="6">
        <v>1.6357999999999999</v>
      </c>
      <c r="Y63" s="6">
        <v>1.6415999999999999</v>
      </c>
      <c r="Z63" s="6">
        <v>1.6473</v>
      </c>
      <c r="AA63" s="6">
        <v>1.6767000000000001</v>
      </c>
      <c r="AB63" s="5">
        <v>71</v>
      </c>
    </row>
    <row r="64" spans="1:28" x14ac:dyDescent="0.2">
      <c r="A64" s="5">
        <v>72</v>
      </c>
      <c r="B64" s="6">
        <v>1.5381</v>
      </c>
      <c r="C64" s="6">
        <v>1.5438000000000001</v>
      </c>
      <c r="D64" s="6">
        <v>1.5495000000000001</v>
      </c>
      <c r="E64" s="6">
        <v>1.5551999999999999</v>
      </c>
      <c r="F64" s="6">
        <v>1.5609</v>
      </c>
      <c r="G64" s="6">
        <v>1.5667</v>
      </c>
      <c r="H64" s="6">
        <v>1.5724</v>
      </c>
      <c r="I64" s="6">
        <v>1.5782</v>
      </c>
      <c r="J64" s="6">
        <v>1.5841000000000001</v>
      </c>
      <c r="K64" s="6">
        <v>1.5899000000000001</v>
      </c>
      <c r="L64" s="6">
        <v>1.5958000000000001</v>
      </c>
      <c r="M64" s="6">
        <v>1.6015999999999999</v>
      </c>
      <c r="N64" s="6">
        <v>1.6074999999999999</v>
      </c>
      <c r="O64" s="6">
        <v>1.6134999999999999</v>
      </c>
      <c r="P64" s="6">
        <v>1.6194</v>
      </c>
      <c r="Q64" s="6">
        <v>1.6254</v>
      </c>
      <c r="R64" s="6">
        <v>1.6314</v>
      </c>
      <c r="S64" s="6">
        <v>1.6374</v>
      </c>
      <c r="T64" s="6">
        <v>1.6434</v>
      </c>
      <c r="U64" s="6">
        <v>1.6495</v>
      </c>
      <c r="V64" s="6">
        <v>1.6556</v>
      </c>
      <c r="W64" s="6">
        <v>1.6617</v>
      </c>
      <c r="X64" s="6">
        <v>1.6678999999999999</v>
      </c>
      <c r="Y64" s="6">
        <v>1.6740999999999999</v>
      </c>
      <c r="Z64" s="6">
        <v>1.6800999999999999</v>
      </c>
      <c r="AA64" s="6">
        <v>1.7113</v>
      </c>
      <c r="AB64" s="5">
        <v>72</v>
      </c>
    </row>
    <row r="65" spans="1:28" x14ac:dyDescent="0.2">
      <c r="A65" s="5">
        <v>73</v>
      </c>
      <c r="B65" s="6">
        <v>1.5630999999999999</v>
      </c>
      <c r="C65" s="6">
        <v>1.5690999999999999</v>
      </c>
      <c r="D65" s="6">
        <v>1.5750999999999999</v>
      </c>
      <c r="E65" s="6">
        <v>1.5810999999999999</v>
      </c>
      <c r="F65" s="6">
        <v>1.5871999999999999</v>
      </c>
      <c r="G65" s="6">
        <v>1.5931999999999999</v>
      </c>
      <c r="H65" s="6">
        <v>1.5992999999999999</v>
      </c>
      <c r="I65" s="6">
        <v>1.6054999999999999</v>
      </c>
      <c r="J65" s="6">
        <v>1.6115999999999999</v>
      </c>
      <c r="K65" s="6">
        <v>1.6177999999999999</v>
      </c>
      <c r="L65" s="6">
        <v>1.6240000000000001</v>
      </c>
      <c r="M65" s="6">
        <v>1.6302000000000001</v>
      </c>
      <c r="N65" s="6">
        <v>1.6364000000000001</v>
      </c>
      <c r="O65" s="6">
        <v>1.6427</v>
      </c>
      <c r="P65" s="6">
        <v>1.6489</v>
      </c>
      <c r="Q65" s="6">
        <v>1.6553</v>
      </c>
      <c r="R65" s="6">
        <v>1.6616</v>
      </c>
      <c r="S65" s="6">
        <v>1.6678999999999999</v>
      </c>
      <c r="T65" s="6">
        <v>1.6742999999999999</v>
      </c>
      <c r="U65" s="6">
        <v>1.6807000000000001</v>
      </c>
      <c r="V65" s="6">
        <v>1.6872</v>
      </c>
      <c r="W65" s="6">
        <v>1.6936</v>
      </c>
      <c r="X65" s="6">
        <v>1.7001999999999999</v>
      </c>
      <c r="Y65" s="6">
        <v>1.7067000000000001</v>
      </c>
      <c r="Z65" s="6">
        <v>1.7131000000000001</v>
      </c>
      <c r="AA65" s="6">
        <v>1.7461</v>
      </c>
      <c r="AB65" s="5">
        <v>73</v>
      </c>
    </row>
    <row r="66" spans="1:28" x14ac:dyDescent="0.2">
      <c r="A66" s="5">
        <v>74</v>
      </c>
      <c r="B66" s="6">
        <v>1.5882000000000001</v>
      </c>
      <c r="C66" s="6">
        <v>1.5945</v>
      </c>
      <c r="D66" s="6">
        <v>1.6008</v>
      </c>
      <c r="E66" s="6">
        <v>1.6072</v>
      </c>
      <c r="F66" s="6">
        <v>1.6134999999999999</v>
      </c>
      <c r="G66" s="6">
        <v>1.6198999999999999</v>
      </c>
      <c r="H66" s="6">
        <v>1.6263000000000001</v>
      </c>
      <c r="I66" s="6">
        <v>1.6328</v>
      </c>
      <c r="J66" s="6">
        <v>1.6392</v>
      </c>
      <c r="K66" s="6">
        <v>1.6456999999999999</v>
      </c>
      <c r="L66" s="6">
        <v>1.6523000000000001</v>
      </c>
      <c r="M66" s="6">
        <v>1.6588000000000001</v>
      </c>
      <c r="N66" s="6">
        <v>1.6654</v>
      </c>
      <c r="O66" s="6">
        <v>1.6719999999999999</v>
      </c>
      <c r="P66" s="6">
        <v>1.6786000000000001</v>
      </c>
      <c r="Q66" s="6">
        <v>1.6852</v>
      </c>
      <c r="R66" s="6">
        <v>1.6919</v>
      </c>
      <c r="S66" s="6">
        <v>1.6986000000000001</v>
      </c>
      <c r="T66" s="6">
        <v>1.7054</v>
      </c>
      <c r="U66" s="6">
        <v>1.7121</v>
      </c>
      <c r="V66" s="6">
        <v>1.7189000000000001</v>
      </c>
      <c r="W66" s="6">
        <v>1.7257</v>
      </c>
      <c r="X66" s="6">
        <v>1.7326999999999999</v>
      </c>
      <c r="Y66" s="6">
        <v>1.7396</v>
      </c>
      <c r="Z66" s="6">
        <v>1.7463</v>
      </c>
      <c r="AA66" s="6">
        <v>1.7811999999999999</v>
      </c>
      <c r="AB66" s="5">
        <v>74</v>
      </c>
    </row>
    <row r="67" spans="1:28" x14ac:dyDescent="0.2">
      <c r="A67" s="5">
        <v>75</v>
      </c>
      <c r="B67" s="6">
        <v>1.6133</v>
      </c>
      <c r="C67" s="6">
        <v>1.62</v>
      </c>
      <c r="D67" s="6">
        <v>1.6266</v>
      </c>
      <c r="E67" s="6">
        <v>1.6333</v>
      </c>
      <c r="F67" s="6">
        <v>1.6398999999999999</v>
      </c>
      <c r="G67" s="6">
        <v>1.6467000000000001</v>
      </c>
      <c r="H67" s="6">
        <v>1.6534</v>
      </c>
      <c r="I67" s="6">
        <v>1.6601999999999999</v>
      </c>
      <c r="J67" s="6">
        <v>1.667</v>
      </c>
      <c r="K67" s="6">
        <v>1.6738</v>
      </c>
      <c r="L67" s="6">
        <v>1.6807000000000001</v>
      </c>
      <c r="M67" s="6">
        <v>1.6876</v>
      </c>
      <c r="N67" s="6">
        <v>1.6944999999999999</v>
      </c>
      <c r="O67" s="6">
        <v>1.7014</v>
      </c>
      <c r="P67" s="6">
        <v>1.7083999999999999</v>
      </c>
      <c r="Q67" s="6">
        <v>1.7154</v>
      </c>
      <c r="R67" s="6">
        <v>1.7223999999999999</v>
      </c>
      <c r="S67" s="6">
        <v>1.7295</v>
      </c>
      <c r="T67" s="6">
        <v>1.7364999999999999</v>
      </c>
      <c r="U67" s="6">
        <v>1.7437</v>
      </c>
      <c r="V67" s="6">
        <v>1.7507999999999999</v>
      </c>
      <c r="W67" s="6">
        <v>1.758</v>
      </c>
      <c r="X67" s="6">
        <v>1.7653000000000001</v>
      </c>
      <c r="Y67" s="6">
        <v>1.7726</v>
      </c>
      <c r="Z67" s="6">
        <v>1.7797000000000001</v>
      </c>
      <c r="AA67" s="6">
        <v>1.8164</v>
      </c>
      <c r="AB67" s="5">
        <v>75</v>
      </c>
    </row>
    <row r="68" spans="1:28" x14ac:dyDescent="0.2">
      <c r="A68" s="5">
        <v>76</v>
      </c>
      <c r="B68" s="6">
        <v>1.6385000000000001</v>
      </c>
      <c r="C68" s="6">
        <v>1.6455</v>
      </c>
      <c r="D68" s="6">
        <v>1.6524000000000001</v>
      </c>
      <c r="E68" s="6">
        <v>1.6594</v>
      </c>
      <c r="F68" s="6">
        <v>1.6664000000000001</v>
      </c>
      <c r="G68" s="6">
        <v>1.6735</v>
      </c>
      <c r="H68" s="6">
        <v>1.6806000000000001</v>
      </c>
      <c r="I68" s="6">
        <v>1.6877</v>
      </c>
      <c r="J68" s="6">
        <v>1.6948000000000001</v>
      </c>
      <c r="K68" s="6">
        <v>1.702</v>
      </c>
      <c r="L68" s="6">
        <v>1.7092000000000001</v>
      </c>
      <c r="M68" s="6">
        <v>1.7163999999999999</v>
      </c>
      <c r="N68" s="6">
        <v>1.7237</v>
      </c>
      <c r="O68" s="6">
        <v>1.7310000000000001</v>
      </c>
      <c r="P68" s="6">
        <v>1.7383</v>
      </c>
      <c r="Q68" s="6">
        <v>1.7456</v>
      </c>
      <c r="R68" s="6">
        <v>1.7529999999999999</v>
      </c>
      <c r="S68" s="6">
        <v>1.7604</v>
      </c>
      <c r="T68" s="6">
        <v>1.7679</v>
      </c>
      <c r="U68" s="6">
        <v>1.7753000000000001</v>
      </c>
      <c r="V68" s="6">
        <v>1.7828999999999999</v>
      </c>
      <c r="W68" s="6">
        <v>1.7904</v>
      </c>
      <c r="X68" s="6">
        <v>1.7981</v>
      </c>
      <c r="Y68" s="6">
        <v>1.8057000000000001</v>
      </c>
      <c r="Z68" s="6">
        <v>1.8131999999999999</v>
      </c>
      <c r="AA68" s="6">
        <v>1.8519000000000001</v>
      </c>
      <c r="AB68" s="5">
        <v>76</v>
      </c>
    </row>
    <row r="69" spans="1:28" x14ac:dyDescent="0.2">
      <c r="A69" s="5">
        <v>77</v>
      </c>
      <c r="B69" s="6">
        <v>1.6637999999999999</v>
      </c>
      <c r="C69" s="6">
        <v>1.671</v>
      </c>
      <c r="D69" s="6">
        <v>1.6782999999999999</v>
      </c>
      <c r="E69" s="6">
        <v>1.6857</v>
      </c>
      <c r="F69" s="6">
        <v>1.6930000000000001</v>
      </c>
      <c r="G69" s="6">
        <v>1.7003999999999999</v>
      </c>
      <c r="H69" s="6">
        <v>1.7078</v>
      </c>
      <c r="I69" s="6">
        <v>1.7153</v>
      </c>
      <c r="J69" s="6">
        <v>1.7226999999999999</v>
      </c>
      <c r="K69" s="6">
        <v>1.7302</v>
      </c>
      <c r="L69" s="6">
        <v>1.7378</v>
      </c>
      <c r="M69" s="6">
        <v>1.7454000000000001</v>
      </c>
      <c r="N69" s="6">
        <v>1.7529999999999999</v>
      </c>
      <c r="O69" s="6">
        <v>1.7605999999999999</v>
      </c>
      <c r="P69" s="6">
        <v>1.7683</v>
      </c>
      <c r="Q69" s="6">
        <v>1.776</v>
      </c>
      <c r="R69" s="6">
        <v>1.7838000000000001</v>
      </c>
      <c r="S69" s="6">
        <v>1.7915000000000001</v>
      </c>
      <c r="T69" s="6">
        <v>1.7992999999999999</v>
      </c>
      <c r="U69" s="6">
        <v>1.8071999999999999</v>
      </c>
      <c r="V69" s="6">
        <v>1.8150999999999999</v>
      </c>
      <c r="W69" s="6">
        <v>1.823</v>
      </c>
      <c r="X69" s="6">
        <v>1.8310999999999999</v>
      </c>
      <c r="Y69" s="6">
        <v>1.8391</v>
      </c>
      <c r="Z69" s="6">
        <v>1.8469</v>
      </c>
      <c r="AA69" s="6">
        <v>1.8875999999999999</v>
      </c>
      <c r="AB69" s="5">
        <v>77</v>
      </c>
    </row>
    <row r="70" spans="1:28" x14ac:dyDescent="0.2">
      <c r="A70" s="5">
        <v>78</v>
      </c>
      <c r="B70" s="6">
        <v>1.6891</v>
      </c>
      <c r="C70" s="6">
        <v>1.6967000000000001</v>
      </c>
      <c r="D70" s="6">
        <v>1.7042999999999999</v>
      </c>
      <c r="E70" s="6">
        <v>1.712</v>
      </c>
      <c r="F70" s="6">
        <v>1.7196</v>
      </c>
      <c r="G70" s="6">
        <v>1.7274</v>
      </c>
      <c r="H70" s="6">
        <v>1.7351000000000001</v>
      </c>
      <c r="I70" s="6">
        <v>1.7428999999999999</v>
      </c>
      <c r="J70" s="6">
        <v>1.7506999999999999</v>
      </c>
      <c r="K70" s="6">
        <v>1.7585999999999999</v>
      </c>
      <c r="L70" s="6">
        <v>1.7665</v>
      </c>
      <c r="M70" s="6">
        <v>1.7744</v>
      </c>
      <c r="N70" s="6">
        <v>1.7824</v>
      </c>
      <c r="O70" s="6">
        <v>1.7904</v>
      </c>
      <c r="P70" s="6">
        <v>1.7984</v>
      </c>
      <c r="Q70" s="6">
        <v>1.8065</v>
      </c>
      <c r="R70" s="6">
        <v>1.8146</v>
      </c>
      <c r="S70" s="6">
        <v>1.8228</v>
      </c>
      <c r="T70" s="6">
        <v>1.831</v>
      </c>
      <c r="U70" s="6">
        <v>1.8391999999999999</v>
      </c>
      <c r="V70" s="6">
        <v>1.8473999999999999</v>
      </c>
      <c r="W70" s="6">
        <v>1.8556999999999999</v>
      </c>
      <c r="X70" s="6">
        <v>1.8642000000000001</v>
      </c>
      <c r="Y70" s="6">
        <v>1.8726</v>
      </c>
      <c r="Z70" s="6">
        <v>1.8809</v>
      </c>
      <c r="AA70" s="6">
        <v>1.9235</v>
      </c>
      <c r="AB70" s="5">
        <v>78</v>
      </c>
    </row>
    <row r="71" spans="1:28" x14ac:dyDescent="0.2">
      <c r="A71" s="7">
        <v>79</v>
      </c>
      <c r="B71" s="8">
        <v>1.7144999999999999</v>
      </c>
      <c r="C71" s="8">
        <v>1.7223999999999999</v>
      </c>
      <c r="D71" s="8">
        <v>1.7302999999999999</v>
      </c>
      <c r="E71" s="8">
        <v>1.7383</v>
      </c>
      <c r="F71" s="8">
        <v>1.7464</v>
      </c>
      <c r="G71" s="8">
        <v>1.7544</v>
      </c>
      <c r="H71" s="8">
        <v>1.7625</v>
      </c>
      <c r="I71" s="8">
        <v>1.7706999999999999</v>
      </c>
      <c r="J71" s="8">
        <v>1.7787999999999999</v>
      </c>
      <c r="K71" s="8">
        <v>1.7870999999999999</v>
      </c>
      <c r="L71" s="8">
        <v>1.7952999999999999</v>
      </c>
      <c r="M71" s="8">
        <v>1.8036000000000001</v>
      </c>
      <c r="N71" s="8">
        <v>1.8119000000000001</v>
      </c>
      <c r="O71" s="8">
        <v>1.8203</v>
      </c>
      <c r="P71" s="8">
        <v>1.8287</v>
      </c>
      <c r="Q71" s="8">
        <v>1.8371999999999999</v>
      </c>
      <c r="R71" s="8">
        <v>1.8455999999999999</v>
      </c>
      <c r="S71" s="8">
        <v>1.8542000000000001</v>
      </c>
      <c r="T71" s="8">
        <v>1.8627</v>
      </c>
      <c r="U71" s="8">
        <v>1.8713</v>
      </c>
      <c r="V71" s="8">
        <v>1.88</v>
      </c>
      <c r="W71" s="8">
        <v>1.8887</v>
      </c>
      <c r="X71" s="8">
        <v>1.8975</v>
      </c>
      <c r="Y71" s="8">
        <v>1.9063000000000001</v>
      </c>
      <c r="Z71" s="8">
        <v>1.9149</v>
      </c>
      <c r="AA71" s="8">
        <v>1.9596</v>
      </c>
      <c r="AB71" s="7">
        <v>79</v>
      </c>
    </row>
    <row r="72" spans="1:28" x14ac:dyDescent="0.2">
      <c r="A72" s="9">
        <v>80</v>
      </c>
      <c r="B72" s="10">
        <v>1.7399</v>
      </c>
      <c r="C72" s="10">
        <v>1.7481</v>
      </c>
      <c r="D72" s="10">
        <v>1.7564</v>
      </c>
      <c r="E72" s="10">
        <v>1.7647999999999999</v>
      </c>
      <c r="F72" s="10">
        <v>1.7730999999999999</v>
      </c>
      <c r="G72" s="10">
        <v>1.7816000000000001</v>
      </c>
      <c r="H72" s="10">
        <v>1.79</v>
      </c>
      <c r="I72" s="10">
        <v>1.7985</v>
      </c>
      <c r="J72" s="10">
        <v>1.8069999999999999</v>
      </c>
      <c r="K72" s="10">
        <v>1.8156000000000001</v>
      </c>
      <c r="L72" s="10">
        <v>1.8242</v>
      </c>
      <c r="M72" s="10">
        <v>1.8329</v>
      </c>
      <c r="N72" s="10">
        <v>1.8415999999999999</v>
      </c>
      <c r="O72" s="10">
        <v>1.8503000000000001</v>
      </c>
      <c r="P72" s="10">
        <v>1.8591</v>
      </c>
      <c r="Q72" s="10">
        <v>1.8678999999999999</v>
      </c>
      <c r="R72" s="10">
        <v>1.8768</v>
      </c>
      <c r="S72" s="10">
        <v>1.8856999999999999</v>
      </c>
      <c r="T72" s="10">
        <v>1.8946000000000001</v>
      </c>
      <c r="U72" s="10">
        <v>1.9036</v>
      </c>
      <c r="V72" s="10">
        <v>1.9126000000000001</v>
      </c>
      <c r="W72" s="10">
        <v>1.9217</v>
      </c>
      <c r="X72" s="10">
        <v>1.931</v>
      </c>
      <c r="Y72" s="10">
        <v>1.9401999999999999</v>
      </c>
      <c r="Z72" s="10">
        <v>1.9492</v>
      </c>
      <c r="AA72" s="10">
        <v>1.9959</v>
      </c>
      <c r="AB72" s="9">
        <v>80</v>
      </c>
    </row>
    <row r="73" spans="1:28" s="29" customFormat="1" ht="11.25" hidden="1" x14ac:dyDescent="0.2">
      <c r="A73" s="29">
        <v>1</v>
      </c>
      <c r="B73" s="29">
        <v>2</v>
      </c>
      <c r="C73" s="29">
        <v>3</v>
      </c>
      <c r="D73" s="29">
        <v>4</v>
      </c>
      <c r="E73" s="29">
        <v>5</v>
      </c>
      <c r="F73" s="29">
        <v>6</v>
      </c>
      <c r="G73" s="29">
        <v>7</v>
      </c>
      <c r="H73" s="29">
        <v>8</v>
      </c>
      <c r="I73" s="29">
        <v>9</v>
      </c>
      <c r="J73" s="29">
        <v>10</v>
      </c>
      <c r="K73" s="29">
        <v>11</v>
      </c>
      <c r="L73" s="29">
        <v>12</v>
      </c>
      <c r="M73" s="29">
        <v>13</v>
      </c>
      <c r="N73" s="29">
        <v>14</v>
      </c>
      <c r="O73" s="29">
        <v>15</v>
      </c>
      <c r="P73" s="29">
        <v>16</v>
      </c>
      <c r="Q73" s="29">
        <v>17</v>
      </c>
      <c r="R73" s="29">
        <v>18</v>
      </c>
      <c r="S73" s="29">
        <v>19</v>
      </c>
      <c r="T73" s="29">
        <v>20</v>
      </c>
      <c r="U73" s="29">
        <v>21</v>
      </c>
      <c r="V73" s="29">
        <v>22</v>
      </c>
      <c r="W73" s="29">
        <v>23</v>
      </c>
      <c r="X73" s="29">
        <v>24</v>
      </c>
      <c r="Y73" s="29">
        <v>25</v>
      </c>
      <c r="Z73" s="29">
        <v>26</v>
      </c>
      <c r="AA73" s="29">
        <v>27</v>
      </c>
      <c r="AB73" s="29">
        <v>28</v>
      </c>
    </row>
  </sheetData>
  <mergeCells count="3">
    <mergeCell ref="A5:A6"/>
    <mergeCell ref="AB5:AB6"/>
    <mergeCell ref="B5:AA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Interface</vt:lpstr>
      <vt:lpstr>CHIFFRAGE</vt:lpstr>
      <vt:lpstr>BDD</vt:lpstr>
      <vt:lpstr>Facteurs de corrections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sacha</cp:lastModifiedBy>
  <cp:lastPrinted>2019-07-26T09:34:36Z</cp:lastPrinted>
  <dcterms:created xsi:type="dcterms:W3CDTF">2018-08-16T15:14:04Z</dcterms:created>
  <dcterms:modified xsi:type="dcterms:W3CDTF">2020-03-29T08:07:28Z</dcterms:modified>
</cp:coreProperties>
</file>