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/>
  <bookViews>
    <workbookView xWindow="-120" yWindow="-120" windowWidth="23256" windowHeight="13176"/>
  </bookViews>
  <sheets>
    <sheet name="Sources" sheetId="5" r:id="rId1"/>
    <sheet name="Juin" sheetId="6" r:id="rId2"/>
    <sheet name="Juillet" sheetId="7" r:id="rId3"/>
    <sheet name="Aout" sheetId="8" r:id="rId4"/>
    <sheet name="Septembre" sheetId="9" r:id="rId5"/>
    <sheet name="Octobre" sheetId="10" r:id="rId6"/>
    <sheet name="Novembre" sheetId="11" r:id="rId7"/>
    <sheet name="Décembre" sheetId="12" r:id="rId8"/>
    <sheet name="Janvier" sheetId="13" r:id="rId9"/>
    <sheet name="Février" sheetId="14" r:id="rId10"/>
    <sheet name="Mars" sheetId="15" r:id="rId11"/>
    <sheet name="Avril" sheetId="16" r:id="rId12"/>
    <sheet name="Mai" sheetId="17" r:id="rId13"/>
    <sheet name="Total" sheetId="18" r:id="rId14"/>
  </sheets>
  <externalReferences>
    <externalReference r:id="rId15"/>
    <externalReference r:id="rId16"/>
  </externalReferences>
  <definedNames>
    <definedName name="ListeCollab" localSheetId="8">OFFSET([2]DR!$C$2,MATCH(VLOOKUP(Sources!$O$3,Sources!$G$2:$H$8,2,FALSE),[2]!Planning[Site],0)-1,0,COUNTIF([2]!Planning[Site],VLOOKUP(Sources!$O$3,Sources!$G$2:$H$8,2,FALSE)))</definedName>
    <definedName name="ListeCollab" localSheetId="2">OFFSET([2]DR!$C$2,MATCH(VLOOKUP(Sources!$O$3,Sources!$G$2:$H$8,2,FALSE),[2]!Planning[Site],0)-1,0,COUNTIF([2]!Planning[Site],VLOOKUP(Sources!$O$3,Sources!$G$2:$H$8,2,FALSE)))</definedName>
    <definedName name="ListeCollab" localSheetId="12">OFFSET([2]DR!$C$2,MATCH(VLOOKUP(Sources!$O$3,Sources!$G$2:$H$8,2,FALSE),[2]!Planning[Site],0)-1,0,COUNTIF([2]!Planning[Site],VLOOKUP(Sources!$O$3,Sources!$G$2:$H$8,2,FALSE)))</definedName>
    <definedName name="ListeCollab" localSheetId="10">OFFSET([2]DR!$C$2,MATCH(VLOOKUP(Sources!$O$3,Sources!$G$2:$H$8,2,FALSE),[2]!Planning[Site],0)-1,0,COUNTIF([2]!Planning[Site],VLOOKUP(Sources!$O$3,Sources!$G$2:$H$8,2,FALSE)))</definedName>
    <definedName name="ListeCollab" localSheetId="6">OFFSET([2]DR!$C$2,MATCH(VLOOKUP(Sources!$O$3,Sources!$G$2:$H$8,2,FALSE),[2]!Planning[Site],0)-1,0,COUNTIF([2]!Planning[Site],VLOOKUP(Sources!$O$3,Sources!$G$2:$H$8,2,FALSE)))</definedName>
    <definedName name="ListeCollab" localSheetId="4">OFFSET([2]DR!$C$2,MATCH(VLOOKUP(Sources!$O$3,Sources!$G$2:$H$8,2,FALSE),[2]!Planning[Site],0)-1,0,COUNTIF([2]!Planning[Site],VLOOKUP(Sources!$O$3,Sources!$G$2:$H$8,2,FALSE)))</definedName>
    <definedName name="ListeCollab" localSheetId="13">OFFSET([2]DR!$C$2,MATCH(VLOOKUP(Sources!$O$3,Sources!$G$2:$H$8,2,FALSE),[2]!Planning[Site],0)-1,0,COUNTIF([2]!Planning[Site],VLOOKUP(Sources!$O$3,Sources!$G$2:$H$8,2,FALSE)))</definedName>
    <definedName name="ListeCollab">OFFSET([2]DR!$C$2,MATCH(VLOOKUP(Sources!$O$3,Sources!$G$2:$H$8,2,FALSE),[2]!Planning[Site],0)-1,0,COUNTIF([2]!Planning[Site],VLOOKUP(Sources!$O$3,Sources!$G$2:$H$8,2,FALSE)))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L5" i="6" l="1"/>
  <c r="AM5" i="6"/>
  <c r="AN5" i="6"/>
  <c r="A5" i="18" l="1"/>
  <c r="J20" i="5"/>
  <c r="J25" i="5" s="1"/>
  <c r="J4" i="5"/>
  <c r="J31" i="5"/>
  <c r="J30" i="5"/>
  <c r="J29" i="5"/>
  <c r="J28" i="5"/>
  <c r="J27" i="5"/>
  <c r="J19" i="5"/>
  <c r="J17" i="5"/>
  <c r="J23" i="5"/>
  <c r="J22" i="5"/>
  <c r="J1" i="5"/>
  <c r="J26" i="5" l="1"/>
  <c r="J24" i="5"/>
  <c r="J21" i="5"/>
  <c r="A34" i="18" a="1"/>
  <c r="A34" i="18" s="1"/>
  <c r="A33" i="18" a="1"/>
  <c r="A33" i="18" s="1"/>
  <c r="A32" i="18" a="1"/>
  <c r="A32" i="18" s="1"/>
  <c r="A31" i="18" a="1"/>
  <c r="A31" i="18" s="1"/>
  <c r="A30" i="18" a="1"/>
  <c r="A30" i="18" s="1"/>
  <c r="A29" i="18" a="1"/>
  <c r="A29" i="18" s="1"/>
  <c r="A28" i="18" a="1"/>
  <c r="A28" i="18" s="1"/>
  <c r="A27" i="18" a="1"/>
  <c r="A27" i="18" s="1"/>
  <c r="A26" i="18" a="1"/>
  <c r="A26" i="18" s="1"/>
  <c r="A25" i="18" a="1"/>
  <c r="A25" i="18" s="1"/>
  <c r="A24" i="18" a="1"/>
  <c r="A24" i="18" s="1"/>
  <c r="A23" i="18" a="1"/>
  <c r="A23" i="18" s="1"/>
  <c r="A22" i="18" a="1"/>
  <c r="A22" i="18" s="1"/>
  <c r="A21" i="18" a="1"/>
  <c r="A21" i="18" s="1"/>
  <c r="A20" i="18" a="1"/>
  <c r="A20" i="18" s="1"/>
  <c r="A19" i="18" a="1"/>
  <c r="A19" i="18" s="1"/>
  <c r="A18" i="18" a="1"/>
  <c r="A18" i="18" s="1"/>
  <c r="A17" i="18" a="1"/>
  <c r="A17" i="18" s="1"/>
  <c r="A16" i="18" a="1"/>
  <c r="A16" i="18" s="1"/>
  <c r="A15" i="18" a="1"/>
  <c r="A15" i="18" s="1"/>
  <c r="A14" i="18" a="1"/>
  <c r="A14" i="18" s="1"/>
  <c r="A13" i="18" a="1"/>
  <c r="A13" i="18" s="1"/>
  <c r="A12" i="18" a="1"/>
  <c r="A12" i="18" s="1"/>
  <c r="A11" i="18" a="1"/>
  <c r="A11" i="18" s="1"/>
  <c r="A10" i="18" a="1"/>
  <c r="A10" i="18" s="1"/>
  <c r="A9" i="18" a="1"/>
  <c r="A9" i="18" s="1"/>
  <c r="A8" i="18" a="1"/>
  <c r="A8" i="18" s="1"/>
  <c r="A7" i="18" a="1"/>
  <c r="A7" i="18" s="1"/>
  <c r="A6" i="18" a="1"/>
  <c r="A6" i="18" s="1"/>
  <c r="A3" i="18"/>
  <c r="D3" i="17"/>
  <c r="D2" i="17"/>
  <c r="D3" i="16"/>
  <c r="D2" i="16"/>
  <c r="A8" i="17" a="1"/>
  <c r="A8" i="17" s="1"/>
  <c r="A9" i="17" a="1"/>
  <c r="A9" i="17" s="1"/>
  <c r="A10" i="17" a="1"/>
  <c r="A10" i="17" s="1"/>
  <c r="A11" i="17" a="1"/>
  <c r="A11" i="17" s="1"/>
  <c r="A12" i="17" a="1"/>
  <c r="A12" i="17" s="1"/>
  <c r="A13" i="17" a="1"/>
  <c r="A13" i="17" s="1"/>
  <c r="A14" i="17" a="1"/>
  <c r="A14" i="17" s="1"/>
  <c r="A15" i="17" a="1"/>
  <c r="A15" i="17" s="1"/>
  <c r="A16" i="17" a="1"/>
  <c r="A16" i="17" s="1"/>
  <c r="A17" i="17" a="1"/>
  <c r="A17" i="17" s="1"/>
  <c r="A18" i="17" a="1"/>
  <c r="A18" i="17" s="1"/>
  <c r="A19" i="17" a="1"/>
  <c r="A19" i="17" s="1"/>
  <c r="A20" i="17" a="1"/>
  <c r="A20" i="17" s="1"/>
  <c r="A21" i="17" a="1"/>
  <c r="A21" i="17" s="1"/>
  <c r="A22" i="17" a="1"/>
  <c r="A22" i="17" s="1"/>
  <c r="A23" i="17" a="1"/>
  <c r="A23" i="17" s="1"/>
  <c r="A24" i="17" a="1"/>
  <c r="A24" i="17" s="1"/>
  <c r="A25" i="17" a="1"/>
  <c r="A25" i="17" s="1"/>
  <c r="A26" i="17" a="1"/>
  <c r="A26" i="17" s="1"/>
  <c r="A27" i="17" a="1"/>
  <c r="A27" i="17" s="1"/>
  <c r="A28" i="17" a="1"/>
  <c r="A28" i="17" s="1"/>
  <c r="A29" i="17" a="1"/>
  <c r="A29" i="17" s="1"/>
  <c r="A30" i="17" a="1"/>
  <c r="A30" i="17" s="1"/>
  <c r="A31" i="17" a="1"/>
  <c r="A31" i="17" s="1"/>
  <c r="A32" i="17" a="1"/>
  <c r="A32" i="17" s="1"/>
  <c r="A33" i="17" a="1"/>
  <c r="A33" i="17" s="1"/>
  <c r="A34" i="17" a="1"/>
  <c r="A34" i="17" s="1"/>
  <c r="A35" i="17" a="1"/>
  <c r="A35" i="17" s="1"/>
  <c r="A36" i="17" a="1"/>
  <c r="A36" i="17" s="1"/>
  <c r="A8" i="16" a="1"/>
  <c r="A8" i="16" s="1"/>
  <c r="A9" i="16" a="1"/>
  <c r="A9" i="16" s="1"/>
  <c r="A10" i="16" a="1"/>
  <c r="A10" i="16" s="1"/>
  <c r="A11" i="16" a="1"/>
  <c r="A11" i="16" s="1"/>
  <c r="A12" i="16" a="1"/>
  <c r="A12" i="16" s="1"/>
  <c r="A13" i="16" a="1"/>
  <c r="A13" i="16" s="1"/>
  <c r="A14" i="16" a="1"/>
  <c r="A14" i="16" s="1"/>
  <c r="A15" i="16" a="1"/>
  <c r="A15" i="16" s="1"/>
  <c r="A16" i="16" a="1"/>
  <c r="A16" i="16" s="1"/>
  <c r="A17" i="16" a="1"/>
  <c r="A17" i="16" s="1"/>
  <c r="A18" i="16" a="1"/>
  <c r="A18" i="16" s="1"/>
  <c r="A19" i="16" a="1"/>
  <c r="A19" i="16" s="1"/>
  <c r="A20" i="16" a="1"/>
  <c r="A20" i="16" s="1"/>
  <c r="A21" i="16" a="1"/>
  <c r="A21" i="16" s="1"/>
  <c r="A22" i="16" a="1"/>
  <c r="A22" i="16" s="1"/>
  <c r="A23" i="16" a="1"/>
  <c r="A23" i="16" s="1"/>
  <c r="A24" i="16" a="1"/>
  <c r="A24" i="16" s="1"/>
  <c r="A25" i="16" a="1"/>
  <c r="A25" i="16" s="1"/>
  <c r="A26" i="16" a="1"/>
  <c r="A26" i="16" s="1"/>
  <c r="A27" i="16" a="1"/>
  <c r="A27" i="16" s="1"/>
  <c r="A28" i="16" a="1"/>
  <c r="A28" i="16" s="1"/>
  <c r="A29" i="16" a="1"/>
  <c r="A29" i="16" s="1"/>
  <c r="A30" i="16" a="1"/>
  <c r="A30" i="16" s="1"/>
  <c r="A31" i="16" a="1"/>
  <c r="A31" i="16" s="1"/>
  <c r="A32" i="16" a="1"/>
  <c r="A32" i="16" s="1"/>
  <c r="A33" i="16" a="1"/>
  <c r="A33" i="16" s="1"/>
  <c r="A34" i="16" a="1"/>
  <c r="A34" i="16" s="1"/>
  <c r="A35" i="16" a="1"/>
  <c r="A35" i="16" s="1"/>
  <c r="A36" i="16" a="1"/>
  <c r="A36" i="16" s="1"/>
  <c r="A8" i="15" a="1"/>
  <c r="A8" i="15" s="1"/>
  <c r="A9" i="15" a="1"/>
  <c r="A9" i="15" s="1"/>
  <c r="A10" i="15" a="1"/>
  <c r="A10" i="15" s="1"/>
  <c r="A11" i="15" a="1"/>
  <c r="A11" i="15" s="1"/>
  <c r="A12" i="15" a="1"/>
  <c r="A12" i="15" s="1"/>
  <c r="A13" i="15" a="1"/>
  <c r="A13" i="15" s="1"/>
  <c r="A14" i="15" a="1"/>
  <c r="A14" i="15" s="1"/>
  <c r="A15" i="15" a="1"/>
  <c r="A15" i="15" s="1"/>
  <c r="A16" i="15" a="1"/>
  <c r="A16" i="15" s="1"/>
  <c r="A17" i="15" a="1"/>
  <c r="A17" i="15" s="1"/>
  <c r="A18" i="15" a="1"/>
  <c r="A18" i="15" s="1"/>
  <c r="A19" i="15" a="1"/>
  <c r="A19" i="15" s="1"/>
  <c r="A20" i="15" a="1"/>
  <c r="A20" i="15" s="1"/>
  <c r="A21" i="15" a="1"/>
  <c r="A21" i="15" s="1"/>
  <c r="A22" i="15" a="1"/>
  <c r="A22" i="15" s="1"/>
  <c r="A23" i="15" a="1"/>
  <c r="A23" i="15" s="1"/>
  <c r="A24" i="15" a="1"/>
  <c r="A24" i="15" s="1"/>
  <c r="A25" i="15" a="1"/>
  <c r="A25" i="15" s="1"/>
  <c r="A26" i="15" a="1"/>
  <c r="A26" i="15" s="1"/>
  <c r="A27" i="15" a="1"/>
  <c r="A27" i="15" s="1"/>
  <c r="A28" i="15" a="1"/>
  <c r="A28" i="15" s="1"/>
  <c r="A29" i="15" a="1"/>
  <c r="A29" i="15" s="1"/>
  <c r="A30" i="15" a="1"/>
  <c r="A30" i="15" s="1"/>
  <c r="A31" i="15" a="1"/>
  <c r="A31" i="15" s="1"/>
  <c r="A32" i="15" a="1"/>
  <c r="A32" i="15" s="1"/>
  <c r="A33" i="15" a="1"/>
  <c r="A33" i="15" s="1"/>
  <c r="A34" i="15" a="1"/>
  <c r="A34" i="15" s="1"/>
  <c r="A35" i="15" a="1"/>
  <c r="A35" i="15" s="1"/>
  <c r="A36" i="15" a="1"/>
  <c r="A36" i="15" s="1"/>
  <c r="A8" i="14" a="1"/>
  <c r="A8" i="14" s="1"/>
  <c r="A9" i="14" a="1"/>
  <c r="A9" i="14" s="1"/>
  <c r="A10" i="14" a="1"/>
  <c r="A10" i="14" s="1"/>
  <c r="A11" i="14" a="1"/>
  <c r="A11" i="14" s="1"/>
  <c r="A12" i="14" a="1"/>
  <c r="A12" i="14" s="1"/>
  <c r="A13" i="14" a="1"/>
  <c r="A13" i="14" s="1"/>
  <c r="A14" i="14" a="1"/>
  <c r="A14" i="14" s="1"/>
  <c r="A15" i="14" a="1"/>
  <c r="A15" i="14" s="1"/>
  <c r="A16" i="14" a="1"/>
  <c r="A16" i="14" s="1"/>
  <c r="A17" i="14" a="1"/>
  <c r="A17" i="14" s="1"/>
  <c r="A18" i="14" a="1"/>
  <c r="A18" i="14" s="1"/>
  <c r="A19" i="14" a="1"/>
  <c r="A19" i="14" s="1"/>
  <c r="A20" i="14" a="1"/>
  <c r="A20" i="14" s="1"/>
  <c r="A21" i="14" a="1"/>
  <c r="A21" i="14" s="1"/>
  <c r="A22" i="14" a="1"/>
  <c r="A22" i="14" s="1"/>
  <c r="A23" i="14" a="1"/>
  <c r="A23" i="14" s="1"/>
  <c r="A24" i="14" a="1"/>
  <c r="A24" i="14" s="1"/>
  <c r="A25" i="14" a="1"/>
  <c r="A25" i="14" s="1"/>
  <c r="A26" i="14" a="1"/>
  <c r="A26" i="14" s="1"/>
  <c r="A27" i="14" a="1"/>
  <c r="A27" i="14" s="1"/>
  <c r="A28" i="14" a="1"/>
  <c r="A28" i="14" s="1"/>
  <c r="A29" i="14" a="1"/>
  <c r="A29" i="14" s="1"/>
  <c r="A30" i="14" a="1"/>
  <c r="A30" i="14" s="1"/>
  <c r="A31" i="14" a="1"/>
  <c r="A31" i="14" s="1"/>
  <c r="A32" i="14" a="1"/>
  <c r="A32" i="14" s="1"/>
  <c r="A33" i="14" a="1"/>
  <c r="A33" i="14" s="1"/>
  <c r="A34" i="14" a="1"/>
  <c r="A34" i="14" s="1"/>
  <c r="A35" i="14" a="1"/>
  <c r="A35" i="14" s="1"/>
  <c r="A36" i="14" a="1"/>
  <c r="A36" i="14" s="1"/>
  <c r="A8" i="13" a="1"/>
  <c r="A8" i="13" s="1"/>
  <c r="A9" i="13" a="1"/>
  <c r="A9" i="13" s="1"/>
  <c r="A10" i="13" a="1"/>
  <c r="A10" i="13" s="1"/>
  <c r="A11" i="13" a="1"/>
  <c r="A11" i="13" s="1"/>
  <c r="A12" i="13" a="1"/>
  <c r="A12" i="13" s="1"/>
  <c r="A13" i="13" a="1"/>
  <c r="A13" i="13" s="1"/>
  <c r="A14" i="13" a="1"/>
  <c r="A14" i="13" s="1"/>
  <c r="A15" i="13" a="1"/>
  <c r="A15" i="13" s="1"/>
  <c r="A16" i="13" a="1"/>
  <c r="A16" i="13" s="1"/>
  <c r="A17" i="13" a="1"/>
  <c r="A17" i="13" s="1"/>
  <c r="A18" i="13" a="1"/>
  <c r="A18" i="13" s="1"/>
  <c r="A19" i="13" a="1"/>
  <c r="A19" i="13" s="1"/>
  <c r="A20" i="13" a="1"/>
  <c r="A20" i="13" s="1"/>
  <c r="A21" i="13" a="1"/>
  <c r="A21" i="13" s="1"/>
  <c r="A22" i="13" a="1"/>
  <c r="A22" i="13" s="1"/>
  <c r="A23" i="13" a="1"/>
  <c r="A23" i="13" s="1"/>
  <c r="A24" i="13" a="1"/>
  <c r="A24" i="13" s="1"/>
  <c r="A25" i="13" a="1"/>
  <c r="A25" i="13" s="1"/>
  <c r="A26" i="13" a="1"/>
  <c r="A26" i="13" s="1"/>
  <c r="A27" i="13" a="1"/>
  <c r="A27" i="13" s="1"/>
  <c r="A28" i="13" a="1"/>
  <c r="A28" i="13" s="1"/>
  <c r="A29" i="13" a="1"/>
  <c r="A29" i="13" s="1"/>
  <c r="A30" i="13" a="1"/>
  <c r="A30" i="13" s="1"/>
  <c r="A31" i="13" a="1"/>
  <c r="A31" i="13" s="1"/>
  <c r="A32" i="13" a="1"/>
  <c r="A32" i="13" s="1"/>
  <c r="A33" i="13" a="1"/>
  <c r="A33" i="13" s="1"/>
  <c r="A34" i="13" a="1"/>
  <c r="A34" i="13" s="1"/>
  <c r="A35" i="13" a="1"/>
  <c r="A35" i="13" s="1"/>
  <c r="A36" i="13" a="1"/>
  <c r="A36" i="13" s="1"/>
  <c r="A8" i="12" a="1"/>
  <c r="A8" i="12" s="1"/>
  <c r="A9" i="12" a="1"/>
  <c r="A9" i="12" s="1"/>
  <c r="A10" i="12" a="1"/>
  <c r="A10" i="12" s="1"/>
  <c r="A11" i="12" a="1"/>
  <c r="A11" i="12" s="1"/>
  <c r="A12" i="12" a="1"/>
  <c r="A12" i="12" s="1"/>
  <c r="A13" i="12" a="1"/>
  <c r="A13" i="12" s="1"/>
  <c r="A14" i="12" a="1"/>
  <c r="A14" i="12" s="1"/>
  <c r="A15" i="12" a="1"/>
  <c r="A15" i="12" s="1"/>
  <c r="A16" i="12" a="1"/>
  <c r="A16" i="12" s="1"/>
  <c r="A17" i="12" a="1"/>
  <c r="A17" i="12" s="1"/>
  <c r="A18" i="12" a="1"/>
  <c r="A18" i="12" s="1"/>
  <c r="A19" i="12" a="1"/>
  <c r="A19" i="12" s="1"/>
  <c r="A20" i="12" a="1"/>
  <c r="A20" i="12" s="1"/>
  <c r="A21" i="12" a="1"/>
  <c r="A21" i="12" s="1"/>
  <c r="A22" i="12" a="1"/>
  <c r="A22" i="12" s="1"/>
  <c r="A23" i="12" a="1"/>
  <c r="A23" i="12" s="1"/>
  <c r="A24" i="12" a="1"/>
  <c r="A24" i="12" s="1"/>
  <c r="A25" i="12" a="1"/>
  <c r="A25" i="12" s="1"/>
  <c r="A26" i="12" a="1"/>
  <c r="A26" i="12" s="1"/>
  <c r="A27" i="12" a="1"/>
  <c r="A27" i="12" s="1"/>
  <c r="A28" i="12" a="1"/>
  <c r="A28" i="12" s="1"/>
  <c r="A29" i="12" a="1"/>
  <c r="A29" i="12" s="1"/>
  <c r="A30" i="12" a="1"/>
  <c r="A30" i="12" s="1"/>
  <c r="A31" i="12" a="1"/>
  <c r="A31" i="12" s="1"/>
  <c r="A32" i="12" a="1"/>
  <c r="A32" i="12" s="1"/>
  <c r="A33" i="12" a="1"/>
  <c r="A33" i="12" s="1"/>
  <c r="A34" i="12" a="1"/>
  <c r="A34" i="12" s="1"/>
  <c r="A35" i="12" a="1"/>
  <c r="A35" i="12" s="1"/>
  <c r="A36" i="12" a="1"/>
  <c r="A36" i="12" s="1"/>
  <c r="A8" i="11" a="1"/>
  <c r="A8" i="11" s="1"/>
  <c r="A9" i="11" a="1"/>
  <c r="A9" i="11" s="1"/>
  <c r="A10" i="11" a="1"/>
  <c r="A10" i="11" s="1"/>
  <c r="A11" i="11" a="1"/>
  <c r="A11" i="11" s="1"/>
  <c r="A12" i="11" a="1"/>
  <c r="A12" i="11" s="1"/>
  <c r="A13" i="11" a="1"/>
  <c r="A13" i="11" s="1"/>
  <c r="A14" i="11" a="1"/>
  <c r="A14" i="11" s="1"/>
  <c r="A15" i="11" a="1"/>
  <c r="A15" i="11" s="1"/>
  <c r="A16" i="11" a="1"/>
  <c r="A16" i="11" s="1"/>
  <c r="A17" i="11" a="1"/>
  <c r="A17" i="11" s="1"/>
  <c r="A18" i="11" a="1"/>
  <c r="A18" i="11" s="1"/>
  <c r="A19" i="11" a="1"/>
  <c r="A19" i="11" s="1"/>
  <c r="A20" i="11" a="1"/>
  <c r="A20" i="11" s="1"/>
  <c r="A21" i="11" a="1"/>
  <c r="A21" i="11" s="1"/>
  <c r="A22" i="11" a="1"/>
  <c r="A22" i="11" s="1"/>
  <c r="A23" i="11" a="1"/>
  <c r="A23" i="11" s="1"/>
  <c r="A24" i="11" a="1"/>
  <c r="A24" i="11" s="1"/>
  <c r="A25" i="11" a="1"/>
  <c r="A25" i="11" s="1"/>
  <c r="A26" i="11" a="1"/>
  <c r="A26" i="11" s="1"/>
  <c r="A27" i="11" a="1"/>
  <c r="A27" i="11" s="1"/>
  <c r="A28" i="11" a="1"/>
  <c r="A28" i="11" s="1"/>
  <c r="A29" i="11" a="1"/>
  <c r="A29" i="11" s="1"/>
  <c r="A30" i="11" a="1"/>
  <c r="A30" i="11" s="1"/>
  <c r="A31" i="11" a="1"/>
  <c r="A31" i="11" s="1"/>
  <c r="A32" i="11" a="1"/>
  <c r="A32" i="11" s="1"/>
  <c r="A33" i="11" a="1"/>
  <c r="A33" i="11" s="1"/>
  <c r="A34" i="11" a="1"/>
  <c r="A34" i="11" s="1"/>
  <c r="A35" i="11" a="1"/>
  <c r="A35" i="11" s="1"/>
  <c r="A36" i="11" a="1"/>
  <c r="A36" i="11" s="1"/>
  <c r="A8" i="10" a="1"/>
  <c r="A8" i="10" s="1"/>
  <c r="A9" i="10" a="1"/>
  <c r="A9" i="10" s="1"/>
  <c r="A10" i="10" a="1"/>
  <c r="A10" i="10" s="1"/>
  <c r="A11" i="10" a="1"/>
  <c r="A11" i="10" s="1"/>
  <c r="A12" i="10" a="1"/>
  <c r="A12" i="10" s="1"/>
  <c r="A13" i="10" a="1"/>
  <c r="A13" i="10" s="1"/>
  <c r="A14" i="10" a="1"/>
  <c r="A14" i="10" s="1"/>
  <c r="A15" i="10" a="1"/>
  <c r="A15" i="10" s="1"/>
  <c r="A16" i="10" a="1"/>
  <c r="A16" i="10" s="1"/>
  <c r="A17" i="10" a="1"/>
  <c r="A17" i="10" s="1"/>
  <c r="A18" i="10" a="1"/>
  <c r="A18" i="10" s="1"/>
  <c r="A19" i="10" a="1"/>
  <c r="A19" i="10" s="1"/>
  <c r="A20" i="10" a="1"/>
  <c r="A20" i="10" s="1"/>
  <c r="A21" i="10" a="1"/>
  <c r="A21" i="10" s="1"/>
  <c r="A22" i="10" a="1"/>
  <c r="A22" i="10" s="1"/>
  <c r="A23" i="10" a="1"/>
  <c r="A23" i="10" s="1"/>
  <c r="A24" i="10" a="1"/>
  <c r="A24" i="10" s="1"/>
  <c r="A25" i="10" a="1"/>
  <c r="A25" i="10" s="1"/>
  <c r="A26" i="10" a="1"/>
  <c r="A26" i="10" s="1"/>
  <c r="A27" i="10" a="1"/>
  <c r="A27" i="10" s="1"/>
  <c r="A28" i="10" a="1"/>
  <c r="A28" i="10" s="1"/>
  <c r="A29" i="10" a="1"/>
  <c r="A29" i="10" s="1"/>
  <c r="A30" i="10" a="1"/>
  <c r="A30" i="10" s="1"/>
  <c r="A31" i="10" a="1"/>
  <c r="A31" i="10" s="1"/>
  <c r="A32" i="10" a="1"/>
  <c r="A32" i="10" s="1"/>
  <c r="A33" i="10" a="1"/>
  <c r="A33" i="10" s="1"/>
  <c r="A34" i="10" a="1"/>
  <c r="A34" i="10" s="1"/>
  <c r="A35" i="10" a="1"/>
  <c r="A35" i="10" s="1"/>
  <c r="A36" i="10" a="1"/>
  <c r="A36" i="10" s="1"/>
  <c r="A8" i="9" a="1"/>
  <c r="A8" i="9" s="1"/>
  <c r="A9" i="9" a="1"/>
  <c r="A9" i="9" s="1"/>
  <c r="A10" i="9" a="1"/>
  <c r="A10" i="9" s="1"/>
  <c r="A11" i="9" a="1"/>
  <c r="A11" i="9" s="1"/>
  <c r="A12" i="9" a="1"/>
  <c r="A12" i="9" s="1"/>
  <c r="A13" i="9" a="1"/>
  <c r="A13" i="9" s="1"/>
  <c r="A14" i="9" a="1"/>
  <c r="A14" i="9" s="1"/>
  <c r="A15" i="9" a="1"/>
  <c r="A15" i="9" s="1"/>
  <c r="A16" i="9" a="1"/>
  <c r="A16" i="9" s="1"/>
  <c r="A17" i="9" a="1"/>
  <c r="A17" i="9" s="1"/>
  <c r="A18" i="9" a="1"/>
  <c r="A18" i="9" s="1"/>
  <c r="A19" i="9" a="1"/>
  <c r="A19" i="9" s="1"/>
  <c r="A20" i="9" a="1"/>
  <c r="A20" i="9" s="1"/>
  <c r="A21" i="9" a="1"/>
  <c r="A21" i="9" s="1"/>
  <c r="A22" i="9" a="1"/>
  <c r="A22" i="9" s="1"/>
  <c r="A23" i="9" a="1"/>
  <c r="A23" i="9" s="1"/>
  <c r="A24" i="9" a="1"/>
  <c r="A24" i="9" s="1"/>
  <c r="A25" i="9" a="1"/>
  <c r="A25" i="9" s="1"/>
  <c r="A26" i="9" a="1"/>
  <c r="A26" i="9" s="1"/>
  <c r="A27" i="9" a="1"/>
  <c r="A27" i="9" s="1"/>
  <c r="A28" i="9" a="1"/>
  <c r="A28" i="9" s="1"/>
  <c r="A29" i="9" a="1"/>
  <c r="A29" i="9" s="1"/>
  <c r="A30" i="9" a="1"/>
  <c r="A30" i="9" s="1"/>
  <c r="A31" i="9" a="1"/>
  <c r="A31" i="9" s="1"/>
  <c r="A32" i="9" a="1"/>
  <c r="A32" i="9" s="1"/>
  <c r="A33" i="9" a="1"/>
  <c r="A33" i="9" s="1"/>
  <c r="A34" i="9" a="1"/>
  <c r="A34" i="9" s="1"/>
  <c r="A35" i="9" a="1"/>
  <c r="A35" i="9" s="1"/>
  <c r="A36" i="9" a="1"/>
  <c r="A36" i="9" s="1"/>
  <c r="A8" i="8" a="1"/>
  <c r="A8" i="8" s="1"/>
  <c r="A9" i="8" a="1"/>
  <c r="A9" i="8" s="1"/>
  <c r="A10" i="8" a="1"/>
  <c r="A10" i="8" s="1"/>
  <c r="A11" i="8" a="1"/>
  <c r="A11" i="8" s="1"/>
  <c r="A12" i="8" a="1"/>
  <c r="A12" i="8" s="1"/>
  <c r="A13" i="8" a="1"/>
  <c r="A13" i="8" s="1"/>
  <c r="A14" i="8" a="1"/>
  <c r="A14" i="8" s="1"/>
  <c r="A15" i="8" a="1"/>
  <c r="A15" i="8" s="1"/>
  <c r="A16" i="8" a="1"/>
  <c r="A16" i="8" s="1"/>
  <c r="A17" i="8" a="1"/>
  <c r="A17" i="8" s="1"/>
  <c r="A18" i="8" a="1"/>
  <c r="A18" i="8" s="1"/>
  <c r="A19" i="8" a="1"/>
  <c r="A19" i="8" s="1"/>
  <c r="A20" i="8" a="1"/>
  <c r="A20" i="8" s="1"/>
  <c r="A21" i="8" a="1"/>
  <c r="A21" i="8" s="1"/>
  <c r="A22" i="8" a="1"/>
  <c r="A22" i="8" s="1"/>
  <c r="A23" i="8" a="1"/>
  <c r="A23" i="8" s="1"/>
  <c r="A24" i="8" a="1"/>
  <c r="A24" i="8" s="1"/>
  <c r="A25" i="8" a="1"/>
  <c r="A25" i="8" s="1"/>
  <c r="A26" i="8" a="1"/>
  <c r="A26" i="8" s="1"/>
  <c r="A27" i="8" a="1"/>
  <c r="A27" i="8" s="1"/>
  <c r="A28" i="8" a="1"/>
  <c r="A28" i="8" s="1"/>
  <c r="A29" i="8" a="1"/>
  <c r="A29" i="8" s="1"/>
  <c r="A30" i="8" a="1"/>
  <c r="A30" i="8" s="1"/>
  <c r="A31" i="8" a="1"/>
  <c r="A31" i="8" s="1"/>
  <c r="A32" i="8" a="1"/>
  <c r="A32" i="8" s="1"/>
  <c r="A33" i="8" a="1"/>
  <c r="A33" i="8" s="1"/>
  <c r="A34" i="8" a="1"/>
  <c r="A34" i="8" s="1"/>
  <c r="A35" i="8" a="1"/>
  <c r="A35" i="8" s="1"/>
  <c r="A36" i="8" a="1"/>
  <c r="A36" i="8" s="1"/>
  <c r="A8" i="7" a="1"/>
  <c r="A8" i="7" s="1"/>
  <c r="A9" i="7" a="1"/>
  <c r="A9" i="7" s="1"/>
  <c r="A10" i="7" a="1"/>
  <c r="A10" i="7" s="1"/>
  <c r="A11" i="7" a="1"/>
  <c r="A11" i="7" s="1"/>
  <c r="A12" i="7" a="1"/>
  <c r="A12" i="7" s="1"/>
  <c r="A13" i="7" a="1"/>
  <c r="A13" i="7" s="1"/>
  <c r="A14" i="7" a="1"/>
  <c r="A14" i="7" s="1"/>
  <c r="A15" i="7" a="1"/>
  <c r="A15" i="7" s="1"/>
  <c r="A16" i="7" a="1"/>
  <c r="A16" i="7" s="1"/>
  <c r="A17" i="7" a="1"/>
  <c r="A17" i="7" s="1"/>
  <c r="A18" i="7" a="1"/>
  <c r="A18" i="7" s="1"/>
  <c r="A19" i="7" a="1"/>
  <c r="A19" i="7" s="1"/>
  <c r="A20" i="7" a="1"/>
  <c r="A20" i="7" s="1"/>
  <c r="A21" i="7" a="1"/>
  <c r="A21" i="7" s="1"/>
  <c r="A22" i="7" a="1"/>
  <c r="A22" i="7" s="1"/>
  <c r="A23" i="7" a="1"/>
  <c r="A23" i="7" s="1"/>
  <c r="A24" i="7" a="1"/>
  <c r="A24" i="7" s="1"/>
  <c r="A25" i="7" a="1"/>
  <c r="A25" i="7" s="1"/>
  <c r="A26" i="7" a="1"/>
  <c r="A26" i="7" s="1"/>
  <c r="A27" i="7" a="1"/>
  <c r="A27" i="7" s="1"/>
  <c r="A28" i="7" a="1"/>
  <c r="A28" i="7" s="1"/>
  <c r="A29" i="7" a="1"/>
  <c r="A29" i="7" s="1"/>
  <c r="A30" i="7" a="1"/>
  <c r="A30" i="7" s="1"/>
  <c r="A31" i="7" a="1"/>
  <c r="A31" i="7" s="1"/>
  <c r="A32" i="7" a="1"/>
  <c r="A32" i="7" s="1"/>
  <c r="A33" i="7" a="1"/>
  <c r="A33" i="7" s="1"/>
  <c r="A34" i="7" a="1"/>
  <c r="A34" i="7" s="1"/>
  <c r="A35" i="7" a="1"/>
  <c r="A35" i="7" s="1"/>
  <c r="A36" i="7" a="1"/>
  <c r="A36" i="7" s="1"/>
  <c r="A8" i="6" a="1"/>
  <c r="A8" i="6" s="1"/>
  <c r="A9" i="6" a="1"/>
  <c r="A9" i="6" s="1"/>
  <c r="A10" i="6" a="1"/>
  <c r="A10" i="6" s="1"/>
  <c r="A11" i="6" a="1"/>
  <c r="A11" i="6" s="1"/>
  <c r="A12" i="6" a="1"/>
  <c r="A12" i="6" s="1"/>
  <c r="A13" i="6" a="1"/>
  <c r="A13" i="6" s="1"/>
  <c r="A14" i="6" a="1"/>
  <c r="A14" i="6" s="1"/>
  <c r="A15" i="6" a="1"/>
  <c r="A15" i="6" s="1"/>
  <c r="A16" i="6" a="1"/>
  <c r="A16" i="6" s="1"/>
  <c r="A17" i="6" a="1"/>
  <c r="A17" i="6" s="1"/>
  <c r="A18" i="6" a="1"/>
  <c r="A18" i="6" s="1"/>
  <c r="A19" i="6" a="1"/>
  <c r="A19" i="6" s="1"/>
  <c r="A20" i="6" a="1"/>
  <c r="A20" i="6" s="1"/>
  <c r="A21" i="6" a="1"/>
  <c r="A21" i="6" s="1"/>
  <c r="A22" i="6" a="1"/>
  <c r="A22" i="6" s="1"/>
  <c r="A23" i="6" a="1"/>
  <c r="A23" i="6" s="1"/>
  <c r="A24" i="6" a="1"/>
  <c r="A24" i="6" s="1"/>
  <c r="A25" i="6" a="1"/>
  <c r="A25" i="6" s="1"/>
  <c r="A26" i="6" a="1"/>
  <c r="A26" i="6" s="1"/>
  <c r="A27" i="6" a="1"/>
  <c r="A27" i="6" s="1"/>
  <c r="A28" i="6" a="1"/>
  <c r="A28" i="6" s="1"/>
  <c r="A29" i="6" a="1"/>
  <c r="A29" i="6" s="1"/>
  <c r="A30" i="6" a="1"/>
  <c r="A30" i="6" s="1"/>
  <c r="A31" i="6" a="1"/>
  <c r="A31" i="6" s="1"/>
  <c r="A32" i="6" a="1"/>
  <c r="A32" i="6" s="1"/>
  <c r="A33" i="6" a="1"/>
  <c r="A33" i="6" s="1"/>
  <c r="A34" i="6" a="1"/>
  <c r="A34" i="6" s="1"/>
  <c r="A35" i="6" a="1"/>
  <c r="A35" i="6" s="1"/>
  <c r="A36" i="6" a="1"/>
  <c r="A36" i="6" s="1"/>
  <c r="D3" i="15"/>
  <c r="D2" i="15"/>
  <c r="D3" i="14"/>
  <c r="D2" i="14"/>
  <c r="D3" i="13"/>
  <c r="D2" i="13"/>
  <c r="D3" i="12"/>
  <c r="D2" i="12"/>
  <c r="D3" i="11"/>
  <c r="D2" i="11"/>
  <c r="D3" i="10"/>
  <c r="D2" i="10"/>
  <c r="D3" i="9"/>
  <c r="D2" i="9"/>
  <c r="D3" i="8"/>
  <c r="D2" i="8"/>
  <c r="D3" i="7"/>
  <c r="D2" i="7"/>
  <c r="C3" i="17"/>
  <c r="C2" i="17"/>
  <c r="C3" i="16"/>
  <c r="C2" i="16"/>
  <c r="C3" i="15"/>
  <c r="C2" i="15"/>
  <c r="C3" i="14"/>
  <c r="C2" i="14"/>
  <c r="C3" i="13"/>
  <c r="C2" i="13"/>
  <c r="C3" i="12"/>
  <c r="C2" i="12"/>
  <c r="C3" i="11"/>
  <c r="C2" i="11"/>
  <c r="C3" i="10"/>
  <c r="C2" i="10"/>
  <c r="C3" i="9"/>
  <c r="C2" i="9"/>
  <c r="C3" i="8"/>
  <c r="C2" i="8"/>
  <c r="C3" i="7"/>
  <c r="C2" i="7"/>
  <c r="C3" i="6"/>
  <c r="C2" i="6"/>
  <c r="D3" i="6"/>
  <c r="D2" i="6"/>
  <c r="G5" i="17"/>
  <c r="H5" i="17" s="1"/>
  <c r="I5" i="17" s="1"/>
  <c r="J5" i="17" s="1"/>
  <c r="K5" i="17" s="1"/>
  <c r="L5" i="17" s="1"/>
  <c r="M5" i="17" s="1"/>
  <c r="N5" i="17" s="1"/>
  <c r="O5" i="17" s="1"/>
  <c r="P5" i="17" s="1"/>
  <c r="Q5" i="17" s="1"/>
  <c r="R5" i="17" s="1"/>
  <c r="S5" i="17" s="1"/>
  <c r="T5" i="17" s="1"/>
  <c r="U5" i="17" s="1"/>
  <c r="V5" i="17" s="1"/>
  <c r="W5" i="17" s="1"/>
  <c r="X5" i="17" s="1"/>
  <c r="Y5" i="17" s="1"/>
  <c r="Z5" i="17" s="1"/>
  <c r="AA5" i="17" s="1"/>
  <c r="AB5" i="17" s="1"/>
  <c r="AC5" i="17" s="1"/>
  <c r="AD5" i="17" s="1"/>
  <c r="AE5" i="17" s="1"/>
  <c r="AF5" i="17" s="1"/>
  <c r="AG5" i="17" s="1"/>
  <c r="AH5" i="17" s="1"/>
  <c r="AI5" i="17" s="1"/>
  <c r="AJ5" i="17" s="1"/>
  <c r="AK5" i="17" s="1"/>
  <c r="G5" i="16"/>
  <c r="H5" i="16" s="1"/>
  <c r="I5" i="16" s="1"/>
  <c r="J5" i="16" s="1"/>
  <c r="K5" i="16" s="1"/>
  <c r="L5" i="16" s="1"/>
  <c r="M5" i="16" s="1"/>
  <c r="N5" i="16" s="1"/>
  <c r="O5" i="16" s="1"/>
  <c r="P5" i="16" s="1"/>
  <c r="Q5" i="16" s="1"/>
  <c r="R5" i="16" s="1"/>
  <c r="S5" i="16" s="1"/>
  <c r="T5" i="16" s="1"/>
  <c r="U5" i="16" s="1"/>
  <c r="V5" i="16" s="1"/>
  <c r="W5" i="16" s="1"/>
  <c r="X5" i="16" s="1"/>
  <c r="Y5" i="16" s="1"/>
  <c r="Z5" i="16" s="1"/>
  <c r="AA5" i="16" s="1"/>
  <c r="AB5" i="16" s="1"/>
  <c r="AC5" i="16" s="1"/>
  <c r="AD5" i="16" s="1"/>
  <c r="AE5" i="16" s="1"/>
  <c r="AF5" i="16" s="1"/>
  <c r="AG5" i="16" s="1"/>
  <c r="AH5" i="16" s="1"/>
  <c r="AI5" i="16" s="1"/>
  <c r="AJ5" i="16" s="1"/>
  <c r="AK5" i="16" s="1"/>
  <c r="G5" i="15"/>
  <c r="H5" i="15" s="1"/>
  <c r="I5" i="15" s="1"/>
  <c r="J5" i="15" s="1"/>
  <c r="K5" i="15" s="1"/>
  <c r="L5" i="15" s="1"/>
  <c r="M5" i="15" s="1"/>
  <c r="N5" i="15" s="1"/>
  <c r="O5" i="15" s="1"/>
  <c r="P5" i="15" s="1"/>
  <c r="Q5" i="15" s="1"/>
  <c r="R5" i="15" s="1"/>
  <c r="S5" i="15" s="1"/>
  <c r="T5" i="15" s="1"/>
  <c r="U5" i="15" s="1"/>
  <c r="V5" i="15" s="1"/>
  <c r="W5" i="15" s="1"/>
  <c r="X5" i="15" s="1"/>
  <c r="Y5" i="15" s="1"/>
  <c r="Z5" i="15" s="1"/>
  <c r="AA5" i="15" s="1"/>
  <c r="AB5" i="15" s="1"/>
  <c r="AC5" i="15" s="1"/>
  <c r="AD5" i="15" s="1"/>
  <c r="AE5" i="15" s="1"/>
  <c r="AF5" i="15" s="1"/>
  <c r="AG5" i="15" s="1"/>
  <c r="AH5" i="15" s="1"/>
  <c r="AI5" i="15" s="1"/>
  <c r="AJ5" i="15" s="1"/>
  <c r="AK5" i="15" s="1"/>
  <c r="G5" i="14"/>
  <c r="H5" i="14" s="1"/>
  <c r="I5" i="14" s="1"/>
  <c r="J5" i="14" s="1"/>
  <c r="K5" i="14" s="1"/>
  <c r="L5" i="14" s="1"/>
  <c r="M5" i="14" s="1"/>
  <c r="N5" i="14" s="1"/>
  <c r="O5" i="14" s="1"/>
  <c r="P5" i="14" s="1"/>
  <c r="Q5" i="14" s="1"/>
  <c r="R5" i="14" s="1"/>
  <c r="S5" i="14" s="1"/>
  <c r="T5" i="14" s="1"/>
  <c r="U5" i="14" s="1"/>
  <c r="V5" i="14" s="1"/>
  <c r="W5" i="14" s="1"/>
  <c r="X5" i="14" s="1"/>
  <c r="Y5" i="14" s="1"/>
  <c r="Z5" i="14" s="1"/>
  <c r="AA5" i="14" s="1"/>
  <c r="AB5" i="14" s="1"/>
  <c r="AC5" i="14" s="1"/>
  <c r="AD5" i="14" s="1"/>
  <c r="AE5" i="14" s="1"/>
  <c r="AF5" i="14" s="1"/>
  <c r="AG5" i="14" s="1"/>
  <c r="AH5" i="14" s="1"/>
  <c r="AI5" i="14" s="1"/>
  <c r="AJ5" i="14" s="1"/>
  <c r="AK5" i="14" s="1"/>
  <c r="G5" i="13"/>
  <c r="H5" i="13" s="1"/>
  <c r="I5" i="13" s="1"/>
  <c r="J5" i="13" s="1"/>
  <c r="K5" i="13" s="1"/>
  <c r="L5" i="13" s="1"/>
  <c r="M5" i="13" s="1"/>
  <c r="N5" i="13" s="1"/>
  <c r="O5" i="13" s="1"/>
  <c r="P5" i="13" s="1"/>
  <c r="Q5" i="13" s="1"/>
  <c r="R5" i="13" s="1"/>
  <c r="S5" i="13" s="1"/>
  <c r="T5" i="13" s="1"/>
  <c r="U5" i="13" s="1"/>
  <c r="V5" i="13" s="1"/>
  <c r="W5" i="13" s="1"/>
  <c r="X5" i="13" s="1"/>
  <c r="Y5" i="13" s="1"/>
  <c r="Z5" i="13" s="1"/>
  <c r="AA5" i="13" s="1"/>
  <c r="AB5" i="13" s="1"/>
  <c r="AC5" i="13" s="1"/>
  <c r="AD5" i="13" s="1"/>
  <c r="AE5" i="13" s="1"/>
  <c r="AF5" i="13" s="1"/>
  <c r="AG5" i="13" s="1"/>
  <c r="AH5" i="13" s="1"/>
  <c r="AI5" i="13" s="1"/>
  <c r="AJ5" i="13" s="1"/>
  <c r="AK5" i="13" s="1"/>
  <c r="G5" i="12"/>
  <c r="G5" i="11"/>
  <c r="G5" i="10"/>
  <c r="H5" i="10" s="1"/>
  <c r="I5" i="10" s="1"/>
  <c r="J5" i="10" s="1"/>
  <c r="K5" i="10" s="1"/>
  <c r="L5" i="10" s="1"/>
  <c r="M5" i="10" s="1"/>
  <c r="N5" i="10" s="1"/>
  <c r="O5" i="10" s="1"/>
  <c r="P5" i="10" s="1"/>
  <c r="Q5" i="10" s="1"/>
  <c r="R5" i="10" s="1"/>
  <c r="S5" i="10" s="1"/>
  <c r="T5" i="10" s="1"/>
  <c r="U5" i="10" s="1"/>
  <c r="V5" i="10" s="1"/>
  <c r="W5" i="10" s="1"/>
  <c r="X5" i="10" s="1"/>
  <c r="Y5" i="10" s="1"/>
  <c r="Z5" i="10" s="1"/>
  <c r="AA5" i="10" s="1"/>
  <c r="AB5" i="10" s="1"/>
  <c r="AC5" i="10" s="1"/>
  <c r="AD5" i="10" s="1"/>
  <c r="AE5" i="10" s="1"/>
  <c r="AF5" i="10" s="1"/>
  <c r="AG5" i="10" s="1"/>
  <c r="AH5" i="10" s="1"/>
  <c r="AI5" i="10" s="1"/>
  <c r="AJ5" i="10" s="1"/>
  <c r="AK5" i="10" s="1"/>
  <c r="G5" i="9"/>
  <c r="H5" i="9" s="1"/>
  <c r="I5" i="9" s="1"/>
  <c r="J5" i="9" s="1"/>
  <c r="K5" i="9" s="1"/>
  <c r="L5" i="9" s="1"/>
  <c r="M5" i="9" s="1"/>
  <c r="N5" i="9" s="1"/>
  <c r="O5" i="9" s="1"/>
  <c r="P5" i="9" s="1"/>
  <c r="Q5" i="9" s="1"/>
  <c r="R5" i="9" s="1"/>
  <c r="S5" i="9" s="1"/>
  <c r="T5" i="9" s="1"/>
  <c r="U5" i="9" s="1"/>
  <c r="V5" i="9" s="1"/>
  <c r="W5" i="9" s="1"/>
  <c r="X5" i="9" s="1"/>
  <c r="Y5" i="9" s="1"/>
  <c r="Z5" i="9" s="1"/>
  <c r="AA5" i="9" s="1"/>
  <c r="AB5" i="9" s="1"/>
  <c r="AC5" i="9" s="1"/>
  <c r="AD5" i="9" s="1"/>
  <c r="AE5" i="9" s="1"/>
  <c r="AF5" i="9" s="1"/>
  <c r="AG5" i="9" s="1"/>
  <c r="AH5" i="9" s="1"/>
  <c r="AI5" i="9" s="1"/>
  <c r="AJ5" i="9" s="1"/>
  <c r="AK5" i="9" s="1"/>
  <c r="G5" i="8"/>
  <c r="H5" i="8" s="1"/>
  <c r="I5" i="8" s="1"/>
  <c r="J5" i="8" s="1"/>
  <c r="K5" i="8" s="1"/>
  <c r="L5" i="8" s="1"/>
  <c r="M5" i="8" s="1"/>
  <c r="N5" i="8" s="1"/>
  <c r="O5" i="8" s="1"/>
  <c r="P5" i="8" s="1"/>
  <c r="Q5" i="8" s="1"/>
  <c r="R5" i="8" s="1"/>
  <c r="S5" i="8" s="1"/>
  <c r="T5" i="8" s="1"/>
  <c r="U5" i="8" s="1"/>
  <c r="V5" i="8" s="1"/>
  <c r="W5" i="8" s="1"/>
  <c r="X5" i="8" s="1"/>
  <c r="Y5" i="8" s="1"/>
  <c r="Z5" i="8" s="1"/>
  <c r="AA5" i="8" s="1"/>
  <c r="AB5" i="8" s="1"/>
  <c r="AC5" i="8" s="1"/>
  <c r="AD5" i="8" s="1"/>
  <c r="AE5" i="8" s="1"/>
  <c r="AF5" i="8" s="1"/>
  <c r="AG5" i="8" s="1"/>
  <c r="AH5" i="8" s="1"/>
  <c r="AI5" i="8" s="1"/>
  <c r="AJ5" i="8" s="1"/>
  <c r="AK5" i="8" s="1"/>
  <c r="G5" i="7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V5" i="7" s="1"/>
  <c r="W5" i="7" s="1"/>
  <c r="X5" i="7" s="1"/>
  <c r="Y5" i="7" s="1"/>
  <c r="Z5" i="7" s="1"/>
  <c r="AA5" i="7" s="1"/>
  <c r="AB5" i="7" s="1"/>
  <c r="AC5" i="7" s="1"/>
  <c r="AD5" i="7" s="1"/>
  <c r="AE5" i="7" s="1"/>
  <c r="AF5" i="7" s="1"/>
  <c r="AG5" i="7" s="1"/>
  <c r="AH5" i="7" s="1"/>
  <c r="AI5" i="7" s="1"/>
  <c r="AJ5" i="7" s="1"/>
  <c r="AK5" i="7" s="1"/>
  <c r="A7" i="17" a="1"/>
  <c r="A7" i="17" s="1"/>
  <c r="AN5" i="17"/>
  <c r="AM5" i="17"/>
  <c r="AL5" i="17"/>
  <c r="A5" i="17"/>
  <c r="A7" i="16" a="1"/>
  <c r="A7" i="16" s="1"/>
  <c r="AN5" i="16"/>
  <c r="AM5" i="16"/>
  <c r="AL5" i="16"/>
  <c r="A5" i="16"/>
  <c r="A7" i="15" a="1"/>
  <c r="A7" i="15" s="1"/>
  <c r="F7" i="15" s="1"/>
  <c r="AN5" i="15"/>
  <c r="AM5" i="15"/>
  <c r="AL5" i="15"/>
  <c r="A5" i="15"/>
  <c r="A7" i="14" a="1"/>
  <c r="A7" i="14" s="1"/>
  <c r="F7" i="14" s="1"/>
  <c r="AN5" i="14"/>
  <c r="AM5" i="14"/>
  <c r="AL5" i="14"/>
  <c r="A5" i="14"/>
  <c r="A7" i="13" a="1"/>
  <c r="A7" i="13" s="1"/>
  <c r="AN5" i="13"/>
  <c r="AM5" i="13"/>
  <c r="AL5" i="13"/>
  <c r="A5" i="13"/>
  <c r="A7" i="12" a="1"/>
  <c r="A7" i="12" s="1"/>
  <c r="F7" i="12" s="1"/>
  <c r="AN5" i="12"/>
  <c r="AM5" i="12"/>
  <c r="AL5" i="12"/>
  <c r="H5" i="12"/>
  <c r="I5" i="12" s="1"/>
  <c r="J5" i="12" s="1"/>
  <c r="K5" i="12" s="1"/>
  <c r="L5" i="12" s="1"/>
  <c r="M5" i="12" s="1"/>
  <c r="N5" i="12" s="1"/>
  <c r="O5" i="12" s="1"/>
  <c r="P5" i="12" s="1"/>
  <c r="Q5" i="12" s="1"/>
  <c r="R5" i="12" s="1"/>
  <c r="S5" i="12" s="1"/>
  <c r="T5" i="12" s="1"/>
  <c r="U5" i="12" s="1"/>
  <c r="V5" i="12" s="1"/>
  <c r="W5" i="12" s="1"/>
  <c r="X5" i="12" s="1"/>
  <c r="Y5" i="12" s="1"/>
  <c r="Z5" i="12" s="1"/>
  <c r="AA5" i="12" s="1"/>
  <c r="AB5" i="12" s="1"/>
  <c r="AC5" i="12" s="1"/>
  <c r="AD5" i="12" s="1"/>
  <c r="AE5" i="12" s="1"/>
  <c r="AF5" i="12" s="1"/>
  <c r="AG5" i="12" s="1"/>
  <c r="AH5" i="12" s="1"/>
  <c r="AI5" i="12" s="1"/>
  <c r="AJ5" i="12" s="1"/>
  <c r="AK5" i="12" s="1"/>
  <c r="A5" i="12"/>
  <c r="A7" i="11" a="1"/>
  <c r="A7" i="11" s="1"/>
  <c r="F7" i="11" s="1"/>
  <c r="AN5" i="11"/>
  <c r="AM5" i="11"/>
  <c r="AL5" i="11"/>
  <c r="H5" i="11"/>
  <c r="I5" i="11" s="1"/>
  <c r="J5" i="11" s="1"/>
  <c r="K5" i="11" s="1"/>
  <c r="L5" i="11" s="1"/>
  <c r="M5" i="11" s="1"/>
  <c r="N5" i="11" s="1"/>
  <c r="O5" i="11" s="1"/>
  <c r="P5" i="11" s="1"/>
  <c r="Q5" i="11" s="1"/>
  <c r="R5" i="11" s="1"/>
  <c r="S5" i="11" s="1"/>
  <c r="T5" i="11" s="1"/>
  <c r="U5" i="11" s="1"/>
  <c r="V5" i="11" s="1"/>
  <c r="W5" i="11" s="1"/>
  <c r="X5" i="11" s="1"/>
  <c r="Y5" i="11" s="1"/>
  <c r="Z5" i="11" s="1"/>
  <c r="AA5" i="11" s="1"/>
  <c r="AB5" i="11" s="1"/>
  <c r="AC5" i="11" s="1"/>
  <c r="AD5" i="11" s="1"/>
  <c r="AE5" i="11" s="1"/>
  <c r="AF5" i="11" s="1"/>
  <c r="AG5" i="11" s="1"/>
  <c r="AH5" i="11" s="1"/>
  <c r="AI5" i="11" s="1"/>
  <c r="AJ5" i="11" s="1"/>
  <c r="AK5" i="11" s="1"/>
  <c r="A5" i="11"/>
  <c r="A7" i="10" a="1"/>
  <c r="A7" i="10" s="1"/>
  <c r="F7" i="10" s="1"/>
  <c r="AN5" i="10"/>
  <c r="AM5" i="10"/>
  <c r="AL5" i="10"/>
  <c r="A5" i="10"/>
  <c r="A7" i="9" a="1"/>
  <c r="A7" i="9" s="1"/>
  <c r="F7" i="9" s="1"/>
  <c r="AN5" i="9"/>
  <c r="AM5" i="9"/>
  <c r="AL5" i="9"/>
  <c r="A5" i="9"/>
  <c r="A7" i="8" a="1"/>
  <c r="A7" i="8" s="1"/>
  <c r="AN5" i="8"/>
  <c r="AM5" i="8"/>
  <c r="AL5" i="8"/>
  <c r="A5" i="8"/>
  <c r="A7" i="7" a="1"/>
  <c r="A7" i="7" s="1"/>
  <c r="AN5" i="7"/>
  <c r="AM5" i="7"/>
  <c r="AL5" i="7"/>
  <c r="A5" i="7"/>
  <c r="D7" i="7" l="1"/>
  <c r="E7" i="7"/>
  <c r="F7" i="7"/>
  <c r="AM35" i="6"/>
  <c r="AN35" i="6"/>
  <c r="AL35" i="6"/>
  <c r="AM11" i="6"/>
  <c r="AN11" i="6"/>
  <c r="AL11" i="6"/>
  <c r="AM19" i="6"/>
  <c r="AN19" i="6"/>
  <c r="AL19" i="6"/>
  <c r="AL34" i="6"/>
  <c r="AM34" i="6"/>
  <c r="AN34" i="6"/>
  <c r="AL26" i="6"/>
  <c r="AM26" i="6"/>
  <c r="AN26" i="6"/>
  <c r="AL18" i="6"/>
  <c r="AM18" i="6"/>
  <c r="AN18" i="6"/>
  <c r="AL10" i="6"/>
  <c r="AM10" i="6"/>
  <c r="AN10" i="6"/>
  <c r="AM27" i="6"/>
  <c r="AL27" i="6"/>
  <c r="AN27" i="6"/>
  <c r="AL33" i="6"/>
  <c r="AN33" i="6"/>
  <c r="AM33" i="6"/>
  <c r="AL25" i="6"/>
  <c r="AN25" i="6"/>
  <c r="AM25" i="6"/>
  <c r="AL17" i="6"/>
  <c r="AM17" i="6"/>
  <c r="AN17" i="6"/>
  <c r="AL9" i="6"/>
  <c r="AM9" i="6"/>
  <c r="AN9" i="6"/>
  <c r="AN32" i="6"/>
  <c r="AM32" i="6"/>
  <c r="AL32" i="6"/>
  <c r="AN24" i="6"/>
  <c r="AL24" i="6"/>
  <c r="AM24" i="6"/>
  <c r="AN16" i="6"/>
  <c r="AM16" i="6"/>
  <c r="AL16" i="6"/>
  <c r="AN8" i="6"/>
  <c r="AL8" i="6"/>
  <c r="AM8" i="6"/>
  <c r="AM31" i="6"/>
  <c r="AL31" i="6"/>
  <c r="AN31" i="6"/>
  <c r="AL23" i="6"/>
  <c r="AM23" i="6"/>
  <c r="AN23" i="6"/>
  <c r="AL15" i="6"/>
  <c r="AM15" i="6"/>
  <c r="AN15" i="6"/>
  <c r="AL30" i="6"/>
  <c r="AM30" i="6"/>
  <c r="AN30" i="6"/>
  <c r="AL22" i="6"/>
  <c r="AM22" i="6"/>
  <c r="AN22" i="6"/>
  <c r="AL14" i="6"/>
  <c r="AM14" i="6"/>
  <c r="AN14" i="6"/>
  <c r="AN29" i="6"/>
  <c r="AL29" i="6"/>
  <c r="AM29" i="6"/>
  <c r="AN21" i="6"/>
  <c r="AL21" i="6"/>
  <c r="AM21" i="6"/>
  <c r="AN13" i="6"/>
  <c r="AL13" i="6"/>
  <c r="AM13" i="6"/>
  <c r="AM36" i="6"/>
  <c r="AN36" i="6"/>
  <c r="AL36" i="6"/>
  <c r="AN28" i="6"/>
  <c r="AL28" i="6"/>
  <c r="AM28" i="6"/>
  <c r="AN20" i="6"/>
  <c r="AL20" i="6"/>
  <c r="AM20" i="6"/>
  <c r="AM12" i="6"/>
  <c r="AN12" i="6"/>
  <c r="AL12" i="6"/>
  <c r="E32" i="7"/>
  <c r="F32" i="7"/>
  <c r="D32" i="7"/>
  <c r="E24" i="7"/>
  <c r="F24" i="7"/>
  <c r="D24" i="7"/>
  <c r="E16" i="7"/>
  <c r="F16" i="7"/>
  <c r="D16" i="7"/>
  <c r="E8" i="7"/>
  <c r="F8" i="7"/>
  <c r="D8" i="7"/>
  <c r="D31" i="7"/>
  <c r="E31" i="7"/>
  <c r="F31" i="7"/>
  <c r="D23" i="7"/>
  <c r="E23" i="7"/>
  <c r="F23" i="7"/>
  <c r="D15" i="7"/>
  <c r="E15" i="7"/>
  <c r="F15" i="7"/>
  <c r="F30" i="7"/>
  <c r="D30" i="7"/>
  <c r="E30" i="7"/>
  <c r="F22" i="7"/>
  <c r="D22" i="7"/>
  <c r="E22" i="7"/>
  <c r="F14" i="7"/>
  <c r="D14" i="7"/>
  <c r="E14" i="7"/>
  <c r="F29" i="7"/>
  <c r="D29" i="7"/>
  <c r="E29" i="7"/>
  <c r="F21" i="7"/>
  <c r="D21" i="7"/>
  <c r="E21" i="7"/>
  <c r="F13" i="7"/>
  <c r="D13" i="7"/>
  <c r="E13" i="7"/>
  <c r="D36" i="7"/>
  <c r="E36" i="7"/>
  <c r="F36" i="7"/>
  <c r="D28" i="7"/>
  <c r="E28" i="7"/>
  <c r="F28" i="7"/>
  <c r="D20" i="7"/>
  <c r="E20" i="7"/>
  <c r="F20" i="7"/>
  <c r="D12" i="7"/>
  <c r="E12" i="7"/>
  <c r="F12" i="7"/>
  <c r="D35" i="7"/>
  <c r="E35" i="7"/>
  <c r="F35" i="7"/>
  <c r="D27" i="7"/>
  <c r="E27" i="7"/>
  <c r="F27" i="7"/>
  <c r="D19" i="7"/>
  <c r="E19" i="7"/>
  <c r="F19" i="7"/>
  <c r="D11" i="7"/>
  <c r="E11" i="7"/>
  <c r="F11" i="7"/>
  <c r="D34" i="7"/>
  <c r="E34" i="7"/>
  <c r="F34" i="7"/>
  <c r="D26" i="7"/>
  <c r="E26" i="7"/>
  <c r="F26" i="7"/>
  <c r="D18" i="7"/>
  <c r="E18" i="7"/>
  <c r="F18" i="7"/>
  <c r="D10" i="7"/>
  <c r="E10" i="7"/>
  <c r="F10" i="7"/>
  <c r="E33" i="7"/>
  <c r="F33" i="7"/>
  <c r="D33" i="7"/>
  <c r="E25" i="7"/>
  <c r="F25" i="7"/>
  <c r="D25" i="7"/>
  <c r="E17" i="7"/>
  <c r="F17" i="7"/>
  <c r="D17" i="7"/>
  <c r="E9" i="7"/>
  <c r="F9" i="7"/>
  <c r="D9" i="7"/>
  <c r="D35" i="6"/>
  <c r="E35" i="6"/>
  <c r="F35" i="6"/>
  <c r="D27" i="6"/>
  <c r="E27" i="6"/>
  <c r="F27" i="6"/>
  <c r="D19" i="6"/>
  <c r="E19" i="6"/>
  <c r="F19" i="6"/>
  <c r="F11" i="6"/>
  <c r="D11" i="6"/>
  <c r="E11" i="6"/>
  <c r="D34" i="6"/>
  <c r="E34" i="6"/>
  <c r="F34" i="6"/>
  <c r="D26" i="6"/>
  <c r="E26" i="6"/>
  <c r="F26" i="6"/>
  <c r="D18" i="6"/>
  <c r="E18" i="6"/>
  <c r="F18" i="6"/>
  <c r="D10" i="6"/>
  <c r="E10" i="6"/>
  <c r="F10" i="6"/>
  <c r="E33" i="6"/>
  <c r="F33" i="6"/>
  <c r="D33" i="6"/>
  <c r="E25" i="6"/>
  <c r="F25" i="6"/>
  <c r="D25" i="6"/>
  <c r="E17" i="6"/>
  <c r="F17" i="6"/>
  <c r="D17" i="6"/>
  <c r="E9" i="6"/>
  <c r="F9" i="6"/>
  <c r="D9" i="6"/>
  <c r="E32" i="6"/>
  <c r="F32" i="6"/>
  <c r="D32" i="6"/>
  <c r="E24" i="6"/>
  <c r="F24" i="6"/>
  <c r="D24" i="6"/>
  <c r="E16" i="6"/>
  <c r="F16" i="6"/>
  <c r="D16" i="6"/>
  <c r="E8" i="6"/>
  <c r="F8" i="6"/>
  <c r="D8" i="6"/>
  <c r="D31" i="6"/>
  <c r="E31" i="6"/>
  <c r="F31" i="6"/>
  <c r="D23" i="6"/>
  <c r="E23" i="6"/>
  <c r="F23" i="6"/>
  <c r="D15" i="6"/>
  <c r="E15" i="6"/>
  <c r="F15" i="6"/>
  <c r="F30" i="6"/>
  <c r="D30" i="6"/>
  <c r="E30" i="6"/>
  <c r="F22" i="6"/>
  <c r="D22" i="6"/>
  <c r="E22" i="6"/>
  <c r="F14" i="6"/>
  <c r="D14" i="6"/>
  <c r="E14" i="6"/>
  <c r="F29" i="6"/>
  <c r="D29" i="6"/>
  <c r="E29" i="6"/>
  <c r="F21" i="6"/>
  <c r="D21" i="6"/>
  <c r="E21" i="6"/>
  <c r="F13" i="6"/>
  <c r="D13" i="6"/>
  <c r="E13" i="6"/>
  <c r="D36" i="6"/>
  <c r="E36" i="6"/>
  <c r="F36" i="6"/>
  <c r="D28" i="6"/>
  <c r="E28" i="6"/>
  <c r="F28" i="6"/>
  <c r="D20" i="6"/>
  <c r="E20" i="6"/>
  <c r="F20" i="6"/>
  <c r="D12" i="6"/>
  <c r="E12" i="6"/>
  <c r="F12" i="6"/>
  <c r="B34" i="17"/>
  <c r="D34" i="17"/>
  <c r="E34" i="17"/>
  <c r="F34" i="17"/>
  <c r="B26" i="17"/>
  <c r="E26" i="17"/>
  <c r="F26" i="17"/>
  <c r="D26" i="17"/>
  <c r="B18" i="17"/>
  <c r="D18" i="17"/>
  <c r="E18" i="17"/>
  <c r="F18" i="17"/>
  <c r="E10" i="17"/>
  <c r="F10" i="17"/>
  <c r="D10" i="17"/>
  <c r="D33" i="17"/>
  <c r="E33" i="17"/>
  <c r="F33" i="17"/>
  <c r="D25" i="17"/>
  <c r="E25" i="17"/>
  <c r="F25" i="17"/>
  <c r="D17" i="17"/>
  <c r="E17" i="17"/>
  <c r="F17" i="17"/>
  <c r="B9" i="17"/>
  <c r="D9" i="17"/>
  <c r="E9" i="17"/>
  <c r="F9" i="17"/>
  <c r="D32" i="17"/>
  <c r="E32" i="17"/>
  <c r="F32" i="17"/>
  <c r="D24" i="17"/>
  <c r="E24" i="17"/>
  <c r="F24" i="17"/>
  <c r="D16" i="17"/>
  <c r="E16" i="17"/>
  <c r="F16" i="17"/>
  <c r="D8" i="17"/>
  <c r="E8" i="17"/>
  <c r="F8" i="17"/>
  <c r="D31" i="17"/>
  <c r="F31" i="17"/>
  <c r="E31" i="17"/>
  <c r="F23" i="17"/>
  <c r="D23" i="17"/>
  <c r="E23" i="17"/>
  <c r="E15" i="17"/>
  <c r="F15" i="17"/>
  <c r="D15" i="17"/>
  <c r="E30" i="17"/>
  <c r="F30" i="17"/>
  <c r="D30" i="17"/>
  <c r="E22" i="17"/>
  <c r="F22" i="17"/>
  <c r="D22" i="17"/>
  <c r="E14" i="17"/>
  <c r="F14" i="17"/>
  <c r="D14" i="17"/>
  <c r="D29" i="17"/>
  <c r="E29" i="17"/>
  <c r="F29" i="17"/>
  <c r="D21" i="17"/>
  <c r="E21" i="17"/>
  <c r="F21" i="17"/>
  <c r="D13" i="17"/>
  <c r="E13" i="17"/>
  <c r="F13" i="17"/>
  <c r="F36" i="17"/>
  <c r="D36" i="17"/>
  <c r="E36" i="17"/>
  <c r="D28" i="17"/>
  <c r="E28" i="17"/>
  <c r="F28" i="17"/>
  <c r="D20" i="17"/>
  <c r="E20" i="17"/>
  <c r="F20" i="17"/>
  <c r="D12" i="17"/>
  <c r="E12" i="17"/>
  <c r="F12" i="17"/>
  <c r="F35" i="17"/>
  <c r="D35" i="17"/>
  <c r="E35" i="17"/>
  <c r="F27" i="17"/>
  <c r="D27" i="17"/>
  <c r="E27" i="17"/>
  <c r="F19" i="17"/>
  <c r="D19" i="17"/>
  <c r="E19" i="17"/>
  <c r="F11" i="17"/>
  <c r="D11" i="17"/>
  <c r="E11" i="17"/>
  <c r="E7" i="17"/>
  <c r="F7" i="17"/>
  <c r="B7" i="17"/>
  <c r="D7" i="17"/>
  <c r="F29" i="16"/>
  <c r="D29" i="16"/>
  <c r="E29" i="16"/>
  <c r="F21" i="16"/>
  <c r="D21" i="16"/>
  <c r="E21" i="16"/>
  <c r="D13" i="16"/>
  <c r="E13" i="16"/>
  <c r="F13" i="16"/>
  <c r="E36" i="16"/>
  <c r="F36" i="16"/>
  <c r="D36" i="16"/>
  <c r="E28" i="16"/>
  <c r="F28" i="16"/>
  <c r="D28" i="16"/>
  <c r="E20" i="16"/>
  <c r="F20" i="16"/>
  <c r="D20" i="16"/>
  <c r="E12" i="16"/>
  <c r="F12" i="16"/>
  <c r="D12" i="16"/>
  <c r="D35" i="16"/>
  <c r="F35" i="16"/>
  <c r="E35" i="16"/>
  <c r="E27" i="16"/>
  <c r="D27" i="16"/>
  <c r="F27" i="16"/>
  <c r="C19" i="16"/>
  <c r="F19" i="16"/>
  <c r="D19" i="16"/>
  <c r="E19" i="16"/>
  <c r="C11" i="16"/>
  <c r="D11" i="16"/>
  <c r="E11" i="16"/>
  <c r="F11" i="16"/>
  <c r="D34" i="16"/>
  <c r="E34" i="16"/>
  <c r="F34" i="16"/>
  <c r="D26" i="16"/>
  <c r="E26" i="16"/>
  <c r="F26" i="16"/>
  <c r="D18" i="16"/>
  <c r="E18" i="16"/>
  <c r="F18" i="16"/>
  <c r="D10" i="16"/>
  <c r="E10" i="16"/>
  <c r="F10" i="16"/>
  <c r="B33" i="16"/>
  <c r="F33" i="16"/>
  <c r="E33" i="16"/>
  <c r="D33" i="16"/>
  <c r="B25" i="16"/>
  <c r="F25" i="16"/>
  <c r="D25" i="16"/>
  <c r="E25" i="16"/>
  <c r="B17" i="16"/>
  <c r="F17" i="16"/>
  <c r="E17" i="16"/>
  <c r="D17" i="16"/>
  <c r="B9" i="16"/>
  <c r="F9" i="16"/>
  <c r="E9" i="16"/>
  <c r="D9" i="16"/>
  <c r="E32" i="16"/>
  <c r="F32" i="16"/>
  <c r="D32" i="16"/>
  <c r="E24" i="16"/>
  <c r="D24" i="16"/>
  <c r="F24" i="16"/>
  <c r="E16" i="16"/>
  <c r="D16" i="16"/>
  <c r="F16" i="16"/>
  <c r="D8" i="16"/>
  <c r="E8" i="16"/>
  <c r="F8" i="16"/>
  <c r="D31" i="16"/>
  <c r="E31" i="16"/>
  <c r="F31" i="16"/>
  <c r="D23" i="16"/>
  <c r="E23" i="16"/>
  <c r="F23" i="16"/>
  <c r="D15" i="16"/>
  <c r="E15" i="16"/>
  <c r="F15" i="16"/>
  <c r="E30" i="16"/>
  <c r="D30" i="16"/>
  <c r="F30" i="16"/>
  <c r="D22" i="16"/>
  <c r="F22" i="16"/>
  <c r="E22" i="16"/>
  <c r="D14" i="16"/>
  <c r="E14" i="16"/>
  <c r="F14" i="16"/>
  <c r="E7" i="16"/>
  <c r="F7" i="16"/>
  <c r="B7" i="16"/>
  <c r="D7" i="16"/>
  <c r="D32" i="15"/>
  <c r="E32" i="15"/>
  <c r="F32" i="15"/>
  <c r="D24" i="15"/>
  <c r="E24" i="15"/>
  <c r="F24" i="15"/>
  <c r="D16" i="15"/>
  <c r="E16" i="15"/>
  <c r="F16" i="15"/>
  <c r="D8" i="15"/>
  <c r="E8" i="15"/>
  <c r="F8" i="15"/>
  <c r="F31" i="15"/>
  <c r="D31" i="15"/>
  <c r="E31" i="15"/>
  <c r="F23" i="15"/>
  <c r="D23" i="15"/>
  <c r="E23" i="15"/>
  <c r="F15" i="15"/>
  <c r="D15" i="15"/>
  <c r="E15" i="15"/>
  <c r="F30" i="15"/>
  <c r="D30" i="15"/>
  <c r="E30" i="15"/>
  <c r="C22" i="15"/>
  <c r="F22" i="15"/>
  <c r="D22" i="15"/>
  <c r="E22" i="15"/>
  <c r="F14" i="15"/>
  <c r="D14" i="15"/>
  <c r="E14" i="15"/>
  <c r="D29" i="15"/>
  <c r="E29" i="15"/>
  <c r="F29" i="15"/>
  <c r="D21" i="15"/>
  <c r="E21" i="15"/>
  <c r="F21" i="15"/>
  <c r="D13" i="15"/>
  <c r="E13" i="15"/>
  <c r="F13" i="15"/>
  <c r="D36" i="15"/>
  <c r="E36" i="15"/>
  <c r="F36" i="15"/>
  <c r="D28" i="15"/>
  <c r="E28" i="15"/>
  <c r="F28" i="15"/>
  <c r="D20" i="15"/>
  <c r="E20" i="15"/>
  <c r="F20" i="15"/>
  <c r="D12" i="15"/>
  <c r="E12" i="15"/>
  <c r="F12" i="15"/>
  <c r="D35" i="15"/>
  <c r="E35" i="15"/>
  <c r="F35" i="15"/>
  <c r="D27" i="15"/>
  <c r="E27" i="15"/>
  <c r="F27" i="15"/>
  <c r="D19" i="15"/>
  <c r="E19" i="15"/>
  <c r="F19" i="15"/>
  <c r="D11" i="15"/>
  <c r="E11" i="15"/>
  <c r="F11" i="15"/>
  <c r="E34" i="15"/>
  <c r="F34" i="15"/>
  <c r="D34" i="15"/>
  <c r="E26" i="15"/>
  <c r="F26" i="15"/>
  <c r="D26" i="15"/>
  <c r="E18" i="15"/>
  <c r="F18" i="15"/>
  <c r="D18" i="15"/>
  <c r="E10" i="15"/>
  <c r="F10" i="15"/>
  <c r="D10" i="15"/>
  <c r="B33" i="15"/>
  <c r="E33" i="15"/>
  <c r="D33" i="15"/>
  <c r="F33" i="15"/>
  <c r="B25" i="15"/>
  <c r="E25" i="15"/>
  <c r="D25" i="15"/>
  <c r="F25" i="15"/>
  <c r="B17" i="15"/>
  <c r="E17" i="15"/>
  <c r="D17" i="15"/>
  <c r="F17" i="15"/>
  <c r="B9" i="15"/>
  <c r="E9" i="15"/>
  <c r="D9" i="15"/>
  <c r="F9" i="15"/>
  <c r="D7" i="15"/>
  <c r="E7" i="15"/>
  <c r="C35" i="14"/>
  <c r="D35" i="14"/>
  <c r="E35" i="14"/>
  <c r="F35" i="14"/>
  <c r="C27" i="14"/>
  <c r="D27" i="14"/>
  <c r="E27" i="14"/>
  <c r="F27" i="14"/>
  <c r="C19" i="14"/>
  <c r="D19" i="14"/>
  <c r="E19" i="14"/>
  <c r="F19" i="14"/>
  <c r="D11" i="14"/>
  <c r="E11" i="14"/>
  <c r="F11" i="14"/>
  <c r="F34" i="14"/>
  <c r="D34" i="14"/>
  <c r="E34" i="14"/>
  <c r="F26" i="14"/>
  <c r="D26" i="14"/>
  <c r="E26" i="14"/>
  <c r="F18" i="14"/>
  <c r="D18" i="14"/>
  <c r="E18" i="14"/>
  <c r="F10" i="14"/>
  <c r="D10" i="14"/>
  <c r="E10" i="14"/>
  <c r="B33" i="14"/>
  <c r="D33" i="14"/>
  <c r="E33" i="14"/>
  <c r="F33" i="14"/>
  <c r="B25" i="14"/>
  <c r="D25" i="14"/>
  <c r="E25" i="14"/>
  <c r="F25" i="14"/>
  <c r="B17" i="14"/>
  <c r="D17" i="14"/>
  <c r="E17" i="14"/>
  <c r="F17" i="14"/>
  <c r="B9" i="14"/>
  <c r="D9" i="14"/>
  <c r="E9" i="14"/>
  <c r="F9" i="14"/>
  <c r="D32" i="14"/>
  <c r="E32" i="14"/>
  <c r="F32" i="14"/>
  <c r="D24" i="14"/>
  <c r="E24" i="14"/>
  <c r="F24" i="14"/>
  <c r="D16" i="14"/>
  <c r="E16" i="14"/>
  <c r="F16" i="14"/>
  <c r="D8" i="14"/>
  <c r="E8" i="14"/>
  <c r="F8" i="14"/>
  <c r="D31" i="14"/>
  <c r="E31" i="14"/>
  <c r="F31" i="14"/>
  <c r="D23" i="14"/>
  <c r="E23" i="14"/>
  <c r="F23" i="14"/>
  <c r="D15" i="14"/>
  <c r="E15" i="14"/>
  <c r="F15" i="14"/>
  <c r="D30" i="14"/>
  <c r="E30" i="14"/>
  <c r="F30" i="14"/>
  <c r="D22" i="14"/>
  <c r="E22" i="14"/>
  <c r="F22" i="14"/>
  <c r="D14" i="14"/>
  <c r="E14" i="14"/>
  <c r="F14" i="14"/>
  <c r="E29" i="14"/>
  <c r="F29" i="14"/>
  <c r="D29" i="14"/>
  <c r="E21" i="14"/>
  <c r="F21" i="14"/>
  <c r="D21" i="14"/>
  <c r="E13" i="14"/>
  <c r="F13" i="14"/>
  <c r="D13" i="14"/>
  <c r="D36" i="14"/>
  <c r="E36" i="14"/>
  <c r="F36" i="14"/>
  <c r="D28" i="14"/>
  <c r="E28" i="14"/>
  <c r="F28" i="14"/>
  <c r="D20" i="14"/>
  <c r="E20" i="14"/>
  <c r="F20" i="14"/>
  <c r="D12" i="14"/>
  <c r="E12" i="14"/>
  <c r="F12" i="14"/>
  <c r="D7" i="14"/>
  <c r="E7" i="14"/>
  <c r="F30" i="13"/>
  <c r="D30" i="13"/>
  <c r="E30" i="13"/>
  <c r="F22" i="13"/>
  <c r="D22" i="13"/>
  <c r="E22" i="13"/>
  <c r="F14" i="13"/>
  <c r="D14" i="13"/>
  <c r="E14" i="13"/>
  <c r="D29" i="13"/>
  <c r="E29" i="13"/>
  <c r="F29" i="13"/>
  <c r="D21" i="13"/>
  <c r="E21" i="13"/>
  <c r="F21" i="13"/>
  <c r="D13" i="13"/>
  <c r="E13" i="13"/>
  <c r="F13" i="13"/>
  <c r="D36" i="13"/>
  <c r="E36" i="13"/>
  <c r="F36" i="13"/>
  <c r="D28" i="13"/>
  <c r="E28" i="13"/>
  <c r="F28" i="13"/>
  <c r="D20" i="13"/>
  <c r="E20" i="13"/>
  <c r="F20" i="13"/>
  <c r="D12" i="13"/>
  <c r="E12" i="13"/>
  <c r="F12" i="13"/>
  <c r="C35" i="13"/>
  <c r="D35" i="13"/>
  <c r="E35" i="13"/>
  <c r="F35" i="13"/>
  <c r="C27" i="13"/>
  <c r="D27" i="13"/>
  <c r="E27" i="13"/>
  <c r="F27" i="13"/>
  <c r="C19" i="13"/>
  <c r="D19" i="13"/>
  <c r="E19" i="13"/>
  <c r="F19" i="13"/>
  <c r="C11" i="13"/>
  <c r="D11" i="13"/>
  <c r="E11" i="13"/>
  <c r="F11" i="13"/>
  <c r="E34" i="13"/>
  <c r="F34" i="13"/>
  <c r="D34" i="13"/>
  <c r="E26" i="13"/>
  <c r="F26" i="13"/>
  <c r="D26" i="13"/>
  <c r="E18" i="13"/>
  <c r="F18" i="13"/>
  <c r="D18" i="13"/>
  <c r="E10" i="13"/>
  <c r="F10" i="13"/>
  <c r="D10" i="13"/>
  <c r="B33" i="13"/>
  <c r="E33" i="13"/>
  <c r="D33" i="13"/>
  <c r="F33" i="13"/>
  <c r="B25" i="13"/>
  <c r="E25" i="13"/>
  <c r="D25" i="13"/>
  <c r="F25" i="13"/>
  <c r="B17" i="13"/>
  <c r="E17" i="13"/>
  <c r="D17" i="13"/>
  <c r="F17" i="13"/>
  <c r="B9" i="13"/>
  <c r="E9" i="13"/>
  <c r="D9" i="13"/>
  <c r="F9" i="13"/>
  <c r="D32" i="13"/>
  <c r="E32" i="13"/>
  <c r="F32" i="13"/>
  <c r="D24" i="13"/>
  <c r="E24" i="13"/>
  <c r="F24" i="13"/>
  <c r="D16" i="13"/>
  <c r="E16" i="13"/>
  <c r="F16" i="13"/>
  <c r="D8" i="13"/>
  <c r="E8" i="13"/>
  <c r="F8" i="13"/>
  <c r="F31" i="13"/>
  <c r="D31" i="13"/>
  <c r="E31" i="13"/>
  <c r="C23" i="13"/>
  <c r="F23" i="13"/>
  <c r="D23" i="13"/>
  <c r="E23" i="13"/>
  <c r="F15" i="13"/>
  <c r="D15" i="13"/>
  <c r="E15" i="13"/>
  <c r="E7" i="13"/>
  <c r="F7" i="13"/>
  <c r="B7" i="13"/>
  <c r="D7" i="13"/>
  <c r="E33" i="12"/>
  <c r="D33" i="12"/>
  <c r="F33" i="12"/>
  <c r="E25" i="12"/>
  <c r="D25" i="12"/>
  <c r="F25" i="12"/>
  <c r="E17" i="12"/>
  <c r="D17" i="12"/>
  <c r="F17" i="12"/>
  <c r="E9" i="12"/>
  <c r="D9" i="12"/>
  <c r="F9" i="12"/>
  <c r="D32" i="12"/>
  <c r="E32" i="12"/>
  <c r="F32" i="12"/>
  <c r="D24" i="12"/>
  <c r="E24" i="12"/>
  <c r="F24" i="12"/>
  <c r="D16" i="12"/>
  <c r="E16" i="12"/>
  <c r="F16" i="12"/>
  <c r="D8" i="12"/>
  <c r="E8" i="12"/>
  <c r="F8" i="12"/>
  <c r="F31" i="12"/>
  <c r="D31" i="12"/>
  <c r="E31" i="12"/>
  <c r="F23" i="12"/>
  <c r="D23" i="12"/>
  <c r="E23" i="12"/>
  <c r="E15" i="12"/>
  <c r="D15" i="12"/>
  <c r="F15" i="12"/>
  <c r="F30" i="12"/>
  <c r="D30" i="12"/>
  <c r="E30" i="12"/>
  <c r="F22" i="12"/>
  <c r="D22" i="12"/>
  <c r="E22" i="12"/>
  <c r="F14" i="12"/>
  <c r="D14" i="12"/>
  <c r="E14" i="12"/>
  <c r="D29" i="12"/>
  <c r="E29" i="12"/>
  <c r="F29" i="12"/>
  <c r="D21" i="12"/>
  <c r="E21" i="12"/>
  <c r="F21" i="12"/>
  <c r="D13" i="12"/>
  <c r="E13" i="12"/>
  <c r="F13" i="12"/>
  <c r="D36" i="12"/>
  <c r="E36" i="12"/>
  <c r="F36" i="12"/>
  <c r="D28" i="12"/>
  <c r="E28" i="12"/>
  <c r="F28" i="12"/>
  <c r="D20" i="12"/>
  <c r="E20" i="12"/>
  <c r="F20" i="12"/>
  <c r="D12" i="12"/>
  <c r="F12" i="12"/>
  <c r="E12" i="12"/>
  <c r="D35" i="12"/>
  <c r="E35" i="12"/>
  <c r="F35" i="12"/>
  <c r="D27" i="12"/>
  <c r="E27" i="12"/>
  <c r="F27" i="12"/>
  <c r="D19" i="12"/>
  <c r="E19" i="12"/>
  <c r="F19" i="12"/>
  <c r="D11" i="12"/>
  <c r="E11" i="12"/>
  <c r="F11" i="12"/>
  <c r="D34" i="12"/>
  <c r="E34" i="12"/>
  <c r="F34" i="12"/>
  <c r="D26" i="12"/>
  <c r="E26" i="12"/>
  <c r="F26" i="12"/>
  <c r="E18" i="12"/>
  <c r="F18" i="12"/>
  <c r="D18" i="12"/>
  <c r="E10" i="12"/>
  <c r="F10" i="12"/>
  <c r="D10" i="12"/>
  <c r="B30" i="12"/>
  <c r="B18" i="12"/>
  <c r="B10" i="12"/>
  <c r="D7" i="12"/>
  <c r="E7" i="12"/>
  <c r="D36" i="11"/>
  <c r="E36" i="11"/>
  <c r="F36" i="11"/>
  <c r="D28" i="11"/>
  <c r="E28" i="11"/>
  <c r="F28" i="11"/>
  <c r="D20" i="11"/>
  <c r="E20" i="11"/>
  <c r="F20" i="11"/>
  <c r="D12" i="11"/>
  <c r="E12" i="11"/>
  <c r="F12" i="11"/>
  <c r="F35" i="11"/>
  <c r="D35" i="11"/>
  <c r="E35" i="11"/>
  <c r="C27" i="11"/>
  <c r="F27" i="11"/>
  <c r="D27" i="11"/>
  <c r="E27" i="11"/>
  <c r="F19" i="11"/>
  <c r="D19" i="11"/>
  <c r="E19" i="11"/>
  <c r="C11" i="11"/>
  <c r="F11" i="11"/>
  <c r="D11" i="11"/>
  <c r="E11" i="11"/>
  <c r="E34" i="11"/>
  <c r="F34" i="11"/>
  <c r="D34" i="11"/>
  <c r="E26" i="11"/>
  <c r="F26" i="11"/>
  <c r="D26" i="11"/>
  <c r="E18" i="11"/>
  <c r="F18" i="11"/>
  <c r="D18" i="11"/>
  <c r="E10" i="11"/>
  <c r="F10" i="11"/>
  <c r="D10" i="11"/>
  <c r="D33" i="11"/>
  <c r="E33" i="11"/>
  <c r="F33" i="11"/>
  <c r="D25" i="11"/>
  <c r="E25" i="11"/>
  <c r="F25" i="11"/>
  <c r="D17" i="11"/>
  <c r="E17" i="11"/>
  <c r="F17" i="11"/>
  <c r="B9" i="11"/>
  <c r="D9" i="11"/>
  <c r="E9" i="11"/>
  <c r="F9" i="11"/>
  <c r="D32" i="11"/>
  <c r="E32" i="11"/>
  <c r="F32" i="11"/>
  <c r="D24" i="11"/>
  <c r="E24" i="11"/>
  <c r="F24" i="11"/>
  <c r="D16" i="11"/>
  <c r="E16" i="11"/>
  <c r="F16" i="11"/>
  <c r="D8" i="11"/>
  <c r="E8" i="11"/>
  <c r="F8" i="11"/>
  <c r="F31" i="11"/>
  <c r="D31" i="11"/>
  <c r="E31" i="11"/>
  <c r="F23" i="11"/>
  <c r="D23" i="11"/>
  <c r="E23" i="11"/>
  <c r="F15" i="11"/>
  <c r="D15" i="11"/>
  <c r="E15" i="11"/>
  <c r="E30" i="11"/>
  <c r="F30" i="11"/>
  <c r="D30" i="11"/>
  <c r="E22" i="11"/>
  <c r="F22" i="11"/>
  <c r="D22" i="11"/>
  <c r="E14" i="11"/>
  <c r="F14" i="11"/>
  <c r="D14" i="11"/>
  <c r="D29" i="11"/>
  <c r="E29" i="11"/>
  <c r="F29" i="11"/>
  <c r="D21" i="11"/>
  <c r="E21" i="11"/>
  <c r="F21" i="11"/>
  <c r="D13" i="11"/>
  <c r="E13" i="11"/>
  <c r="F13" i="11"/>
  <c r="D7" i="11"/>
  <c r="E7" i="11"/>
  <c r="D31" i="10"/>
  <c r="E31" i="10"/>
  <c r="F31" i="10"/>
  <c r="D23" i="10"/>
  <c r="E23" i="10"/>
  <c r="F23" i="10"/>
  <c r="E15" i="10"/>
  <c r="D15" i="10"/>
  <c r="F15" i="10"/>
  <c r="D30" i="10"/>
  <c r="E30" i="10"/>
  <c r="F30" i="10"/>
  <c r="D22" i="10"/>
  <c r="E22" i="10"/>
  <c r="F22" i="10"/>
  <c r="D14" i="10"/>
  <c r="E14" i="10"/>
  <c r="F14" i="10"/>
  <c r="D29" i="10"/>
  <c r="E29" i="10"/>
  <c r="F29" i="10"/>
  <c r="D21" i="10"/>
  <c r="E21" i="10"/>
  <c r="F21" i="10"/>
  <c r="D13" i="10"/>
  <c r="E13" i="10"/>
  <c r="F13" i="10"/>
  <c r="E36" i="10"/>
  <c r="F36" i="10"/>
  <c r="D36" i="10"/>
  <c r="E28" i="10"/>
  <c r="F28" i="10"/>
  <c r="D28" i="10"/>
  <c r="F20" i="10"/>
  <c r="E20" i="10"/>
  <c r="D20" i="10"/>
  <c r="E12" i="10"/>
  <c r="F12" i="10"/>
  <c r="D12" i="10"/>
  <c r="E35" i="10"/>
  <c r="F35" i="10"/>
  <c r="D35" i="10"/>
  <c r="E27" i="10"/>
  <c r="F27" i="10"/>
  <c r="D27" i="10"/>
  <c r="E19" i="10"/>
  <c r="F19" i="10"/>
  <c r="D19" i="10"/>
  <c r="C11" i="10"/>
  <c r="E11" i="10"/>
  <c r="F11" i="10"/>
  <c r="D11" i="10"/>
  <c r="D34" i="10"/>
  <c r="E34" i="10"/>
  <c r="F34" i="10"/>
  <c r="D26" i="10"/>
  <c r="E26" i="10"/>
  <c r="F26" i="10"/>
  <c r="D18" i="10"/>
  <c r="E18" i="10"/>
  <c r="F18" i="10"/>
  <c r="D10" i="10"/>
  <c r="E10" i="10"/>
  <c r="F10" i="10"/>
  <c r="F33" i="10"/>
  <c r="D33" i="10"/>
  <c r="E33" i="10"/>
  <c r="D25" i="10"/>
  <c r="F25" i="10"/>
  <c r="E25" i="10"/>
  <c r="F17" i="10"/>
  <c r="D17" i="10"/>
  <c r="E17" i="10"/>
  <c r="B9" i="10"/>
  <c r="D9" i="10"/>
  <c r="F9" i="10"/>
  <c r="E9" i="10"/>
  <c r="F32" i="10"/>
  <c r="D32" i="10"/>
  <c r="E32" i="10"/>
  <c r="F24" i="10"/>
  <c r="D24" i="10"/>
  <c r="E24" i="10"/>
  <c r="F16" i="10"/>
  <c r="D16" i="10"/>
  <c r="E16" i="10"/>
  <c r="F8" i="10"/>
  <c r="D8" i="10"/>
  <c r="E8" i="10"/>
  <c r="D7" i="10"/>
  <c r="E7" i="10"/>
  <c r="D34" i="9"/>
  <c r="E34" i="9"/>
  <c r="F34" i="9"/>
  <c r="D26" i="9"/>
  <c r="F26" i="9"/>
  <c r="E26" i="9"/>
  <c r="D18" i="9"/>
  <c r="E18" i="9"/>
  <c r="F18" i="9"/>
  <c r="D10" i="9"/>
  <c r="F10" i="9"/>
  <c r="E10" i="9"/>
  <c r="B33" i="9"/>
  <c r="F33" i="9"/>
  <c r="D33" i="9"/>
  <c r="E33" i="9"/>
  <c r="B25" i="9"/>
  <c r="E25" i="9"/>
  <c r="F25" i="9"/>
  <c r="D25" i="9"/>
  <c r="B17" i="9"/>
  <c r="E17" i="9"/>
  <c r="F17" i="9"/>
  <c r="D17" i="9"/>
  <c r="B9" i="9"/>
  <c r="F9" i="9"/>
  <c r="D9" i="9"/>
  <c r="E9" i="9"/>
  <c r="F32" i="9"/>
  <c r="D32" i="9"/>
  <c r="E32" i="9"/>
  <c r="F24" i="9"/>
  <c r="E24" i="9"/>
  <c r="D24" i="9"/>
  <c r="F16" i="9"/>
  <c r="D16" i="9"/>
  <c r="E16" i="9"/>
  <c r="F8" i="9"/>
  <c r="E8" i="9"/>
  <c r="D8" i="9"/>
  <c r="B31" i="9"/>
  <c r="D31" i="9"/>
  <c r="E31" i="9"/>
  <c r="F31" i="9"/>
  <c r="D23" i="9"/>
  <c r="E23" i="9"/>
  <c r="F23" i="9"/>
  <c r="D15" i="9"/>
  <c r="E15" i="9"/>
  <c r="F15" i="9"/>
  <c r="D30" i="9"/>
  <c r="F30" i="9"/>
  <c r="E30" i="9"/>
  <c r="D22" i="9"/>
  <c r="E22" i="9"/>
  <c r="F22" i="9"/>
  <c r="D14" i="9"/>
  <c r="E14" i="9"/>
  <c r="F14" i="9"/>
  <c r="F29" i="9"/>
  <c r="D29" i="9"/>
  <c r="E29" i="9"/>
  <c r="E21" i="9"/>
  <c r="D21" i="9"/>
  <c r="F21" i="9"/>
  <c r="F13" i="9"/>
  <c r="D13" i="9"/>
  <c r="E13" i="9"/>
  <c r="D36" i="9"/>
  <c r="E36" i="9"/>
  <c r="F36" i="9"/>
  <c r="E28" i="9"/>
  <c r="D28" i="9"/>
  <c r="F28" i="9"/>
  <c r="E20" i="9"/>
  <c r="D20" i="9"/>
  <c r="F20" i="9"/>
  <c r="D12" i="9"/>
  <c r="E12" i="9"/>
  <c r="F12" i="9"/>
  <c r="C35" i="9"/>
  <c r="E35" i="9"/>
  <c r="F35" i="9"/>
  <c r="D35" i="9"/>
  <c r="C27" i="9"/>
  <c r="E27" i="9"/>
  <c r="F27" i="9"/>
  <c r="D27" i="9"/>
  <c r="C19" i="9"/>
  <c r="E19" i="9"/>
  <c r="F19" i="9"/>
  <c r="D19" i="9"/>
  <c r="C11" i="9"/>
  <c r="E11" i="9"/>
  <c r="F11" i="9"/>
  <c r="D11" i="9"/>
  <c r="D7" i="9"/>
  <c r="E7" i="9"/>
  <c r="D29" i="8"/>
  <c r="E29" i="8"/>
  <c r="F29" i="8"/>
  <c r="D21" i="8"/>
  <c r="E21" i="8"/>
  <c r="F21" i="8"/>
  <c r="D13" i="8"/>
  <c r="E13" i="8"/>
  <c r="F13" i="8"/>
  <c r="D36" i="8"/>
  <c r="E36" i="8"/>
  <c r="F36" i="8"/>
  <c r="D28" i="8"/>
  <c r="E28" i="8"/>
  <c r="F28" i="8"/>
  <c r="D20" i="8"/>
  <c r="E20" i="8"/>
  <c r="F20" i="8"/>
  <c r="D12" i="8"/>
  <c r="E12" i="8"/>
  <c r="F12" i="8"/>
  <c r="C35" i="8"/>
  <c r="D35" i="8"/>
  <c r="E35" i="8"/>
  <c r="F35" i="8"/>
  <c r="C27" i="8"/>
  <c r="D27" i="8"/>
  <c r="E27" i="8"/>
  <c r="F27" i="8"/>
  <c r="C19" i="8"/>
  <c r="D19" i="8"/>
  <c r="E19" i="8"/>
  <c r="F19" i="8"/>
  <c r="C11" i="8"/>
  <c r="D11" i="8"/>
  <c r="E11" i="8"/>
  <c r="F11" i="8"/>
  <c r="E34" i="8"/>
  <c r="F34" i="8"/>
  <c r="D34" i="8"/>
  <c r="D26" i="8"/>
  <c r="E26" i="8"/>
  <c r="F26" i="8"/>
  <c r="E18" i="8"/>
  <c r="F18" i="8"/>
  <c r="D18" i="8"/>
  <c r="E10" i="8"/>
  <c r="F10" i="8"/>
  <c r="D10" i="8"/>
  <c r="B33" i="8"/>
  <c r="E33" i="8"/>
  <c r="D33" i="8"/>
  <c r="F33" i="8"/>
  <c r="B25" i="8"/>
  <c r="E25" i="8"/>
  <c r="D25" i="8"/>
  <c r="F25" i="8"/>
  <c r="B17" i="8"/>
  <c r="E17" i="8"/>
  <c r="D17" i="8"/>
  <c r="F17" i="8"/>
  <c r="B9" i="8"/>
  <c r="E9" i="8"/>
  <c r="D9" i="8"/>
  <c r="F9" i="8"/>
  <c r="D32" i="8"/>
  <c r="E32" i="8"/>
  <c r="F32" i="8"/>
  <c r="D24" i="8"/>
  <c r="E24" i="8"/>
  <c r="F24" i="8"/>
  <c r="D16" i="8"/>
  <c r="E16" i="8"/>
  <c r="F16" i="8"/>
  <c r="D8" i="8"/>
  <c r="E8" i="8"/>
  <c r="F8" i="8"/>
  <c r="C31" i="8"/>
  <c r="E31" i="8"/>
  <c r="F31" i="8"/>
  <c r="D31" i="8"/>
  <c r="C23" i="8"/>
  <c r="D23" i="8"/>
  <c r="F23" i="8"/>
  <c r="E23" i="8"/>
  <c r="F15" i="8"/>
  <c r="D15" i="8"/>
  <c r="E15" i="8"/>
  <c r="F30" i="8"/>
  <c r="D30" i="8"/>
  <c r="E30" i="8"/>
  <c r="F22" i="8"/>
  <c r="D22" i="8"/>
  <c r="E22" i="8"/>
  <c r="F14" i="8"/>
  <c r="D14" i="8"/>
  <c r="E14" i="8"/>
  <c r="E7" i="8"/>
  <c r="F7" i="8"/>
  <c r="B7" i="8"/>
  <c r="D7" i="8"/>
  <c r="B22" i="7"/>
  <c r="C18" i="7"/>
  <c r="B33" i="7"/>
  <c r="B25" i="7"/>
  <c r="B17" i="7"/>
  <c r="B9" i="7"/>
  <c r="B35" i="6"/>
  <c r="B27" i="6"/>
  <c r="B19" i="6"/>
  <c r="B11" i="6"/>
  <c r="B34" i="6"/>
  <c r="B26" i="6"/>
  <c r="B18" i="6"/>
  <c r="B10" i="6"/>
  <c r="B33" i="6"/>
  <c r="B25" i="6"/>
  <c r="B17" i="6"/>
  <c r="B9" i="6"/>
  <c r="B32" i="6"/>
  <c r="B24" i="6"/>
  <c r="B16" i="6"/>
  <c r="B8" i="6"/>
  <c r="B31" i="6"/>
  <c r="B23" i="6"/>
  <c r="B15" i="6"/>
  <c r="B30" i="6"/>
  <c r="B22" i="6"/>
  <c r="B14" i="6"/>
  <c r="B29" i="6"/>
  <c r="B21" i="6"/>
  <c r="B13" i="6"/>
  <c r="B36" i="6"/>
  <c r="B28" i="6"/>
  <c r="B20" i="6"/>
  <c r="B12" i="6"/>
  <c r="F19" i="18"/>
  <c r="E19" i="18"/>
  <c r="D19" i="18"/>
  <c r="C19" i="18"/>
  <c r="B19" i="18"/>
  <c r="C12" i="18"/>
  <c r="B12" i="18"/>
  <c r="E20" i="18"/>
  <c r="D20" i="18"/>
  <c r="C20" i="18"/>
  <c r="B20" i="18"/>
  <c r="F20" i="18"/>
  <c r="E28" i="18"/>
  <c r="D28" i="18"/>
  <c r="C28" i="18"/>
  <c r="B28" i="18"/>
  <c r="F28" i="18"/>
  <c r="F27" i="18"/>
  <c r="E27" i="18"/>
  <c r="D27" i="18"/>
  <c r="C27" i="18"/>
  <c r="B27" i="18"/>
  <c r="C5" i="18"/>
  <c r="B5" i="18"/>
  <c r="C13" i="18"/>
  <c r="B13" i="18"/>
  <c r="C21" i="18"/>
  <c r="B21" i="18"/>
  <c r="F21" i="18"/>
  <c r="E21" i="18"/>
  <c r="D21" i="18"/>
  <c r="C29" i="18"/>
  <c r="B29" i="18"/>
  <c r="F29" i="18"/>
  <c r="E29" i="18"/>
  <c r="D29" i="18"/>
  <c r="C6" i="18"/>
  <c r="B6" i="18"/>
  <c r="C14" i="18"/>
  <c r="B14" i="18"/>
  <c r="F22" i="18"/>
  <c r="E22" i="18"/>
  <c r="D22" i="18"/>
  <c r="C22" i="18"/>
  <c r="B22" i="18"/>
  <c r="F30" i="18"/>
  <c r="E30" i="18"/>
  <c r="D30" i="18"/>
  <c r="C30" i="18"/>
  <c r="B30" i="18"/>
  <c r="C11" i="18"/>
  <c r="B11" i="18"/>
  <c r="C7" i="18"/>
  <c r="B7" i="18"/>
  <c r="C15" i="18"/>
  <c r="B15" i="18"/>
  <c r="F23" i="18"/>
  <c r="E23" i="18"/>
  <c r="D23" i="18"/>
  <c r="C23" i="18"/>
  <c r="B23" i="18"/>
  <c r="F31" i="18"/>
  <c r="E31" i="18"/>
  <c r="D31" i="18"/>
  <c r="C31" i="18"/>
  <c r="B31" i="18"/>
  <c r="C8" i="18"/>
  <c r="B8" i="18"/>
  <c r="E16" i="18"/>
  <c r="D16" i="18"/>
  <c r="C16" i="18"/>
  <c r="B16" i="18"/>
  <c r="F16" i="18"/>
  <c r="E24" i="18"/>
  <c r="D24" i="18"/>
  <c r="C24" i="18"/>
  <c r="B24" i="18"/>
  <c r="F24" i="18"/>
  <c r="E32" i="18"/>
  <c r="D32" i="18"/>
  <c r="C32" i="18"/>
  <c r="B32" i="18"/>
  <c r="F32" i="18"/>
  <c r="C9" i="18"/>
  <c r="B9" i="18"/>
  <c r="C17" i="18"/>
  <c r="B17" i="18"/>
  <c r="F17" i="18"/>
  <c r="E17" i="18"/>
  <c r="D17" i="18"/>
  <c r="C25" i="18"/>
  <c r="B25" i="18"/>
  <c r="F25" i="18"/>
  <c r="E25" i="18"/>
  <c r="D25" i="18"/>
  <c r="C33" i="18"/>
  <c r="B33" i="18"/>
  <c r="F33" i="18"/>
  <c r="E33" i="18"/>
  <c r="D33" i="18"/>
  <c r="C10" i="18"/>
  <c r="B10" i="18"/>
  <c r="F18" i="18"/>
  <c r="E18" i="18"/>
  <c r="D18" i="18"/>
  <c r="C18" i="18"/>
  <c r="B18" i="18"/>
  <c r="F26" i="18"/>
  <c r="E26" i="18"/>
  <c r="D26" i="18"/>
  <c r="C26" i="18"/>
  <c r="B26" i="18"/>
  <c r="F34" i="18"/>
  <c r="E34" i="18"/>
  <c r="D34" i="18"/>
  <c r="C34" i="18"/>
  <c r="B34" i="18"/>
  <c r="C23" i="16"/>
  <c r="AL23" i="16"/>
  <c r="C15" i="16"/>
  <c r="B15" i="16"/>
  <c r="C20" i="17"/>
  <c r="B35" i="17"/>
  <c r="C35" i="17"/>
  <c r="B31" i="17"/>
  <c r="B15" i="17"/>
  <c r="B14" i="17"/>
  <c r="C14" i="17"/>
  <c r="B13" i="17"/>
  <c r="C13" i="17"/>
  <c r="B19" i="17"/>
  <c r="C19" i="17"/>
  <c r="C12" i="17"/>
  <c r="B30" i="16"/>
  <c r="B11" i="17"/>
  <c r="C11" i="17"/>
  <c r="B29" i="17"/>
  <c r="C29" i="17"/>
  <c r="B23" i="17"/>
  <c r="C23" i="17"/>
  <c r="C10" i="17"/>
  <c r="B10" i="17"/>
  <c r="C27" i="16"/>
  <c r="AN27" i="16"/>
  <c r="B20" i="16"/>
  <c r="B36" i="17"/>
  <c r="C36" i="17"/>
  <c r="C21" i="17"/>
  <c r="B21" i="17"/>
  <c r="C28" i="17"/>
  <c r="B28" i="17"/>
  <c r="B20" i="17"/>
  <c r="C27" i="17"/>
  <c r="B23" i="16"/>
  <c r="C31" i="17"/>
  <c r="B27" i="17"/>
  <c r="C31" i="16"/>
  <c r="B31" i="16"/>
  <c r="AN31" i="16"/>
  <c r="B25" i="17"/>
  <c r="C25" i="17"/>
  <c r="B22" i="17"/>
  <c r="C22" i="17"/>
  <c r="B36" i="15"/>
  <c r="C35" i="16"/>
  <c r="AN35" i="16"/>
  <c r="B16" i="17"/>
  <c r="C16" i="17"/>
  <c r="B14" i="16"/>
  <c r="AM27" i="15"/>
  <c r="B32" i="17"/>
  <c r="C32" i="17"/>
  <c r="B28" i="16"/>
  <c r="AM28" i="16"/>
  <c r="B22" i="16"/>
  <c r="B12" i="16"/>
  <c r="B33" i="17"/>
  <c r="C33" i="17"/>
  <c r="B30" i="17"/>
  <c r="C30" i="17"/>
  <c r="B24" i="17"/>
  <c r="C24" i="17"/>
  <c r="B36" i="16"/>
  <c r="B17" i="17"/>
  <c r="C17" i="17"/>
  <c r="B8" i="17"/>
  <c r="C8" i="17"/>
  <c r="B12" i="17"/>
  <c r="C15" i="17"/>
  <c r="C9" i="17"/>
  <c r="C34" i="17"/>
  <c r="C26" i="17"/>
  <c r="C18" i="17"/>
  <c r="B22" i="15"/>
  <c r="AM32" i="16"/>
  <c r="B32" i="16"/>
  <c r="C32" i="16"/>
  <c r="B26" i="16"/>
  <c r="C26" i="16"/>
  <c r="AN26" i="16"/>
  <c r="B29" i="16"/>
  <c r="C29" i="16"/>
  <c r="B8" i="16"/>
  <c r="C8" i="16"/>
  <c r="B29" i="15"/>
  <c r="C29" i="15"/>
  <c r="C35" i="15"/>
  <c r="B28" i="15"/>
  <c r="C11" i="15"/>
  <c r="B24" i="16"/>
  <c r="C24" i="16"/>
  <c r="B18" i="16"/>
  <c r="C18" i="16"/>
  <c r="AN18" i="16"/>
  <c r="B21" i="16"/>
  <c r="C21" i="16"/>
  <c r="B34" i="16"/>
  <c r="C34" i="16"/>
  <c r="B14" i="15"/>
  <c r="C14" i="15"/>
  <c r="B16" i="16"/>
  <c r="C16" i="16"/>
  <c r="B10" i="16"/>
  <c r="C10" i="16"/>
  <c r="B30" i="13"/>
  <c r="B22" i="14"/>
  <c r="B21" i="15"/>
  <c r="C21" i="15"/>
  <c r="B13" i="16"/>
  <c r="C13" i="16"/>
  <c r="C27" i="15"/>
  <c r="B13" i="15"/>
  <c r="C36" i="16"/>
  <c r="B35" i="16"/>
  <c r="C28" i="16"/>
  <c r="B27" i="16"/>
  <c r="C20" i="16"/>
  <c r="B19" i="16"/>
  <c r="C12" i="16"/>
  <c r="B11" i="16"/>
  <c r="C30" i="15"/>
  <c r="C30" i="16"/>
  <c r="C22" i="16"/>
  <c r="C14" i="16"/>
  <c r="B30" i="15"/>
  <c r="C33" i="16"/>
  <c r="C25" i="16"/>
  <c r="C17" i="16"/>
  <c r="C9" i="16"/>
  <c r="C13" i="15"/>
  <c r="B26" i="15"/>
  <c r="C26" i="15"/>
  <c r="B8" i="15"/>
  <c r="C8" i="15"/>
  <c r="C15" i="13"/>
  <c r="B15" i="13"/>
  <c r="B36" i="14"/>
  <c r="B32" i="15"/>
  <c r="C32" i="15"/>
  <c r="AN32" i="15"/>
  <c r="B15" i="15"/>
  <c r="C15" i="15"/>
  <c r="C23" i="14"/>
  <c r="B23" i="14"/>
  <c r="B31" i="15"/>
  <c r="C31" i="15"/>
  <c r="B24" i="15"/>
  <c r="C24" i="15"/>
  <c r="C11" i="14"/>
  <c r="AM23" i="15"/>
  <c r="B23" i="15"/>
  <c r="C23" i="15"/>
  <c r="B20" i="13"/>
  <c r="C19" i="15"/>
  <c r="AM19" i="15"/>
  <c r="B19" i="15"/>
  <c r="B15" i="14"/>
  <c r="B18" i="15"/>
  <c r="C18" i="15"/>
  <c r="B10" i="15"/>
  <c r="C10" i="15"/>
  <c r="B14" i="14"/>
  <c r="C14" i="14"/>
  <c r="B34" i="15"/>
  <c r="C34" i="15"/>
  <c r="B30" i="14"/>
  <c r="C30" i="14"/>
  <c r="B16" i="15"/>
  <c r="C16" i="15"/>
  <c r="B20" i="14"/>
  <c r="C36" i="15"/>
  <c r="B35" i="15"/>
  <c r="C28" i="15"/>
  <c r="B27" i="15"/>
  <c r="C20" i="15"/>
  <c r="C12" i="15"/>
  <c r="B11" i="15"/>
  <c r="B20" i="15"/>
  <c r="B12" i="15"/>
  <c r="B28" i="14"/>
  <c r="C22" i="14"/>
  <c r="C33" i="15"/>
  <c r="C25" i="15"/>
  <c r="C17" i="15"/>
  <c r="C9" i="15"/>
  <c r="B18" i="14"/>
  <c r="C18" i="14"/>
  <c r="AN18" i="14"/>
  <c r="B21" i="14"/>
  <c r="C21" i="14"/>
  <c r="B34" i="14"/>
  <c r="C34" i="14"/>
  <c r="AN34" i="14"/>
  <c r="C31" i="13"/>
  <c r="B31" i="13"/>
  <c r="B26" i="14"/>
  <c r="C26" i="14"/>
  <c r="AN26" i="14"/>
  <c r="B16" i="14"/>
  <c r="C16" i="14"/>
  <c r="B36" i="13"/>
  <c r="B14" i="13"/>
  <c r="B29" i="14"/>
  <c r="C29" i="14"/>
  <c r="B10" i="14"/>
  <c r="C10" i="14"/>
  <c r="B32" i="14"/>
  <c r="C32" i="14"/>
  <c r="B13" i="14"/>
  <c r="C13" i="14"/>
  <c r="AM28" i="12"/>
  <c r="B12" i="13"/>
  <c r="B31" i="14"/>
  <c r="C31" i="14"/>
  <c r="B24" i="14"/>
  <c r="C24" i="14"/>
  <c r="B34" i="12"/>
  <c r="AN34" i="12"/>
  <c r="B28" i="13"/>
  <c r="B22" i="13"/>
  <c r="B8" i="14"/>
  <c r="C8" i="14"/>
  <c r="B23" i="13"/>
  <c r="C36" i="14"/>
  <c r="B35" i="14"/>
  <c r="C28" i="14"/>
  <c r="B27" i="14"/>
  <c r="C20" i="14"/>
  <c r="B19" i="14"/>
  <c r="C12" i="14"/>
  <c r="B11" i="14"/>
  <c r="B12" i="14"/>
  <c r="C15" i="14"/>
  <c r="C33" i="14"/>
  <c r="C25" i="14"/>
  <c r="C17" i="14"/>
  <c r="C9" i="14"/>
  <c r="B8" i="13"/>
  <c r="C8" i="13"/>
  <c r="C36" i="12"/>
  <c r="B36" i="12"/>
  <c r="AM36" i="12"/>
  <c r="B26" i="12"/>
  <c r="AN26" i="12"/>
  <c r="B12" i="12"/>
  <c r="C12" i="12"/>
  <c r="B35" i="12"/>
  <c r="C35" i="12"/>
  <c r="B11" i="12"/>
  <c r="C11" i="12"/>
  <c r="B24" i="13"/>
  <c r="C24" i="13"/>
  <c r="B18" i="13"/>
  <c r="C18" i="13"/>
  <c r="B21" i="11"/>
  <c r="AM21" i="11"/>
  <c r="AN36" i="11"/>
  <c r="C23" i="12"/>
  <c r="B23" i="12"/>
  <c r="B34" i="13"/>
  <c r="C34" i="13"/>
  <c r="B21" i="13"/>
  <c r="C21" i="13"/>
  <c r="B29" i="12"/>
  <c r="C29" i="12"/>
  <c r="B22" i="12"/>
  <c r="C22" i="12"/>
  <c r="B16" i="13"/>
  <c r="C16" i="13"/>
  <c r="B10" i="13"/>
  <c r="C10" i="13"/>
  <c r="B21" i="12"/>
  <c r="AN21" i="12"/>
  <c r="C21" i="12"/>
  <c r="B13" i="13"/>
  <c r="C13" i="13"/>
  <c r="B25" i="11"/>
  <c r="B17" i="11"/>
  <c r="B31" i="12"/>
  <c r="C31" i="12"/>
  <c r="B20" i="12"/>
  <c r="C20" i="12"/>
  <c r="C14" i="12"/>
  <c r="B14" i="12"/>
  <c r="B32" i="13"/>
  <c r="C32" i="13"/>
  <c r="B26" i="13"/>
  <c r="C26" i="13"/>
  <c r="B27" i="12"/>
  <c r="C27" i="12"/>
  <c r="C13" i="12"/>
  <c r="B29" i="13"/>
  <c r="C29" i="13"/>
  <c r="C28" i="12"/>
  <c r="C15" i="12"/>
  <c r="C36" i="13"/>
  <c r="B35" i="13"/>
  <c r="C28" i="13"/>
  <c r="B27" i="13"/>
  <c r="C20" i="13"/>
  <c r="B19" i="13"/>
  <c r="C12" i="13"/>
  <c r="B11" i="13"/>
  <c r="B28" i="12"/>
  <c r="B15" i="12"/>
  <c r="C30" i="13"/>
  <c r="C22" i="13"/>
  <c r="C14" i="13"/>
  <c r="C30" i="12"/>
  <c r="C19" i="12"/>
  <c r="C33" i="13"/>
  <c r="C25" i="13"/>
  <c r="C17" i="13"/>
  <c r="C9" i="13"/>
  <c r="B19" i="12"/>
  <c r="B33" i="12"/>
  <c r="C33" i="12"/>
  <c r="B8" i="12"/>
  <c r="C8" i="12"/>
  <c r="B15" i="11"/>
  <c r="B16" i="12"/>
  <c r="C16" i="12"/>
  <c r="B33" i="11"/>
  <c r="B13" i="11"/>
  <c r="C13" i="11"/>
  <c r="AM32" i="12"/>
  <c r="B32" i="12"/>
  <c r="C32" i="12"/>
  <c r="B25" i="12"/>
  <c r="C25" i="12"/>
  <c r="B15" i="10"/>
  <c r="C29" i="11"/>
  <c r="B29" i="11"/>
  <c r="B24" i="12"/>
  <c r="C24" i="12"/>
  <c r="B17" i="12"/>
  <c r="C17" i="12"/>
  <c r="B9" i="12"/>
  <c r="C9" i="12"/>
  <c r="B13" i="12"/>
  <c r="C34" i="12"/>
  <c r="C26" i="12"/>
  <c r="C18" i="12"/>
  <c r="C10" i="12"/>
  <c r="C21" i="11"/>
  <c r="B32" i="11"/>
  <c r="C32" i="11"/>
  <c r="AN32" i="11"/>
  <c r="B24" i="11"/>
  <c r="C24" i="11"/>
  <c r="B30" i="11"/>
  <c r="C30" i="11"/>
  <c r="AN30" i="11"/>
  <c r="B22" i="11"/>
  <c r="C22" i="11"/>
  <c r="C19" i="11"/>
  <c r="B19" i="11"/>
  <c r="B31" i="10"/>
  <c r="B13" i="10"/>
  <c r="C13" i="10"/>
  <c r="C35" i="11"/>
  <c r="B35" i="11"/>
  <c r="B18" i="11"/>
  <c r="C18" i="11"/>
  <c r="B34" i="11"/>
  <c r="C34" i="11"/>
  <c r="B26" i="11"/>
  <c r="C26" i="11"/>
  <c r="B14" i="11"/>
  <c r="C14" i="11"/>
  <c r="B23" i="9"/>
  <c r="AL36" i="10"/>
  <c r="B10" i="11"/>
  <c r="C10" i="11"/>
  <c r="B16" i="11"/>
  <c r="C16" i="11"/>
  <c r="B23" i="10"/>
  <c r="B31" i="11"/>
  <c r="C31" i="11"/>
  <c r="B23" i="11"/>
  <c r="C23" i="11"/>
  <c r="B8" i="11"/>
  <c r="C8" i="11"/>
  <c r="C36" i="11"/>
  <c r="C28" i="11"/>
  <c r="B27" i="11"/>
  <c r="C20" i="11"/>
  <c r="C12" i="11"/>
  <c r="B11" i="11"/>
  <c r="B36" i="11"/>
  <c r="B28" i="11"/>
  <c r="B20" i="11"/>
  <c r="B12" i="11"/>
  <c r="C29" i="10"/>
  <c r="B29" i="10"/>
  <c r="AM17" i="11"/>
  <c r="C15" i="11"/>
  <c r="C33" i="11"/>
  <c r="C25" i="11"/>
  <c r="C17" i="11"/>
  <c r="C9" i="11"/>
  <c r="B29" i="9"/>
  <c r="C29" i="9"/>
  <c r="AM20" i="8"/>
  <c r="B20" i="8"/>
  <c r="B28" i="9"/>
  <c r="B15" i="9"/>
  <c r="C19" i="10"/>
  <c r="B19" i="10"/>
  <c r="B21" i="10"/>
  <c r="C21" i="10"/>
  <c r="B24" i="10"/>
  <c r="C24" i="10"/>
  <c r="C26" i="7"/>
  <c r="B26" i="7"/>
  <c r="B21" i="9"/>
  <c r="C21" i="9"/>
  <c r="B13" i="9"/>
  <c r="C13" i="9"/>
  <c r="C35" i="10"/>
  <c r="AN35" i="10"/>
  <c r="B35" i="10"/>
  <c r="B18" i="10"/>
  <c r="C18" i="10"/>
  <c r="B14" i="10"/>
  <c r="C14" i="10"/>
  <c r="B20" i="9"/>
  <c r="B12" i="9"/>
  <c r="B34" i="10"/>
  <c r="C34" i="10"/>
  <c r="B30" i="10"/>
  <c r="C30" i="10"/>
  <c r="B17" i="10"/>
  <c r="C17" i="10"/>
  <c r="AL17" i="10"/>
  <c r="B30" i="8"/>
  <c r="B33" i="10"/>
  <c r="C33" i="10"/>
  <c r="C27" i="10"/>
  <c r="B27" i="10"/>
  <c r="B16" i="10"/>
  <c r="C16" i="10"/>
  <c r="B25" i="10"/>
  <c r="C25" i="10"/>
  <c r="B36" i="9"/>
  <c r="B32" i="10"/>
  <c r="AL32" i="10"/>
  <c r="C32" i="10"/>
  <c r="B26" i="10"/>
  <c r="C26" i="10"/>
  <c r="B22" i="10"/>
  <c r="C22" i="10"/>
  <c r="B10" i="10"/>
  <c r="C10" i="10"/>
  <c r="B8" i="10"/>
  <c r="C8" i="10"/>
  <c r="C36" i="10"/>
  <c r="C28" i="10"/>
  <c r="C20" i="10"/>
  <c r="C12" i="10"/>
  <c r="B11" i="10"/>
  <c r="B36" i="10"/>
  <c r="B28" i="10"/>
  <c r="B20" i="10"/>
  <c r="B12" i="10"/>
  <c r="C31" i="10"/>
  <c r="C23" i="10"/>
  <c r="C15" i="10"/>
  <c r="C9" i="10"/>
  <c r="B8" i="9"/>
  <c r="C8" i="9"/>
  <c r="AM36" i="8"/>
  <c r="B36" i="8"/>
  <c r="B12" i="8"/>
  <c r="B24" i="9"/>
  <c r="C24" i="9"/>
  <c r="B18" i="9"/>
  <c r="C18" i="9"/>
  <c r="B14" i="9"/>
  <c r="C14" i="9"/>
  <c r="B34" i="9"/>
  <c r="C34" i="9"/>
  <c r="B30" i="9"/>
  <c r="C30" i="9"/>
  <c r="B16" i="9"/>
  <c r="C16" i="9"/>
  <c r="B10" i="9"/>
  <c r="C10" i="9"/>
  <c r="B28" i="8"/>
  <c r="B22" i="8"/>
  <c r="C15" i="8"/>
  <c r="B15" i="8"/>
  <c r="B32" i="9"/>
  <c r="C32" i="9"/>
  <c r="B26" i="9"/>
  <c r="C26" i="9"/>
  <c r="B22" i="9"/>
  <c r="C22" i="9"/>
  <c r="B14" i="8"/>
  <c r="B23" i="8"/>
  <c r="C36" i="9"/>
  <c r="B35" i="9"/>
  <c r="C28" i="9"/>
  <c r="B27" i="9"/>
  <c r="C20" i="9"/>
  <c r="B19" i="9"/>
  <c r="C12" i="9"/>
  <c r="B11" i="9"/>
  <c r="C31" i="9"/>
  <c r="C23" i="9"/>
  <c r="C15" i="9"/>
  <c r="B36" i="7"/>
  <c r="B31" i="8"/>
  <c r="C33" i="9"/>
  <c r="C25" i="9"/>
  <c r="C17" i="9"/>
  <c r="C9" i="9"/>
  <c r="B14" i="7"/>
  <c r="B13" i="8"/>
  <c r="C13" i="8"/>
  <c r="B29" i="8"/>
  <c r="C29" i="8"/>
  <c r="B8" i="8"/>
  <c r="C8" i="8"/>
  <c r="B30" i="7"/>
  <c r="B24" i="8"/>
  <c r="C24" i="8"/>
  <c r="B18" i="8"/>
  <c r="C18" i="8"/>
  <c r="B34" i="8"/>
  <c r="C34" i="8"/>
  <c r="C10" i="7"/>
  <c r="B10" i="7"/>
  <c r="B21" i="8"/>
  <c r="C21" i="8"/>
  <c r="C35" i="7"/>
  <c r="B16" i="8"/>
  <c r="C16" i="8"/>
  <c r="B10" i="8"/>
  <c r="C10" i="8"/>
  <c r="B32" i="8"/>
  <c r="C32" i="8"/>
  <c r="B26" i="8"/>
  <c r="C26" i="8"/>
  <c r="B18" i="7"/>
  <c r="C36" i="8"/>
  <c r="B35" i="8"/>
  <c r="C28" i="8"/>
  <c r="B27" i="8"/>
  <c r="C20" i="8"/>
  <c r="B19" i="8"/>
  <c r="C12" i="8"/>
  <c r="B11" i="8"/>
  <c r="C30" i="8"/>
  <c r="C22" i="8"/>
  <c r="C14" i="8"/>
  <c r="C33" i="8"/>
  <c r="C25" i="8"/>
  <c r="C17" i="8"/>
  <c r="C9" i="8"/>
  <c r="B34" i="7"/>
  <c r="C34" i="7"/>
  <c r="B29" i="7"/>
  <c r="C29" i="7"/>
  <c r="B8" i="7"/>
  <c r="C8" i="7"/>
  <c r="B16" i="7"/>
  <c r="C16" i="7"/>
  <c r="B13" i="7"/>
  <c r="C13" i="7"/>
  <c r="B21" i="7"/>
  <c r="C21" i="7"/>
  <c r="B24" i="7"/>
  <c r="C24" i="7"/>
  <c r="B15" i="7"/>
  <c r="C15" i="7"/>
  <c r="C11" i="7"/>
  <c r="B11" i="7"/>
  <c r="B32" i="7"/>
  <c r="C32" i="7"/>
  <c r="B23" i="7"/>
  <c r="C23" i="7"/>
  <c r="C19" i="7"/>
  <c r="B19" i="7"/>
  <c r="C27" i="7"/>
  <c r="B27" i="7"/>
  <c r="B31" i="7"/>
  <c r="C31" i="7"/>
  <c r="C36" i="7"/>
  <c r="B35" i="7"/>
  <c r="C28" i="7"/>
  <c r="C20" i="7"/>
  <c r="C12" i="7"/>
  <c r="B28" i="7"/>
  <c r="B20" i="7"/>
  <c r="B12" i="7"/>
  <c r="C30" i="7"/>
  <c r="C22" i="7"/>
  <c r="C14" i="7"/>
  <c r="C33" i="7"/>
  <c r="C25" i="7"/>
  <c r="C17" i="7"/>
  <c r="C9" i="7"/>
  <c r="C31" i="6"/>
  <c r="C23" i="6"/>
  <c r="C15" i="6"/>
  <c r="C30" i="6"/>
  <c r="C22" i="6"/>
  <c r="C14" i="6"/>
  <c r="C29" i="6"/>
  <c r="C21" i="6"/>
  <c r="C13" i="6"/>
  <c r="C36" i="6"/>
  <c r="C28" i="6"/>
  <c r="C20" i="6"/>
  <c r="C12" i="6"/>
  <c r="C35" i="6"/>
  <c r="C27" i="6"/>
  <c r="C19" i="6"/>
  <c r="C11" i="6"/>
  <c r="C34" i="6"/>
  <c r="C26" i="6"/>
  <c r="C18" i="6"/>
  <c r="C10" i="6"/>
  <c r="C33" i="6"/>
  <c r="C25" i="6"/>
  <c r="C17" i="6"/>
  <c r="C9" i="6"/>
  <c r="C32" i="6"/>
  <c r="C24" i="6"/>
  <c r="C16" i="6"/>
  <c r="C8" i="6"/>
  <c r="AL36" i="12"/>
  <c r="AN22" i="16"/>
  <c r="AL33" i="15"/>
  <c r="AN28" i="15"/>
  <c r="AL26" i="12"/>
  <c r="AM24" i="12"/>
  <c r="AL28" i="14"/>
  <c r="AL34" i="10"/>
  <c r="AL35" i="14"/>
  <c r="AN30" i="14"/>
  <c r="AL36" i="14"/>
  <c r="AL24" i="15"/>
  <c r="AM24" i="16"/>
  <c r="AL24" i="16"/>
  <c r="AN30" i="16"/>
  <c r="AM36" i="16"/>
  <c r="AL36" i="16"/>
  <c r="AL20" i="14"/>
  <c r="AL32" i="14"/>
  <c r="AM20" i="16"/>
  <c r="AL20" i="16"/>
  <c r="AL25" i="15"/>
  <c r="AM16" i="16"/>
  <c r="AN22" i="14"/>
  <c r="AL24" i="14"/>
  <c r="AL28" i="16"/>
  <c r="AL32" i="16"/>
  <c r="AL28" i="15"/>
  <c r="AL31" i="16"/>
  <c r="AM32" i="8"/>
  <c r="AL32" i="8"/>
  <c r="AL25" i="10"/>
  <c r="AN23" i="11"/>
  <c r="AL20" i="10"/>
  <c r="AN20" i="10"/>
  <c r="AL26" i="10"/>
  <c r="AM16" i="12"/>
  <c r="AL23" i="12"/>
  <c r="AN23" i="12"/>
  <c r="AL24" i="10"/>
  <c r="AN24" i="10"/>
  <c r="AL30" i="10"/>
  <c r="AL33" i="10"/>
  <c r="AN18" i="12"/>
  <c r="AL18" i="12"/>
  <c r="B7" i="12"/>
  <c r="AN28" i="10"/>
  <c r="AL28" i="10"/>
  <c r="AN27" i="11"/>
  <c r="AL33" i="11"/>
  <c r="AN29" i="12"/>
  <c r="AL18" i="10"/>
  <c r="AN23" i="10"/>
  <c r="AL29" i="10"/>
  <c r="AM20" i="12"/>
  <c r="AL20" i="12"/>
  <c r="AN20" i="15"/>
  <c r="AM20" i="15"/>
  <c r="AL20" i="15"/>
  <c r="AN26" i="15"/>
  <c r="AM26" i="15"/>
  <c r="AL26" i="15"/>
  <c r="AL22" i="10"/>
  <c r="AL24" i="12"/>
  <c r="AM16" i="14"/>
  <c r="AL16" i="14"/>
  <c r="AN16" i="14"/>
  <c r="AL31" i="14"/>
  <c r="AN31" i="14"/>
  <c r="AM31" i="14"/>
  <c r="AN21" i="15"/>
  <c r="AM21" i="15"/>
  <c r="AL21" i="15"/>
  <c r="AL34" i="12"/>
  <c r="AL27" i="14"/>
  <c r="AN27" i="14"/>
  <c r="AM27" i="14"/>
  <c r="C7" i="15"/>
  <c r="B7" i="15"/>
  <c r="AN22" i="15"/>
  <c r="AM22" i="15"/>
  <c r="AL22" i="15"/>
  <c r="AL32" i="12"/>
  <c r="AL19" i="14"/>
  <c r="AN19" i="14"/>
  <c r="AL23" i="14"/>
  <c r="AN23" i="14"/>
  <c r="AM23" i="14"/>
  <c r="AN16" i="15"/>
  <c r="AM16" i="15"/>
  <c r="AL16" i="15"/>
  <c r="AN34" i="15"/>
  <c r="AM34" i="15"/>
  <c r="AL34" i="15"/>
  <c r="AL32" i="11"/>
  <c r="AM19" i="14"/>
  <c r="AN17" i="15"/>
  <c r="AM17" i="15"/>
  <c r="AL17" i="15"/>
  <c r="AN31" i="15"/>
  <c r="AM31" i="15"/>
  <c r="AL31" i="15"/>
  <c r="AN18" i="15"/>
  <c r="AM18" i="15"/>
  <c r="AL18" i="15"/>
  <c r="AL31" i="12"/>
  <c r="AN31" i="12"/>
  <c r="C7" i="14"/>
  <c r="B7" i="14"/>
  <c r="AL28" i="12"/>
  <c r="AL29" i="15"/>
  <c r="AN29" i="15"/>
  <c r="AM29" i="15"/>
  <c r="AM35" i="14"/>
  <c r="AN19" i="15"/>
  <c r="AN23" i="15"/>
  <c r="AN27" i="15"/>
  <c r="AN36" i="15"/>
  <c r="AM36" i="15"/>
  <c r="AM19" i="16"/>
  <c r="AM34" i="16"/>
  <c r="AL34" i="16"/>
  <c r="AL21" i="17"/>
  <c r="AN21" i="17"/>
  <c r="AM21" i="17"/>
  <c r="AL29" i="17"/>
  <c r="AN29" i="17"/>
  <c r="AM29" i="17"/>
  <c r="AN35" i="14"/>
  <c r="AM24" i="15"/>
  <c r="AM28" i="15"/>
  <c r="AL30" i="15"/>
  <c r="AL19" i="16"/>
  <c r="AM23" i="16"/>
  <c r="C7" i="17"/>
  <c r="AN22" i="17"/>
  <c r="AM22" i="17"/>
  <c r="AL22" i="17"/>
  <c r="AN30" i="17"/>
  <c r="AM30" i="17"/>
  <c r="AL30" i="17"/>
  <c r="AM20" i="14"/>
  <c r="AM24" i="14"/>
  <c r="AM28" i="14"/>
  <c r="AM32" i="14"/>
  <c r="AM36" i="14"/>
  <c r="AN24" i="15"/>
  <c r="AM30" i="15"/>
  <c r="AN19" i="16"/>
  <c r="AM27" i="16"/>
  <c r="AN34" i="16"/>
  <c r="AN23" i="17"/>
  <c r="AM23" i="17"/>
  <c r="AL23" i="17"/>
  <c r="AN31" i="17"/>
  <c r="AM31" i="17"/>
  <c r="AL31" i="17"/>
  <c r="AL17" i="14"/>
  <c r="AN20" i="14"/>
  <c r="AL21" i="14"/>
  <c r="AN24" i="14"/>
  <c r="AL25" i="14"/>
  <c r="AN28" i="14"/>
  <c r="AL29" i="14"/>
  <c r="AN32" i="14"/>
  <c r="AL33" i="14"/>
  <c r="AN36" i="14"/>
  <c r="AM25" i="15"/>
  <c r="AN30" i="15"/>
  <c r="AL32" i="15"/>
  <c r="AN23" i="16"/>
  <c r="AL27" i="16"/>
  <c r="AM31" i="16"/>
  <c r="AN16" i="17"/>
  <c r="AM16" i="17"/>
  <c r="AL16" i="17"/>
  <c r="AN24" i="17"/>
  <c r="AM24" i="17"/>
  <c r="AL24" i="17"/>
  <c r="AN32" i="17"/>
  <c r="AM32" i="17"/>
  <c r="AL32" i="17"/>
  <c r="AM17" i="14"/>
  <c r="AM21" i="14"/>
  <c r="AM25" i="14"/>
  <c r="AM29" i="14"/>
  <c r="AM33" i="14"/>
  <c r="AN25" i="15"/>
  <c r="AM32" i="15"/>
  <c r="AM33" i="15"/>
  <c r="AM18" i="16"/>
  <c r="AL18" i="16"/>
  <c r="AM35" i="16"/>
  <c r="AL17" i="17"/>
  <c r="AN17" i="17"/>
  <c r="AM17" i="17"/>
  <c r="AL25" i="17"/>
  <c r="AN25" i="17"/>
  <c r="AM25" i="17"/>
  <c r="AL33" i="17"/>
  <c r="AN33" i="17"/>
  <c r="AM33" i="17"/>
  <c r="AN17" i="14"/>
  <c r="AL18" i="14"/>
  <c r="AN21" i="14"/>
  <c r="AL22" i="14"/>
  <c r="AN25" i="14"/>
  <c r="AL26" i="14"/>
  <c r="AN29" i="14"/>
  <c r="AL30" i="14"/>
  <c r="AN33" i="14"/>
  <c r="AL34" i="14"/>
  <c r="AN33" i="15"/>
  <c r="AL35" i="15"/>
  <c r="AL36" i="15"/>
  <c r="AM22" i="16"/>
  <c r="AL22" i="16"/>
  <c r="AL35" i="16"/>
  <c r="AN18" i="17"/>
  <c r="AM18" i="17"/>
  <c r="AL18" i="17"/>
  <c r="AN26" i="17"/>
  <c r="AM26" i="17"/>
  <c r="AL26" i="17"/>
  <c r="AN34" i="17"/>
  <c r="AM34" i="17"/>
  <c r="AL34" i="17"/>
  <c r="AM18" i="14"/>
  <c r="AM22" i="14"/>
  <c r="AM26" i="14"/>
  <c r="AM30" i="14"/>
  <c r="AM34" i="14"/>
  <c r="AL19" i="15"/>
  <c r="AL23" i="15"/>
  <c r="AL27" i="15"/>
  <c r="AM35" i="15"/>
  <c r="AM26" i="16"/>
  <c r="AL26" i="16"/>
  <c r="AN19" i="17"/>
  <c r="AM19" i="17"/>
  <c r="AL19" i="17"/>
  <c r="AN27" i="17"/>
  <c r="AM27" i="17"/>
  <c r="AL27" i="17"/>
  <c r="AN35" i="17"/>
  <c r="AM35" i="17"/>
  <c r="AL35" i="17"/>
  <c r="AN35" i="15"/>
  <c r="C7" i="16"/>
  <c r="AM30" i="16"/>
  <c r="AL30" i="16"/>
  <c r="AN20" i="17"/>
  <c r="AM20" i="17"/>
  <c r="AL20" i="17"/>
  <c r="AN28" i="17"/>
  <c r="AM28" i="17"/>
  <c r="AL28" i="17"/>
  <c r="AN36" i="17"/>
  <c r="AM36" i="17"/>
  <c r="AL36" i="17"/>
  <c r="AL17" i="16"/>
  <c r="AN20" i="16"/>
  <c r="AL21" i="16"/>
  <c r="AN24" i="16"/>
  <c r="AL25" i="16"/>
  <c r="AN28" i="16"/>
  <c r="AL29" i="16"/>
  <c r="AN32" i="16"/>
  <c r="AL33" i="16"/>
  <c r="AN36" i="16"/>
  <c r="AM17" i="16"/>
  <c r="AM21" i="16"/>
  <c r="AM25" i="16"/>
  <c r="AM29" i="16"/>
  <c r="AM33" i="16"/>
  <c r="AN17" i="16"/>
  <c r="AN21" i="16"/>
  <c r="AN25" i="16"/>
  <c r="AN29" i="16"/>
  <c r="AN33" i="16"/>
  <c r="AL16" i="16"/>
  <c r="AN16" i="16"/>
  <c r="AM24" i="8"/>
  <c r="AL24" i="8"/>
  <c r="AM28" i="8"/>
  <c r="AL28" i="8"/>
  <c r="C7" i="10"/>
  <c r="B7" i="10"/>
  <c r="AM16" i="8"/>
  <c r="AL20" i="8"/>
  <c r="AL36" i="8"/>
  <c r="AN17" i="10"/>
  <c r="AM17" i="10"/>
  <c r="AM28" i="10"/>
  <c r="AN17" i="11"/>
  <c r="AL17" i="11"/>
  <c r="AL29" i="11"/>
  <c r="AN29" i="11"/>
  <c r="AM29" i="11"/>
  <c r="AN21" i="10"/>
  <c r="AM21" i="10"/>
  <c r="AM32" i="10"/>
  <c r="AN21" i="11"/>
  <c r="AL21" i="11"/>
  <c r="AM30" i="11"/>
  <c r="AL30" i="11"/>
  <c r="AM30" i="12"/>
  <c r="AN30" i="12"/>
  <c r="AL30" i="12"/>
  <c r="AL21" i="10"/>
  <c r="AM23" i="10"/>
  <c r="AL23" i="10"/>
  <c r="AN32" i="10"/>
  <c r="B7" i="11"/>
  <c r="AN18" i="11"/>
  <c r="AM18" i="11"/>
  <c r="AL18" i="11"/>
  <c r="AN22" i="11"/>
  <c r="AM22" i="11"/>
  <c r="AL22" i="11"/>
  <c r="AN31" i="11"/>
  <c r="AL31" i="11"/>
  <c r="AM22" i="12"/>
  <c r="AN22" i="12"/>
  <c r="AL22" i="12"/>
  <c r="AM19" i="10"/>
  <c r="AL19" i="10"/>
  <c r="AM36" i="10"/>
  <c r="AN23" i="13"/>
  <c r="AM23" i="13"/>
  <c r="AL23" i="13"/>
  <c r="AN16" i="10"/>
  <c r="AM16" i="10"/>
  <c r="AL16" i="10"/>
  <c r="AN19" i="10"/>
  <c r="AM27" i="10"/>
  <c r="AL27" i="10"/>
  <c r="AN36" i="10"/>
  <c r="AN25" i="11"/>
  <c r="AL25" i="11"/>
  <c r="AM31" i="11"/>
  <c r="C7" i="11"/>
  <c r="AL24" i="11"/>
  <c r="AN24" i="11"/>
  <c r="AM24" i="11"/>
  <c r="AN31" i="13"/>
  <c r="AM31" i="13"/>
  <c r="AL31" i="13"/>
  <c r="AM31" i="10"/>
  <c r="AL31" i="10"/>
  <c r="AN16" i="11"/>
  <c r="AM16" i="11"/>
  <c r="AL16" i="11"/>
  <c r="AN19" i="11"/>
  <c r="AM19" i="11"/>
  <c r="AL19" i="11"/>
  <c r="AM25" i="11"/>
  <c r="AN28" i="11"/>
  <c r="AL28" i="11"/>
  <c r="AM28" i="11"/>
  <c r="AM20" i="10"/>
  <c r="AN27" i="10"/>
  <c r="AM35" i="10"/>
  <c r="AL35" i="10"/>
  <c r="AN26" i="11"/>
  <c r="AM26" i="11"/>
  <c r="AL26" i="11"/>
  <c r="AM24" i="10"/>
  <c r="AN31" i="10"/>
  <c r="AL20" i="11"/>
  <c r="AN20" i="11"/>
  <c r="AM20" i="11"/>
  <c r="AL21" i="13"/>
  <c r="AN21" i="13"/>
  <c r="AM21" i="13"/>
  <c r="AL29" i="13"/>
  <c r="AN29" i="13"/>
  <c r="AM29" i="13"/>
  <c r="C7" i="12"/>
  <c r="AM17" i="12"/>
  <c r="AL17" i="12"/>
  <c r="AM25" i="12"/>
  <c r="AL25" i="12"/>
  <c r="AM33" i="12"/>
  <c r="AL33" i="12"/>
  <c r="C7" i="13"/>
  <c r="AN22" i="13"/>
  <c r="AM22" i="13"/>
  <c r="AL22" i="13"/>
  <c r="AN30" i="13"/>
  <c r="AM30" i="13"/>
  <c r="AL30" i="13"/>
  <c r="AM25" i="10"/>
  <c r="AM29" i="10"/>
  <c r="AM33" i="10"/>
  <c r="AM32" i="11"/>
  <c r="AM33" i="11"/>
  <c r="AL34" i="11"/>
  <c r="AM19" i="12"/>
  <c r="AM27" i="12"/>
  <c r="AM35" i="12"/>
  <c r="AN16" i="13"/>
  <c r="AM16" i="13"/>
  <c r="AL16" i="13"/>
  <c r="AN24" i="13"/>
  <c r="AM24" i="13"/>
  <c r="AL24" i="13"/>
  <c r="AN32" i="13"/>
  <c r="AM32" i="13"/>
  <c r="AL32" i="13"/>
  <c r="AN25" i="10"/>
  <c r="AN29" i="10"/>
  <c r="AN33" i="10"/>
  <c r="AN33" i="11"/>
  <c r="AM34" i="11"/>
  <c r="AL35" i="11"/>
  <c r="AN17" i="12"/>
  <c r="AN25" i="12"/>
  <c r="AN33" i="12"/>
  <c r="AL17" i="13"/>
  <c r="AN17" i="13"/>
  <c r="AM17" i="13"/>
  <c r="AL25" i="13"/>
  <c r="AN25" i="13"/>
  <c r="AM25" i="13"/>
  <c r="AL33" i="13"/>
  <c r="AN33" i="13"/>
  <c r="AM33" i="13"/>
  <c r="AM18" i="10"/>
  <c r="AM22" i="10"/>
  <c r="AM26" i="10"/>
  <c r="AM30" i="10"/>
  <c r="AM34" i="10"/>
  <c r="AL23" i="11"/>
  <c r="AL27" i="11"/>
  <c r="AN34" i="11"/>
  <c r="AM35" i="11"/>
  <c r="AL36" i="11"/>
  <c r="AL19" i="12"/>
  <c r="AM21" i="12"/>
  <c r="AL21" i="12"/>
  <c r="AL27" i="12"/>
  <c r="AM29" i="12"/>
  <c r="AL29" i="12"/>
  <c r="AL35" i="12"/>
  <c r="AN18" i="13"/>
  <c r="AM18" i="13"/>
  <c r="AL18" i="13"/>
  <c r="AN26" i="13"/>
  <c r="AM26" i="13"/>
  <c r="AL26" i="13"/>
  <c r="AN34" i="13"/>
  <c r="AM34" i="13"/>
  <c r="AL34" i="13"/>
  <c r="AN18" i="10"/>
  <c r="AN22" i="10"/>
  <c r="AN26" i="10"/>
  <c r="AN30" i="10"/>
  <c r="AN34" i="10"/>
  <c r="AM23" i="11"/>
  <c r="AM27" i="11"/>
  <c r="AN35" i="11"/>
  <c r="AM36" i="11"/>
  <c r="AM18" i="12"/>
  <c r="AN19" i="12"/>
  <c r="AM26" i="12"/>
  <c r="AN27" i="12"/>
  <c r="AM34" i="12"/>
  <c r="AN35" i="12"/>
  <c r="AN19" i="13"/>
  <c r="AM19" i="13"/>
  <c r="AL19" i="13"/>
  <c r="AN27" i="13"/>
  <c r="AM27" i="13"/>
  <c r="AL27" i="13"/>
  <c r="AN35" i="13"/>
  <c r="AM35" i="13"/>
  <c r="AL35" i="13"/>
  <c r="AM23" i="12"/>
  <c r="AM31" i="12"/>
  <c r="AN20" i="13"/>
  <c r="AM20" i="13"/>
  <c r="AL20" i="13"/>
  <c r="AN28" i="13"/>
  <c r="AM28" i="13"/>
  <c r="AL28" i="13"/>
  <c r="AN36" i="13"/>
  <c r="AM36" i="13"/>
  <c r="AL36" i="13"/>
  <c r="AN20" i="12"/>
  <c r="AN24" i="12"/>
  <c r="AN28" i="12"/>
  <c r="AN32" i="12"/>
  <c r="AN36" i="12"/>
  <c r="AL16" i="12"/>
  <c r="AN16" i="12"/>
  <c r="AL21" i="9"/>
  <c r="AN21" i="9"/>
  <c r="AM21" i="9"/>
  <c r="AL29" i="9"/>
  <c r="AN29" i="9"/>
  <c r="AM29" i="9"/>
  <c r="AN22" i="9"/>
  <c r="AM22" i="9"/>
  <c r="AL22" i="9"/>
  <c r="AN30" i="9"/>
  <c r="AM30" i="9"/>
  <c r="AL30" i="9"/>
  <c r="C7" i="9"/>
  <c r="B7" i="9"/>
  <c r="AN23" i="9"/>
  <c r="AM23" i="9"/>
  <c r="AL23" i="9"/>
  <c r="AN31" i="9"/>
  <c r="AM31" i="9"/>
  <c r="AL31" i="9"/>
  <c r="AN16" i="9"/>
  <c r="AM16" i="9"/>
  <c r="AL16" i="9"/>
  <c r="AN24" i="9"/>
  <c r="AM24" i="9"/>
  <c r="AL24" i="9"/>
  <c r="AN32" i="9"/>
  <c r="AM32" i="9"/>
  <c r="AL32" i="9"/>
  <c r="AL17" i="9"/>
  <c r="AN17" i="9"/>
  <c r="AM17" i="9"/>
  <c r="AL25" i="9"/>
  <c r="AN25" i="9"/>
  <c r="AM25" i="9"/>
  <c r="AL33" i="9"/>
  <c r="AN33" i="9"/>
  <c r="AM33" i="9"/>
  <c r="AN18" i="9"/>
  <c r="AM18" i="9"/>
  <c r="AL18" i="9"/>
  <c r="AN26" i="9"/>
  <c r="AM26" i="9"/>
  <c r="AL26" i="9"/>
  <c r="AN34" i="9"/>
  <c r="AM34" i="9"/>
  <c r="AL34" i="9"/>
  <c r="AN19" i="9"/>
  <c r="AM19" i="9"/>
  <c r="AL19" i="9"/>
  <c r="AN27" i="9"/>
  <c r="AM27" i="9"/>
  <c r="AL27" i="9"/>
  <c r="AN35" i="9"/>
  <c r="AM35" i="9"/>
  <c r="AL35" i="9"/>
  <c r="AN20" i="9"/>
  <c r="AM20" i="9"/>
  <c r="AL20" i="9"/>
  <c r="AN28" i="9"/>
  <c r="AM28" i="9"/>
  <c r="AL28" i="9"/>
  <c r="AN36" i="9"/>
  <c r="AM36" i="9"/>
  <c r="AL36" i="9"/>
  <c r="C7" i="8"/>
  <c r="AL17" i="8"/>
  <c r="AN20" i="8"/>
  <c r="AL21" i="8"/>
  <c r="AN24" i="8"/>
  <c r="AL25" i="8"/>
  <c r="AN28" i="8"/>
  <c r="AL29" i="8"/>
  <c r="AN32" i="8"/>
  <c r="AL33" i="8"/>
  <c r="AN36" i="8"/>
  <c r="AM17" i="8"/>
  <c r="AM21" i="8"/>
  <c r="AM25" i="8"/>
  <c r="AM29" i="8"/>
  <c r="AM33" i="8"/>
  <c r="AN17" i="8"/>
  <c r="AL18" i="8"/>
  <c r="AN21" i="8"/>
  <c r="AL22" i="8"/>
  <c r="AN25" i="8"/>
  <c r="AL26" i="8"/>
  <c r="AN29" i="8"/>
  <c r="AL30" i="8"/>
  <c r="AN33" i="8"/>
  <c r="AL34" i="8"/>
  <c r="AL16" i="8"/>
  <c r="AM18" i="8"/>
  <c r="AM22" i="8"/>
  <c r="AM26" i="8"/>
  <c r="AM30" i="8"/>
  <c r="AM34" i="8"/>
  <c r="AN18" i="8"/>
  <c r="AL19" i="8"/>
  <c r="AN22" i="8"/>
  <c r="AL23" i="8"/>
  <c r="AN26" i="8"/>
  <c r="AL27" i="8"/>
  <c r="AN30" i="8"/>
  <c r="AL31" i="8"/>
  <c r="AN34" i="8"/>
  <c r="AL35" i="8"/>
  <c r="AN16" i="8"/>
  <c r="AM19" i="8"/>
  <c r="AM23" i="8"/>
  <c r="AM27" i="8"/>
  <c r="AM31" i="8"/>
  <c r="AM35" i="8"/>
  <c r="AN19" i="8"/>
  <c r="AN23" i="8"/>
  <c r="AN27" i="8"/>
  <c r="AN31" i="8"/>
  <c r="AN35" i="8"/>
  <c r="AN19" i="7"/>
  <c r="AM19" i="7"/>
  <c r="AL19" i="7"/>
  <c r="AN27" i="7"/>
  <c r="AM27" i="7"/>
  <c r="AL27" i="7"/>
  <c r="AN35" i="7"/>
  <c r="AM35" i="7"/>
  <c r="AL35" i="7"/>
  <c r="AN20" i="7"/>
  <c r="AM20" i="7"/>
  <c r="AL20" i="7"/>
  <c r="AN28" i="7"/>
  <c r="AM28" i="7"/>
  <c r="AL28" i="7"/>
  <c r="AN36" i="7"/>
  <c r="AM36" i="7"/>
  <c r="AL36" i="7"/>
  <c r="AL21" i="7"/>
  <c r="AN21" i="7"/>
  <c r="AM21" i="7"/>
  <c r="AL29" i="7"/>
  <c r="AN29" i="7"/>
  <c r="AM29" i="7"/>
  <c r="AN18" i="7"/>
  <c r="AM18" i="7"/>
  <c r="AL18" i="7"/>
  <c r="AN26" i="7"/>
  <c r="AM26" i="7"/>
  <c r="AL26" i="7"/>
  <c r="AN34" i="7"/>
  <c r="AM34" i="7"/>
  <c r="AL34" i="7"/>
  <c r="AN22" i="7"/>
  <c r="AM22" i="7"/>
  <c r="AL22" i="7"/>
  <c r="AN30" i="7"/>
  <c r="AM30" i="7"/>
  <c r="AL30" i="7"/>
  <c r="C7" i="7"/>
  <c r="B7" i="7"/>
  <c r="AN23" i="7"/>
  <c r="AM23" i="7"/>
  <c r="AL23" i="7"/>
  <c r="AN31" i="7"/>
  <c r="AM31" i="7"/>
  <c r="AL31" i="7"/>
  <c r="AN16" i="7"/>
  <c r="AM16" i="7"/>
  <c r="AL16" i="7"/>
  <c r="AN24" i="7"/>
  <c r="AM24" i="7"/>
  <c r="AL24" i="7"/>
  <c r="AN32" i="7"/>
  <c r="AM32" i="7"/>
  <c r="AL32" i="7"/>
  <c r="AL17" i="7"/>
  <c r="AN17" i="7"/>
  <c r="AM17" i="7"/>
  <c r="AL25" i="7"/>
  <c r="AN25" i="7"/>
  <c r="AM25" i="7"/>
  <c r="AL33" i="7"/>
  <c r="AN33" i="7"/>
  <c r="AM33" i="7"/>
  <c r="G5" i="6"/>
  <c r="A5" i="6"/>
  <c r="D5" i="18" l="1"/>
  <c r="AL14" i="8" l="1"/>
  <c r="AL14" i="16"/>
  <c r="D14" i="18"/>
  <c r="AL14" i="15"/>
  <c r="AL14" i="11"/>
  <c r="AL14" i="14"/>
  <c r="AL14" i="13"/>
  <c r="AL14" i="9"/>
  <c r="AL14" i="17"/>
  <c r="AL14" i="12"/>
  <c r="AL14" i="10"/>
  <c r="AL14" i="7"/>
  <c r="AL15" i="12"/>
  <c r="AL15" i="13"/>
  <c r="AL15" i="11"/>
  <c r="AL15" i="7"/>
  <c r="AL15" i="15"/>
  <c r="AL15" i="17"/>
  <c r="AL15" i="8"/>
  <c r="D15" i="18"/>
  <c r="AL15" i="14"/>
  <c r="AL15" i="9"/>
  <c r="AL15" i="16"/>
  <c r="AL15" i="10"/>
  <c r="D13" i="18"/>
  <c r="AL13" i="8"/>
  <c r="AL13" i="7"/>
  <c r="AL13" i="12"/>
  <c r="AL13" i="16"/>
  <c r="AL13" i="14"/>
  <c r="AL13" i="10"/>
  <c r="AL13" i="11"/>
  <c r="AL13" i="9"/>
  <c r="AL13" i="17"/>
  <c r="AL13" i="15"/>
  <c r="AL13" i="13"/>
  <c r="AL11" i="15"/>
  <c r="AL11" i="9"/>
  <c r="AL11" i="13"/>
  <c r="D11" i="18"/>
  <c r="AL11" i="17"/>
  <c r="AL11" i="16"/>
  <c r="AL11" i="11"/>
  <c r="AL11" i="10"/>
  <c r="AL11" i="8"/>
  <c r="AL11" i="14"/>
  <c r="AL11" i="7"/>
  <c r="AL11" i="12"/>
  <c r="AL10" i="9"/>
  <c r="AL10" i="7"/>
  <c r="AL10" i="8"/>
  <c r="AL10" i="13"/>
  <c r="D10" i="18"/>
  <c r="AL10" i="16"/>
  <c r="AL10" i="11"/>
  <c r="AL10" i="17"/>
  <c r="AL10" i="15"/>
  <c r="AL10" i="14"/>
  <c r="AL10" i="10"/>
  <c r="AL10" i="12"/>
  <c r="AL7" i="15"/>
  <c r="AL7" i="13"/>
  <c r="AL7" i="9"/>
  <c r="AL7" i="14"/>
  <c r="AL7" i="11"/>
  <c r="AL7" i="16"/>
  <c r="AL7" i="12"/>
  <c r="D6" i="18"/>
  <c r="AL7" i="8"/>
  <c r="D7" i="18"/>
  <c r="AL7" i="17"/>
  <c r="AL7" i="10"/>
  <c r="D9" i="18"/>
  <c r="AL9" i="16"/>
  <c r="AL9" i="14"/>
  <c r="AL9" i="8"/>
  <c r="AL9" i="17"/>
  <c r="AL9" i="11"/>
  <c r="AL9" i="9"/>
  <c r="AL9" i="12"/>
  <c r="AL9" i="7"/>
  <c r="AL9" i="13"/>
  <c r="AL9" i="15"/>
  <c r="AL9" i="10"/>
  <c r="AL12" i="10"/>
  <c r="AL12" i="15"/>
  <c r="AL12" i="9"/>
  <c r="AL12" i="12"/>
  <c r="D12" i="18"/>
  <c r="AL12" i="11"/>
  <c r="AL12" i="16"/>
  <c r="AL12" i="7"/>
  <c r="AL12" i="13"/>
  <c r="AL12" i="8"/>
  <c r="AL12" i="17"/>
  <c r="AL12" i="14"/>
  <c r="AL8" i="8"/>
  <c r="AL8" i="7"/>
  <c r="AL8" i="14"/>
  <c r="D8" i="18"/>
  <c r="AL8" i="11"/>
  <c r="AL8" i="16"/>
  <c r="AL8" i="15"/>
  <c r="AL8" i="10"/>
  <c r="AL8" i="12"/>
  <c r="AL8" i="13"/>
  <c r="AL8" i="9"/>
  <c r="AL8" i="17"/>
  <c r="AM14" i="8" l="1"/>
  <c r="AM14" i="7"/>
  <c r="E14" i="18"/>
  <c r="AM14" i="16"/>
  <c r="AM14" i="14"/>
  <c r="AM14" i="11"/>
  <c r="AM14" i="13"/>
  <c r="AM14" i="12"/>
  <c r="AM14" i="10"/>
  <c r="AM14" i="15"/>
  <c r="AM14" i="9"/>
  <c r="AM14" i="17"/>
  <c r="AM15" i="16"/>
  <c r="AM15" i="13"/>
  <c r="AM15" i="12"/>
  <c r="AM15" i="10"/>
  <c r="E15" i="18"/>
  <c r="AM15" i="11"/>
  <c r="AM15" i="7"/>
  <c r="AM15" i="17"/>
  <c r="AM15" i="8"/>
  <c r="AM15" i="15"/>
  <c r="AM15" i="14"/>
  <c r="AM15" i="9"/>
  <c r="E11" i="18"/>
  <c r="AM11" i="15"/>
  <c r="AM11" i="16"/>
  <c r="AM11" i="10"/>
  <c r="AM11" i="11"/>
  <c r="AM11" i="17"/>
  <c r="AM11" i="14"/>
  <c r="AM11" i="13"/>
  <c r="AM11" i="12"/>
  <c r="AM11" i="8"/>
  <c r="AM11" i="7"/>
  <c r="AM11" i="9"/>
  <c r="AM7" i="14"/>
  <c r="AM7" i="10"/>
  <c r="E6" i="18"/>
  <c r="AM7" i="15"/>
  <c r="AM7" i="9"/>
  <c r="E5" i="18"/>
  <c r="AM7" i="12"/>
  <c r="AM7" i="11"/>
  <c r="AM7" i="13"/>
  <c r="E7" i="18"/>
  <c r="AM7" i="17"/>
  <c r="AM7" i="8"/>
  <c r="AM7" i="16"/>
  <c r="AM7" i="7"/>
  <c r="E10" i="18"/>
  <c r="AM10" i="17"/>
  <c r="AM10" i="9"/>
  <c r="AM10" i="7"/>
  <c r="AM10" i="13"/>
  <c r="AM10" i="16"/>
  <c r="AM10" i="12"/>
  <c r="AM10" i="11"/>
  <c r="AM10" i="8"/>
  <c r="AM10" i="15"/>
  <c r="AM10" i="14"/>
  <c r="AM10" i="10"/>
  <c r="E13" i="18"/>
  <c r="AM13" i="7"/>
  <c r="AM13" i="15"/>
  <c r="AM13" i="8"/>
  <c r="AM13" i="13"/>
  <c r="AM13" i="12"/>
  <c r="AM13" i="11"/>
  <c r="AM13" i="9"/>
  <c r="AM13" i="17"/>
  <c r="AM13" i="16"/>
  <c r="AM13" i="14"/>
  <c r="AM13" i="10"/>
  <c r="E9" i="18"/>
  <c r="AM9" i="16"/>
  <c r="AM9" i="14"/>
  <c r="AM9" i="12"/>
  <c r="AM9" i="17"/>
  <c r="AM9" i="9"/>
  <c r="AM9" i="8"/>
  <c r="AM9" i="11"/>
  <c r="AM9" i="10"/>
  <c r="AM9" i="7"/>
  <c r="AM9" i="15"/>
  <c r="AM9" i="13"/>
  <c r="AM12" i="12"/>
  <c r="AM12" i="11"/>
  <c r="AM12" i="10"/>
  <c r="AM12" i="15"/>
  <c r="AM12" i="17"/>
  <c r="AM12" i="7"/>
  <c r="E12" i="18"/>
  <c r="AM12" i="16"/>
  <c r="AM12" i="13"/>
  <c r="AM12" i="8"/>
  <c r="AM12" i="9"/>
  <c r="AM12" i="14"/>
  <c r="E8" i="18"/>
  <c r="AM8" i="17"/>
  <c r="AM8" i="16"/>
  <c r="AM8" i="8"/>
  <c r="AM8" i="7"/>
  <c r="AM8" i="15"/>
  <c r="AM8" i="10"/>
  <c r="AM8" i="11"/>
  <c r="AM8" i="14"/>
  <c r="AM8" i="12"/>
  <c r="AM8" i="13"/>
  <c r="AM8" i="9"/>
  <c r="J12" i="5" l="1"/>
  <c r="J13" i="5" l="1"/>
  <c r="J6" i="5"/>
  <c r="J14" i="5"/>
  <c r="J7" i="5"/>
  <c r="J15" i="5"/>
  <c r="J3" i="5"/>
  <c r="J11" i="5"/>
  <c r="A7" i="6" a="1"/>
  <c r="A7" i="6" s="1"/>
  <c r="AL7" i="6" s="1"/>
  <c r="AM7" i="6" l="1"/>
  <c r="AN7" i="6"/>
  <c r="F7" i="6"/>
  <c r="E7" i="6"/>
  <c r="D7" i="6"/>
  <c r="B7" i="6"/>
  <c r="C7" i="6"/>
  <c r="J10" i="5"/>
  <c r="J8" i="5"/>
  <c r="J5" i="5"/>
  <c r="J9" i="5"/>
  <c r="H5" i="6"/>
  <c r="I5" i="6" s="1"/>
  <c r="J5" i="6" s="1"/>
  <c r="K5" i="6" s="1"/>
  <c r="L5" i="6" s="1"/>
  <c r="M5" i="6" s="1"/>
  <c r="N5" i="6" s="1"/>
  <c r="O5" i="6" s="1"/>
  <c r="P5" i="6" s="1"/>
  <c r="Q5" i="6" s="1"/>
  <c r="R5" i="6" s="1"/>
  <c r="S5" i="6" s="1"/>
  <c r="T5" i="6" s="1"/>
  <c r="U5" i="6" s="1"/>
  <c r="V5" i="6" s="1"/>
  <c r="W5" i="6" s="1"/>
  <c r="X5" i="6" s="1"/>
  <c r="Y5" i="6" s="1"/>
  <c r="Z5" i="6" s="1"/>
  <c r="AA5" i="6" s="1"/>
  <c r="AB5" i="6" s="1"/>
  <c r="AC5" i="6" s="1"/>
  <c r="AD5" i="6" s="1"/>
  <c r="AE5" i="6" s="1"/>
  <c r="AF5" i="6" s="1"/>
  <c r="AG5" i="6" s="1"/>
  <c r="AH5" i="6" s="1"/>
  <c r="AI5" i="6" s="1"/>
  <c r="AJ5" i="6" s="1"/>
  <c r="AK5" i="6" s="1"/>
  <c r="AL7" i="7" l="1"/>
  <c r="F12" i="18"/>
  <c r="AN12" i="17"/>
  <c r="AN12" i="14"/>
  <c r="AN12" i="13"/>
  <c r="AN12" i="11"/>
  <c r="AN12" i="16"/>
  <c r="AN12" i="10"/>
  <c r="AN12" i="12"/>
  <c r="AN12" i="8"/>
  <c r="AN12" i="15"/>
  <c r="AN12" i="9"/>
  <c r="AN12" i="7"/>
  <c r="AN13" i="9"/>
  <c r="AN13" i="15"/>
  <c r="AN13" i="7"/>
  <c r="AN13" i="17"/>
  <c r="AN13" i="11"/>
  <c r="AN13" i="13"/>
  <c r="AN13" i="8"/>
  <c r="AN13" i="16"/>
  <c r="F13" i="18"/>
  <c r="AN13" i="10"/>
  <c r="AN13" i="14"/>
  <c r="AN13" i="12"/>
  <c r="F14" i="18"/>
  <c r="AN14" i="17"/>
  <c r="AN14" i="12"/>
  <c r="AN14" i="14"/>
  <c r="AN14" i="16"/>
  <c r="AN14" i="9"/>
  <c r="AN14" i="10"/>
  <c r="AN14" i="7"/>
  <c r="AN14" i="8"/>
  <c r="AN14" i="11"/>
  <c r="AN14" i="13"/>
  <c r="AN14" i="15"/>
  <c r="F10" i="18"/>
  <c r="AN10" i="17"/>
  <c r="AN10" i="15"/>
  <c r="AN10" i="14"/>
  <c r="AN10" i="10"/>
  <c r="AN10" i="11"/>
  <c r="AN10" i="16"/>
  <c r="AN10" i="9"/>
  <c r="AN10" i="13"/>
  <c r="AN10" i="12"/>
  <c r="AN10" i="7"/>
  <c r="AN10" i="8"/>
  <c r="AN7" i="8"/>
  <c r="AN7" i="14"/>
  <c r="F5" i="18"/>
  <c r="AN7" i="16"/>
  <c r="F7" i="18"/>
  <c r="AN7" i="17"/>
  <c r="F6" i="18"/>
  <c r="AN7" i="10"/>
  <c r="AN7" i="11"/>
  <c r="AN7" i="12"/>
  <c r="AN7" i="7"/>
  <c r="AN7" i="15"/>
  <c r="AN7" i="13"/>
  <c r="AN7" i="9"/>
  <c r="AN15" i="13"/>
  <c r="F15" i="18"/>
  <c r="AN15" i="16"/>
  <c r="AN15" i="17"/>
  <c r="AN15" i="12"/>
  <c r="AN15" i="10"/>
  <c r="AN15" i="14"/>
  <c r="AN15" i="11"/>
  <c r="AN15" i="9"/>
  <c r="AN15" i="7"/>
  <c r="AN15" i="15"/>
  <c r="AN15" i="8"/>
  <c r="AN8" i="13"/>
  <c r="AN8" i="9"/>
  <c r="AN8" i="17"/>
  <c r="F8" i="18"/>
  <c r="AN8" i="11"/>
  <c r="AN8" i="8"/>
  <c r="AN8" i="7"/>
  <c r="AN8" i="16"/>
  <c r="AN8" i="15"/>
  <c r="AN8" i="10"/>
  <c r="AN8" i="14"/>
  <c r="AN8" i="12"/>
  <c r="F11" i="18"/>
  <c r="AN11" i="17"/>
  <c r="AN11" i="14"/>
  <c r="AN11" i="8"/>
  <c r="AN11" i="11"/>
  <c r="AN11" i="9"/>
  <c r="AN11" i="12"/>
  <c r="AN11" i="15"/>
  <c r="AN11" i="10"/>
  <c r="AN11" i="16"/>
  <c r="AN11" i="13"/>
  <c r="AN11" i="7"/>
  <c r="AN9" i="16"/>
  <c r="AN9" i="15"/>
  <c r="AN9" i="8"/>
  <c r="AN9" i="9"/>
  <c r="AN9" i="17"/>
  <c r="AN9" i="14"/>
  <c r="AN9" i="13"/>
  <c r="AN9" i="12"/>
  <c r="AN9" i="11"/>
  <c r="F9" i="18"/>
  <c r="AN9" i="7"/>
  <c r="AN9" i="10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<sst xmlns="http://schemas.openxmlformats.org/spreadsheetml/2006/main" count="496" uniqueCount="66">
  <si>
    <t>01049 SAFRAN PARIS SACLAY</t>
  </si>
  <si>
    <t>06420 RIE CARRE DAUMESNIL</t>
  </si>
  <si>
    <t>06510 MGEN</t>
  </si>
  <si>
    <t>06512 MGEN CLUB</t>
  </si>
  <si>
    <t>01050 SAFRAN CAMPUS</t>
  </si>
  <si>
    <t>06578 EUROPE 1</t>
  </si>
  <si>
    <t xml:space="preserve">Site </t>
  </si>
  <si>
    <t xml:space="preserve">Mois </t>
  </si>
  <si>
    <t>Numéros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</si>
  <si>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</si>
  <si>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</si>
  <si>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</si>
  <si>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</si>
  <si>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</si>
  <si>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</si>
  <si>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</si>
  <si>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</si>
  <si>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</si>
  <si>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</si>
  <si>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</si>
  <si>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</si>
  <si>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</si>
  <si>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 xml:space="preserve">Année : </t>
  </si>
  <si>
    <t xml:space="preserve">Mois : </t>
  </si>
  <si>
    <t>Sites</t>
  </si>
  <si>
    <t xml:space="preserve">RIE Carre Daumesnil </t>
  </si>
  <si>
    <t>Europe 1</t>
  </si>
  <si>
    <t>Safran Campus</t>
  </si>
  <si>
    <t xml:space="preserve">Safran Saclay </t>
  </si>
  <si>
    <t xml:space="preserve">MGEN Self </t>
  </si>
  <si>
    <t>MGEN Club</t>
  </si>
  <si>
    <t>Site2</t>
  </si>
  <si>
    <t xml:space="preserve">Matricule </t>
  </si>
  <si>
    <t xml:space="preserve">Noms </t>
  </si>
  <si>
    <t xml:space="preserve">Prénoms </t>
  </si>
  <si>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</si>
  <si>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</si>
  <si>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</si>
  <si>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</si>
  <si>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</si>
  <si>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</si>
  <si>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</si>
  <si>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Pentecôte</t>
  </si>
  <si>
    <t>15 Aout</t>
  </si>
  <si>
    <t>1er Novembre</t>
  </si>
  <si>
    <t>Solde CP</t>
  </si>
  <si>
    <t>Solde CA</t>
  </si>
  <si>
    <t>Solde RTT</t>
  </si>
  <si>
    <t>P</t>
  </si>
  <si>
    <t xml:space="preserve">Présent </t>
  </si>
  <si>
    <t>CP</t>
  </si>
  <si>
    <t>Congés Payés</t>
  </si>
  <si>
    <t>M</t>
  </si>
  <si>
    <t xml:space="preserve">Maladie </t>
  </si>
  <si>
    <t>ANP</t>
  </si>
  <si>
    <t>AP</t>
  </si>
  <si>
    <t>Absence non payée</t>
  </si>
  <si>
    <t>Absence payée</t>
  </si>
  <si>
    <t>RTT</t>
  </si>
  <si>
    <t>F</t>
  </si>
  <si>
    <t>Jour Férié</t>
  </si>
  <si>
    <t>CA</t>
  </si>
  <si>
    <t>Congé Anciéneté</t>
  </si>
  <si>
    <t>06533 CHÂTEAU MGEN</t>
  </si>
  <si>
    <t>MGEN Château</t>
  </si>
  <si>
    <t>Aout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</si>
</sst>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dddd\ dd"/>
    <numFmt numFmtId="167" formatCode="[$-40C]mmmmm\-yy;@"/>
  </numFmts>
  <fonts count="10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26"/>
      <color rgb="FF000000"/>
      <name val="Calibri"/>
      <family val="2"/>
      <scheme val="minor"/>
    </font>
    <font>
      <sz val="26"/>
      <color rgb="FF000000"/>
      <name val="Calibri"/>
      <family val="2"/>
      <scheme val="major"/>
    </font>
    <font>
      <sz val="10"/>
      <color rgb="FF000000"/>
      <name val="Calibri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/>
    <xf numFmtId="0" fontId="0" fillId="3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/>
    </xf>
    <xf numFmtId="0" fontId="3" fillId="0" borderId="0" xfId="0" applyFont="1" applyAlignment="1"/>
    <xf numFmtId="0" fontId="3" fillId="3" borderId="2" xfId="0" applyFont="1" applyFill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 textRotation="90"/>
    </xf>
    <xf numFmtId="0" fontId="3" fillId="0" borderId="0" xfId="0" applyNumberFormat="1" applyFont="1" applyAlignment="1">
      <alignment horizontal="left" vertical="center"/>
    </xf>
    <xf numFmtId="14" fontId="0" fillId="0" borderId="0" xfId="0" applyNumberFormat="1" applyFont="1" applyAlignment="1"/>
    <xf numFmtId="16" fontId="3" fillId="0" borderId="0" xfId="0" applyNumberFormat="1" applyFont="1" applyAlignment="1">
      <alignment horizontal="left" vertical="center"/>
    </xf>
    <xf numFmtId="16" fontId="0" fillId="0" borderId="0" xfId="0" applyNumberFormat="1" applyFont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6" fontId="4" fillId="0" borderId="5" xfId="0" applyNumberFormat="1" applyFont="1" applyBorder="1" applyAlignment="1">
      <alignment horizontal="center" vertical="center" textRotation="90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/>
    <xf numFmtId="0" fontId="0" fillId="0" borderId="16" xfId="0" applyFont="1" applyBorder="1" applyAlignment="1"/>
    <xf numFmtId="0" fontId="0" fillId="0" borderId="17" xfId="0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166" fontId="4" fillId="0" borderId="4" xfId="0" applyNumberFormat="1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90"/>
    </xf>
    <xf numFmtId="0" fontId="6" fillId="0" borderId="1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22" xfId="0" applyFont="1" applyBorder="1" applyAlignment="1"/>
    <xf numFmtId="0" fontId="0" fillId="0" borderId="23" xfId="0" applyFont="1" applyBorder="1" applyAlignment="1"/>
    <xf numFmtId="166" fontId="4" fillId="2" borderId="7" xfId="0" applyNumberFormat="1" applyFont="1" applyFill="1" applyBorder="1" applyAlignment="1">
      <alignment horizontal="center" vertical="center" textRotation="90"/>
    </xf>
    <xf numFmtId="166" fontId="4" fillId="2" borderId="8" xfId="0" applyNumberFormat="1" applyFont="1" applyFill="1" applyBorder="1" applyAlignment="1">
      <alignment horizontal="center" vertical="center" textRotation="90"/>
    </xf>
    <xf numFmtId="166" fontId="4" fillId="2" borderId="9" xfId="0" applyNumberFormat="1" applyFont="1" applyFill="1" applyBorder="1" applyAlignment="1">
      <alignment horizontal="center" vertical="center" textRotation="90"/>
    </xf>
    <xf numFmtId="167" fontId="8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/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vertical="center"/>
    </xf>
    <xf numFmtId="0" fontId="9" fillId="0" borderId="2" xfId="0" applyNumberFormat="1" applyFont="1" applyFill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90"/>
    </xf>
    <xf numFmtId="0" fontId="0" fillId="0" borderId="8" xfId="0" applyFont="1" applyBorder="1" applyAlignment="1">
      <alignment horizontal="center" vertical="center" textRotation="90"/>
    </xf>
    <xf numFmtId="0" fontId="0" fillId="0" borderId="9" xfId="0" applyFont="1" applyBorder="1" applyAlignment="1">
      <alignment horizontal="center" vertical="center" textRotation="90"/>
    </xf>
    <xf numFmtId="0" fontId="0" fillId="0" borderId="4" xfId="0" applyFont="1" applyBorder="1" applyAlignment="1">
      <alignment horizontal="center" vertical="center"/>
    </xf>
    <xf numFmtId="0" fontId="0" fillId="0" borderId="25" xfId="0" applyFont="1" applyBorder="1" applyAlignment="1"/>
    <xf numFmtId="0" fontId="3" fillId="3" borderId="21" xfId="0" applyFont="1" applyFill="1" applyBorder="1" applyAlignment="1">
      <alignment horizontal="center" vertical="center"/>
    </xf>
    <xf numFmtId="0" fontId="3" fillId="8" borderId="26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</cellXfs>
  <cellStyles count="1">
    <cellStyle name="Normal" xfId="0" builtinId="0"/>
  </cellStyles>
  <dxfs count="120">
    <dxf>
      <font>
        <b/>
        <i val="0"/>
      </font>
      <fill>
        <patternFill>
          <bgColor rgb="FF7030A0"/>
        </patternFill>
      </fill>
    </dxf>
    <dxf>
      <font>
        <b/>
        <i val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b/>
        <i val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wenael.mary/Desktop/DR%20P.Olivieri/Tableau/Liste%20Collaborateurs%20DR%20Peggy%20Olivieri%20Avril%2020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du%20personnel%20DR%20P.Olivieri%2003-04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"/>
    </sheetNames>
    <sheetDataSet>
      <sheetData sheetId="0">
        <row r="2">
          <cell r="C2" t="str">
            <v>27291</v>
          </cell>
          <cell r="D2" t="str">
            <v>Mr</v>
          </cell>
          <cell r="E2" t="str">
            <v>BARADJI</v>
          </cell>
          <cell r="G2" t="str">
            <v>OUSMANA</v>
          </cell>
          <cell r="H2" t="str">
            <v>I</v>
          </cell>
          <cell r="I2" t="str">
            <v>PLONGEUR(SE)</v>
          </cell>
          <cell r="J2" t="str">
            <v>E</v>
          </cell>
          <cell r="K2" t="str">
            <v>1</v>
          </cell>
          <cell r="L2">
            <v>43122</v>
          </cell>
          <cell r="O2" t="str">
            <v>3 RUE DE LA MARE A L ANE</v>
          </cell>
          <cell r="P2" t="str">
            <v>CHEZ MR LASSANA KONATE</v>
          </cell>
          <cell r="Q2" t="str">
            <v>93100</v>
          </cell>
          <cell r="R2" t="str">
            <v>MONTREUIL</v>
          </cell>
          <cell r="T2" t="str">
            <v>06,03,83,91,68</v>
          </cell>
          <cell r="U2" t="str">
            <v>1830375111080 02</v>
          </cell>
          <cell r="V2">
            <v>30387</v>
          </cell>
          <cell r="W2" t="str">
            <v>PARIS</v>
          </cell>
          <cell r="Y2" t="str">
            <v>CELIBATAIRE</v>
          </cell>
          <cell r="Z2">
            <v>151.66999999999999</v>
          </cell>
          <cell r="AA2">
            <v>10.675809322872025</v>
          </cell>
          <cell r="AB2">
            <v>1619.2</v>
          </cell>
          <cell r="AD2" t="str">
            <v/>
          </cell>
          <cell r="AE2" t="str">
            <v/>
          </cell>
          <cell r="AF2" t="str">
            <v/>
          </cell>
          <cell r="AG2">
            <v>25</v>
          </cell>
          <cell r="AI2">
            <v>25</v>
          </cell>
          <cell r="AJ2">
            <v>25</v>
          </cell>
          <cell r="AK2">
            <v>0</v>
          </cell>
          <cell r="AM2">
            <v>0</v>
          </cell>
          <cell r="AN2">
            <v>0</v>
          </cell>
          <cell r="AO2">
            <v>0</v>
          </cell>
        </row>
        <row r="3">
          <cell r="C3" t="str">
            <v>27090</v>
          </cell>
          <cell r="D3" t="str">
            <v>Mr</v>
          </cell>
          <cell r="E3" t="str">
            <v>FOFANA</v>
          </cell>
          <cell r="G3" t="str">
            <v>ADAMA</v>
          </cell>
          <cell r="H3" t="str">
            <v>I</v>
          </cell>
          <cell r="I3" t="str">
            <v>EMPLOYE(E) POLYCOMP. DE REST.</v>
          </cell>
          <cell r="J3" t="str">
            <v>E</v>
          </cell>
          <cell r="K3" t="str">
            <v>2</v>
          </cell>
          <cell r="L3">
            <v>43101</v>
          </cell>
          <cell r="O3" t="str">
            <v>31 RUE DE MONTFORT L AMAURY</v>
          </cell>
          <cell r="P3" t="str">
            <v>FOYER ADEF LOG 2 610</v>
          </cell>
          <cell r="Q3" t="str">
            <v>78310</v>
          </cell>
          <cell r="R3" t="str">
            <v>COIGNIERES</v>
          </cell>
          <cell r="U3" t="str">
            <v>1580599335228 48</v>
          </cell>
          <cell r="V3">
            <v>21550</v>
          </cell>
          <cell r="W3" t="str">
            <v>SUD LEYA</v>
          </cell>
          <cell r="Y3" t="str">
            <v>CELIBATAIRE</v>
          </cell>
          <cell r="Z3">
            <v>151.66999999999999</v>
          </cell>
          <cell r="AA3">
            <v>10.17089734291554</v>
          </cell>
          <cell r="AB3">
            <v>1542.62</v>
          </cell>
          <cell r="AC3" t="str">
            <v/>
          </cell>
          <cell r="AD3" t="str">
            <v/>
          </cell>
          <cell r="AE3" t="str">
            <v/>
          </cell>
          <cell r="AF3">
            <v>150.6</v>
          </cell>
          <cell r="AG3">
            <v>25</v>
          </cell>
          <cell r="AI3">
            <v>25</v>
          </cell>
          <cell r="AJ3">
            <v>25</v>
          </cell>
          <cell r="AK3">
            <v>2</v>
          </cell>
          <cell r="AM3">
            <v>2</v>
          </cell>
          <cell r="AN3">
            <v>0</v>
          </cell>
          <cell r="AO3">
            <v>0</v>
          </cell>
        </row>
        <row r="4">
          <cell r="C4" t="str">
            <v>27088</v>
          </cell>
          <cell r="D4" t="str">
            <v xml:space="preserve">Mme </v>
          </cell>
          <cell r="E4" t="str">
            <v>SECK</v>
          </cell>
          <cell r="G4" t="str">
            <v>ROKAYATOU</v>
          </cell>
          <cell r="H4" t="str">
            <v>I</v>
          </cell>
          <cell r="I4" t="str">
            <v>RESP. PREPARATION FROIDE</v>
          </cell>
          <cell r="J4" t="str">
            <v>E</v>
          </cell>
          <cell r="K4" t="str">
            <v>4</v>
          </cell>
          <cell r="L4">
            <v>43101</v>
          </cell>
          <cell r="O4" t="str">
            <v>1 RUE PIERRE COURTADE</v>
          </cell>
          <cell r="Q4" t="str">
            <v>78210</v>
          </cell>
          <cell r="R4" t="str">
            <v>ST CYR L ECOLE</v>
          </cell>
          <cell r="T4" t="str">
            <v>06,62,61,72,57</v>
          </cell>
          <cell r="U4" t="str">
            <v>2730599326113 36</v>
          </cell>
          <cell r="V4">
            <v>26794</v>
          </cell>
          <cell r="W4" t="str">
            <v>ABIDJAN</v>
          </cell>
          <cell r="Y4" t="str">
            <v>CELIBATAIRE</v>
          </cell>
          <cell r="Z4">
            <v>151.66999999999999</v>
          </cell>
          <cell r="AA4">
            <v>13.984308037185997</v>
          </cell>
          <cell r="AB4">
            <v>2121</v>
          </cell>
          <cell r="AC4" t="str">
            <v/>
          </cell>
          <cell r="AD4" t="str">
            <v/>
          </cell>
          <cell r="AE4" t="str">
            <v/>
          </cell>
          <cell r="AF4" t="str">
            <v/>
          </cell>
          <cell r="AG4">
            <v>25</v>
          </cell>
          <cell r="AI4">
            <v>25</v>
          </cell>
          <cell r="AJ4">
            <v>25</v>
          </cell>
          <cell r="AK4">
            <v>0</v>
          </cell>
          <cell r="AM4">
            <v>0</v>
          </cell>
          <cell r="AN4">
            <v>0</v>
          </cell>
          <cell r="AO4">
            <v>0</v>
          </cell>
        </row>
        <row r="5">
          <cell r="C5" t="str">
            <v>27035</v>
          </cell>
          <cell r="D5" t="str">
            <v xml:space="preserve">Mme </v>
          </cell>
          <cell r="E5" t="str">
            <v>LENORMAND</v>
          </cell>
          <cell r="F5" t="str">
            <v>NOM A</v>
          </cell>
          <cell r="G5" t="str">
            <v>ISABELLE</v>
          </cell>
          <cell r="H5" t="str">
            <v>I</v>
          </cell>
          <cell r="I5" t="str">
            <v>EMPLOYE(E) DE REST.</v>
          </cell>
          <cell r="J5" t="str">
            <v>E</v>
          </cell>
          <cell r="K5" t="str">
            <v>2</v>
          </cell>
          <cell r="L5">
            <v>43095</v>
          </cell>
          <cell r="O5" t="str">
            <v>1 SQ DE LA CURE</v>
          </cell>
          <cell r="P5" t="str">
            <v>ETAGE 1 PORTE BAT 2 ESC A</v>
          </cell>
          <cell r="Q5" t="str">
            <v>78114</v>
          </cell>
          <cell r="R5" t="str">
            <v>MAGNY LES HAMEAUX</v>
          </cell>
          <cell r="T5" t="str">
            <v>07,61,40,20,91</v>
          </cell>
          <cell r="U5" t="str">
            <v>2751178646236 93</v>
          </cell>
          <cell r="V5">
            <v>27723</v>
          </cell>
          <cell r="W5" t="str">
            <v>VERSAILLES</v>
          </cell>
          <cell r="Y5" t="str">
            <v>CELIBATAIRE</v>
          </cell>
          <cell r="Z5">
            <v>151.66999999999999</v>
          </cell>
          <cell r="AA5">
            <v>10.675809322872025</v>
          </cell>
          <cell r="AB5">
            <v>1619.2</v>
          </cell>
          <cell r="AC5" t="str">
            <v/>
          </cell>
          <cell r="AD5" t="str">
            <v/>
          </cell>
          <cell r="AE5" t="str">
            <v/>
          </cell>
          <cell r="AF5" t="str">
            <v/>
          </cell>
          <cell r="AG5">
            <v>25</v>
          </cell>
          <cell r="AI5">
            <v>25</v>
          </cell>
          <cell r="AJ5">
            <v>25</v>
          </cell>
          <cell r="AK5">
            <v>0</v>
          </cell>
          <cell r="AM5">
            <v>0</v>
          </cell>
          <cell r="AN5">
            <v>0</v>
          </cell>
          <cell r="AO5">
            <v>0</v>
          </cell>
        </row>
        <row r="6">
          <cell r="C6" t="str">
            <v>26851</v>
          </cell>
          <cell r="D6" t="str">
            <v>Mr</v>
          </cell>
          <cell r="E6" t="str">
            <v>ROBIN</v>
          </cell>
          <cell r="G6" t="str">
            <v>CHRISTOPHE</v>
          </cell>
          <cell r="H6" t="str">
            <v>I</v>
          </cell>
          <cell r="I6" t="str">
            <v>CHEF PATISSIER</v>
          </cell>
          <cell r="J6" t="str">
            <v>M</v>
          </cell>
          <cell r="K6" t="str">
            <v>6</v>
          </cell>
          <cell r="L6">
            <v>43087</v>
          </cell>
          <cell r="O6" t="str">
            <v>6 RUE DES PATRIARCHES</v>
          </cell>
          <cell r="P6" t="str">
            <v>APPT 417</v>
          </cell>
          <cell r="Q6" t="str">
            <v>78320</v>
          </cell>
          <cell r="R6" t="str">
            <v>LE MESNIL ST DENIS</v>
          </cell>
          <cell r="T6" t="str">
            <v>06,58,20,03,91</v>
          </cell>
          <cell r="U6" t="str">
            <v>1740678361160 08</v>
          </cell>
          <cell r="V6">
            <v>27207</v>
          </cell>
          <cell r="W6" t="str">
            <v>MAMTES LA JOLIE</v>
          </cell>
          <cell r="Y6" t="str">
            <v>MARIE(E)</v>
          </cell>
          <cell r="Z6">
            <v>151.66999999999999</v>
          </cell>
          <cell r="AA6">
            <v>16.647985758554757</v>
          </cell>
          <cell r="AB6">
            <v>2525</v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>
            <v>25</v>
          </cell>
          <cell r="AI6">
            <v>25</v>
          </cell>
          <cell r="AJ6">
            <v>25</v>
          </cell>
          <cell r="AK6">
            <v>0</v>
          </cell>
          <cell r="AM6">
            <v>0</v>
          </cell>
          <cell r="AN6">
            <v>5</v>
          </cell>
          <cell r="AO6">
            <v>5</v>
          </cell>
        </row>
        <row r="7">
          <cell r="C7" t="str">
            <v>26377</v>
          </cell>
          <cell r="D7" t="str">
            <v>Mr</v>
          </cell>
          <cell r="E7" t="str">
            <v>AYGALENC</v>
          </cell>
          <cell r="G7" t="str">
            <v>CEDRIC</v>
          </cell>
          <cell r="H7" t="str">
            <v>I</v>
          </cell>
          <cell r="I7" t="str">
            <v>ADJOINT(E) DE DIRECTION</v>
          </cell>
          <cell r="J7" t="str">
            <v>M</v>
          </cell>
          <cell r="K7" t="str">
            <v>5</v>
          </cell>
          <cell r="L7">
            <v>43038</v>
          </cell>
          <cell r="O7" t="str">
            <v>16 IMP DES FRICHES</v>
          </cell>
          <cell r="Q7" t="str">
            <v>78680</v>
          </cell>
          <cell r="R7" t="str">
            <v>EPONE</v>
          </cell>
          <cell r="T7" t="str">
            <v>06,99,38,96,95</v>
          </cell>
          <cell r="U7" t="str">
            <v>1861278646094 53</v>
          </cell>
          <cell r="V7">
            <v>31756</v>
          </cell>
          <cell r="W7" t="str">
            <v>VERSAILLES</v>
          </cell>
          <cell r="Y7" t="str">
            <v>MARIE(E)</v>
          </cell>
          <cell r="Z7">
            <v>151.66999999999999</v>
          </cell>
          <cell r="AA7">
            <v>15.4941649634074</v>
          </cell>
          <cell r="AB7">
            <v>2350</v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>
            <v>25</v>
          </cell>
          <cell r="AI7">
            <v>25</v>
          </cell>
          <cell r="AJ7">
            <v>25</v>
          </cell>
          <cell r="AK7">
            <v>0</v>
          </cell>
          <cell r="AM7">
            <v>0</v>
          </cell>
          <cell r="AN7">
            <v>5</v>
          </cell>
          <cell r="AO7">
            <v>5</v>
          </cell>
        </row>
        <row r="8">
          <cell r="C8" t="str">
            <v>24513</v>
          </cell>
          <cell r="D8" t="str">
            <v xml:space="preserve">Mme </v>
          </cell>
          <cell r="E8" t="str">
            <v>LOFREDI</v>
          </cell>
          <cell r="F8" t="str">
            <v>NOM B</v>
          </cell>
          <cell r="G8" t="str">
            <v>CONCEPCION</v>
          </cell>
          <cell r="H8" t="str">
            <v>I</v>
          </cell>
          <cell r="I8" t="str">
            <v>RESPONSABLE POINT DE VENTE</v>
          </cell>
          <cell r="J8" t="str">
            <v>E</v>
          </cell>
          <cell r="K8" t="str">
            <v>5</v>
          </cell>
          <cell r="L8">
            <v>42814</v>
          </cell>
          <cell r="O8" t="str">
            <v>12 RUE DU PONT D AVIGNON</v>
          </cell>
          <cell r="Q8" t="str">
            <v>91290</v>
          </cell>
          <cell r="R8" t="str">
            <v>ARPAJON</v>
          </cell>
          <cell r="T8" t="str">
            <v>06,63,30,95,88</v>
          </cell>
          <cell r="U8" t="str">
            <v>2690330189163 12</v>
          </cell>
          <cell r="V8">
            <v>25278</v>
          </cell>
          <cell r="W8" t="str">
            <v>NIMES</v>
          </cell>
          <cell r="Y8" t="str">
            <v>CELIBATAIRE</v>
          </cell>
          <cell r="Z8">
            <v>151.66999999999999</v>
          </cell>
          <cell r="AA8">
            <v>12.652469176501617</v>
          </cell>
          <cell r="AB8">
            <v>1919</v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>
            <v>25</v>
          </cell>
          <cell r="AI8">
            <v>25</v>
          </cell>
          <cell r="AJ8">
            <v>25</v>
          </cell>
          <cell r="AK8">
            <v>0</v>
          </cell>
          <cell r="AM8">
            <v>0</v>
          </cell>
          <cell r="AN8">
            <v>0</v>
          </cell>
          <cell r="AO8">
            <v>0</v>
          </cell>
        </row>
        <row r="9">
          <cell r="C9" t="str">
            <v>23447</v>
          </cell>
          <cell r="D9" t="str">
            <v xml:space="preserve">Mme </v>
          </cell>
          <cell r="E9" t="str">
            <v>LLESHI</v>
          </cell>
          <cell r="G9" t="str">
            <v>MANUSHAQUE</v>
          </cell>
          <cell r="H9" t="str">
            <v>I</v>
          </cell>
          <cell r="I9" t="str">
            <v>CHEF DE PARTIE</v>
          </cell>
          <cell r="J9" t="str">
            <v>E</v>
          </cell>
          <cell r="K9" t="str">
            <v>5</v>
          </cell>
          <cell r="L9">
            <v>43102</v>
          </cell>
          <cell r="O9" t="str">
            <v>19 RUE EMILE ZOLA</v>
          </cell>
          <cell r="P9" t="str">
            <v>APT 13</v>
          </cell>
          <cell r="Q9" t="str">
            <v>91120</v>
          </cell>
          <cell r="R9" t="str">
            <v>PALAISEAU</v>
          </cell>
          <cell r="T9" t="str">
            <v>07,68,77,14,79</v>
          </cell>
          <cell r="U9" t="str">
            <v>2850499125009 37</v>
          </cell>
          <cell r="V9">
            <v>31146</v>
          </cell>
          <cell r="W9" t="str">
            <v>ALBANIE</v>
          </cell>
          <cell r="Y9" t="str">
            <v>MARIE(E)</v>
          </cell>
          <cell r="Z9">
            <v>151.66999999999999</v>
          </cell>
          <cell r="AA9">
            <v>11.208544867145777</v>
          </cell>
          <cell r="AB9">
            <v>1700</v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G9">
            <v>25</v>
          </cell>
          <cell r="AI9">
            <v>25</v>
          </cell>
          <cell r="AJ9">
            <v>25</v>
          </cell>
          <cell r="AK9">
            <v>0</v>
          </cell>
          <cell r="AM9">
            <v>0</v>
          </cell>
          <cell r="AN9">
            <v>0</v>
          </cell>
          <cell r="AO9">
            <v>0</v>
          </cell>
        </row>
        <row r="10">
          <cell r="C10" t="str">
            <v>27092</v>
          </cell>
          <cell r="D10" t="str">
            <v>Mr</v>
          </cell>
          <cell r="E10" t="str">
            <v>BOISSEVAL</v>
          </cell>
          <cell r="G10" t="str">
            <v>ROLLAND</v>
          </cell>
          <cell r="H10" t="str">
            <v>I</v>
          </cell>
          <cell r="I10" t="str">
            <v>MAGASINIER(E)</v>
          </cell>
          <cell r="J10" t="str">
            <v>E</v>
          </cell>
          <cell r="K10" t="str">
            <v>3</v>
          </cell>
          <cell r="L10">
            <v>43101</v>
          </cell>
          <cell r="O10" t="str">
            <v>9 PAS DE L EMILE</v>
          </cell>
          <cell r="Q10" t="str">
            <v>91080</v>
          </cell>
          <cell r="R10" t="str">
            <v>COURCOURONNES</v>
          </cell>
          <cell r="T10" t="str">
            <v>06,12,40,34,62</v>
          </cell>
          <cell r="U10" t="str">
            <v>1690597120501 17</v>
          </cell>
          <cell r="V10">
            <v>25347</v>
          </cell>
          <cell r="W10" t="str">
            <v>POINTE A PITRE</v>
          </cell>
          <cell r="Y10" t="str">
            <v>CELIBATAIRE</v>
          </cell>
          <cell r="Z10">
            <v>151.66999999999999</v>
          </cell>
          <cell r="AA10">
            <v>11.986549746159426</v>
          </cell>
          <cell r="AB10">
            <v>1818</v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G10">
            <v>25</v>
          </cell>
          <cell r="AI10">
            <v>25</v>
          </cell>
          <cell r="AJ10">
            <v>25</v>
          </cell>
          <cell r="AK10">
            <v>0</v>
          </cell>
          <cell r="AM10">
            <v>0</v>
          </cell>
          <cell r="AN10">
            <v>0</v>
          </cell>
          <cell r="AO10">
            <v>0</v>
          </cell>
        </row>
        <row r="11">
          <cell r="C11" t="str">
            <v>27293</v>
          </cell>
          <cell r="D11" t="str">
            <v>Mr</v>
          </cell>
          <cell r="E11" t="str">
            <v>TRAORE</v>
          </cell>
          <cell r="G11" t="str">
            <v>DAOUDA</v>
          </cell>
          <cell r="H11" t="str">
            <v>I</v>
          </cell>
          <cell r="I11" t="str">
            <v>PLONGEUR(SE)</v>
          </cell>
          <cell r="J11" t="str">
            <v>E</v>
          </cell>
          <cell r="K11" t="str">
            <v>1</v>
          </cell>
          <cell r="L11">
            <v>43123</v>
          </cell>
          <cell r="O11" t="str">
            <v>5 RUE DE JEAN PERRIN</v>
          </cell>
          <cell r="P11" t="str">
            <v>CHEZ MAHAMEDI TRAORE</v>
          </cell>
          <cell r="Q11" t="str">
            <v>94200</v>
          </cell>
          <cell r="R11" t="str">
            <v>IVRY SUR SEINE</v>
          </cell>
          <cell r="T11" t="str">
            <v>07,52,50,38,88</v>
          </cell>
          <cell r="U11" t="str">
            <v>1730199335157 96</v>
          </cell>
          <cell r="V11">
            <v>26665</v>
          </cell>
          <cell r="W11" t="str">
            <v>BAMAKO</v>
          </cell>
          <cell r="Y11" t="str">
            <v>DIVORCE(E)</v>
          </cell>
          <cell r="Z11">
            <v>151.66999999999999</v>
          </cell>
          <cell r="AA11">
            <v>10.675809322872025</v>
          </cell>
          <cell r="AB11">
            <v>1619.2</v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>
            <v>25</v>
          </cell>
          <cell r="AI11">
            <v>25</v>
          </cell>
          <cell r="AJ11">
            <v>25</v>
          </cell>
          <cell r="AK11">
            <v>0</v>
          </cell>
          <cell r="AM11">
            <v>0</v>
          </cell>
          <cell r="AN11">
            <v>0</v>
          </cell>
          <cell r="AO11">
            <v>0</v>
          </cell>
        </row>
        <row r="12">
          <cell r="C12" t="str">
            <v>33240</v>
          </cell>
          <cell r="D12" t="str">
            <v>Mr</v>
          </cell>
          <cell r="E12" t="str">
            <v>RIDARD</v>
          </cell>
          <cell r="G12" t="str">
            <v>OLIVIER</v>
          </cell>
          <cell r="H12" t="str">
            <v>I</v>
          </cell>
          <cell r="I12" t="str">
            <v>SECOND DE CUISINE</v>
          </cell>
          <cell r="J12" t="str">
            <v>E</v>
          </cell>
          <cell r="K12" t="str">
            <v>5</v>
          </cell>
          <cell r="L12">
            <v>43773</v>
          </cell>
          <cell r="O12" t="str">
            <v>36 RES LES NOUVEAUX HORIZONS</v>
          </cell>
          <cell r="Q12" t="str">
            <v>78990</v>
          </cell>
          <cell r="R12" t="str">
            <v>ELANCOURT</v>
          </cell>
          <cell r="T12" t="str">
            <v>06,64,88,69,54</v>
          </cell>
          <cell r="U12" t="str">
            <v>1660275116127 40</v>
          </cell>
          <cell r="V12">
            <v>24165</v>
          </cell>
          <cell r="W12" t="str">
            <v>PARIS</v>
          </cell>
          <cell r="Y12" t="str">
            <v>CELIBATAIRE</v>
          </cell>
          <cell r="Z12">
            <v>151.66999999999999</v>
          </cell>
          <cell r="AA12">
            <v>13.18652337311268</v>
          </cell>
          <cell r="AB12">
            <v>2000</v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>
            <v>25</v>
          </cell>
          <cell r="AI12">
            <v>25</v>
          </cell>
          <cell r="AJ12">
            <v>25</v>
          </cell>
          <cell r="AK12">
            <v>0</v>
          </cell>
          <cell r="AM12">
            <v>0</v>
          </cell>
          <cell r="AN12">
            <v>0</v>
          </cell>
          <cell r="AO12">
            <v>0</v>
          </cell>
        </row>
        <row r="13">
          <cell r="C13" t="str">
            <v>34362</v>
          </cell>
          <cell r="D13" t="str">
            <v>Mr</v>
          </cell>
          <cell r="E13" t="str">
            <v>GENDIVEL</v>
          </cell>
          <cell r="G13" t="str">
            <v>CHARLES</v>
          </cell>
          <cell r="H13" t="str">
            <v>I</v>
          </cell>
          <cell r="I13" t="str">
            <v>CHEF DE CUISINE</v>
          </cell>
          <cell r="J13" t="str">
            <v>M</v>
          </cell>
          <cell r="K13" t="str">
            <v>6</v>
          </cell>
          <cell r="L13">
            <v>43885</v>
          </cell>
          <cell r="O13" t="str">
            <v>5 RUE BREMAT</v>
          </cell>
          <cell r="Q13" t="str">
            <v>78180</v>
          </cell>
          <cell r="R13" t="str">
            <v>MONTIGNY LE BRETONNEUX</v>
          </cell>
          <cell r="T13" t="str">
            <v>06,17,80,29,49</v>
          </cell>
          <cell r="U13" t="str">
            <v>1720597209549 62</v>
          </cell>
          <cell r="V13">
            <v>26448</v>
          </cell>
          <cell r="W13" t="str">
            <v>FORT DE FRANCE</v>
          </cell>
          <cell r="Y13" t="str">
            <v>CELIBATAIRE</v>
          </cell>
          <cell r="Z13">
            <v>151.66999999999999</v>
          </cell>
          <cell r="AA13">
            <v>19.120458891013385</v>
          </cell>
          <cell r="AB13">
            <v>2900</v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>
            <v>25</v>
          </cell>
          <cell r="AI13">
            <v>25</v>
          </cell>
          <cell r="AJ13">
            <v>25</v>
          </cell>
          <cell r="AK13">
            <v>0</v>
          </cell>
          <cell r="AM13">
            <v>0</v>
          </cell>
          <cell r="AN13">
            <v>5</v>
          </cell>
          <cell r="AO13">
            <v>5</v>
          </cell>
        </row>
        <row r="14">
          <cell r="C14" t="str">
            <v>32727</v>
          </cell>
          <cell r="D14" t="str">
            <v>Mr</v>
          </cell>
          <cell r="E14" t="str">
            <v>ABIDA</v>
          </cell>
          <cell r="G14" t="str">
            <v>MOUSSA</v>
          </cell>
          <cell r="H14" t="str">
            <v>I</v>
          </cell>
          <cell r="I14" t="str">
            <v>CUISINIER(E)</v>
          </cell>
          <cell r="J14" t="str">
            <v>E</v>
          </cell>
          <cell r="K14" t="str">
            <v>4</v>
          </cell>
          <cell r="L14">
            <v>43745</v>
          </cell>
          <cell r="O14" t="str">
            <v>4 SQ DES GENETS</v>
          </cell>
          <cell r="Q14" t="str">
            <v>78114</v>
          </cell>
          <cell r="R14" t="str">
            <v>MAGNY LES HAMEAUX</v>
          </cell>
          <cell r="T14" t="str">
            <v>06,69,22,34,71</v>
          </cell>
          <cell r="U14" t="str">
            <v>1640599381092 62</v>
          </cell>
          <cell r="V14">
            <v>23498</v>
          </cell>
          <cell r="W14" t="str">
            <v>TANGER</v>
          </cell>
          <cell r="Y14" t="str">
            <v>CELIBATAIRE</v>
          </cell>
          <cell r="Z14">
            <v>151.66999999999999</v>
          </cell>
          <cell r="AA14">
            <v>11.867871035801413</v>
          </cell>
          <cell r="AB14">
            <v>1800</v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>
            <v>25</v>
          </cell>
          <cell r="AI14">
            <v>25</v>
          </cell>
          <cell r="AJ14">
            <v>25</v>
          </cell>
          <cell r="AK14">
            <v>0</v>
          </cell>
          <cell r="AM14">
            <v>0</v>
          </cell>
          <cell r="AN14">
            <v>0</v>
          </cell>
          <cell r="AO14">
            <v>0</v>
          </cell>
        </row>
        <row r="15">
          <cell r="C15" t="str">
            <v>27337</v>
          </cell>
          <cell r="D15" t="str">
            <v>Mr</v>
          </cell>
          <cell r="E15" t="str">
            <v>VAUCHELLES</v>
          </cell>
          <cell r="G15" t="str">
            <v>VIVIEN</v>
          </cell>
          <cell r="H15" t="str">
            <v>I</v>
          </cell>
          <cell r="I15" t="str">
            <v>CHEF DE RANG</v>
          </cell>
          <cell r="J15" t="str">
            <v>E</v>
          </cell>
          <cell r="K15" t="str">
            <v>4</v>
          </cell>
          <cell r="L15">
            <v>43147</v>
          </cell>
          <cell r="O15" t="str">
            <v>22  GRANDE RUE</v>
          </cell>
          <cell r="Q15" t="str">
            <v>28410</v>
          </cell>
          <cell r="R15" t="str">
            <v>ABONDANT</v>
          </cell>
          <cell r="T15" t="str">
            <v>06,08,24,92,64</v>
          </cell>
          <cell r="U15" t="str">
            <v>1860178029069 79</v>
          </cell>
          <cell r="V15">
            <v>31436</v>
          </cell>
          <cell r="W15" t="str">
            <v>AUBERGENVILLE</v>
          </cell>
          <cell r="Y15" t="str">
            <v>MARIE(E)</v>
          </cell>
          <cell r="Z15">
            <v>151.66999999999999</v>
          </cell>
          <cell r="AA15">
            <v>12.652469176501617</v>
          </cell>
          <cell r="AB15">
            <v>1919</v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G15">
            <v>25</v>
          </cell>
          <cell r="AI15">
            <v>25</v>
          </cell>
          <cell r="AJ15">
            <v>25</v>
          </cell>
          <cell r="AK15">
            <v>0</v>
          </cell>
          <cell r="AM15">
            <v>0</v>
          </cell>
          <cell r="AN15">
            <v>0</v>
          </cell>
          <cell r="AO15">
            <v>0</v>
          </cell>
        </row>
        <row r="16">
          <cell r="C16" t="str">
            <v>30304</v>
          </cell>
          <cell r="D16" t="str">
            <v>Mr</v>
          </cell>
          <cell r="E16" t="str">
            <v>LEMAIRE</v>
          </cell>
          <cell r="G16" t="str">
            <v>JULIEN</v>
          </cell>
          <cell r="H16" t="str">
            <v>I</v>
          </cell>
          <cell r="I16" t="str">
            <v>CHEF DE PARTIE</v>
          </cell>
          <cell r="J16" t="str">
            <v>E</v>
          </cell>
          <cell r="K16" t="str">
            <v>5</v>
          </cell>
          <cell r="L16">
            <v>43497</v>
          </cell>
          <cell r="O16" t="str">
            <v>4 SEN DU LOUP</v>
          </cell>
          <cell r="Q16" t="str">
            <v>78114</v>
          </cell>
          <cell r="R16" t="str">
            <v>MAGNY LES HAMEAUX</v>
          </cell>
          <cell r="T16" t="str">
            <v>06,33,97,75,24</v>
          </cell>
          <cell r="U16" t="str">
            <v>1800578646119 16</v>
          </cell>
          <cell r="V16">
            <v>29350</v>
          </cell>
          <cell r="W16" t="str">
            <v>VERSAILLES</v>
          </cell>
          <cell r="Y16" t="str">
            <v>MARIE(E)</v>
          </cell>
          <cell r="Z16">
            <v>151.66999999999999</v>
          </cell>
          <cell r="AA16">
            <v>11.208544867145777</v>
          </cell>
          <cell r="AB16">
            <v>1700</v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G16">
            <v>25</v>
          </cell>
          <cell r="AI16">
            <v>25</v>
          </cell>
          <cell r="AJ16">
            <v>25</v>
          </cell>
          <cell r="AK16">
            <v>0</v>
          </cell>
          <cell r="AM16">
            <v>0</v>
          </cell>
          <cell r="AN16">
            <v>0</v>
          </cell>
          <cell r="AO16">
            <v>0</v>
          </cell>
        </row>
        <row r="17">
          <cell r="C17" t="str">
            <v>28747</v>
          </cell>
          <cell r="D17" t="str">
            <v xml:space="preserve">Mme </v>
          </cell>
          <cell r="E17" t="str">
            <v>GASPARINI</v>
          </cell>
          <cell r="G17" t="str">
            <v>FANNY</v>
          </cell>
          <cell r="H17" t="str">
            <v>I</v>
          </cell>
          <cell r="I17" t="str">
            <v>ADJOINT(E) AU RESPONSABLE</v>
          </cell>
          <cell r="J17" t="str">
            <v>M</v>
          </cell>
          <cell r="K17" t="str">
            <v>6</v>
          </cell>
          <cell r="L17">
            <v>43339</v>
          </cell>
          <cell r="O17" t="str">
            <v>18 RUE GEORGES BIZET</v>
          </cell>
          <cell r="Q17" t="str">
            <v>91160</v>
          </cell>
          <cell r="R17" t="str">
            <v>LONGJUMEAU</v>
          </cell>
          <cell r="T17" t="str">
            <v>06,68,56,98,28</v>
          </cell>
          <cell r="U17" t="str">
            <v>2930578158275 39</v>
          </cell>
          <cell r="V17">
            <v>34109</v>
          </cell>
          <cell r="W17" t="str">
            <v>LE CHESNAY</v>
          </cell>
          <cell r="Y17" t="str">
            <v>MARIE(E)</v>
          </cell>
          <cell r="Z17">
            <v>151.66999999999999</v>
          </cell>
          <cell r="AA17">
            <v>14.650227467528188</v>
          </cell>
          <cell r="AB17">
            <v>2222</v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G17">
            <v>25</v>
          </cell>
          <cell r="AI17">
            <v>25</v>
          </cell>
          <cell r="AJ17">
            <v>25</v>
          </cell>
          <cell r="AK17">
            <v>0</v>
          </cell>
          <cell r="AM17">
            <v>0</v>
          </cell>
          <cell r="AN17">
            <v>5</v>
          </cell>
          <cell r="AO17">
            <v>5</v>
          </cell>
        </row>
        <row r="18">
          <cell r="C18" t="str">
            <v>27904</v>
          </cell>
          <cell r="D18" t="str">
            <v>Mr</v>
          </cell>
          <cell r="E18" t="str">
            <v>MURAT</v>
          </cell>
          <cell r="G18" t="str">
            <v>TERRY</v>
          </cell>
          <cell r="H18" t="str">
            <v>I</v>
          </cell>
          <cell r="I18" t="str">
            <v>CHEF DE PARTIE</v>
          </cell>
          <cell r="J18" t="str">
            <v>E</v>
          </cell>
          <cell r="K18" t="str">
            <v>0</v>
          </cell>
          <cell r="L18">
            <v>43222</v>
          </cell>
          <cell r="O18" t="str">
            <v>43 ALL DES YVELINES</v>
          </cell>
          <cell r="Q18" t="str">
            <v>78190</v>
          </cell>
          <cell r="R18" t="str">
            <v>TRAPPES</v>
          </cell>
          <cell r="U18" t="str">
            <v>1961294041344 56</v>
          </cell>
          <cell r="V18">
            <v>35429</v>
          </cell>
          <cell r="W18" t="str">
            <v>YVRY SUR SEINE</v>
          </cell>
          <cell r="Y18" t="str">
            <v>CELIBATAIRE</v>
          </cell>
          <cell r="Z18">
            <v>151.66999999999999</v>
          </cell>
          <cell r="AA18">
            <v>11.343047405551529</v>
          </cell>
          <cell r="AB18">
            <v>1720.4</v>
          </cell>
          <cell r="AC18" t="str">
            <v/>
          </cell>
          <cell r="AD18" t="str">
            <v/>
          </cell>
          <cell r="AE18" t="str">
            <v/>
          </cell>
          <cell r="AF18" t="str">
            <v/>
          </cell>
          <cell r="AG18">
            <v>25</v>
          </cell>
          <cell r="AI18">
            <v>25</v>
          </cell>
          <cell r="AJ18">
            <v>25</v>
          </cell>
          <cell r="AK18">
            <v>0</v>
          </cell>
          <cell r="AM18">
            <v>0</v>
          </cell>
          <cell r="AN18">
            <v>0</v>
          </cell>
          <cell r="AO18">
            <v>0</v>
          </cell>
        </row>
        <row r="19">
          <cell r="C19" t="str">
            <v>27424</v>
          </cell>
          <cell r="D19" t="str">
            <v>Mr</v>
          </cell>
          <cell r="E19" t="str">
            <v>DAUCHART</v>
          </cell>
          <cell r="G19" t="str">
            <v>ANTHONY</v>
          </cell>
          <cell r="H19" t="str">
            <v>I</v>
          </cell>
          <cell r="I19" t="str">
            <v>SECOND DE CUISINE</v>
          </cell>
          <cell r="J19" t="str">
            <v>E</v>
          </cell>
          <cell r="K19" t="str">
            <v>5</v>
          </cell>
          <cell r="L19">
            <v>43152</v>
          </cell>
          <cell r="O19" t="str">
            <v>15T RUE DES LOUVERIES</v>
          </cell>
          <cell r="Q19" t="str">
            <v>78310</v>
          </cell>
          <cell r="R19" t="str">
            <v>COIGNIERES</v>
          </cell>
          <cell r="T19" t="str">
            <v>06,73,92,34,63</v>
          </cell>
          <cell r="U19" t="str">
            <v>1790378621072 54</v>
          </cell>
          <cell r="V19">
            <v>28934</v>
          </cell>
          <cell r="W19" t="str">
            <v>TRAPPES</v>
          </cell>
          <cell r="Y19" t="str">
            <v>CELIBATAIRE</v>
          </cell>
          <cell r="Z19">
            <v>151.66999999999999</v>
          </cell>
          <cell r="AA19">
            <v>14.650227467528188</v>
          </cell>
          <cell r="AB19">
            <v>2222</v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G19">
            <v>25</v>
          </cell>
          <cell r="AI19">
            <v>25</v>
          </cell>
          <cell r="AJ19">
            <v>25</v>
          </cell>
          <cell r="AK19">
            <v>0</v>
          </cell>
          <cell r="AM19">
            <v>0</v>
          </cell>
          <cell r="AN19">
            <v>0</v>
          </cell>
          <cell r="AO19">
            <v>0</v>
          </cell>
        </row>
        <row r="20">
          <cell r="C20" t="str">
            <v>33022</v>
          </cell>
          <cell r="D20" t="str">
            <v>Mr</v>
          </cell>
          <cell r="E20" t="str">
            <v>LE ROY</v>
          </cell>
          <cell r="G20" t="str">
            <v>QUENTIN</v>
          </cell>
          <cell r="H20" t="str">
            <v>I</v>
          </cell>
          <cell r="I20" t="str">
            <v>DIRECTEUR ADJOINT</v>
          </cell>
          <cell r="J20" t="str">
            <v>M</v>
          </cell>
          <cell r="K20" t="str">
            <v>6</v>
          </cell>
          <cell r="L20">
            <v>43774</v>
          </cell>
          <cell r="O20" t="str">
            <v>12 RUE ROYER BENDELE</v>
          </cell>
          <cell r="P20" t="str">
            <v>CHEZ FERRY BERNARDO</v>
          </cell>
          <cell r="Q20" t="str">
            <v>92230</v>
          </cell>
          <cell r="R20" t="str">
            <v>GENNEVILLIERS</v>
          </cell>
          <cell r="T20" t="str">
            <v>07,62,19,87,46</v>
          </cell>
          <cell r="U20" t="str">
            <v>1840592072098 96</v>
          </cell>
          <cell r="V20">
            <v>30824</v>
          </cell>
          <cell r="W20" t="str">
            <v>HAUTS DE SEINE</v>
          </cell>
          <cell r="Y20" t="str">
            <v>CELIBATAIRE</v>
          </cell>
          <cell r="Z20">
            <v>151.66999999999999</v>
          </cell>
          <cell r="AA20">
            <v>15.164501879079582</v>
          </cell>
          <cell r="AB20">
            <v>2300</v>
          </cell>
          <cell r="AC20" t="str">
            <v/>
          </cell>
          <cell r="AD20" t="str">
            <v/>
          </cell>
          <cell r="AE20" t="str">
            <v/>
          </cell>
          <cell r="AF20" t="str">
            <v/>
          </cell>
          <cell r="AG20">
            <v>25</v>
          </cell>
          <cell r="AI20">
            <v>25</v>
          </cell>
          <cell r="AJ20">
            <v>25</v>
          </cell>
          <cell r="AK20">
            <v>0</v>
          </cell>
          <cell r="AM20">
            <v>0</v>
          </cell>
          <cell r="AN20">
            <v>5</v>
          </cell>
          <cell r="AO20">
            <v>5</v>
          </cell>
        </row>
        <row r="21">
          <cell r="C21" t="str">
            <v>33243</v>
          </cell>
          <cell r="D21" t="str">
            <v>Mr</v>
          </cell>
          <cell r="E21" t="str">
            <v>BIGOT</v>
          </cell>
          <cell r="G21" t="str">
            <v>ERIC</v>
          </cell>
          <cell r="H21" t="str">
            <v>I</v>
          </cell>
          <cell r="I21" t="str">
            <v>MAITRE D'HOTEL RESPONSABLE</v>
          </cell>
          <cell r="J21" t="str">
            <v>M</v>
          </cell>
          <cell r="K21" t="str">
            <v>6</v>
          </cell>
          <cell r="L21">
            <v>43773</v>
          </cell>
          <cell r="O21" t="str">
            <v>31 CHE ROYAL</v>
          </cell>
          <cell r="Q21" t="str">
            <v>91310</v>
          </cell>
          <cell r="R21" t="str">
            <v>LINAS</v>
          </cell>
          <cell r="T21" t="str">
            <v>06,51,09,39,08</v>
          </cell>
          <cell r="U21" t="str">
            <v>1690641198082 12</v>
          </cell>
          <cell r="V21">
            <v>25356</v>
          </cell>
          <cell r="W21" t="str">
            <v>SAINT AIGNAN</v>
          </cell>
          <cell r="Y21" t="str">
            <v>MARIE(E)</v>
          </cell>
          <cell r="Z21">
            <v>151.66999999999999</v>
          </cell>
          <cell r="AA21">
            <v>15.164501879079582</v>
          </cell>
          <cell r="AB21">
            <v>2300</v>
          </cell>
          <cell r="AC21" t="str">
            <v/>
          </cell>
          <cell r="AD21" t="str">
            <v/>
          </cell>
          <cell r="AE21" t="str">
            <v/>
          </cell>
          <cell r="AF21" t="str">
            <v/>
          </cell>
          <cell r="AG21">
            <v>25</v>
          </cell>
          <cell r="AI21">
            <v>25</v>
          </cell>
          <cell r="AJ21">
            <v>25</v>
          </cell>
          <cell r="AK21">
            <v>0</v>
          </cell>
          <cell r="AM21">
            <v>0</v>
          </cell>
          <cell r="AN21">
            <v>5</v>
          </cell>
          <cell r="AO21">
            <v>5</v>
          </cell>
        </row>
        <row r="22">
          <cell r="C22" t="str">
            <v>27154</v>
          </cell>
          <cell r="D22" t="str">
            <v>Mr</v>
          </cell>
          <cell r="E22" t="str">
            <v>NELLO</v>
          </cell>
          <cell r="G22" t="str">
            <v>FABIEN</v>
          </cell>
          <cell r="H22" t="str">
            <v>I</v>
          </cell>
          <cell r="I22" t="str">
            <v>CHEF EXECUTIF</v>
          </cell>
          <cell r="J22" t="str">
            <v>C</v>
          </cell>
          <cell r="K22" t="str">
            <v>9</v>
          </cell>
          <cell r="L22">
            <v>43592</v>
          </cell>
          <cell r="O22" t="str">
            <v>13 RUE DE L HERMINE</v>
          </cell>
          <cell r="Q22" t="str">
            <v>91360</v>
          </cell>
          <cell r="R22" t="str">
            <v>VILLEMOISSON SUR ORGE</v>
          </cell>
          <cell r="T22" t="str">
            <v>06,81,90,37,98</v>
          </cell>
          <cell r="U22" t="str">
            <v>1740677288209 42</v>
          </cell>
          <cell r="V22">
            <v>27207</v>
          </cell>
          <cell r="W22" t="str">
            <v>MELUN</v>
          </cell>
          <cell r="Y22" t="str">
            <v>CELIBATAIRE</v>
          </cell>
          <cell r="Z22">
            <v>151.66999999999999</v>
          </cell>
          <cell r="AA22">
            <v>26.373046746225359</v>
          </cell>
          <cell r="AB22">
            <v>4000</v>
          </cell>
          <cell r="AC22" t="str">
            <v/>
          </cell>
          <cell r="AD22" t="str">
            <v/>
          </cell>
          <cell r="AE22" t="str">
            <v/>
          </cell>
          <cell r="AF22" t="str">
            <v/>
          </cell>
          <cell r="AG22">
            <v>25</v>
          </cell>
          <cell r="AI22">
            <v>25</v>
          </cell>
          <cell r="AJ22">
            <v>25</v>
          </cell>
          <cell r="AK22">
            <v>0</v>
          </cell>
          <cell r="AM22">
            <v>0</v>
          </cell>
          <cell r="AN22">
            <v>10</v>
          </cell>
          <cell r="AO22">
            <v>10</v>
          </cell>
        </row>
        <row r="23">
          <cell r="C23" t="str">
            <v>27122</v>
          </cell>
          <cell r="D23" t="str">
            <v xml:space="preserve">Mme </v>
          </cell>
          <cell r="E23" t="str">
            <v>CHRISTIAENS</v>
          </cell>
          <cell r="F23" t="str">
            <v>NOM C</v>
          </cell>
          <cell r="G23" t="str">
            <v>SANDRA</v>
          </cell>
          <cell r="H23" t="str">
            <v>I</v>
          </cell>
          <cell r="I23" t="str">
            <v>MAITRE D'HOTEL</v>
          </cell>
          <cell r="J23" t="str">
            <v>E</v>
          </cell>
          <cell r="K23" t="str">
            <v>4</v>
          </cell>
          <cell r="L23">
            <v>43122</v>
          </cell>
          <cell r="O23" t="str">
            <v>57 RES LES CENDRENNES</v>
          </cell>
          <cell r="Q23" t="str">
            <v>91180</v>
          </cell>
          <cell r="R23" t="str">
            <v>ST GERMAIN LES ARPAJON</v>
          </cell>
          <cell r="T23" t="str">
            <v>06,58,58,76,82</v>
          </cell>
          <cell r="U23" t="str">
            <v>2790391345059 89</v>
          </cell>
          <cell r="V23">
            <v>28921</v>
          </cell>
          <cell r="W23" t="str">
            <v>LONGJUMEAU</v>
          </cell>
          <cell r="Y23" t="str">
            <v>MARIE(E)</v>
          </cell>
          <cell r="Z23">
            <v>151.66999999999999</v>
          </cell>
          <cell r="AA23">
            <v>12.652469176501617</v>
          </cell>
          <cell r="AB23">
            <v>1919</v>
          </cell>
          <cell r="AC23" t="str">
            <v/>
          </cell>
          <cell r="AD23" t="str">
            <v/>
          </cell>
          <cell r="AE23" t="str">
            <v/>
          </cell>
          <cell r="AF23" t="str">
            <v/>
          </cell>
          <cell r="AG23">
            <v>25</v>
          </cell>
          <cell r="AI23">
            <v>25</v>
          </cell>
          <cell r="AJ23">
            <v>25</v>
          </cell>
          <cell r="AK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C24" t="str">
            <v>27046</v>
          </cell>
          <cell r="D24" t="str">
            <v>Mr</v>
          </cell>
          <cell r="E24" t="str">
            <v>BETTREMIEUX</v>
          </cell>
          <cell r="G24" t="str">
            <v>KEVIN</v>
          </cell>
          <cell r="H24" t="str">
            <v>I</v>
          </cell>
          <cell r="I24" t="str">
            <v>CUISINIER(E)</v>
          </cell>
          <cell r="J24" t="str">
            <v>E</v>
          </cell>
          <cell r="K24" t="str">
            <v>4</v>
          </cell>
          <cell r="L24">
            <v>43101</v>
          </cell>
          <cell r="O24" t="str">
            <v>5 RES DU CLOS DU PILEU</v>
          </cell>
          <cell r="Q24" t="str">
            <v>91120</v>
          </cell>
          <cell r="R24" t="str">
            <v>PALAISEAU</v>
          </cell>
          <cell r="T24" t="str">
            <v>06,86,61,46,31</v>
          </cell>
          <cell r="U24" t="str">
            <v>1931091345360 40</v>
          </cell>
          <cell r="V24">
            <v>34272</v>
          </cell>
          <cell r="W24" t="str">
            <v>LONGJUMEAU</v>
          </cell>
          <cell r="Y24" t="str">
            <v>MARIE(E)</v>
          </cell>
          <cell r="Z24">
            <v>151.66999999999999</v>
          </cell>
          <cell r="AA24">
            <v>12.31950946133052</v>
          </cell>
          <cell r="AB24">
            <v>1868.5</v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>
            <v>25</v>
          </cell>
          <cell r="AI24">
            <v>25</v>
          </cell>
          <cell r="AJ24">
            <v>25</v>
          </cell>
          <cell r="AK24">
            <v>0</v>
          </cell>
          <cell r="AM24">
            <v>0</v>
          </cell>
          <cell r="AN24">
            <v>0</v>
          </cell>
          <cell r="AO24">
            <v>0</v>
          </cell>
        </row>
        <row r="25">
          <cell r="C25" t="str">
            <v>26962</v>
          </cell>
          <cell r="D25" t="str">
            <v>Mr</v>
          </cell>
          <cell r="E25" t="str">
            <v>LESIEUR</v>
          </cell>
          <cell r="G25" t="str">
            <v>XAVIER</v>
          </cell>
          <cell r="H25" t="str">
            <v>I</v>
          </cell>
          <cell r="I25" t="str">
            <v>CHEF PATISSIER</v>
          </cell>
          <cell r="J25" t="str">
            <v>M</v>
          </cell>
          <cell r="K25" t="str">
            <v>4</v>
          </cell>
          <cell r="L25">
            <v>43101</v>
          </cell>
          <cell r="O25" t="str">
            <v>14 IMP DES 4 NOYERS</v>
          </cell>
          <cell r="Q25" t="str">
            <v>91190</v>
          </cell>
          <cell r="R25" t="str">
            <v>VILLIERS LE BACLE</v>
          </cell>
          <cell r="T25" t="str">
            <v>07,62,29,02,14</v>
          </cell>
          <cell r="U25" t="str">
            <v>1680928196110 07</v>
          </cell>
          <cell r="V25">
            <v>25083</v>
          </cell>
          <cell r="W25" t="str">
            <v>ILLIERS COMBRAY</v>
          </cell>
          <cell r="Y25" t="str">
            <v>CELIBATAIRE</v>
          </cell>
          <cell r="Z25">
            <v>151.66999999999999</v>
          </cell>
          <cell r="AA25">
            <v>17.109514076613703</v>
          </cell>
          <cell r="AB25">
            <v>2595</v>
          </cell>
          <cell r="AC25" t="str">
            <v/>
          </cell>
          <cell r="AD25" t="str">
            <v/>
          </cell>
          <cell r="AE25" t="str">
            <v/>
          </cell>
          <cell r="AF25">
            <v>50.4</v>
          </cell>
          <cell r="AG25">
            <v>25</v>
          </cell>
          <cell r="AI25">
            <v>25</v>
          </cell>
          <cell r="AJ25">
            <v>25</v>
          </cell>
          <cell r="AK25">
            <v>2</v>
          </cell>
          <cell r="AM25">
            <v>2</v>
          </cell>
          <cell r="AN25">
            <v>5</v>
          </cell>
          <cell r="AO25">
            <v>5</v>
          </cell>
        </row>
        <row r="26">
          <cell r="C26" t="str">
            <v>26961</v>
          </cell>
          <cell r="D26" t="str">
            <v>Mr</v>
          </cell>
          <cell r="E26" t="str">
            <v>VAGNEUR</v>
          </cell>
          <cell r="G26" t="str">
            <v>THIBAULT</v>
          </cell>
          <cell r="H26" t="str">
            <v>I</v>
          </cell>
          <cell r="I26" t="str">
            <v>MAITRE D'HOTEL</v>
          </cell>
          <cell r="J26" t="str">
            <v>E</v>
          </cell>
          <cell r="K26" t="str">
            <v>4</v>
          </cell>
          <cell r="L26">
            <v>43101</v>
          </cell>
          <cell r="O26" t="str">
            <v>35 AV DE BEAUJEU</v>
          </cell>
          <cell r="Q26" t="str">
            <v>78990</v>
          </cell>
          <cell r="R26" t="str">
            <v>ELANCOURT</v>
          </cell>
          <cell r="T26" t="str">
            <v>06,86,90,74,67</v>
          </cell>
          <cell r="U26" t="str">
            <v>1911175119497 51</v>
          </cell>
          <cell r="V26">
            <v>33547</v>
          </cell>
          <cell r="W26" t="str">
            <v>PARIS</v>
          </cell>
          <cell r="Y26" t="str">
            <v>CELIBATAIRE</v>
          </cell>
          <cell r="Z26">
            <v>151.66999999999999</v>
          </cell>
          <cell r="AA26">
            <v>15.316146897870377</v>
          </cell>
          <cell r="AB26">
            <v>2323</v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>
            <v>25</v>
          </cell>
          <cell r="AI26">
            <v>25</v>
          </cell>
          <cell r="AJ26">
            <v>25</v>
          </cell>
          <cell r="AK26">
            <v>0</v>
          </cell>
          <cell r="AM26">
            <v>0</v>
          </cell>
          <cell r="AN26">
            <v>0</v>
          </cell>
          <cell r="AO26">
            <v>0</v>
          </cell>
        </row>
        <row r="27">
          <cell r="C27" t="str">
            <v>28488</v>
          </cell>
          <cell r="D27" t="str">
            <v xml:space="preserve">Mme </v>
          </cell>
          <cell r="E27" t="str">
            <v>NADIF</v>
          </cell>
          <cell r="F27" t="str">
            <v>NOM D</v>
          </cell>
          <cell r="G27" t="str">
            <v>MELANIE</v>
          </cell>
          <cell r="H27" t="str">
            <v>I</v>
          </cell>
          <cell r="I27" t="str">
            <v>MAITRE D'HOTEL RESPONSABLE</v>
          </cell>
          <cell r="J27" t="str">
            <v>E</v>
          </cell>
          <cell r="K27" t="str">
            <v>4</v>
          </cell>
          <cell r="L27">
            <v>43332</v>
          </cell>
          <cell r="O27" t="str">
            <v>7 RUE DES CAUSSES</v>
          </cell>
          <cell r="P27" t="str">
            <v>RESIDENCE DU MAS LAURENT</v>
          </cell>
          <cell r="Q27" t="str">
            <v>91940</v>
          </cell>
          <cell r="R27" t="str">
            <v>LES ULIS</v>
          </cell>
          <cell r="T27" t="str">
            <v>06,15,23,68,92</v>
          </cell>
          <cell r="U27" t="str">
            <v>2850492023121 70</v>
          </cell>
          <cell r="V27">
            <v>31153</v>
          </cell>
          <cell r="W27" t="str">
            <v>CLAMART</v>
          </cell>
          <cell r="Y27" t="str">
            <v>CELIBATAIRE</v>
          </cell>
          <cell r="Z27">
            <v>151.66999999999999</v>
          </cell>
          <cell r="AA27">
            <v>13.984308037185997</v>
          </cell>
          <cell r="AB27">
            <v>2121</v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G27">
            <v>25</v>
          </cell>
          <cell r="AI27">
            <v>25</v>
          </cell>
          <cell r="AJ27">
            <v>25</v>
          </cell>
          <cell r="AK27">
            <v>0</v>
          </cell>
          <cell r="AM27">
            <v>0</v>
          </cell>
          <cell r="AN27">
            <v>0</v>
          </cell>
          <cell r="AO27">
            <v>0</v>
          </cell>
        </row>
        <row r="28">
          <cell r="C28" t="str">
            <v>27423</v>
          </cell>
          <cell r="D28" t="str">
            <v xml:space="preserve">Mme </v>
          </cell>
          <cell r="E28" t="str">
            <v>BEIGBEDER</v>
          </cell>
          <cell r="F28" t="str">
            <v>NOM E</v>
          </cell>
          <cell r="G28" t="str">
            <v>LAETITIA</v>
          </cell>
          <cell r="H28" t="str">
            <v>I</v>
          </cell>
          <cell r="I28" t="str">
            <v>CAISSIER(E) RESPONSABLE</v>
          </cell>
          <cell r="J28" t="str">
            <v>E</v>
          </cell>
          <cell r="K28" t="str">
            <v>4</v>
          </cell>
          <cell r="L28">
            <v>43154</v>
          </cell>
          <cell r="O28" t="str">
            <v>27  SENTIER DE L ORMETTEAU</v>
          </cell>
          <cell r="Q28" t="str">
            <v>91100</v>
          </cell>
          <cell r="R28" t="str">
            <v>VILLABE</v>
          </cell>
          <cell r="T28" t="str">
            <v>06,18,68,71,91</v>
          </cell>
          <cell r="U28" t="str">
            <v>2680799321032 59</v>
          </cell>
          <cell r="V28">
            <v>25031</v>
          </cell>
          <cell r="W28" t="str">
            <v>BUJUMBURA</v>
          </cell>
          <cell r="Y28" t="str">
            <v>MARIE(E)</v>
          </cell>
          <cell r="Z28">
            <v>151.66999999999999</v>
          </cell>
          <cell r="AA28">
            <v>12.8207951473594</v>
          </cell>
          <cell r="AB28">
            <v>1944.53</v>
          </cell>
          <cell r="AC28" t="str">
            <v/>
          </cell>
          <cell r="AD28" t="str">
            <v/>
          </cell>
          <cell r="AE28" t="str">
            <v/>
          </cell>
          <cell r="AF28">
            <v>38.51</v>
          </cell>
          <cell r="AG28">
            <v>25</v>
          </cell>
          <cell r="AI28">
            <v>25</v>
          </cell>
          <cell r="AJ28">
            <v>25</v>
          </cell>
          <cell r="AK28">
            <v>2</v>
          </cell>
          <cell r="AM28">
            <v>2</v>
          </cell>
          <cell r="AN28">
            <v>0</v>
          </cell>
          <cell r="AO28">
            <v>0</v>
          </cell>
        </row>
        <row r="29">
          <cell r="C29" t="str">
            <v>26886</v>
          </cell>
          <cell r="D29" t="str">
            <v>Mr</v>
          </cell>
          <cell r="E29" t="str">
            <v>SOUMARE</v>
          </cell>
          <cell r="G29" t="str">
            <v>THIERNO</v>
          </cell>
          <cell r="H29" t="str">
            <v>I</v>
          </cell>
          <cell r="I29" t="str">
            <v>MAITRE D'HOTEL RESPONSABLE</v>
          </cell>
          <cell r="J29" t="str">
            <v>M</v>
          </cell>
          <cell r="K29" t="str">
            <v>6</v>
          </cell>
          <cell r="L29">
            <v>43097</v>
          </cell>
          <cell r="O29" t="str">
            <v>31 AV DE BRETAGNE</v>
          </cell>
          <cell r="Q29" t="str">
            <v>91170</v>
          </cell>
          <cell r="R29" t="str">
            <v>VIRY CHATILLON</v>
          </cell>
          <cell r="T29" t="str">
            <v>06,67,10,80,07</v>
          </cell>
          <cell r="U29" t="str">
            <v>1730199336157 66</v>
          </cell>
          <cell r="V29">
            <v>26665</v>
          </cell>
          <cell r="W29" t="str">
            <v>KHABOU</v>
          </cell>
          <cell r="Y29" t="str">
            <v>CELIBATAIRE</v>
          </cell>
          <cell r="Z29">
            <v>151.66999999999999</v>
          </cell>
          <cell r="AA29">
            <v>15.316146897870377</v>
          </cell>
          <cell r="AB29">
            <v>2323</v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G29">
            <v>25</v>
          </cell>
          <cell r="AI29">
            <v>25</v>
          </cell>
          <cell r="AJ29">
            <v>25</v>
          </cell>
          <cell r="AK29">
            <v>0</v>
          </cell>
          <cell r="AM29">
            <v>0</v>
          </cell>
          <cell r="AN29">
            <v>5</v>
          </cell>
          <cell r="AO29">
            <v>5</v>
          </cell>
        </row>
        <row r="30">
          <cell r="C30" t="str">
            <v>31284</v>
          </cell>
          <cell r="D30" t="str">
            <v>Mr</v>
          </cell>
          <cell r="E30" t="str">
            <v>VAN DAELEN</v>
          </cell>
          <cell r="G30" t="str">
            <v>JOHNNY</v>
          </cell>
          <cell r="H30" t="str">
            <v>I</v>
          </cell>
          <cell r="I30" t="str">
            <v>EMPLOYE(E) POLYVALENT(E) REST.</v>
          </cell>
          <cell r="J30" t="str">
            <v>E</v>
          </cell>
          <cell r="K30" t="str">
            <v>3</v>
          </cell>
          <cell r="L30">
            <v>43594</v>
          </cell>
          <cell r="O30" t="str">
            <v>7 RUE DU MONTHUCHET</v>
          </cell>
          <cell r="Q30" t="str">
            <v>91160</v>
          </cell>
          <cell r="R30" t="str">
            <v>SAULX LES CHARTREUX</v>
          </cell>
          <cell r="T30" t="str">
            <v>06,95,31,03,03</v>
          </cell>
          <cell r="U30" t="str">
            <v>1881092050058 01</v>
          </cell>
          <cell r="V30">
            <v>32435</v>
          </cell>
          <cell r="W30" t="str">
            <v>NANTERRE</v>
          </cell>
          <cell r="Y30" t="str">
            <v>MARIE(E)</v>
          </cell>
          <cell r="Z30">
            <v>151.66999999999999</v>
          </cell>
          <cell r="AA30">
            <v>11.801938418935849</v>
          </cell>
          <cell r="AB30">
            <v>1790</v>
          </cell>
          <cell r="AC30" t="str">
            <v/>
          </cell>
          <cell r="AD30" t="str">
            <v/>
          </cell>
          <cell r="AE30" t="str">
            <v/>
          </cell>
          <cell r="AG30">
            <v>25</v>
          </cell>
          <cell r="AI30">
            <v>25</v>
          </cell>
          <cell r="AJ30">
            <v>25</v>
          </cell>
          <cell r="AK30">
            <v>0</v>
          </cell>
          <cell r="AM30">
            <v>0</v>
          </cell>
          <cell r="AN30">
            <v>0</v>
          </cell>
          <cell r="AO30">
            <v>0</v>
          </cell>
        </row>
        <row r="31">
          <cell r="C31" t="str">
            <v>25551</v>
          </cell>
          <cell r="D31" t="str">
            <v>Mr</v>
          </cell>
          <cell r="E31" t="str">
            <v>BA</v>
          </cell>
          <cell r="G31" t="str">
            <v>ALLASSANE</v>
          </cell>
          <cell r="H31" t="str">
            <v>I</v>
          </cell>
          <cell r="I31" t="str">
            <v>PLONGEUR(SE)</v>
          </cell>
          <cell r="J31" t="str">
            <v>E</v>
          </cell>
          <cell r="K31" t="str">
            <v>1</v>
          </cell>
          <cell r="L31">
            <v>42982</v>
          </cell>
          <cell r="O31" t="str">
            <v>19 QUAI DE STALINGRAD</v>
          </cell>
          <cell r="P31" t="str">
            <v>CHAMBRE 11</v>
          </cell>
          <cell r="Q31" t="str">
            <v>92100</v>
          </cell>
          <cell r="R31" t="str">
            <v>BOULOGNE BILLANCOURT</v>
          </cell>
          <cell r="T31" t="str">
            <v>06,75,48,51,51</v>
          </cell>
          <cell r="U31" t="str">
            <v>1622099341011 32</v>
          </cell>
          <cell r="V31">
            <v>23011</v>
          </cell>
          <cell r="W31" t="str">
            <v>SENEGAL</v>
          </cell>
          <cell r="Y31" t="str">
            <v>CELIBATAIRE</v>
          </cell>
          <cell r="Z31">
            <v>151.66999999999999</v>
          </cell>
          <cell r="AA31">
            <v>10.150392299070351</v>
          </cell>
          <cell r="AB31">
            <v>1539.51</v>
          </cell>
          <cell r="AC31" t="str">
            <v/>
          </cell>
          <cell r="AD31" t="str">
            <v/>
          </cell>
          <cell r="AE31" t="str">
            <v/>
          </cell>
          <cell r="AF31" t="str">
            <v/>
          </cell>
          <cell r="AG31">
            <v>25</v>
          </cell>
          <cell r="AI31">
            <v>25</v>
          </cell>
          <cell r="AJ31">
            <v>25</v>
          </cell>
          <cell r="AK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C32" t="str">
            <v>18271</v>
          </cell>
          <cell r="D32" t="str">
            <v>Mr</v>
          </cell>
          <cell r="E32" t="str">
            <v>BRETON</v>
          </cell>
          <cell r="G32" t="str">
            <v>FREDERIC</v>
          </cell>
          <cell r="H32" t="str">
            <v>I</v>
          </cell>
          <cell r="I32" t="str">
            <v>CHEF DE CUISINE</v>
          </cell>
          <cell r="J32" t="str">
            <v>M</v>
          </cell>
          <cell r="K32" t="str">
            <v>6</v>
          </cell>
          <cell r="L32">
            <v>43563</v>
          </cell>
          <cell r="O32" t="str">
            <v>8 RUE DE BENODET</v>
          </cell>
          <cell r="Q32" t="str">
            <v>78310</v>
          </cell>
          <cell r="R32" t="str">
            <v>MAUREPAS</v>
          </cell>
          <cell r="T32" t="str">
            <v>06,62,43,28,81</v>
          </cell>
          <cell r="U32" t="str">
            <v>1720885047034 86</v>
          </cell>
          <cell r="V32">
            <v>26522</v>
          </cell>
          <cell r="W32" t="str">
            <v>CHALLANS</v>
          </cell>
          <cell r="Y32" t="str">
            <v>CELIBATAIRE</v>
          </cell>
          <cell r="Z32">
            <v>151.66999999999999</v>
          </cell>
          <cell r="AA32">
            <v>17.142480385046483</v>
          </cell>
          <cell r="AB32">
            <v>2600</v>
          </cell>
          <cell r="AC32" t="str">
            <v/>
          </cell>
          <cell r="AD32" t="str">
            <v/>
          </cell>
          <cell r="AE32" t="str">
            <v/>
          </cell>
          <cell r="AF32" t="str">
            <v/>
          </cell>
          <cell r="AG32">
            <v>25</v>
          </cell>
          <cell r="AI32">
            <v>25</v>
          </cell>
          <cell r="AJ32">
            <v>25</v>
          </cell>
          <cell r="AK32">
            <v>0</v>
          </cell>
          <cell r="AM32">
            <v>0</v>
          </cell>
          <cell r="AN32">
            <v>5</v>
          </cell>
          <cell r="AO32">
            <v>5</v>
          </cell>
        </row>
        <row r="33">
          <cell r="C33" t="str">
            <v>27912</v>
          </cell>
          <cell r="D33" t="str">
            <v>Mr</v>
          </cell>
          <cell r="E33" t="str">
            <v>CHEA</v>
          </cell>
          <cell r="G33" t="str">
            <v>FRANCOIS</v>
          </cell>
          <cell r="H33" t="str">
            <v>I</v>
          </cell>
          <cell r="I33" t="str">
            <v>CHEF DE PARTIE</v>
          </cell>
          <cell r="J33" t="str">
            <v>E</v>
          </cell>
          <cell r="K33" t="str">
            <v>0</v>
          </cell>
          <cell r="L33">
            <v>43224</v>
          </cell>
          <cell r="O33" t="str">
            <v>5 RUE PIERRE CLOSTERMANN</v>
          </cell>
          <cell r="Q33" t="str">
            <v>95140</v>
          </cell>
          <cell r="R33" t="str">
            <v>GARGES LES GONESSE</v>
          </cell>
          <cell r="U33" t="str">
            <v>1920375119737 22</v>
          </cell>
          <cell r="V33">
            <v>33685</v>
          </cell>
          <cell r="W33" t="str">
            <v>PARIS</v>
          </cell>
          <cell r="Y33" t="str">
            <v>MARIE(E)</v>
          </cell>
          <cell r="Z33">
            <v>151.66999999999999</v>
          </cell>
          <cell r="AA33">
            <v>11.343047405551529</v>
          </cell>
          <cell r="AB33">
            <v>1720.4</v>
          </cell>
          <cell r="AC33" t="str">
            <v/>
          </cell>
          <cell r="AD33" t="str">
            <v/>
          </cell>
          <cell r="AE33" t="str">
            <v/>
          </cell>
          <cell r="AF33" t="str">
            <v/>
          </cell>
          <cell r="AG33">
            <v>25</v>
          </cell>
          <cell r="AI33">
            <v>25</v>
          </cell>
          <cell r="AJ33">
            <v>25</v>
          </cell>
          <cell r="AK33">
            <v>0</v>
          </cell>
          <cell r="AM33">
            <v>0</v>
          </cell>
          <cell r="AN33">
            <v>0</v>
          </cell>
          <cell r="AO33">
            <v>0</v>
          </cell>
        </row>
        <row r="34">
          <cell r="C34" t="str">
            <v>23070</v>
          </cell>
          <cell r="D34" t="str">
            <v>Mr</v>
          </cell>
          <cell r="E34" t="str">
            <v>ALLAMAN</v>
          </cell>
          <cell r="G34" t="str">
            <v>ANTHONY</v>
          </cell>
          <cell r="H34" t="str">
            <v>I</v>
          </cell>
          <cell r="I34" t="str">
            <v>PATISSIER(E)</v>
          </cell>
          <cell r="J34" t="str">
            <v>E</v>
          </cell>
          <cell r="K34" t="str">
            <v>4</v>
          </cell>
          <cell r="L34">
            <v>43556</v>
          </cell>
          <cell r="O34" t="str">
            <v>5 RUE DE VERT LE GRAND</v>
          </cell>
          <cell r="Q34" t="str">
            <v>91540</v>
          </cell>
          <cell r="R34" t="str">
            <v>ECHARCON</v>
          </cell>
          <cell r="U34" t="str">
            <v>1950991228322 79</v>
          </cell>
          <cell r="V34">
            <v>34961</v>
          </cell>
          <cell r="W34" t="str">
            <v>EVRY</v>
          </cell>
          <cell r="Y34" t="str">
            <v>MARIE(E)</v>
          </cell>
          <cell r="Z34">
            <v>67.5</v>
          </cell>
          <cell r="AA34">
            <v>27.407407407407408</v>
          </cell>
          <cell r="AB34">
            <v>1850</v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>
            <v>25</v>
          </cell>
          <cell r="AI34">
            <v>25</v>
          </cell>
          <cell r="AJ34">
            <v>25</v>
          </cell>
          <cell r="AK34">
            <v>0</v>
          </cell>
          <cell r="AM34">
            <v>0</v>
          </cell>
          <cell r="AN34">
            <v>0</v>
          </cell>
          <cell r="AO34">
            <v>0</v>
          </cell>
        </row>
        <row r="35">
          <cell r="C35" t="str">
            <v>27000</v>
          </cell>
          <cell r="D35" t="str">
            <v>Mr</v>
          </cell>
          <cell r="E35" t="str">
            <v>CISSE</v>
          </cell>
          <cell r="G35" t="str">
            <v>ABOU</v>
          </cell>
          <cell r="H35" t="str">
            <v>I</v>
          </cell>
          <cell r="I35" t="str">
            <v>MAGASINIER(E)</v>
          </cell>
          <cell r="J35" t="str">
            <v>E</v>
          </cell>
          <cell r="K35" t="str">
            <v>3</v>
          </cell>
          <cell r="L35">
            <v>43101</v>
          </cell>
          <cell r="O35" t="str">
            <v>127 RUE PAUL HOCHART</v>
          </cell>
          <cell r="P35" t="str">
            <v>CHEZ ADEF</v>
          </cell>
          <cell r="Q35" t="str">
            <v>94240</v>
          </cell>
          <cell r="R35" t="str">
            <v>L HAY LES ROSES</v>
          </cell>
          <cell r="U35" t="str">
            <v>1701299336250 05</v>
          </cell>
          <cell r="V35">
            <v>25933</v>
          </cell>
          <cell r="W35" t="str">
            <v>KHABOU</v>
          </cell>
          <cell r="Y35" t="str">
            <v>MARIE(E)</v>
          </cell>
          <cell r="Z35">
            <v>151.66999999999999</v>
          </cell>
          <cell r="AA35">
            <v>10.809256939407927</v>
          </cell>
          <cell r="AB35">
            <v>1639.44</v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>
            <v>25</v>
          </cell>
          <cell r="AI35">
            <v>25</v>
          </cell>
          <cell r="AJ35">
            <v>25</v>
          </cell>
          <cell r="AK35">
            <v>0</v>
          </cell>
          <cell r="AM35">
            <v>0</v>
          </cell>
          <cell r="AN35">
            <v>0</v>
          </cell>
          <cell r="AO35">
            <v>0</v>
          </cell>
        </row>
        <row r="36">
          <cell r="C36" t="str">
            <v>28304</v>
          </cell>
          <cell r="D36" t="str">
            <v xml:space="preserve">Mme </v>
          </cell>
          <cell r="E36" t="str">
            <v>DIALLO</v>
          </cell>
          <cell r="G36" t="str">
            <v>TIGUIDE</v>
          </cell>
          <cell r="H36" t="str">
            <v>I</v>
          </cell>
          <cell r="I36" t="str">
            <v>CHEF DE PARTIE</v>
          </cell>
          <cell r="J36" t="str">
            <v>E</v>
          </cell>
          <cell r="K36" t="str">
            <v>0</v>
          </cell>
          <cell r="L36">
            <v>43290</v>
          </cell>
          <cell r="O36" t="str">
            <v>7 ALL PAUL DUKAS</v>
          </cell>
          <cell r="Q36" t="str">
            <v>95200</v>
          </cell>
          <cell r="R36" t="str">
            <v>SARCELLES</v>
          </cell>
          <cell r="U36" t="str">
            <v>2841293066037 81</v>
          </cell>
          <cell r="V36">
            <v>31020</v>
          </cell>
          <cell r="W36" t="str">
            <v>SAINT DENIS</v>
          </cell>
          <cell r="Y36" t="str">
            <v>MARIE(E)</v>
          </cell>
          <cell r="Z36">
            <v>151.66999999999999</v>
          </cell>
          <cell r="AA36">
            <v>11.986549746159426</v>
          </cell>
          <cell r="AB36">
            <v>1818</v>
          </cell>
          <cell r="AC36" t="str">
            <v/>
          </cell>
          <cell r="AD36" t="str">
            <v/>
          </cell>
          <cell r="AE36" t="str">
            <v/>
          </cell>
          <cell r="AG36">
            <v>25</v>
          </cell>
          <cell r="AI36">
            <v>25</v>
          </cell>
          <cell r="AJ36">
            <v>25</v>
          </cell>
          <cell r="AK36">
            <v>0</v>
          </cell>
          <cell r="AM36">
            <v>0</v>
          </cell>
          <cell r="AN36">
            <v>0</v>
          </cell>
          <cell r="AO36">
            <v>0</v>
          </cell>
        </row>
        <row r="37">
          <cell r="C37" t="str">
            <v>18580</v>
          </cell>
          <cell r="D37" t="str">
            <v>Mr</v>
          </cell>
          <cell r="E37" t="str">
            <v>PINAULT</v>
          </cell>
          <cell r="G37" t="str">
            <v>YVES</v>
          </cell>
          <cell r="H37" t="str">
            <v>I</v>
          </cell>
          <cell r="I37" t="str">
            <v>DIRECTEUR RESTAURANT</v>
          </cell>
          <cell r="J37" t="str">
            <v>C</v>
          </cell>
          <cell r="K37" t="str">
            <v>9</v>
          </cell>
          <cell r="L37">
            <v>41990</v>
          </cell>
          <cell r="O37" t="str">
            <v>81 RUE JEAN JAURES</v>
          </cell>
          <cell r="Q37" t="str">
            <v>95870</v>
          </cell>
          <cell r="R37" t="str">
            <v>BEZONS</v>
          </cell>
          <cell r="U37" t="str">
            <v>1700595210124 27</v>
          </cell>
          <cell r="V37">
            <v>25715</v>
          </cell>
          <cell r="W37" t="str">
            <v>ENGHIEN LES BAINS</v>
          </cell>
          <cell r="Y37" t="str">
            <v>CELIBATAIRE</v>
          </cell>
          <cell r="Z37">
            <v>151.66999999999999</v>
          </cell>
          <cell r="AA37">
            <v>18.963868925957673</v>
          </cell>
          <cell r="AB37">
            <v>2876.25</v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>
            <v>25</v>
          </cell>
          <cell r="AI37">
            <v>25</v>
          </cell>
          <cell r="AJ37">
            <v>25</v>
          </cell>
          <cell r="AK37">
            <v>0</v>
          </cell>
          <cell r="AM37">
            <v>0</v>
          </cell>
          <cell r="AN37">
            <v>10</v>
          </cell>
          <cell r="AO37">
            <v>10</v>
          </cell>
        </row>
        <row r="38">
          <cell r="C38" t="str">
            <v>28644</v>
          </cell>
          <cell r="D38" t="str">
            <v>Mr</v>
          </cell>
          <cell r="E38" t="str">
            <v>ANDRE</v>
          </cell>
          <cell r="G38" t="str">
            <v>PHILIPPE</v>
          </cell>
          <cell r="H38" t="str">
            <v>I</v>
          </cell>
          <cell r="I38" t="str">
            <v>CHEF DE CUISINE</v>
          </cell>
          <cell r="J38" t="str">
            <v>M</v>
          </cell>
          <cell r="K38" t="str">
            <v>6</v>
          </cell>
          <cell r="L38">
            <v>43332</v>
          </cell>
          <cell r="O38" t="str">
            <v>13 RUE AUGUSTE PERRET</v>
          </cell>
          <cell r="Q38" t="str">
            <v>92500</v>
          </cell>
          <cell r="R38" t="str">
            <v>RUEIL MALMAISON</v>
          </cell>
          <cell r="U38" t="str">
            <v>1720875111138 78</v>
          </cell>
          <cell r="V38">
            <v>26528</v>
          </cell>
          <cell r="W38" t="str">
            <v>PARIS</v>
          </cell>
          <cell r="Y38" t="str">
            <v>MARIE(E)</v>
          </cell>
          <cell r="Z38">
            <v>151.66999999999999</v>
          </cell>
          <cell r="AA38">
            <v>18.645744049581328</v>
          </cell>
          <cell r="AB38">
            <v>2828</v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>
            <v>25</v>
          </cell>
          <cell r="AI38">
            <v>25</v>
          </cell>
          <cell r="AJ38">
            <v>25</v>
          </cell>
          <cell r="AK38">
            <v>0</v>
          </cell>
          <cell r="AM38">
            <v>0</v>
          </cell>
          <cell r="AN38">
            <v>5</v>
          </cell>
          <cell r="AO38">
            <v>5</v>
          </cell>
        </row>
        <row r="39">
          <cell r="C39" t="str">
            <v>34363</v>
          </cell>
          <cell r="D39" t="str">
            <v>Mr</v>
          </cell>
          <cell r="E39" t="str">
            <v>COHEN</v>
          </cell>
          <cell r="G39" t="str">
            <v>GEORGES</v>
          </cell>
          <cell r="H39" t="str">
            <v>I</v>
          </cell>
          <cell r="I39" t="str">
            <v>PATISSIER(E)</v>
          </cell>
          <cell r="J39" t="str">
            <v>E</v>
          </cell>
          <cell r="K39" t="str">
            <v>5</v>
          </cell>
          <cell r="L39">
            <v>43899</v>
          </cell>
          <cell r="O39" t="str">
            <v>9 ALL PROSPER GIGOT</v>
          </cell>
          <cell r="Q39" t="str">
            <v>93430</v>
          </cell>
          <cell r="R39" t="str">
            <v>VILLETANEUSE</v>
          </cell>
          <cell r="U39" t="str">
            <v>1800792024086 30</v>
          </cell>
          <cell r="V39">
            <v>29426</v>
          </cell>
          <cell r="W39" t="str">
            <v>CLICHY LA GARENNE</v>
          </cell>
          <cell r="Y39" t="str">
            <v>CELIBATAIRE</v>
          </cell>
          <cell r="Z39">
            <v>151.66999999999999</v>
          </cell>
          <cell r="AA39">
            <v>13.845849541768313</v>
          </cell>
          <cell r="AB39">
            <v>2100</v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>
            <v>25</v>
          </cell>
          <cell r="AI39">
            <v>25</v>
          </cell>
          <cell r="AJ39">
            <v>25</v>
          </cell>
          <cell r="AK39">
            <v>0</v>
          </cell>
          <cell r="AM39">
            <v>0</v>
          </cell>
          <cell r="AN39">
            <v>0</v>
          </cell>
          <cell r="AO39">
            <v>0</v>
          </cell>
        </row>
        <row r="40">
          <cell r="C40" t="str">
            <v>21347</v>
          </cell>
          <cell r="D40" t="str">
            <v>Mr</v>
          </cell>
          <cell r="E40" t="str">
            <v>ISSIHAKA</v>
          </cell>
          <cell r="G40" t="str">
            <v>KADER</v>
          </cell>
          <cell r="H40" t="str">
            <v>I</v>
          </cell>
          <cell r="I40" t="str">
            <v>CHEF DE PARTIE</v>
          </cell>
          <cell r="J40" t="str">
            <v>E</v>
          </cell>
          <cell r="K40" t="str">
            <v>5</v>
          </cell>
          <cell r="L40">
            <v>42562</v>
          </cell>
          <cell r="O40" t="str">
            <v>48 RUE GENERAL LECLERC</v>
          </cell>
          <cell r="Q40" t="str">
            <v>94000</v>
          </cell>
          <cell r="R40" t="str">
            <v>CRETEIL</v>
          </cell>
          <cell r="T40" t="str">
            <v>06,13,98,94,86</v>
          </cell>
          <cell r="U40" t="str">
            <v>1800999397001 20</v>
          </cell>
          <cell r="V40">
            <v>29474</v>
          </cell>
          <cell r="W40" t="str">
            <v>COMORES</v>
          </cell>
          <cell r="Y40" t="str">
            <v>MARIE(E)</v>
          </cell>
          <cell r="Z40">
            <v>151.66999999999999</v>
          </cell>
          <cell r="AA40">
            <v>11.571042394672645</v>
          </cell>
          <cell r="AB40">
            <v>1754.98</v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>
            <v>25</v>
          </cell>
          <cell r="AI40">
            <v>25</v>
          </cell>
          <cell r="AJ40">
            <v>25</v>
          </cell>
          <cell r="AK40">
            <v>0</v>
          </cell>
          <cell r="AM40">
            <v>0</v>
          </cell>
          <cell r="AN40">
            <v>0</v>
          </cell>
          <cell r="AO40">
            <v>0</v>
          </cell>
        </row>
        <row r="41">
          <cell r="C41" t="str">
            <v>14650</v>
          </cell>
          <cell r="D41" t="str">
            <v xml:space="preserve">Mme </v>
          </cell>
          <cell r="E41" t="str">
            <v>AICHI</v>
          </cell>
          <cell r="F41" t="str">
            <v>NOM F</v>
          </cell>
          <cell r="G41" t="str">
            <v>HALIMA</v>
          </cell>
          <cell r="H41" t="str">
            <v>I</v>
          </cell>
          <cell r="I41" t="str">
            <v>EMPLOYE(E) DE REST.</v>
          </cell>
          <cell r="J41" t="str">
            <v>E</v>
          </cell>
          <cell r="K41" t="str">
            <v>1</v>
          </cell>
          <cell r="L41">
            <v>41484</v>
          </cell>
          <cell r="O41" t="str">
            <v>14 RUE DE POLOGNE</v>
          </cell>
          <cell r="Q41" t="str">
            <v>93130</v>
          </cell>
          <cell r="R41" t="str">
            <v>NOISY LE SEC</v>
          </cell>
          <cell r="U41" t="str">
            <v>2620199354627 30</v>
          </cell>
          <cell r="V41">
            <v>22665</v>
          </cell>
          <cell r="W41" t="str">
            <v>SOUABLIA</v>
          </cell>
          <cell r="Y41" t="str">
            <v>CELIBATAIRE</v>
          </cell>
          <cell r="Z41">
            <v>80.17</v>
          </cell>
          <cell r="AA41">
            <v>10.156791817388051</v>
          </cell>
          <cell r="AB41">
            <v>814.27</v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>
            <v>25</v>
          </cell>
          <cell r="AI41">
            <v>25</v>
          </cell>
          <cell r="AJ41">
            <v>25</v>
          </cell>
          <cell r="AK41">
            <v>2</v>
          </cell>
          <cell r="AM41">
            <v>2</v>
          </cell>
          <cell r="AN41">
            <v>0</v>
          </cell>
          <cell r="AO41">
            <v>0</v>
          </cell>
        </row>
        <row r="42">
          <cell r="C42" t="str">
            <v>14000</v>
          </cell>
          <cell r="D42" t="str">
            <v>Mr</v>
          </cell>
          <cell r="E42" t="str">
            <v>VIOU</v>
          </cell>
          <cell r="G42" t="str">
            <v>KEVIN</v>
          </cell>
          <cell r="H42" t="str">
            <v>I</v>
          </cell>
          <cell r="I42" t="str">
            <v>ADJOINT(E) RESP. REST.</v>
          </cell>
          <cell r="J42" t="str">
            <v>M</v>
          </cell>
          <cell r="K42" t="str">
            <v>6</v>
          </cell>
          <cell r="L42">
            <v>41337</v>
          </cell>
          <cell r="O42" t="str">
            <v>15 RUE LEON GLAIZE</v>
          </cell>
          <cell r="Q42" t="str">
            <v>77260</v>
          </cell>
          <cell r="R42" t="str">
            <v>LA FERTE SOUS JOUARRE</v>
          </cell>
          <cell r="U42" t="str">
            <v>1921244190309 77</v>
          </cell>
          <cell r="V42">
            <v>33961</v>
          </cell>
          <cell r="W42" t="str">
            <v>SAINT SEBASTIEN SUR LOIRE</v>
          </cell>
          <cell r="Y42" t="str">
            <v>CELIBATAIRE</v>
          </cell>
          <cell r="Z42">
            <v>151.66999999999999</v>
          </cell>
          <cell r="AA42">
            <v>14.983187182699282</v>
          </cell>
          <cell r="AB42">
            <v>2272.5</v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G42">
            <v>25</v>
          </cell>
          <cell r="AI42">
            <v>25</v>
          </cell>
          <cell r="AJ42">
            <v>25</v>
          </cell>
          <cell r="AK42">
            <v>0</v>
          </cell>
          <cell r="AM42">
            <v>0</v>
          </cell>
          <cell r="AN42">
            <v>5</v>
          </cell>
          <cell r="AO42">
            <v>5</v>
          </cell>
        </row>
        <row r="43">
          <cell r="C43" t="str">
            <v>06168</v>
          </cell>
          <cell r="D43" t="str">
            <v>Mr</v>
          </cell>
          <cell r="E43" t="str">
            <v>NGUNZA</v>
          </cell>
          <cell r="G43" t="str">
            <v>JEROME</v>
          </cell>
          <cell r="H43" t="str">
            <v>I</v>
          </cell>
          <cell r="I43" t="str">
            <v>COMMIS DE CUISINE</v>
          </cell>
          <cell r="J43" t="str">
            <v>E</v>
          </cell>
          <cell r="K43" t="str">
            <v>3</v>
          </cell>
          <cell r="L43">
            <v>39629</v>
          </cell>
          <cell r="O43" t="str">
            <v>6 SQUA DU BOIS DU DIABLE</v>
          </cell>
          <cell r="Q43" t="str">
            <v>91080</v>
          </cell>
          <cell r="R43" t="str">
            <v>COURCOURONNES</v>
          </cell>
          <cell r="T43" t="str">
            <v>01,78,05,12,41</v>
          </cell>
          <cell r="U43" t="str">
            <v>1560199312325 93</v>
          </cell>
          <cell r="V43">
            <v>20455</v>
          </cell>
          <cell r="W43" t="str">
            <v>CONGO</v>
          </cell>
          <cell r="Y43" t="str">
            <v>CELIBATAIRE</v>
          </cell>
          <cell r="Z43">
            <v>151.66999999999999</v>
          </cell>
          <cell r="AA43">
            <v>11.456451506560295</v>
          </cell>
          <cell r="AB43">
            <v>1737.6</v>
          </cell>
          <cell r="AC43" t="str">
            <v/>
          </cell>
          <cell r="AD43" t="str">
            <v/>
          </cell>
          <cell r="AE43" t="str">
            <v/>
          </cell>
          <cell r="AF43" t="str">
            <v/>
          </cell>
          <cell r="AG43">
            <v>25</v>
          </cell>
          <cell r="AI43">
            <v>25</v>
          </cell>
          <cell r="AJ43">
            <v>25</v>
          </cell>
          <cell r="AK43">
            <v>2</v>
          </cell>
          <cell r="AM43">
            <v>2</v>
          </cell>
          <cell r="AN43">
            <v>0</v>
          </cell>
          <cell r="AO43">
            <v>0</v>
          </cell>
        </row>
        <row r="44">
          <cell r="C44" t="str">
            <v>10324</v>
          </cell>
          <cell r="D44" t="str">
            <v>Mr</v>
          </cell>
          <cell r="E44" t="str">
            <v>CLEMENT</v>
          </cell>
          <cell r="G44" t="str">
            <v>CHRISTOPHE</v>
          </cell>
          <cell r="H44" t="str">
            <v>I</v>
          </cell>
          <cell r="I44" t="str">
            <v>EMPLOYE(E) QUALIFIE(E) DE REST</v>
          </cell>
          <cell r="J44" t="str">
            <v>E</v>
          </cell>
          <cell r="K44" t="str">
            <v>3</v>
          </cell>
          <cell r="L44">
            <v>40572</v>
          </cell>
          <cell r="O44" t="str">
            <v>3 AV DE PARIS</v>
          </cell>
          <cell r="Q44" t="str">
            <v>94300</v>
          </cell>
          <cell r="R44" t="str">
            <v>VINCENNES</v>
          </cell>
          <cell r="U44" t="str">
            <v>1750692020027 50</v>
          </cell>
          <cell r="V44">
            <v>27557</v>
          </cell>
          <cell r="W44" t="str">
            <v>CHATILLON</v>
          </cell>
          <cell r="Y44" t="str">
            <v>MARIE(E)</v>
          </cell>
          <cell r="Z44">
            <v>151.66999999999999</v>
          </cell>
          <cell r="AA44">
            <v>12.625568668820467</v>
          </cell>
          <cell r="AB44">
            <v>1914.92</v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>
            <v>25</v>
          </cell>
          <cell r="AI44">
            <v>25</v>
          </cell>
          <cell r="AJ44">
            <v>25</v>
          </cell>
          <cell r="AK44">
            <v>2</v>
          </cell>
          <cell r="AM44">
            <v>2</v>
          </cell>
          <cell r="AN44">
            <v>0</v>
          </cell>
          <cell r="AO44">
            <v>0</v>
          </cell>
        </row>
        <row r="45">
          <cell r="C45" t="str">
            <v>10564</v>
          </cell>
          <cell r="D45" t="str">
            <v xml:space="preserve">Mme </v>
          </cell>
          <cell r="E45" t="str">
            <v>BOUKHANFAR</v>
          </cell>
          <cell r="F45" t="str">
            <v>NOM G</v>
          </cell>
          <cell r="G45" t="str">
            <v>NADIA</v>
          </cell>
          <cell r="H45" t="str">
            <v>I</v>
          </cell>
          <cell r="I45" t="str">
            <v>RESP. PREPARATION FROIDE</v>
          </cell>
          <cell r="J45" t="str">
            <v>E</v>
          </cell>
          <cell r="K45" t="str">
            <v>3</v>
          </cell>
          <cell r="L45">
            <v>40644</v>
          </cell>
          <cell r="O45" t="str">
            <v>34 QUAI DE LA RAPEE</v>
          </cell>
          <cell r="Q45" t="str">
            <v>75012</v>
          </cell>
          <cell r="R45" t="str">
            <v>PARIS</v>
          </cell>
          <cell r="U45" t="str">
            <v>2760699352777 13</v>
          </cell>
          <cell r="V45">
            <v>27922</v>
          </cell>
          <cell r="W45" t="str">
            <v>KHEMIS MILIANA</v>
          </cell>
          <cell r="Y45" t="str">
            <v>MARIE(E)</v>
          </cell>
          <cell r="Z45">
            <v>151.66999999999999</v>
          </cell>
          <cell r="AA45">
            <v>13.318388606843806</v>
          </cell>
          <cell r="AB45">
            <v>2020</v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>
            <v>25</v>
          </cell>
          <cell r="AI45">
            <v>25</v>
          </cell>
          <cell r="AJ45">
            <v>25</v>
          </cell>
          <cell r="AK45">
            <v>0</v>
          </cell>
          <cell r="AM45">
            <v>0</v>
          </cell>
          <cell r="AN45">
            <v>0</v>
          </cell>
          <cell r="AO45">
            <v>0</v>
          </cell>
        </row>
        <row r="46">
          <cell r="C46" t="str">
            <v>08372</v>
          </cell>
          <cell r="D46" t="str">
            <v>Mr</v>
          </cell>
          <cell r="E46" t="str">
            <v>BATHILY</v>
          </cell>
          <cell r="G46" t="str">
            <v>SEKOU</v>
          </cell>
          <cell r="H46" t="str">
            <v>I</v>
          </cell>
          <cell r="I46" t="str">
            <v>PLONGEUR(SE)</v>
          </cell>
          <cell r="J46" t="str">
            <v>E</v>
          </cell>
          <cell r="K46" t="str">
            <v>1</v>
          </cell>
          <cell r="L46">
            <v>40301</v>
          </cell>
          <cell r="O46" t="str">
            <v>104 AV BOURG LA REINE</v>
          </cell>
          <cell r="Q46" t="str">
            <v>92220</v>
          </cell>
          <cell r="R46" t="str">
            <v>BAGNEUX</v>
          </cell>
          <cell r="T46" t="str">
            <v>06,17,35,69,29</v>
          </cell>
          <cell r="U46" t="str">
            <v>1700199335224 79</v>
          </cell>
          <cell r="V46">
            <v>25597</v>
          </cell>
          <cell r="W46" t="str">
            <v>BAMAKO</v>
          </cell>
          <cell r="Y46" t="str">
            <v>MARIE(E)</v>
          </cell>
          <cell r="Z46">
            <v>151.66999999999999</v>
          </cell>
          <cell r="AA46">
            <v>10.309817366651284</v>
          </cell>
          <cell r="AB46">
            <v>1563.69</v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>
            <v>25</v>
          </cell>
          <cell r="AI46">
            <v>25</v>
          </cell>
          <cell r="AJ46">
            <v>25</v>
          </cell>
          <cell r="AK46">
            <v>0</v>
          </cell>
          <cell r="AM46">
            <v>0</v>
          </cell>
          <cell r="AN46">
            <v>0</v>
          </cell>
          <cell r="AO46">
            <v>0</v>
          </cell>
        </row>
        <row r="47">
          <cell r="C47" t="str">
            <v>11893</v>
          </cell>
          <cell r="D47" t="str">
            <v>Mr</v>
          </cell>
          <cell r="E47" t="str">
            <v>COUETTE</v>
          </cell>
          <cell r="G47" t="str">
            <v>LUDOVIC</v>
          </cell>
          <cell r="H47" t="str">
            <v>I</v>
          </cell>
          <cell r="I47" t="str">
            <v>CHEF DE PARTIE</v>
          </cell>
          <cell r="J47" t="str">
            <v>E</v>
          </cell>
          <cell r="K47" t="str">
            <v>5</v>
          </cell>
          <cell r="L47">
            <v>40945</v>
          </cell>
          <cell r="O47" t="str">
            <v>9 ALL RENE DESCARTES</v>
          </cell>
          <cell r="P47" t="str">
            <v>CHEZ MLLE ORANGER</v>
          </cell>
          <cell r="Q47" t="str">
            <v>92000</v>
          </cell>
          <cell r="R47" t="str">
            <v>NANTERRE</v>
          </cell>
          <cell r="T47" t="str">
            <v>01,41,20,03,69</v>
          </cell>
          <cell r="U47" t="str">
            <v>1651178313017 75</v>
          </cell>
          <cell r="V47">
            <v>24061</v>
          </cell>
          <cell r="W47" t="str">
            <v>L'ISLE ADAM</v>
          </cell>
          <cell r="Y47" t="str">
            <v>PACSE(E)</v>
          </cell>
          <cell r="Z47">
            <v>151.66999999999999</v>
          </cell>
          <cell r="AA47">
            <v>13.104239467264456</v>
          </cell>
          <cell r="AB47">
            <v>1987.52</v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>
            <v>25</v>
          </cell>
          <cell r="AI47">
            <v>25</v>
          </cell>
          <cell r="AJ47">
            <v>25</v>
          </cell>
          <cell r="AK47">
            <v>0</v>
          </cell>
          <cell r="AM47">
            <v>0</v>
          </cell>
          <cell r="AN47">
            <v>0</v>
          </cell>
          <cell r="AO47">
            <v>0</v>
          </cell>
        </row>
        <row r="48">
          <cell r="C48" t="str">
            <v>11834</v>
          </cell>
          <cell r="D48" t="str">
            <v>Mr</v>
          </cell>
          <cell r="E48" t="str">
            <v>TRAORE</v>
          </cell>
          <cell r="G48" t="str">
            <v>MAHAMADOU</v>
          </cell>
          <cell r="H48" t="str">
            <v>I</v>
          </cell>
          <cell r="I48" t="str">
            <v>PLONGEUR(SE)</v>
          </cell>
          <cell r="J48" t="str">
            <v>E</v>
          </cell>
          <cell r="K48" t="str">
            <v>1</v>
          </cell>
          <cell r="L48">
            <v>40931</v>
          </cell>
          <cell r="O48" t="str">
            <v>6 RUE HENTI BRISSON</v>
          </cell>
          <cell r="P48" t="str">
            <v>CHEZ MR TOURE HALL 10 BAT ES 10</v>
          </cell>
          <cell r="Q48" t="str">
            <v>75018</v>
          </cell>
          <cell r="R48" t="str">
            <v>PARIS</v>
          </cell>
          <cell r="T48" t="str">
            <v>07,53,65,55,83</v>
          </cell>
          <cell r="U48" t="str">
            <v>1750699326095 22</v>
          </cell>
          <cell r="V48">
            <v>27548</v>
          </cell>
          <cell r="W48" t="str">
            <v>ODIENNE</v>
          </cell>
          <cell r="Y48" t="str">
            <v>MARIE(E)</v>
          </cell>
          <cell r="Z48">
            <v>151.66999999999999</v>
          </cell>
          <cell r="AA48">
            <v>10.615019450121975</v>
          </cell>
          <cell r="AB48">
            <v>1609.98</v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>
            <v>25</v>
          </cell>
          <cell r="AI48">
            <v>25</v>
          </cell>
          <cell r="AJ48">
            <v>25</v>
          </cell>
          <cell r="AK48">
            <v>0</v>
          </cell>
          <cell r="AM48">
            <v>0</v>
          </cell>
          <cell r="AN48">
            <v>0</v>
          </cell>
          <cell r="AO48">
            <v>0</v>
          </cell>
        </row>
        <row r="49">
          <cell r="C49" t="str">
            <v>12258</v>
          </cell>
          <cell r="D49" t="str">
            <v>Mr</v>
          </cell>
          <cell r="E49" t="str">
            <v>MALEZE</v>
          </cell>
          <cell r="G49" t="str">
            <v>ALEXANDRE</v>
          </cell>
          <cell r="H49" t="str">
            <v>I</v>
          </cell>
          <cell r="I49" t="str">
            <v>PATISSIER(E)</v>
          </cell>
          <cell r="J49" t="str">
            <v>E</v>
          </cell>
          <cell r="K49" t="str">
            <v>4</v>
          </cell>
          <cell r="L49">
            <v>41022</v>
          </cell>
          <cell r="O49" t="str">
            <v>6 RUE DES USINES PERIER</v>
          </cell>
          <cell r="Q49" t="str">
            <v>94380</v>
          </cell>
          <cell r="R49" t="str">
            <v>BONNEUIL SUR MARNE</v>
          </cell>
          <cell r="T49" t="str">
            <v>06,12,79,62,10</v>
          </cell>
          <cell r="U49" t="str">
            <v>1840893048228 28</v>
          </cell>
          <cell r="V49">
            <v>30925</v>
          </cell>
          <cell r="W49" t="str">
            <v>MONTREUIL</v>
          </cell>
          <cell r="Y49" t="str">
            <v>CELIBATAIRE</v>
          </cell>
          <cell r="Z49">
            <v>151.66999999999999</v>
          </cell>
          <cell r="AA49">
            <v>14.48374760994264</v>
          </cell>
          <cell r="AB49">
            <v>2196.75</v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>
            <v>25</v>
          </cell>
          <cell r="AI49">
            <v>25</v>
          </cell>
          <cell r="AJ49">
            <v>25</v>
          </cell>
          <cell r="AK49">
            <v>0</v>
          </cell>
          <cell r="AM49">
            <v>0</v>
          </cell>
          <cell r="AN49">
            <v>0</v>
          </cell>
          <cell r="AO49">
            <v>0</v>
          </cell>
        </row>
        <row r="50">
          <cell r="C50" t="str">
            <v>14655</v>
          </cell>
          <cell r="D50" t="str">
            <v xml:space="preserve">Mme </v>
          </cell>
          <cell r="E50" t="str">
            <v>JOVCIC</v>
          </cell>
          <cell r="F50" t="str">
            <v>NOM H</v>
          </cell>
          <cell r="G50" t="str">
            <v>MILOSAVA</v>
          </cell>
          <cell r="H50" t="str">
            <v>I</v>
          </cell>
          <cell r="I50" t="str">
            <v>RESP. PREPARATION FROIDE</v>
          </cell>
          <cell r="J50" t="str">
            <v>E</v>
          </cell>
          <cell r="K50" t="str">
            <v>4</v>
          </cell>
          <cell r="L50">
            <v>41484</v>
          </cell>
          <cell r="O50" t="str">
            <v>7 RUE MARECHAL DELATTRE TASS</v>
          </cell>
          <cell r="Q50" t="str">
            <v>92110</v>
          </cell>
          <cell r="R50" t="str">
            <v>CLICHY</v>
          </cell>
          <cell r="T50" t="str">
            <v>07,81,14,88,34</v>
          </cell>
          <cell r="U50" t="str">
            <v>2650799121121 06</v>
          </cell>
          <cell r="V50">
            <v>23936</v>
          </cell>
          <cell r="W50" t="str">
            <v>NEGOTIN</v>
          </cell>
          <cell r="Y50" t="str">
            <v>MARIE(E)</v>
          </cell>
          <cell r="Z50">
            <v>151.66999999999999</v>
          </cell>
          <cell r="AA50">
            <v>12.649238478275203</v>
          </cell>
          <cell r="AB50">
            <v>1918.51</v>
          </cell>
          <cell r="AC50" t="str">
            <v/>
          </cell>
          <cell r="AD50" t="str">
            <v/>
          </cell>
          <cell r="AE50" t="str">
            <v/>
          </cell>
          <cell r="AF50">
            <v>28.62</v>
          </cell>
          <cell r="AG50">
            <v>25</v>
          </cell>
          <cell r="AI50">
            <v>25</v>
          </cell>
          <cell r="AJ50">
            <v>25</v>
          </cell>
          <cell r="AK50">
            <v>2</v>
          </cell>
          <cell r="AM50">
            <v>2</v>
          </cell>
          <cell r="AN50">
            <v>0</v>
          </cell>
          <cell r="AO50">
            <v>0</v>
          </cell>
        </row>
        <row r="51">
          <cell r="C51" t="str">
            <v>17115</v>
          </cell>
          <cell r="D51" t="str">
            <v>Mr</v>
          </cell>
          <cell r="E51" t="str">
            <v>SYLLA</v>
          </cell>
          <cell r="G51" t="str">
            <v>MAHAMADOU</v>
          </cell>
          <cell r="H51" t="str">
            <v>I</v>
          </cell>
          <cell r="I51" t="str">
            <v>MAGASINIER(E)</v>
          </cell>
          <cell r="J51" t="str">
            <v>E</v>
          </cell>
          <cell r="K51" t="str">
            <v>3</v>
          </cell>
          <cell r="L51">
            <v>41817</v>
          </cell>
          <cell r="O51" t="str">
            <v>44 BD MICHEL MONTAIGNE</v>
          </cell>
          <cell r="Q51" t="str">
            <v>95200</v>
          </cell>
          <cell r="R51" t="str">
            <v>SARCELLES</v>
          </cell>
          <cell r="T51" t="str">
            <v>07,81,59,28,66</v>
          </cell>
          <cell r="U51" t="str">
            <v>1840593001154 09</v>
          </cell>
          <cell r="V51">
            <v>30826</v>
          </cell>
          <cell r="W51" t="str">
            <v>AUBERVILLIERS</v>
          </cell>
          <cell r="Y51" t="str">
            <v>MARIE(E)</v>
          </cell>
          <cell r="Z51">
            <v>151.66999999999999</v>
          </cell>
          <cell r="AA51">
            <v>11.119535834377267</v>
          </cell>
          <cell r="AB51">
            <v>1686.5</v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>
            <v>29.5</v>
          </cell>
          <cell r="AI51">
            <v>29.5</v>
          </cell>
          <cell r="AJ51">
            <v>25</v>
          </cell>
          <cell r="AK51">
            <v>0</v>
          </cell>
          <cell r="AM51">
            <v>0</v>
          </cell>
          <cell r="AN51">
            <v>0</v>
          </cell>
          <cell r="AO51">
            <v>0</v>
          </cell>
        </row>
        <row r="52">
          <cell r="C52" t="str">
            <v>14658</v>
          </cell>
          <cell r="D52" t="str">
            <v>Mr</v>
          </cell>
          <cell r="E52" t="str">
            <v>FOFANA</v>
          </cell>
          <cell r="G52" t="str">
            <v>MAMADOU</v>
          </cell>
          <cell r="H52" t="str">
            <v>I</v>
          </cell>
          <cell r="I52" t="str">
            <v>EMPLOYE(E) DE REST.</v>
          </cell>
          <cell r="J52" t="str">
            <v>E</v>
          </cell>
          <cell r="K52" t="str">
            <v>2</v>
          </cell>
          <cell r="L52">
            <v>41484</v>
          </cell>
          <cell r="O52" t="str">
            <v>10 RES CHANTERAINE</v>
          </cell>
          <cell r="P52" t="str">
            <v>BAT 10 ESC A ETAGE 00 PORTE 2</v>
          </cell>
          <cell r="Q52" t="str">
            <v>91940</v>
          </cell>
          <cell r="R52" t="str">
            <v>LES ULIS</v>
          </cell>
          <cell r="T52" t="str">
            <v>07,82,55,45,60</v>
          </cell>
          <cell r="U52" t="str">
            <v>1560299326531 65</v>
          </cell>
          <cell r="V52">
            <v>20491</v>
          </cell>
          <cell r="W52" t="str">
            <v>MONKONO</v>
          </cell>
          <cell r="Y52" t="str">
            <v>CELIBATAIRE</v>
          </cell>
          <cell r="Z52">
            <v>151.66999999999999</v>
          </cell>
          <cell r="AA52">
            <v>10.231225687347532</v>
          </cell>
          <cell r="AB52">
            <v>1551.77</v>
          </cell>
          <cell r="AC52">
            <v>33.25</v>
          </cell>
          <cell r="AD52" t="str">
            <v/>
          </cell>
          <cell r="AE52" t="str">
            <v/>
          </cell>
          <cell r="AF52" t="str">
            <v/>
          </cell>
          <cell r="AG52">
            <v>25</v>
          </cell>
          <cell r="AI52">
            <v>25</v>
          </cell>
          <cell r="AJ52">
            <v>25</v>
          </cell>
          <cell r="AK52">
            <v>2</v>
          </cell>
          <cell r="AM52">
            <v>2</v>
          </cell>
          <cell r="AN52">
            <v>0</v>
          </cell>
          <cell r="AO52">
            <v>0</v>
          </cell>
        </row>
        <row r="53">
          <cell r="C53" t="str">
            <v>15084</v>
          </cell>
          <cell r="D53" t="str">
            <v xml:space="preserve">Mme </v>
          </cell>
          <cell r="E53" t="str">
            <v>MEZIANE</v>
          </cell>
          <cell r="F53" t="str">
            <v>NOM I</v>
          </cell>
          <cell r="G53" t="str">
            <v>CATHERINE</v>
          </cell>
          <cell r="H53" t="str">
            <v>I</v>
          </cell>
          <cell r="I53" t="str">
            <v>EMPLOYE(E) DE REST.</v>
          </cell>
          <cell r="J53" t="str">
            <v>E</v>
          </cell>
          <cell r="K53" t="str">
            <v>3</v>
          </cell>
          <cell r="L53">
            <v>41519</v>
          </cell>
          <cell r="O53" t="str">
            <v>3 RUE HENRI BARBUSSE</v>
          </cell>
          <cell r="Q53" t="str">
            <v>94340</v>
          </cell>
          <cell r="R53" t="str">
            <v>JOINVILLE LE PONT</v>
          </cell>
          <cell r="T53" t="str">
            <v>06,62,46,88,74</v>
          </cell>
          <cell r="U53" t="str">
            <v>2600892802052 77</v>
          </cell>
          <cell r="V53">
            <v>22144</v>
          </cell>
          <cell r="W53" t="str">
            <v>TLEMCEN</v>
          </cell>
          <cell r="Y53" t="str">
            <v>CELIBATAIRE</v>
          </cell>
          <cell r="Z53">
            <v>151.66999999999999</v>
          </cell>
          <cell r="AA53">
            <v>10.412474451110965</v>
          </cell>
          <cell r="AB53">
            <v>1579.26</v>
          </cell>
          <cell r="AC53" t="str">
            <v/>
          </cell>
          <cell r="AD53" t="str">
            <v/>
          </cell>
          <cell r="AE53" t="str">
            <v/>
          </cell>
          <cell r="AF53">
            <v>94.79</v>
          </cell>
          <cell r="AG53">
            <v>25</v>
          </cell>
          <cell r="AI53">
            <v>25</v>
          </cell>
          <cell r="AJ53">
            <v>25</v>
          </cell>
          <cell r="AK53">
            <v>2</v>
          </cell>
          <cell r="AM53">
            <v>2</v>
          </cell>
          <cell r="AN53">
            <v>0</v>
          </cell>
          <cell r="AO53">
            <v>0</v>
          </cell>
        </row>
        <row r="54">
          <cell r="C54" t="str">
            <v>16652</v>
          </cell>
          <cell r="D54" t="str">
            <v xml:space="preserve">Mme </v>
          </cell>
          <cell r="E54" t="str">
            <v>MARIELLO</v>
          </cell>
          <cell r="F54" t="str">
            <v>NOM J</v>
          </cell>
          <cell r="G54" t="str">
            <v>SANDRA</v>
          </cell>
          <cell r="H54" t="str">
            <v>I</v>
          </cell>
          <cell r="I54" t="str">
            <v>CAISSIER(E)</v>
          </cell>
          <cell r="J54" t="str">
            <v>E</v>
          </cell>
          <cell r="K54" t="str">
            <v>3</v>
          </cell>
          <cell r="L54">
            <v>42024</v>
          </cell>
          <cell r="O54" t="str">
            <v>112 RUE BRANCION</v>
          </cell>
          <cell r="P54" t="str">
            <v>ESCALIER 18</v>
          </cell>
          <cell r="Q54" t="str">
            <v>75015</v>
          </cell>
          <cell r="R54" t="str">
            <v>PARIS</v>
          </cell>
          <cell r="T54" t="str">
            <v>06,65,28,62,27</v>
          </cell>
          <cell r="U54" t="str">
            <v>2741297209425 53</v>
          </cell>
          <cell r="V54">
            <v>27387</v>
          </cell>
          <cell r="W54" t="str">
            <v>FORT DE FRANCE</v>
          </cell>
          <cell r="Y54" t="str">
            <v>MARIE(E)</v>
          </cell>
          <cell r="Z54">
            <v>151.66999999999999</v>
          </cell>
          <cell r="AA54">
            <v>10.150392299070351</v>
          </cell>
          <cell r="AB54">
            <v>1539.51</v>
          </cell>
          <cell r="AC54" t="str">
            <v/>
          </cell>
          <cell r="AD54" t="str">
            <v/>
          </cell>
          <cell r="AE54" t="str">
            <v/>
          </cell>
          <cell r="AG54">
            <v>25</v>
          </cell>
          <cell r="AI54">
            <v>25</v>
          </cell>
          <cell r="AJ54">
            <v>25</v>
          </cell>
          <cell r="AK54">
            <v>0</v>
          </cell>
          <cell r="AM54">
            <v>0</v>
          </cell>
          <cell r="AN54">
            <v>0</v>
          </cell>
          <cell r="AO54">
            <v>0</v>
          </cell>
        </row>
        <row r="55">
          <cell r="C55" t="str">
            <v>18133</v>
          </cell>
          <cell r="D55" t="str">
            <v xml:space="preserve">Mme </v>
          </cell>
          <cell r="E55" t="str">
            <v>BRAGUIER</v>
          </cell>
          <cell r="F55" t="str">
            <v>NOM K</v>
          </cell>
          <cell r="G55" t="str">
            <v>LESLIE</v>
          </cell>
          <cell r="H55" t="str">
            <v>I</v>
          </cell>
          <cell r="I55" t="str">
            <v>ADJOINT(E) AU RESPONSABLE</v>
          </cell>
          <cell r="J55" t="str">
            <v>M</v>
          </cell>
          <cell r="K55" t="str">
            <v>6</v>
          </cell>
          <cell r="L55">
            <v>41911</v>
          </cell>
          <cell r="O55" t="str">
            <v>32 RES LA VAUCOULEUR</v>
          </cell>
          <cell r="Q55" t="str">
            <v>91940</v>
          </cell>
          <cell r="R55" t="str">
            <v>LES ULIS</v>
          </cell>
          <cell r="T55" t="str">
            <v>06,50,31,81,49</v>
          </cell>
          <cell r="U55" t="str">
            <v>2910592019307 17</v>
          </cell>
          <cell r="V55">
            <v>33384</v>
          </cell>
          <cell r="W55" t="str">
            <v>CHATENAY MALABRY</v>
          </cell>
          <cell r="Y55" t="str">
            <v>MARIE(E)</v>
          </cell>
          <cell r="Z55">
            <v>151.66999999999999</v>
          </cell>
          <cell r="AA55">
            <v>13.85112415111756</v>
          </cell>
          <cell r="AB55">
            <v>2100.8000000000002</v>
          </cell>
          <cell r="AC55" t="str">
            <v/>
          </cell>
          <cell r="AD55" t="str">
            <v/>
          </cell>
          <cell r="AE55" t="str">
            <v/>
          </cell>
          <cell r="AG55">
            <v>25</v>
          </cell>
          <cell r="AI55">
            <v>25</v>
          </cell>
          <cell r="AJ55">
            <v>25</v>
          </cell>
          <cell r="AK55">
            <v>0</v>
          </cell>
          <cell r="AM55">
            <v>0</v>
          </cell>
          <cell r="AN55">
            <v>5</v>
          </cell>
          <cell r="AO55">
            <v>5</v>
          </cell>
        </row>
        <row r="56">
          <cell r="C56" t="str">
            <v>27727</v>
          </cell>
          <cell r="D56" t="str">
            <v>Mr</v>
          </cell>
          <cell r="E56" t="str">
            <v>DIALLO</v>
          </cell>
          <cell r="G56" t="str">
            <v>ILO</v>
          </cell>
          <cell r="H56" t="str">
            <v>I</v>
          </cell>
          <cell r="I56" t="str">
            <v>SECOND DE CUISINE</v>
          </cell>
          <cell r="J56" t="str">
            <v>E</v>
          </cell>
          <cell r="K56" t="str">
            <v>5</v>
          </cell>
          <cell r="L56">
            <v>43199</v>
          </cell>
          <cell r="O56" t="str">
            <v>5 ALL AUBER</v>
          </cell>
          <cell r="Q56" t="str">
            <v>91200</v>
          </cell>
          <cell r="R56" t="str">
            <v>ATHIS MONS</v>
          </cell>
          <cell r="T56" t="str">
            <v>06,11,04,15,25</v>
          </cell>
          <cell r="U56" t="str">
            <v>1770699335020 20</v>
          </cell>
          <cell r="V56">
            <v>28279</v>
          </cell>
          <cell r="W56" t="str">
            <v>OUELESSEBOUGOU</v>
          </cell>
          <cell r="Y56" t="str">
            <v>MARIE(E)</v>
          </cell>
          <cell r="Z56">
            <v>151.66999999999999</v>
          </cell>
          <cell r="AA56">
            <v>13.318388606843806</v>
          </cell>
          <cell r="AB56">
            <v>2020</v>
          </cell>
          <cell r="AC56" t="str">
            <v/>
          </cell>
          <cell r="AD56" t="str">
            <v/>
          </cell>
          <cell r="AE56" t="str">
            <v/>
          </cell>
          <cell r="AG56">
            <v>25</v>
          </cell>
          <cell r="AI56">
            <v>25</v>
          </cell>
          <cell r="AJ56">
            <v>25</v>
          </cell>
          <cell r="AK56">
            <v>0</v>
          </cell>
          <cell r="AM56">
            <v>0</v>
          </cell>
          <cell r="AN56">
            <v>0</v>
          </cell>
          <cell r="AO56">
            <v>0</v>
          </cell>
        </row>
        <row r="57">
          <cell r="C57" t="str">
            <v>19611</v>
          </cell>
          <cell r="D57" t="str">
            <v>Mr</v>
          </cell>
          <cell r="E57" t="str">
            <v>AUGUSTE</v>
          </cell>
          <cell r="G57" t="str">
            <v>ONEAL</v>
          </cell>
          <cell r="H57" t="str">
            <v>I</v>
          </cell>
          <cell r="I57" t="str">
            <v>SECOND DE CUISINE</v>
          </cell>
          <cell r="J57" t="str">
            <v>E</v>
          </cell>
          <cell r="K57" t="str">
            <v>5</v>
          </cell>
          <cell r="L57">
            <v>42109</v>
          </cell>
          <cell r="O57" t="str">
            <v>82 BD MENILMONTANT</v>
          </cell>
          <cell r="Q57" t="str">
            <v>75020</v>
          </cell>
          <cell r="R57" t="str">
            <v>PARIS</v>
          </cell>
          <cell r="T57" t="str">
            <v>06.26.70.45.65</v>
          </cell>
          <cell r="U57" t="str">
            <v>1930297209895 94</v>
          </cell>
          <cell r="V57">
            <v>34013</v>
          </cell>
          <cell r="W57" t="str">
            <v>FORT DE FRANCE</v>
          </cell>
          <cell r="Y57" t="str">
            <v>MARIE(E)</v>
          </cell>
          <cell r="Z57">
            <v>151.66999999999999</v>
          </cell>
          <cell r="AA57">
            <v>12.856860288784864</v>
          </cell>
          <cell r="AB57">
            <v>1950</v>
          </cell>
          <cell r="AC57" t="str">
            <v/>
          </cell>
          <cell r="AD57" t="str">
            <v/>
          </cell>
          <cell r="AE57" t="str">
            <v/>
          </cell>
          <cell r="AG57">
            <v>25</v>
          </cell>
          <cell r="AI57">
            <v>25</v>
          </cell>
          <cell r="AJ57">
            <v>25</v>
          </cell>
          <cell r="AK57">
            <v>0</v>
          </cell>
          <cell r="AM57">
            <v>0</v>
          </cell>
          <cell r="AN57">
            <v>0</v>
          </cell>
          <cell r="AO57">
            <v>0</v>
          </cell>
        </row>
        <row r="58">
          <cell r="C58" t="str">
            <v>23389</v>
          </cell>
          <cell r="D58" t="str">
            <v xml:space="preserve">Mme </v>
          </cell>
          <cell r="E58" t="str">
            <v>NUMANONG</v>
          </cell>
          <cell r="F58" t="str">
            <v>NOM L</v>
          </cell>
          <cell r="G58" t="str">
            <v>ESTELLE</v>
          </cell>
          <cell r="H58" t="str">
            <v>I</v>
          </cell>
          <cell r="I58" t="str">
            <v>CHEF DE CUISINE</v>
          </cell>
          <cell r="J58" t="str">
            <v>M</v>
          </cell>
          <cell r="K58" t="str">
            <v>6</v>
          </cell>
          <cell r="L58">
            <v>42646</v>
          </cell>
          <cell r="O58" t="str">
            <v>17 RUE FOUCHER LEPELLETIER</v>
          </cell>
          <cell r="Q58" t="str">
            <v>92130</v>
          </cell>
          <cell r="R58" t="str">
            <v>ISSY LES MOULINEAUX</v>
          </cell>
          <cell r="T58" t="str">
            <v>06,03,04,49,13</v>
          </cell>
          <cell r="U58" t="str">
            <v>2730599241081 96</v>
          </cell>
          <cell r="V58">
            <v>26799</v>
          </cell>
          <cell r="W58" t="str">
            <v>LAOS</v>
          </cell>
          <cell r="Y58" t="str">
            <v>MARIE(E)</v>
          </cell>
          <cell r="Z58">
            <v>151.66999999999999</v>
          </cell>
          <cell r="AA58">
            <v>19.644623195094614</v>
          </cell>
          <cell r="AB58">
            <v>2979.5</v>
          </cell>
          <cell r="AC58" t="str">
            <v/>
          </cell>
          <cell r="AD58" t="str">
            <v/>
          </cell>
          <cell r="AE58" t="str">
            <v/>
          </cell>
          <cell r="AG58">
            <v>25</v>
          </cell>
          <cell r="AI58">
            <v>25</v>
          </cell>
          <cell r="AJ58">
            <v>25</v>
          </cell>
          <cell r="AK58">
            <v>0</v>
          </cell>
          <cell r="AM58">
            <v>0</v>
          </cell>
          <cell r="AN58">
            <v>5</v>
          </cell>
          <cell r="AO58">
            <v>5</v>
          </cell>
        </row>
        <row r="59">
          <cell r="C59" t="str">
            <v>25393</v>
          </cell>
          <cell r="D59" t="str">
            <v>Mr</v>
          </cell>
          <cell r="E59" t="str">
            <v>SOUANE</v>
          </cell>
          <cell r="G59" t="str">
            <v>MAMADOU LAMINE</v>
          </cell>
          <cell r="H59" t="str">
            <v>I</v>
          </cell>
          <cell r="I59" t="str">
            <v>PLONGEUR(SE)</v>
          </cell>
          <cell r="J59" t="str">
            <v>E</v>
          </cell>
          <cell r="K59" t="str">
            <v>1</v>
          </cell>
          <cell r="L59">
            <v>42926</v>
          </cell>
          <cell r="O59" t="str">
            <v>2 AV JEAN MOULIN</v>
          </cell>
          <cell r="P59" t="str">
            <v>APPT 1333</v>
          </cell>
          <cell r="Q59" t="str">
            <v>93200</v>
          </cell>
          <cell r="R59" t="str">
            <v>ST DENIS</v>
          </cell>
          <cell r="T59" t="str">
            <v>06,51,43,19,34</v>
          </cell>
          <cell r="U59" t="str">
            <v>1800599341072 13</v>
          </cell>
          <cell r="V59">
            <v>29359</v>
          </cell>
          <cell r="W59" t="str">
            <v>DIOURBEL</v>
          </cell>
          <cell r="Y59" t="str">
            <v>MARIE(E)</v>
          </cell>
          <cell r="Z59">
            <v>151.66999999999999</v>
          </cell>
          <cell r="AA59">
            <v>10.150392299070351</v>
          </cell>
          <cell r="AB59">
            <v>1539.51</v>
          </cell>
          <cell r="AC59" t="str">
            <v/>
          </cell>
          <cell r="AD59" t="str">
            <v/>
          </cell>
          <cell r="AE59" t="str">
            <v/>
          </cell>
          <cell r="AG59">
            <v>25</v>
          </cell>
          <cell r="AI59">
            <v>25</v>
          </cell>
          <cell r="AJ59">
            <v>25</v>
          </cell>
          <cell r="AK59">
            <v>0</v>
          </cell>
          <cell r="AM59">
            <v>0</v>
          </cell>
          <cell r="AN59">
            <v>0</v>
          </cell>
          <cell r="AO59">
            <v>0</v>
          </cell>
        </row>
        <row r="60">
          <cell r="C60" t="str">
            <v>26958</v>
          </cell>
          <cell r="D60" t="str">
            <v xml:space="preserve">Mme </v>
          </cell>
          <cell r="E60" t="str">
            <v>PAMBOUKDJIAN</v>
          </cell>
          <cell r="G60" t="str">
            <v>ALEXIA</v>
          </cell>
          <cell r="H60" t="str">
            <v>I</v>
          </cell>
          <cell r="I60" t="str">
            <v>DIRECTEUR DE SITE</v>
          </cell>
          <cell r="J60" t="str">
            <v>C</v>
          </cell>
          <cell r="K60" t="str">
            <v>9</v>
          </cell>
          <cell r="L60">
            <v>43101</v>
          </cell>
          <cell r="O60" t="str">
            <v>7 RUE BARBARA</v>
          </cell>
          <cell r="Q60" t="str">
            <v>91460</v>
          </cell>
          <cell r="R60" t="str">
            <v>MARCOUSSIS</v>
          </cell>
          <cell r="U60" t="str">
            <v>2920892019320 03</v>
          </cell>
          <cell r="V60">
            <v>33844</v>
          </cell>
          <cell r="W60" t="str">
            <v>CHATENAY MALABRY</v>
          </cell>
          <cell r="Y60" t="str">
            <v>MARIE(E)</v>
          </cell>
          <cell r="Z60">
            <v>151.66999999999999</v>
          </cell>
          <cell r="AA60">
            <v>19.97758291026571</v>
          </cell>
          <cell r="AB60">
            <v>3030</v>
          </cell>
          <cell r="AC60" t="str">
            <v/>
          </cell>
          <cell r="AD60" t="str">
            <v/>
          </cell>
          <cell r="AE60" t="str">
            <v/>
          </cell>
          <cell r="AG60">
            <v>25</v>
          </cell>
          <cell r="AI60">
            <v>25</v>
          </cell>
          <cell r="AJ60">
            <v>25</v>
          </cell>
          <cell r="AK60">
            <v>0</v>
          </cell>
          <cell r="AM60">
            <v>0</v>
          </cell>
          <cell r="AN60">
            <v>10</v>
          </cell>
          <cell r="AO60">
            <v>10</v>
          </cell>
        </row>
        <row r="61">
          <cell r="C61" t="str">
            <v>14661</v>
          </cell>
          <cell r="D61" t="str">
            <v>Mr</v>
          </cell>
          <cell r="E61" t="str">
            <v>TAORMINA</v>
          </cell>
          <cell r="G61" t="str">
            <v>MAURIZIO</v>
          </cell>
          <cell r="H61" t="str">
            <v>I</v>
          </cell>
          <cell r="I61" t="str">
            <v>MAITRE D'HOTEL</v>
          </cell>
          <cell r="J61" t="str">
            <v>E</v>
          </cell>
          <cell r="K61" t="str">
            <v>5</v>
          </cell>
          <cell r="L61">
            <v>41484</v>
          </cell>
          <cell r="O61" t="str">
            <v>10 AV CHARLES DE GAULLE</v>
          </cell>
          <cell r="Q61" t="str">
            <v>78230</v>
          </cell>
          <cell r="R61" t="str">
            <v>LE PECQ</v>
          </cell>
          <cell r="T61" t="str">
            <v>06,22,32,16,07</v>
          </cell>
          <cell r="U61" t="str">
            <v>1680999127123 50</v>
          </cell>
          <cell r="V61">
            <v>25096</v>
          </cell>
          <cell r="W61" t="str">
            <v>ITALIE</v>
          </cell>
          <cell r="Y61" t="str">
            <v>CELIBATAIRE</v>
          </cell>
          <cell r="Z61">
            <v>151.66999999999999</v>
          </cell>
          <cell r="AA61">
            <v>14.650227467528188</v>
          </cell>
          <cell r="AB61">
            <v>2222</v>
          </cell>
          <cell r="AC61" t="str">
            <v/>
          </cell>
          <cell r="AD61" t="str">
            <v/>
          </cell>
          <cell r="AE61" t="str">
            <v/>
          </cell>
          <cell r="AG61">
            <v>25</v>
          </cell>
          <cell r="AI61">
            <v>25</v>
          </cell>
          <cell r="AJ61">
            <v>25</v>
          </cell>
          <cell r="AK61">
            <v>0</v>
          </cell>
          <cell r="AM61">
            <v>0</v>
          </cell>
          <cell r="AN61">
            <v>0</v>
          </cell>
          <cell r="AO61">
            <v>0</v>
          </cell>
        </row>
        <row r="62">
          <cell r="C62" t="str">
            <v>15990</v>
          </cell>
          <cell r="D62" t="str">
            <v xml:space="preserve">Mme </v>
          </cell>
          <cell r="E62" t="str">
            <v>BOSSU</v>
          </cell>
          <cell r="F62" t="str">
            <v>NOM M</v>
          </cell>
          <cell r="G62" t="str">
            <v>VIRGINIE</v>
          </cell>
          <cell r="H62" t="str">
            <v>I</v>
          </cell>
          <cell r="I62" t="str">
            <v>CHEF DE RANG</v>
          </cell>
          <cell r="J62" t="str">
            <v>E</v>
          </cell>
          <cell r="K62" t="str">
            <v>4</v>
          </cell>
          <cell r="L62">
            <v>41645</v>
          </cell>
          <cell r="O62" t="str">
            <v>25 RUE CAMPO FORMIO</v>
          </cell>
          <cell r="P62" t="str">
            <v>ESCALIER K</v>
          </cell>
          <cell r="Q62" t="str">
            <v>75013</v>
          </cell>
          <cell r="R62" t="str">
            <v>PARIS</v>
          </cell>
          <cell r="T62" t="str">
            <v>06,28,64,62,01</v>
          </cell>
          <cell r="U62" t="str">
            <v>2730475113419 59</v>
          </cell>
          <cell r="V62">
            <v>26783</v>
          </cell>
          <cell r="W62" t="str">
            <v>PARIS</v>
          </cell>
          <cell r="Y62" t="str">
            <v>MARIE(E)</v>
          </cell>
          <cell r="Z62">
            <v>151.66999999999999</v>
          </cell>
          <cell r="AA62">
            <v>12.781565240324388</v>
          </cell>
          <cell r="AB62">
            <v>1938.58</v>
          </cell>
          <cell r="AC62" t="str">
            <v/>
          </cell>
          <cell r="AD62" t="str">
            <v/>
          </cell>
          <cell r="AE62" t="str">
            <v/>
          </cell>
          <cell r="AG62">
            <v>25</v>
          </cell>
          <cell r="AI62">
            <v>25</v>
          </cell>
          <cell r="AJ62">
            <v>25</v>
          </cell>
          <cell r="AK62">
            <v>0</v>
          </cell>
          <cell r="AM62">
            <v>0</v>
          </cell>
          <cell r="AN62">
            <v>0</v>
          </cell>
          <cell r="AO62">
            <v>0</v>
          </cell>
        </row>
        <row r="63">
          <cell r="C63" t="str">
            <v>30266</v>
          </cell>
          <cell r="D63" t="str">
            <v>Mr</v>
          </cell>
          <cell r="E63" t="str">
            <v>NOUCHI</v>
          </cell>
          <cell r="G63" t="str">
            <v>ERIC</v>
          </cell>
          <cell r="H63" t="str">
            <v>I</v>
          </cell>
          <cell r="I63" t="str">
            <v>CHEF DE CUISINE</v>
          </cell>
          <cell r="J63" t="str">
            <v>M</v>
          </cell>
          <cell r="K63" t="str">
            <v>6</v>
          </cell>
          <cell r="L63">
            <v>43546</v>
          </cell>
          <cell r="O63" t="str">
            <v>12 RUE DES SAULES</v>
          </cell>
          <cell r="Q63" t="str">
            <v>95560</v>
          </cell>
          <cell r="R63" t="str">
            <v>MAFFLIERS</v>
          </cell>
          <cell r="T63" t="str">
            <v>06,09,96,19,45</v>
          </cell>
          <cell r="U63" t="str">
            <v>1830694018036 43</v>
          </cell>
          <cell r="V63">
            <v>30480</v>
          </cell>
          <cell r="W63" t="str">
            <v>CHARENTON LE PONT</v>
          </cell>
          <cell r="Y63" t="str">
            <v>CELIBATAIRE</v>
          </cell>
          <cell r="Z63">
            <v>151.66999999999999</v>
          </cell>
          <cell r="AA63">
            <v>21.098437396980287</v>
          </cell>
          <cell r="AB63">
            <v>3200</v>
          </cell>
          <cell r="AC63" t="str">
            <v/>
          </cell>
          <cell r="AD63" t="str">
            <v/>
          </cell>
          <cell r="AE63" t="str">
            <v/>
          </cell>
          <cell r="AG63">
            <v>25</v>
          </cell>
          <cell r="AI63">
            <v>25</v>
          </cell>
          <cell r="AJ63">
            <v>25</v>
          </cell>
          <cell r="AK63">
            <v>0</v>
          </cell>
          <cell r="AM63">
            <v>0</v>
          </cell>
          <cell r="AN63">
            <v>5</v>
          </cell>
          <cell r="AO63">
            <v>5</v>
          </cell>
        </row>
        <row r="64">
          <cell r="C64" t="str">
            <v>33419</v>
          </cell>
          <cell r="D64" t="str">
            <v xml:space="preserve">Mme </v>
          </cell>
          <cell r="E64" t="str">
            <v>GUEVARA GONZALEZ</v>
          </cell>
          <cell r="G64" t="str">
            <v>SILVIA</v>
          </cell>
          <cell r="H64" t="str">
            <v>A</v>
          </cell>
          <cell r="I64" t="str">
            <v>APPRENTI(E)</v>
          </cell>
          <cell r="J64" t="str">
            <v>E</v>
          </cell>
          <cell r="K64" t="str">
            <v>1</v>
          </cell>
          <cell r="L64">
            <v>43766</v>
          </cell>
          <cell r="O64" t="str">
            <v>34 RUE PAUL BERT</v>
          </cell>
          <cell r="Q64" t="str">
            <v>92100</v>
          </cell>
          <cell r="R64" t="str">
            <v>BOULOGNE BILLANCOURT</v>
          </cell>
          <cell r="T64" t="str">
            <v>06,01,33,55,82</v>
          </cell>
          <cell r="U64" t="str">
            <v>8192100059668 59</v>
          </cell>
          <cell r="V64">
            <v>32634</v>
          </cell>
          <cell r="W64" t="str">
            <v>BUCARAMANGA</v>
          </cell>
          <cell r="Y64" t="str">
            <v>CELIBATAIRE</v>
          </cell>
          <cell r="Z64">
            <v>151.66999999999999</v>
          </cell>
          <cell r="AA64">
            <v>0</v>
          </cell>
          <cell r="AC64" t="str">
            <v/>
          </cell>
          <cell r="AD64" t="str">
            <v/>
          </cell>
          <cell r="AE64" t="str">
            <v/>
          </cell>
          <cell r="AG64">
            <v>25</v>
          </cell>
          <cell r="AI64">
            <v>25</v>
          </cell>
          <cell r="AJ64">
            <v>25</v>
          </cell>
          <cell r="AK64">
            <v>0</v>
          </cell>
          <cell r="AM64">
            <v>0</v>
          </cell>
          <cell r="AN64">
            <v>0</v>
          </cell>
          <cell r="AO64">
            <v>0</v>
          </cell>
        </row>
        <row r="65">
          <cell r="C65" t="str">
            <v>13886</v>
          </cell>
          <cell r="D65" t="str">
            <v>Mr</v>
          </cell>
          <cell r="E65" t="str">
            <v>LANGLOIS</v>
          </cell>
          <cell r="G65" t="str">
            <v>CHRISTIAN</v>
          </cell>
          <cell r="H65" t="str">
            <v>I</v>
          </cell>
          <cell r="I65" t="str">
            <v>ADJOINT(E) RESP. REST.</v>
          </cell>
          <cell r="J65" t="str">
            <v>M</v>
          </cell>
          <cell r="K65" t="str">
            <v>6</v>
          </cell>
          <cell r="L65">
            <v>41275</v>
          </cell>
          <cell r="O65" t="str">
            <v>48 RUE DE LA NOUETTE</v>
          </cell>
          <cell r="Q65" t="str">
            <v>78120</v>
          </cell>
          <cell r="R65" t="str">
            <v>RAMBOUILLET</v>
          </cell>
          <cell r="T65" t="str">
            <v>06,71,60,90</v>
          </cell>
          <cell r="U65" t="str">
            <v>1630750606004 42</v>
          </cell>
          <cell r="V65">
            <v>23219</v>
          </cell>
          <cell r="W65" t="str">
            <v>ST LO</v>
          </cell>
          <cell r="Y65" t="str">
            <v>MARIE(E)</v>
          </cell>
          <cell r="Z65">
            <v>151.66999999999999</v>
          </cell>
          <cell r="AA65">
            <v>16.724599459352543</v>
          </cell>
          <cell r="AB65">
            <v>2536.62</v>
          </cell>
          <cell r="AC65" t="str">
            <v/>
          </cell>
          <cell r="AD65" t="str">
            <v/>
          </cell>
          <cell r="AE65" t="str">
            <v/>
          </cell>
          <cell r="AG65">
            <v>25</v>
          </cell>
          <cell r="AI65">
            <v>25</v>
          </cell>
          <cell r="AJ65">
            <v>25</v>
          </cell>
          <cell r="AK65">
            <v>2</v>
          </cell>
          <cell r="AM65">
            <v>2</v>
          </cell>
          <cell r="AN65">
            <v>5</v>
          </cell>
          <cell r="AO65">
            <v>5</v>
          </cell>
        </row>
        <row r="66">
          <cell r="C66" t="str">
            <v>14274</v>
          </cell>
          <cell r="D66" t="str">
            <v>Mr</v>
          </cell>
          <cell r="E66" t="str">
            <v>SANCHES</v>
          </cell>
          <cell r="G66" t="str">
            <v>FREDY</v>
          </cell>
          <cell r="H66" t="str">
            <v>I</v>
          </cell>
          <cell r="I66" t="str">
            <v>CHEF DE PARTIE</v>
          </cell>
          <cell r="J66" t="str">
            <v>E</v>
          </cell>
          <cell r="K66" t="str">
            <v>5</v>
          </cell>
          <cell r="L66">
            <v>41393</v>
          </cell>
          <cell r="O66" t="str">
            <v>11 RUE DES FOSSETTES</v>
          </cell>
          <cell r="Q66" t="str">
            <v>95330</v>
          </cell>
          <cell r="R66" t="str">
            <v>DOMONT</v>
          </cell>
          <cell r="U66" t="str">
            <v>1830393001127 53</v>
          </cell>
          <cell r="V66">
            <v>30400</v>
          </cell>
          <cell r="W66" t="str">
            <v>AUBERVILLIERS</v>
          </cell>
          <cell r="Y66" t="str">
            <v>MARIE(E)</v>
          </cell>
          <cell r="Z66">
            <v>151.66999999999999</v>
          </cell>
          <cell r="AA66">
            <v>27.968616074371994</v>
          </cell>
          <cell r="AB66">
            <v>4242</v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>
            <v>25</v>
          </cell>
          <cell r="AI66">
            <v>25</v>
          </cell>
          <cell r="AJ66">
            <v>25</v>
          </cell>
          <cell r="AK66">
            <v>0</v>
          </cell>
          <cell r="AM66">
            <v>0</v>
          </cell>
          <cell r="AN66">
            <v>0</v>
          </cell>
          <cell r="AO66">
            <v>0</v>
          </cell>
        </row>
        <row r="67">
          <cell r="C67" t="str">
            <v>19447</v>
          </cell>
          <cell r="D67" t="str">
            <v>Mr</v>
          </cell>
          <cell r="E67" t="str">
            <v>BOUFADEL</v>
          </cell>
          <cell r="G67" t="str">
            <v>ZAKARIA</v>
          </cell>
          <cell r="H67" t="str">
            <v>I</v>
          </cell>
          <cell r="I67" t="str">
            <v>DIRECT. DE RESTAURANT TOURNANT</v>
          </cell>
          <cell r="J67" t="str">
            <v>C</v>
          </cell>
          <cell r="K67" t="str">
            <v>9</v>
          </cell>
          <cell r="L67">
            <v>42107</v>
          </cell>
          <cell r="O67" t="str">
            <v>25 AV BLAISE PASCAL</v>
          </cell>
          <cell r="Q67" t="str">
            <v>93290</v>
          </cell>
          <cell r="R67" t="str">
            <v>TREMBLAY EN FRANCE</v>
          </cell>
          <cell r="T67" t="str">
            <v>06,20,35,69,33</v>
          </cell>
          <cell r="U67" t="str">
            <v>1761175109020 11</v>
          </cell>
          <cell r="V67">
            <v>28073</v>
          </cell>
          <cell r="W67" t="str">
            <v>PARIS</v>
          </cell>
          <cell r="Y67" t="str">
            <v>MARIE(E)</v>
          </cell>
          <cell r="Z67">
            <v>151.66999999999999</v>
          </cell>
          <cell r="AA67">
            <v>18.312784334410235</v>
          </cell>
          <cell r="AB67">
            <v>2777.5</v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>
            <v>25</v>
          </cell>
          <cell r="AI67">
            <v>25</v>
          </cell>
          <cell r="AJ67">
            <v>25</v>
          </cell>
          <cell r="AK67">
            <v>0</v>
          </cell>
          <cell r="AM67">
            <v>0</v>
          </cell>
          <cell r="AN67">
            <v>10</v>
          </cell>
          <cell r="AO67">
            <v>10</v>
          </cell>
        </row>
        <row r="68">
          <cell r="C68" t="str">
            <v>25769</v>
          </cell>
          <cell r="D68" t="str">
            <v>Mr</v>
          </cell>
          <cell r="E68" t="str">
            <v>BARADJI</v>
          </cell>
          <cell r="G68" t="str">
            <v>IBRAHIMA</v>
          </cell>
          <cell r="H68" t="str">
            <v>I</v>
          </cell>
          <cell r="I68" t="str">
            <v>PLONGEUR(SE)</v>
          </cell>
          <cell r="J68" t="str">
            <v>E</v>
          </cell>
          <cell r="K68" t="str">
            <v>1</v>
          </cell>
          <cell r="L68">
            <v>42980</v>
          </cell>
          <cell r="O68" t="str">
            <v>3 AV FJ KENNEDY</v>
          </cell>
          <cell r="P68" t="str">
            <v>STUDIO A322</v>
          </cell>
          <cell r="Q68" t="str">
            <v>93270</v>
          </cell>
          <cell r="R68" t="str">
            <v>SEVRAN</v>
          </cell>
          <cell r="T68" t="str">
            <v>07,81,05,29,62</v>
          </cell>
          <cell r="U68" t="str">
            <v>1605099335272 44</v>
          </cell>
          <cell r="V68">
            <v>21916</v>
          </cell>
          <cell r="W68" t="str">
            <v>KEMBELE</v>
          </cell>
          <cell r="Y68" t="str">
            <v>MARIE(E)</v>
          </cell>
          <cell r="Z68">
            <v>151.66999999999999</v>
          </cell>
          <cell r="AA68">
            <v>16.724599459352543</v>
          </cell>
          <cell r="AB68">
            <v>2536.62</v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>
            <v>0</v>
          </cell>
          <cell r="AI68">
            <v>0</v>
          </cell>
          <cell r="AJ68">
            <v>25</v>
          </cell>
          <cell r="AK68">
            <v>2</v>
          </cell>
          <cell r="AM68">
            <v>2</v>
          </cell>
          <cell r="AN68">
            <v>0</v>
          </cell>
          <cell r="AO68">
            <v>0</v>
          </cell>
        </row>
        <row r="69">
          <cell r="C69" t="str">
            <v>28188</v>
          </cell>
          <cell r="D69" t="str">
            <v xml:space="preserve">Mme </v>
          </cell>
          <cell r="E69" t="str">
            <v>TCHATO</v>
          </cell>
          <cell r="F69" t="str">
            <v>NOM N</v>
          </cell>
          <cell r="G69" t="str">
            <v>AURELIE</v>
          </cell>
          <cell r="H69" t="str">
            <v>I</v>
          </cell>
          <cell r="I69" t="str">
            <v>COMMIS DE CUISINE</v>
          </cell>
          <cell r="J69" t="str">
            <v>E</v>
          </cell>
          <cell r="K69" t="str">
            <v>3</v>
          </cell>
          <cell r="L69">
            <v>43348</v>
          </cell>
          <cell r="O69" t="str">
            <v>6 ALL DE KOMAROV</v>
          </cell>
          <cell r="Q69" t="str">
            <v>92000</v>
          </cell>
          <cell r="R69" t="str">
            <v>NANTERRE</v>
          </cell>
          <cell r="U69" t="str">
            <v>2900199322204 41</v>
          </cell>
          <cell r="V69">
            <v>32881</v>
          </cell>
          <cell r="W69" t="str">
            <v>DOUALA</v>
          </cell>
          <cell r="Y69" t="str">
            <v>MARIE(E)</v>
          </cell>
          <cell r="Z69">
            <v>151.66999999999999</v>
          </cell>
          <cell r="AA69">
            <v>11.119535834377267</v>
          </cell>
          <cell r="AB69">
            <v>1686.5</v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>
            <v>25</v>
          </cell>
          <cell r="AI69">
            <v>25</v>
          </cell>
          <cell r="AJ69">
            <v>25</v>
          </cell>
          <cell r="AK69">
            <v>0</v>
          </cell>
          <cell r="AM69">
            <v>0</v>
          </cell>
          <cell r="AN69">
            <v>0</v>
          </cell>
          <cell r="AO69">
            <v>0</v>
          </cell>
        </row>
        <row r="70">
          <cell r="C70" t="str">
            <v>28493</v>
          </cell>
          <cell r="D70" t="str">
            <v>Mr</v>
          </cell>
          <cell r="E70" t="str">
            <v>ABDOU</v>
          </cell>
          <cell r="G70" t="str">
            <v>TOYIBOU</v>
          </cell>
          <cell r="H70" t="str">
            <v>I</v>
          </cell>
          <cell r="I70" t="str">
            <v>EMPLOYE(E) DE REST.</v>
          </cell>
          <cell r="J70" t="str">
            <v>E</v>
          </cell>
          <cell r="K70" t="str">
            <v>1</v>
          </cell>
          <cell r="L70">
            <v>43313</v>
          </cell>
          <cell r="O70" t="str">
            <v>50 RUE EDOUARD VAILLANT</v>
          </cell>
          <cell r="Q70" t="str">
            <v>93170</v>
          </cell>
          <cell r="R70" t="str">
            <v>BAGNOLET</v>
          </cell>
          <cell r="T70" t="str">
            <v>06,52,48,89,12</v>
          </cell>
          <cell r="U70" t="str">
            <v>1591299397040 88</v>
          </cell>
          <cell r="V70">
            <v>21891</v>
          </cell>
          <cell r="W70" t="str">
            <v>MDE BAMBAO</v>
          </cell>
          <cell r="Y70" t="str">
            <v>MARIE(E)</v>
          </cell>
          <cell r="Z70">
            <v>151.66999999999999</v>
          </cell>
          <cell r="AA70">
            <v>10.231225687347532</v>
          </cell>
          <cell r="AB70">
            <v>1551.77</v>
          </cell>
          <cell r="AC70">
            <v>33.25</v>
          </cell>
          <cell r="AD70" t="str">
            <v/>
          </cell>
          <cell r="AE70" t="str">
            <v/>
          </cell>
          <cell r="AF70" t="str">
            <v/>
          </cell>
          <cell r="AG70">
            <v>26</v>
          </cell>
          <cell r="AI70">
            <v>26</v>
          </cell>
          <cell r="AJ70">
            <v>25</v>
          </cell>
          <cell r="AK70">
            <v>0</v>
          </cell>
          <cell r="AM70">
            <v>0</v>
          </cell>
          <cell r="AN70">
            <v>0</v>
          </cell>
          <cell r="AO70">
            <v>0</v>
          </cell>
        </row>
        <row r="71">
          <cell r="C71" t="str">
            <v>28497</v>
          </cell>
          <cell r="D71" t="str">
            <v>Mr</v>
          </cell>
          <cell r="E71" t="str">
            <v>SY</v>
          </cell>
          <cell r="G71" t="str">
            <v>ABDOULAYE</v>
          </cell>
          <cell r="H71" t="str">
            <v>I</v>
          </cell>
          <cell r="I71" t="str">
            <v>PLONGEUR(SE)</v>
          </cell>
          <cell r="J71" t="str">
            <v>E</v>
          </cell>
          <cell r="K71" t="str">
            <v>1</v>
          </cell>
          <cell r="L71">
            <v>43313</v>
          </cell>
          <cell r="O71" t="str">
            <v>38 AV DU DOCTEUR GLEY</v>
          </cell>
          <cell r="Q71" t="str">
            <v>75020</v>
          </cell>
          <cell r="R71" t="str">
            <v>PARIS</v>
          </cell>
          <cell r="T71" t="str">
            <v>06,48,51,90,43</v>
          </cell>
          <cell r="U71" t="str">
            <v>1500499341918 39</v>
          </cell>
          <cell r="V71">
            <v>18354</v>
          </cell>
          <cell r="W71" t="str">
            <v>FOUMIHARA DIOBE</v>
          </cell>
          <cell r="Y71" t="str">
            <v>CELIBATAIRE</v>
          </cell>
          <cell r="Z71">
            <v>151.66999999999999</v>
          </cell>
          <cell r="AA71">
            <v>13.85112415111756</v>
          </cell>
          <cell r="AB71">
            <v>2100.8000000000002</v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>
            <v>35</v>
          </cell>
          <cell r="AI71">
            <v>35</v>
          </cell>
          <cell r="AJ71">
            <v>25</v>
          </cell>
          <cell r="AK71">
            <v>0</v>
          </cell>
          <cell r="AM71">
            <v>0</v>
          </cell>
          <cell r="AN71">
            <v>0</v>
          </cell>
          <cell r="AO71">
            <v>0</v>
          </cell>
        </row>
        <row r="72">
          <cell r="C72" t="str">
            <v>28499</v>
          </cell>
          <cell r="D72" t="str">
            <v xml:space="preserve">Mme </v>
          </cell>
          <cell r="E72" t="str">
            <v>DISSAKE MOUDOUMBOU</v>
          </cell>
          <cell r="F72" t="str">
            <v>NOM O</v>
          </cell>
          <cell r="G72" t="str">
            <v>CATHERINE</v>
          </cell>
          <cell r="H72" t="str">
            <v>I</v>
          </cell>
          <cell r="I72" t="str">
            <v>EMPLOYE(E) DE REST.</v>
          </cell>
          <cell r="J72" t="str">
            <v>E</v>
          </cell>
          <cell r="K72" t="str">
            <v>1</v>
          </cell>
          <cell r="L72">
            <v>43313</v>
          </cell>
          <cell r="O72" t="str">
            <v>2 RUE DES LOUVRES</v>
          </cell>
          <cell r="Q72" t="str">
            <v>95140</v>
          </cell>
          <cell r="R72" t="str">
            <v>GARGES LES GONESSE</v>
          </cell>
          <cell r="T72" t="str">
            <v>06,46,57,02,85</v>
          </cell>
          <cell r="U72" t="str">
            <v>2720499322189 16</v>
          </cell>
          <cell r="V72">
            <v>26405</v>
          </cell>
          <cell r="W72" t="str">
            <v>DOUALA</v>
          </cell>
          <cell r="Y72" t="str">
            <v>MARIE(E)</v>
          </cell>
          <cell r="Z72">
            <v>151.66999999999999</v>
          </cell>
          <cell r="AA72">
            <v>12.8207951473594</v>
          </cell>
          <cell r="AB72">
            <v>1944.53</v>
          </cell>
          <cell r="AC72" t="str">
            <v/>
          </cell>
          <cell r="AD72" t="str">
            <v/>
          </cell>
          <cell r="AE72" t="str">
            <v/>
          </cell>
          <cell r="AF72" t="str">
            <v/>
          </cell>
          <cell r="AG72">
            <v>25</v>
          </cell>
          <cell r="AI72">
            <v>25</v>
          </cell>
          <cell r="AJ72">
            <v>25</v>
          </cell>
          <cell r="AK72">
            <v>0</v>
          </cell>
          <cell r="AM72">
            <v>0</v>
          </cell>
          <cell r="AN72">
            <v>0</v>
          </cell>
          <cell r="AO72">
            <v>0</v>
          </cell>
        </row>
        <row r="73">
          <cell r="C73" t="str">
            <v>31281</v>
          </cell>
          <cell r="D73" t="str">
            <v>Mr</v>
          </cell>
          <cell r="E73" t="str">
            <v>COULIBALY</v>
          </cell>
          <cell r="G73" t="str">
            <v>IBRAHIMA</v>
          </cell>
          <cell r="H73" t="str">
            <v>I</v>
          </cell>
          <cell r="I73" t="str">
            <v>SECOND DE CUISINE</v>
          </cell>
          <cell r="J73" t="str">
            <v>E</v>
          </cell>
          <cell r="K73" t="str">
            <v>5</v>
          </cell>
          <cell r="L73">
            <v>43591</v>
          </cell>
          <cell r="O73" t="str">
            <v>22 RUE DE BELFORT</v>
          </cell>
          <cell r="P73" t="str">
            <v>CHEZ MR COULIBALY ABOU</v>
          </cell>
          <cell r="Q73" t="str">
            <v>92400</v>
          </cell>
          <cell r="R73" t="str">
            <v>COURBEVOIE</v>
          </cell>
          <cell r="T73" t="str">
            <v>07,81,05,29,62</v>
          </cell>
          <cell r="U73" t="str">
            <v>1820299341172 58</v>
          </cell>
          <cell r="V73">
            <v>29986</v>
          </cell>
          <cell r="W73" t="str">
            <v>KIDIRA</v>
          </cell>
          <cell r="Y73" t="str">
            <v>CELIBATAIRE</v>
          </cell>
          <cell r="Z73">
            <v>151.66999999999999</v>
          </cell>
          <cell r="AA73">
            <v>15.316146897870377</v>
          </cell>
          <cell r="AB73">
            <v>2323</v>
          </cell>
          <cell r="AC73" t="str">
            <v/>
          </cell>
          <cell r="AD73" t="str">
            <v/>
          </cell>
          <cell r="AE73" t="str">
            <v/>
          </cell>
          <cell r="AF73" t="str">
            <v/>
          </cell>
          <cell r="AG73">
            <v>25</v>
          </cell>
          <cell r="AI73">
            <v>25</v>
          </cell>
          <cell r="AJ73">
            <v>25</v>
          </cell>
          <cell r="AK73">
            <v>0</v>
          </cell>
          <cell r="AM73">
            <v>0</v>
          </cell>
          <cell r="AN73">
            <v>0</v>
          </cell>
          <cell r="AO73">
            <v>0</v>
          </cell>
        </row>
        <row r="74">
          <cell r="C74" t="str">
            <v>33717</v>
          </cell>
          <cell r="D74" t="str">
            <v xml:space="preserve">Mme </v>
          </cell>
          <cell r="E74" t="str">
            <v>MARION</v>
          </cell>
          <cell r="G74" t="str">
            <v>CECILE</v>
          </cell>
          <cell r="H74" t="str">
            <v>I</v>
          </cell>
          <cell r="I74" t="str">
            <v>RESPONSABLE POINT DE VENTE</v>
          </cell>
          <cell r="J74" t="str">
            <v>E</v>
          </cell>
          <cell r="K74" t="str">
            <v>5</v>
          </cell>
          <cell r="L74">
            <v>43816</v>
          </cell>
          <cell r="O74" t="str">
            <v>106 BD NEY</v>
          </cell>
          <cell r="P74" t="str">
            <v>BATIMENT 21542</v>
          </cell>
          <cell r="Q74" t="str">
            <v>75018</v>
          </cell>
          <cell r="R74" t="str">
            <v>PARIS</v>
          </cell>
          <cell r="T74" t="str">
            <v>06,34,33,57,02</v>
          </cell>
          <cell r="U74" t="str">
            <v>2781193001137 75</v>
          </cell>
          <cell r="V74">
            <v>28823</v>
          </cell>
          <cell r="W74" t="str">
            <v>AUBERVILLIERS</v>
          </cell>
          <cell r="Y74" t="str">
            <v>CELIBATAIRE</v>
          </cell>
          <cell r="Z74">
            <v>151.66999999999999</v>
          </cell>
          <cell r="AA74">
            <v>11.801938418935849</v>
          </cell>
          <cell r="AB74">
            <v>1790</v>
          </cell>
          <cell r="AC74" t="str">
            <v/>
          </cell>
          <cell r="AD74" t="str">
            <v/>
          </cell>
          <cell r="AE74" t="str">
            <v/>
          </cell>
          <cell r="AF74" t="str">
            <v/>
          </cell>
          <cell r="AG74">
            <v>25</v>
          </cell>
          <cell r="AI74">
            <v>25</v>
          </cell>
          <cell r="AJ74">
            <v>25</v>
          </cell>
          <cell r="AK74">
            <v>0</v>
          </cell>
          <cell r="AM74">
            <v>0</v>
          </cell>
          <cell r="AN74">
            <v>0</v>
          </cell>
          <cell r="AO74">
            <v>0</v>
          </cell>
        </row>
        <row r="75">
          <cell r="C75" t="str">
            <v>34049</v>
          </cell>
          <cell r="D75" t="str">
            <v>Mr</v>
          </cell>
          <cell r="E75" t="str">
            <v>CASAYS</v>
          </cell>
          <cell r="G75" t="str">
            <v>EDOUARD</v>
          </cell>
          <cell r="H75" t="str">
            <v>I</v>
          </cell>
          <cell r="I75" t="str">
            <v>PATISSIER(E)</v>
          </cell>
          <cell r="J75" t="str">
            <v>E</v>
          </cell>
          <cell r="K75" t="str">
            <v>4</v>
          </cell>
          <cell r="L75">
            <v>43857</v>
          </cell>
          <cell r="O75" t="str">
            <v>91 RUE PASTEUR</v>
          </cell>
          <cell r="Q75" t="str">
            <v>94400</v>
          </cell>
          <cell r="R75" t="str">
            <v>VITRY SUR SEINE</v>
          </cell>
          <cell r="T75" t="str">
            <v>06,49,81,66,86</v>
          </cell>
          <cell r="U75" t="str">
            <v>1720994081062 72</v>
          </cell>
          <cell r="V75">
            <v>26556</v>
          </cell>
          <cell r="W75" t="str">
            <v>VITRY SUR SEINE</v>
          </cell>
          <cell r="Y75" t="str">
            <v>CELIBATAIRE</v>
          </cell>
          <cell r="Z75">
            <v>151.66999999999999</v>
          </cell>
          <cell r="AA75">
            <v>10.150392299070351</v>
          </cell>
          <cell r="AB75">
            <v>1539.51</v>
          </cell>
          <cell r="AC75" t="str">
            <v/>
          </cell>
          <cell r="AD75" t="str">
            <v/>
          </cell>
          <cell r="AE75" t="str">
            <v/>
          </cell>
          <cell r="AF75" t="str">
            <v/>
          </cell>
          <cell r="AG75">
            <v>25</v>
          </cell>
          <cell r="AI75">
            <v>25</v>
          </cell>
          <cell r="AJ75">
            <v>25</v>
          </cell>
          <cell r="AK75">
            <v>0</v>
          </cell>
          <cell r="AM75">
            <v>0</v>
          </cell>
          <cell r="AN75">
            <v>0</v>
          </cell>
          <cell r="AO75">
            <v>0</v>
          </cell>
        </row>
        <row r="76">
          <cell r="C76" t="str">
            <v>34282</v>
          </cell>
          <cell r="D76" t="str">
            <v>Mr</v>
          </cell>
          <cell r="E76" t="str">
            <v>REGNIER</v>
          </cell>
          <cell r="G76" t="str">
            <v>THIBAUD</v>
          </cell>
          <cell r="H76" t="str">
            <v>I</v>
          </cell>
          <cell r="I76" t="str">
            <v>SECOND DE CUISINE</v>
          </cell>
          <cell r="J76" t="str">
            <v>E</v>
          </cell>
          <cell r="K76" t="str">
            <v>5</v>
          </cell>
          <cell r="L76">
            <v>43864</v>
          </cell>
          <cell r="O76" t="str">
            <v>221 RUE GALLIENI</v>
          </cell>
          <cell r="Q76" t="str">
            <v>92100</v>
          </cell>
          <cell r="R76" t="str">
            <v>BOULOGNE BILLANCOURT</v>
          </cell>
          <cell r="U76" t="str">
            <v>1951284007171 16</v>
          </cell>
          <cell r="V76">
            <v>35043</v>
          </cell>
          <cell r="W76" t="str">
            <v>AVIGNON</v>
          </cell>
          <cell r="Y76" t="str">
            <v>MARIE(E)</v>
          </cell>
          <cell r="Z76">
            <v>151.66999999999999</v>
          </cell>
          <cell r="AA76">
            <v>17.142480385046483</v>
          </cell>
          <cell r="AB76">
            <v>2600</v>
          </cell>
          <cell r="AC76" t="str">
            <v/>
          </cell>
          <cell r="AD76" t="str">
            <v/>
          </cell>
          <cell r="AE76" t="str">
            <v/>
          </cell>
          <cell r="AF76" t="str">
            <v/>
          </cell>
          <cell r="AG76">
            <v>25</v>
          </cell>
          <cell r="AI76">
            <v>25</v>
          </cell>
          <cell r="AJ76">
            <v>25</v>
          </cell>
          <cell r="AK76">
            <v>0</v>
          </cell>
          <cell r="AM76">
            <v>0</v>
          </cell>
          <cell r="AN76">
            <v>0</v>
          </cell>
          <cell r="AO76">
            <v>0</v>
          </cell>
        </row>
        <row r="77">
          <cell r="C77">
            <v>26191</v>
          </cell>
          <cell r="E77" t="str">
            <v>DE OLIVEIRA</v>
          </cell>
          <cell r="G77" t="str">
            <v>SOPHIE</v>
          </cell>
          <cell r="H77" t="str">
            <v>I</v>
          </cell>
          <cell r="I77" t="str">
            <v>CHEF DE RANG</v>
          </cell>
          <cell r="K77">
            <v>3</v>
          </cell>
          <cell r="L77">
            <v>43024</v>
          </cell>
          <cell r="O77" t="str">
            <v>1 PASSAGE MARAT</v>
          </cell>
          <cell r="Q77">
            <v>78990</v>
          </cell>
          <cell r="R77" t="str">
            <v>ELANCOURT</v>
          </cell>
          <cell r="U77" t="str">
            <v>293051803334 09</v>
          </cell>
          <cell r="V77">
            <v>34114</v>
          </cell>
          <cell r="W77" t="str">
            <v>BOURGES</v>
          </cell>
          <cell r="Y77" t="str">
            <v>CELIBATAIRE</v>
          </cell>
          <cell r="Z77">
            <v>151.66999999999999</v>
          </cell>
          <cell r="AA77">
            <v>12.639282653128504</v>
          </cell>
          <cell r="AB77">
            <v>1917</v>
          </cell>
          <cell r="AG77">
            <v>25</v>
          </cell>
          <cell r="AI77">
            <v>25</v>
          </cell>
          <cell r="AJ77">
            <v>25</v>
          </cell>
          <cell r="AK77">
            <v>0</v>
          </cell>
          <cell r="AM77">
            <v>0</v>
          </cell>
          <cell r="AN77">
            <v>0</v>
          </cell>
          <cell r="AO77">
            <v>0</v>
          </cell>
        </row>
        <row r="78">
          <cell r="C78">
            <v>17848</v>
          </cell>
          <cell r="E78" t="str">
            <v>UZZO</v>
          </cell>
          <cell r="G78" t="str">
            <v>ANTONINO</v>
          </cell>
          <cell r="H78" t="str">
            <v>I</v>
          </cell>
          <cell r="I78" t="str">
            <v>MAITRE D'HOTEL RESPONSABLE</v>
          </cell>
          <cell r="K78">
            <v>4</v>
          </cell>
          <cell r="L78">
            <v>41883</v>
          </cell>
          <cell r="O78" t="str">
            <v>12 RESIDENCE DU PARC</v>
          </cell>
          <cell r="Q78">
            <v>91300</v>
          </cell>
          <cell r="R78" t="str">
            <v>MASSY</v>
          </cell>
          <cell r="U78" t="str">
            <v>1720699127378 36</v>
          </cell>
          <cell r="V78">
            <v>26469</v>
          </cell>
          <cell r="W78" t="str">
            <v>PALERME</v>
          </cell>
          <cell r="Y78" t="str">
            <v>MARIE(E)</v>
          </cell>
          <cell r="Z78">
            <v>151.66999999999999</v>
          </cell>
          <cell r="AA78">
            <v>18.312784334410235</v>
          </cell>
          <cell r="AB78">
            <v>2777.5</v>
          </cell>
          <cell r="AG78">
            <v>25</v>
          </cell>
          <cell r="AI78">
            <v>25</v>
          </cell>
          <cell r="AJ78">
            <v>25</v>
          </cell>
          <cell r="AK78">
            <v>0</v>
          </cell>
          <cell r="AM78">
            <v>0</v>
          </cell>
          <cell r="AN78">
            <v>0</v>
          </cell>
          <cell r="AO78">
            <v>0</v>
          </cell>
        </row>
        <row r="79">
          <cell r="C79">
            <v>17670</v>
          </cell>
          <cell r="E79" t="str">
            <v>POUSSARD</v>
          </cell>
          <cell r="G79" t="str">
            <v>ERIC</v>
          </cell>
          <cell r="I79" t="str">
            <v>CHEF GERANT</v>
          </cell>
          <cell r="K79">
            <v>7</v>
          </cell>
          <cell r="L79">
            <v>41883</v>
          </cell>
          <cell r="O79" t="str">
            <v>8 BIS RUE LOUIS DAVID</v>
          </cell>
          <cell r="Q79">
            <v>91330</v>
          </cell>
          <cell r="R79" t="str">
            <v>YERRES</v>
          </cell>
          <cell r="U79" t="str">
            <v>1640827375445 38</v>
          </cell>
          <cell r="V79">
            <v>23595</v>
          </cell>
          <cell r="W79" t="str">
            <v>LOUVIERS</v>
          </cell>
          <cell r="Y79" t="str">
            <v>MARIE(E)</v>
          </cell>
          <cell r="Z79">
            <v>151.66999999999999</v>
          </cell>
          <cell r="AA79">
            <v>27.968616074371994</v>
          </cell>
          <cell r="AB79">
            <v>4242</v>
          </cell>
          <cell r="AG79">
            <v>25</v>
          </cell>
          <cell r="AI79">
            <v>25</v>
          </cell>
          <cell r="AJ79">
            <v>25</v>
          </cell>
          <cell r="AK79">
            <v>0</v>
          </cell>
          <cell r="AM79">
            <v>0</v>
          </cell>
          <cell r="AN79">
            <v>5</v>
          </cell>
          <cell r="AO79">
            <v>5</v>
          </cell>
        </row>
        <row r="80">
          <cell r="C80">
            <v>16078</v>
          </cell>
          <cell r="E80" t="str">
            <v>PLANQUE</v>
          </cell>
          <cell r="G80" t="str">
            <v>SEBASTIEN</v>
          </cell>
          <cell r="I80" t="str">
            <v>CHEF DE CUISINE</v>
          </cell>
          <cell r="K80">
            <v>6</v>
          </cell>
          <cell r="L80">
            <v>41666</v>
          </cell>
          <cell r="O80" t="str">
            <v>31 RUE SEVESTRE</v>
          </cell>
          <cell r="Q80">
            <v>78370</v>
          </cell>
          <cell r="R80" t="str">
            <v>PLAISIR</v>
          </cell>
          <cell r="U80" t="str">
            <v>18109785450 55</v>
          </cell>
          <cell r="V80">
            <v>29858</v>
          </cell>
          <cell r="W80" t="str">
            <v>SAINT REMY LES CHEVREUSES</v>
          </cell>
          <cell r="Y80" t="str">
            <v>CELIBATAIRE</v>
          </cell>
          <cell r="Z80">
            <v>151.66999999999999</v>
          </cell>
          <cell r="AA80">
            <v>14.317267752357091</v>
          </cell>
          <cell r="AB80">
            <v>2171.5</v>
          </cell>
          <cell r="AG80">
            <v>25</v>
          </cell>
          <cell r="AI80">
            <v>25</v>
          </cell>
          <cell r="AJ80">
            <v>25</v>
          </cell>
          <cell r="AK80">
            <v>0</v>
          </cell>
          <cell r="AM80">
            <v>0</v>
          </cell>
          <cell r="AN80">
            <v>5</v>
          </cell>
          <cell r="AO80">
            <v>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"/>
    </sheetNames>
    <sheetDataSet>
      <sheetData sheetId="0">
        <row r="2">
          <cell r="C2">
            <v>1</v>
          </cell>
          <cell r="D2" t="str">
            <v>Mr</v>
          </cell>
          <cell r="E2" t="str">
            <v>N1</v>
          </cell>
          <cell r="G2" t="str">
            <v>P1</v>
          </cell>
          <cell r="H2" t="str">
            <v>I</v>
          </cell>
          <cell r="I2" t="str">
            <v>PLONGEUR(SE)</v>
          </cell>
          <cell r="J2" t="str">
            <v>E</v>
          </cell>
          <cell r="K2" t="str">
            <v>1</v>
          </cell>
          <cell r="L2" t="str">
            <v>D1</v>
          </cell>
          <cell r="O2" t="str">
            <v>A1</v>
          </cell>
          <cell r="P2" t="str">
            <v>C1</v>
          </cell>
          <cell r="Q2" t="str">
            <v>CP1</v>
          </cell>
          <cell r="R2" t="str">
            <v>V1</v>
          </cell>
          <cell r="T2" t="str">
            <v>T1</v>
          </cell>
          <cell r="U2" t="str">
            <v>S1</v>
          </cell>
          <cell r="V2" t="str">
            <v>DN1</v>
          </cell>
          <cell r="W2" t="str">
            <v>CN1</v>
          </cell>
          <cell r="Y2" t="str">
            <v>CELIBATAIRE</v>
          </cell>
          <cell r="Z2">
            <v>151.66999999999999</v>
          </cell>
          <cell r="AA2">
            <v>10.675809322872025</v>
          </cell>
          <cell r="AB2">
            <v>1619.2</v>
          </cell>
          <cell r="AD2" t="str">
            <v/>
          </cell>
          <cell r="AE2" t="str">
            <v/>
          </cell>
          <cell r="AF2" t="str">
            <v/>
          </cell>
          <cell r="AG2">
            <v>25</v>
          </cell>
          <cell r="AI2">
            <v>25</v>
          </cell>
          <cell r="AJ2">
            <v>25</v>
          </cell>
          <cell r="AK2">
            <v>0</v>
          </cell>
          <cell r="AM2">
            <v>0</v>
          </cell>
          <cell r="AN2">
            <v>0</v>
          </cell>
          <cell r="AO2">
            <v>0</v>
          </cell>
        </row>
        <row r="3">
          <cell r="C3">
            <v>2</v>
          </cell>
          <cell r="D3" t="str">
            <v>Mr</v>
          </cell>
          <cell r="E3" t="str">
            <v>N2</v>
          </cell>
          <cell r="G3" t="str">
            <v>P2</v>
          </cell>
          <cell r="H3" t="str">
            <v>I</v>
          </cell>
          <cell r="I3" t="str">
            <v>EMPLOYE(E) POLYCOMP. DE REST.</v>
          </cell>
          <cell r="J3" t="str">
            <v>E</v>
          </cell>
          <cell r="K3" t="str">
            <v>2</v>
          </cell>
          <cell r="L3" t="str">
            <v>D2</v>
          </cell>
          <cell r="O3" t="str">
            <v>A2</v>
          </cell>
          <cell r="P3" t="str">
            <v>C2</v>
          </cell>
          <cell r="Q3" t="str">
            <v>CP2</v>
          </cell>
          <cell r="R3" t="str">
            <v>V2</v>
          </cell>
          <cell r="T3" t="str">
            <v>T2</v>
          </cell>
          <cell r="U3" t="str">
            <v>S2</v>
          </cell>
          <cell r="V3" t="str">
            <v>DN2</v>
          </cell>
          <cell r="W3" t="str">
            <v>CN2</v>
          </cell>
          <cell r="Y3" t="str">
            <v>CELIBATAIRE</v>
          </cell>
          <cell r="Z3">
            <v>151.66999999999999</v>
          </cell>
          <cell r="AA3">
            <v>10.17089734291554</v>
          </cell>
          <cell r="AB3">
            <v>1542.62</v>
          </cell>
          <cell r="AC3" t="str">
            <v/>
          </cell>
          <cell r="AD3" t="str">
            <v/>
          </cell>
          <cell r="AE3" t="str">
            <v/>
          </cell>
          <cell r="AF3">
            <v>150.6</v>
          </cell>
          <cell r="AG3">
            <v>25</v>
          </cell>
          <cell r="AI3">
            <v>25</v>
          </cell>
          <cell r="AJ3">
            <v>25</v>
          </cell>
          <cell r="AK3">
            <v>2</v>
          </cell>
          <cell r="AM3">
            <v>2</v>
          </cell>
          <cell r="AN3">
            <v>0</v>
          </cell>
          <cell r="AO3">
            <v>0</v>
          </cell>
        </row>
        <row r="4">
          <cell r="C4">
            <v>3</v>
          </cell>
          <cell r="D4" t="str">
            <v xml:space="preserve">Mme </v>
          </cell>
          <cell r="E4" t="str">
            <v>N3</v>
          </cell>
          <cell r="G4" t="str">
            <v>P3</v>
          </cell>
          <cell r="H4" t="str">
            <v>I</v>
          </cell>
          <cell r="I4" t="str">
            <v>RESP. PREPARATION FROIDE</v>
          </cell>
          <cell r="J4" t="str">
            <v>E</v>
          </cell>
          <cell r="K4" t="str">
            <v>4</v>
          </cell>
          <cell r="L4" t="str">
            <v>D3</v>
          </cell>
          <cell r="O4" t="str">
            <v>A3</v>
          </cell>
          <cell r="P4" t="str">
            <v>C3</v>
          </cell>
          <cell r="Q4" t="str">
            <v>CP3</v>
          </cell>
          <cell r="R4" t="str">
            <v>V3</v>
          </cell>
          <cell r="T4" t="str">
            <v>T3</v>
          </cell>
          <cell r="U4" t="str">
            <v>S3</v>
          </cell>
          <cell r="V4" t="str">
            <v>DN3</v>
          </cell>
          <cell r="W4" t="str">
            <v>CN3</v>
          </cell>
          <cell r="Y4" t="str">
            <v>CELIBATAIRE</v>
          </cell>
          <cell r="Z4">
            <v>151.66999999999999</v>
          </cell>
          <cell r="AA4">
            <v>13.984308037185997</v>
          </cell>
          <cell r="AB4">
            <v>2121</v>
          </cell>
          <cell r="AC4" t="str">
            <v/>
          </cell>
          <cell r="AD4" t="str">
            <v/>
          </cell>
          <cell r="AE4" t="str">
            <v/>
          </cell>
          <cell r="AF4" t="str">
            <v/>
          </cell>
          <cell r="AG4">
            <v>25</v>
          </cell>
          <cell r="AI4">
            <v>25</v>
          </cell>
          <cell r="AJ4">
            <v>25</v>
          </cell>
          <cell r="AK4">
            <v>0</v>
          </cell>
          <cell r="AM4">
            <v>0</v>
          </cell>
          <cell r="AN4">
            <v>0</v>
          </cell>
          <cell r="AO4">
            <v>0</v>
          </cell>
        </row>
        <row r="5">
          <cell r="C5">
            <v>4</v>
          </cell>
          <cell r="D5" t="str">
            <v xml:space="preserve">Mme </v>
          </cell>
          <cell r="E5" t="str">
            <v>N4</v>
          </cell>
          <cell r="F5" t="str">
            <v>NOM A</v>
          </cell>
          <cell r="G5" t="str">
            <v>P4</v>
          </cell>
          <cell r="H5" t="str">
            <v>I</v>
          </cell>
          <cell r="I5" t="str">
            <v>EMPLOYE(E) DE REST.</v>
          </cell>
          <cell r="J5" t="str">
            <v>E</v>
          </cell>
          <cell r="K5" t="str">
            <v>2</v>
          </cell>
          <cell r="L5" t="str">
            <v>D4</v>
          </cell>
          <cell r="O5" t="str">
            <v>A4</v>
          </cell>
          <cell r="P5" t="str">
            <v>C4</v>
          </cell>
          <cell r="Q5" t="str">
            <v>CP4</v>
          </cell>
          <cell r="R5" t="str">
            <v>V4</v>
          </cell>
          <cell r="T5" t="str">
            <v>T4</v>
          </cell>
          <cell r="U5" t="str">
            <v>S4</v>
          </cell>
          <cell r="V5" t="str">
            <v>DN4</v>
          </cell>
          <cell r="W5" t="str">
            <v>CN4</v>
          </cell>
          <cell r="Y5" t="str">
            <v>CELIBATAIRE</v>
          </cell>
          <cell r="Z5">
            <v>151.66999999999999</v>
          </cell>
          <cell r="AA5">
            <v>10.675809322872025</v>
          </cell>
          <cell r="AB5">
            <v>1619.2</v>
          </cell>
          <cell r="AC5" t="str">
            <v/>
          </cell>
          <cell r="AD5" t="str">
            <v/>
          </cell>
          <cell r="AE5" t="str">
            <v/>
          </cell>
          <cell r="AF5" t="str">
            <v/>
          </cell>
          <cell r="AG5">
            <v>25</v>
          </cell>
          <cell r="AI5">
            <v>25</v>
          </cell>
          <cell r="AJ5">
            <v>25</v>
          </cell>
          <cell r="AK5">
            <v>0</v>
          </cell>
          <cell r="AM5">
            <v>0</v>
          </cell>
          <cell r="AN5">
            <v>0</v>
          </cell>
          <cell r="AO5">
            <v>0</v>
          </cell>
        </row>
        <row r="6">
          <cell r="C6">
            <v>5</v>
          </cell>
          <cell r="D6" t="str">
            <v>Mr</v>
          </cell>
          <cell r="E6" t="str">
            <v>N5</v>
          </cell>
          <cell r="G6" t="str">
            <v>P5</v>
          </cell>
          <cell r="H6" t="str">
            <v>I</v>
          </cell>
          <cell r="I6" t="str">
            <v>CHEF PATISSIER</v>
          </cell>
          <cell r="J6" t="str">
            <v>M</v>
          </cell>
          <cell r="K6" t="str">
            <v>6</v>
          </cell>
          <cell r="L6" t="str">
            <v>D5</v>
          </cell>
          <cell r="O6" t="str">
            <v>A5</v>
          </cell>
          <cell r="P6" t="str">
            <v>C5</v>
          </cell>
          <cell r="Q6" t="str">
            <v>CP5</v>
          </cell>
          <cell r="R6" t="str">
            <v>V5</v>
          </cell>
          <cell r="T6" t="str">
            <v>T1</v>
          </cell>
          <cell r="U6" t="str">
            <v>S5</v>
          </cell>
          <cell r="V6" t="str">
            <v>DN5</v>
          </cell>
          <cell r="W6" t="str">
            <v>CN5</v>
          </cell>
          <cell r="Y6" t="str">
            <v>MARIE(E)</v>
          </cell>
          <cell r="Z6">
            <v>151.66999999999999</v>
          </cell>
          <cell r="AA6">
            <v>16.647985758554757</v>
          </cell>
          <cell r="AB6">
            <v>2525</v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>
            <v>25</v>
          </cell>
          <cell r="AI6">
            <v>25</v>
          </cell>
          <cell r="AJ6">
            <v>25</v>
          </cell>
          <cell r="AK6">
            <v>0</v>
          </cell>
          <cell r="AM6">
            <v>0</v>
          </cell>
          <cell r="AN6">
            <v>5</v>
          </cell>
          <cell r="AO6">
            <v>5</v>
          </cell>
        </row>
        <row r="7">
          <cell r="C7">
            <v>6</v>
          </cell>
          <cell r="D7" t="str">
            <v>Mr</v>
          </cell>
          <cell r="E7" t="str">
            <v>N6</v>
          </cell>
          <cell r="G7" t="str">
            <v>P6</v>
          </cell>
          <cell r="H7" t="str">
            <v>I</v>
          </cell>
          <cell r="I7" t="str">
            <v>ADJOINT(E) DE DIRECTION</v>
          </cell>
          <cell r="J7" t="str">
            <v>M</v>
          </cell>
          <cell r="K7" t="str">
            <v>5</v>
          </cell>
          <cell r="L7" t="str">
            <v>D6</v>
          </cell>
          <cell r="O7" t="str">
            <v>A6</v>
          </cell>
          <cell r="P7" t="str">
            <v>C6</v>
          </cell>
          <cell r="Q7" t="str">
            <v>CP6</v>
          </cell>
          <cell r="R7" t="str">
            <v>V6</v>
          </cell>
          <cell r="T7" t="str">
            <v>T2</v>
          </cell>
          <cell r="U7" t="str">
            <v>S6</v>
          </cell>
          <cell r="V7" t="str">
            <v>DN6</v>
          </cell>
          <cell r="W7" t="str">
            <v>CN6</v>
          </cell>
          <cell r="Y7" t="str">
            <v>MARIE(E)</v>
          </cell>
          <cell r="Z7">
            <v>151.66999999999999</v>
          </cell>
          <cell r="AA7">
            <v>15.4941649634074</v>
          </cell>
          <cell r="AB7">
            <v>2350</v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>
            <v>25</v>
          </cell>
          <cell r="AI7">
            <v>25</v>
          </cell>
          <cell r="AJ7">
            <v>25</v>
          </cell>
          <cell r="AK7">
            <v>0</v>
          </cell>
          <cell r="AM7">
            <v>0</v>
          </cell>
          <cell r="AN7">
            <v>5</v>
          </cell>
          <cell r="AO7">
            <v>5</v>
          </cell>
        </row>
        <row r="8">
          <cell r="C8">
            <v>7</v>
          </cell>
          <cell r="D8" t="str">
            <v xml:space="preserve">Mme </v>
          </cell>
          <cell r="E8" t="str">
            <v>N7</v>
          </cell>
          <cell r="F8" t="str">
            <v>NOM B</v>
          </cell>
          <cell r="G8" t="str">
            <v>P7</v>
          </cell>
          <cell r="H8" t="str">
            <v>I</v>
          </cell>
          <cell r="I8" t="str">
            <v>RESPONSABLE POINT DE VENTE</v>
          </cell>
          <cell r="J8" t="str">
            <v>E</v>
          </cell>
          <cell r="K8" t="str">
            <v>5</v>
          </cell>
          <cell r="L8" t="str">
            <v>D7</v>
          </cell>
          <cell r="O8" t="str">
            <v>A7</v>
          </cell>
          <cell r="P8" t="str">
            <v>C7</v>
          </cell>
          <cell r="Q8" t="str">
            <v>CP7</v>
          </cell>
          <cell r="R8" t="str">
            <v>V7</v>
          </cell>
          <cell r="T8" t="str">
            <v>T3</v>
          </cell>
          <cell r="U8" t="str">
            <v>S7</v>
          </cell>
          <cell r="V8" t="str">
            <v>DN7</v>
          </cell>
          <cell r="W8" t="str">
            <v>CN7</v>
          </cell>
          <cell r="Y8" t="str">
            <v>CELIBATAIRE</v>
          </cell>
          <cell r="Z8">
            <v>151.66999999999999</v>
          </cell>
          <cell r="AA8">
            <v>12.652469176501617</v>
          </cell>
          <cell r="AB8">
            <v>1919</v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>
            <v>25</v>
          </cell>
          <cell r="AI8">
            <v>25</v>
          </cell>
          <cell r="AJ8">
            <v>25</v>
          </cell>
          <cell r="AK8">
            <v>0</v>
          </cell>
          <cell r="AM8">
            <v>0</v>
          </cell>
          <cell r="AN8">
            <v>0</v>
          </cell>
          <cell r="AO8">
            <v>0</v>
          </cell>
        </row>
        <row r="9">
          <cell r="C9">
            <v>8</v>
          </cell>
          <cell r="D9" t="str">
            <v xml:space="preserve">Mme </v>
          </cell>
          <cell r="E9" t="str">
            <v>N8</v>
          </cell>
          <cell r="G9" t="str">
            <v>P8</v>
          </cell>
          <cell r="H9" t="str">
            <v>I</v>
          </cell>
          <cell r="I9" t="str">
            <v>CHEF DE PARTIE</v>
          </cell>
          <cell r="J9" t="str">
            <v>E</v>
          </cell>
          <cell r="K9" t="str">
            <v>5</v>
          </cell>
          <cell r="L9" t="str">
            <v>D8</v>
          </cell>
          <cell r="O9" t="str">
            <v>A8</v>
          </cell>
          <cell r="P9" t="str">
            <v>C8</v>
          </cell>
          <cell r="Q9" t="str">
            <v>CP8</v>
          </cell>
          <cell r="R9" t="str">
            <v>V8</v>
          </cell>
          <cell r="T9" t="str">
            <v>T4</v>
          </cell>
          <cell r="U9" t="str">
            <v>S8</v>
          </cell>
          <cell r="V9" t="str">
            <v>DN8</v>
          </cell>
          <cell r="W9" t="str">
            <v>CN8</v>
          </cell>
          <cell r="Y9" t="str">
            <v>MARIE(E)</v>
          </cell>
          <cell r="Z9">
            <v>151.66999999999999</v>
          </cell>
          <cell r="AA9">
            <v>11.208544867145777</v>
          </cell>
          <cell r="AB9">
            <v>1700</v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G9">
            <v>25</v>
          </cell>
          <cell r="AI9">
            <v>25</v>
          </cell>
          <cell r="AJ9">
            <v>25</v>
          </cell>
          <cell r="AK9">
            <v>0</v>
          </cell>
          <cell r="AM9">
            <v>0</v>
          </cell>
          <cell r="AN9">
            <v>0</v>
          </cell>
          <cell r="AO9">
            <v>0</v>
          </cell>
        </row>
        <row r="10">
          <cell r="C10">
            <v>9</v>
          </cell>
          <cell r="D10" t="str">
            <v>Mr</v>
          </cell>
          <cell r="E10" t="str">
            <v>N9</v>
          </cell>
          <cell r="G10" t="str">
            <v>P9</v>
          </cell>
          <cell r="H10" t="str">
            <v>I</v>
          </cell>
          <cell r="I10" t="str">
            <v>MAGASINIER(E)</v>
          </cell>
          <cell r="J10" t="str">
            <v>E</v>
          </cell>
          <cell r="K10" t="str">
            <v>3</v>
          </cell>
          <cell r="L10" t="str">
            <v>D9</v>
          </cell>
          <cell r="O10" t="str">
            <v>A9</v>
          </cell>
          <cell r="P10" t="str">
            <v>C9</v>
          </cell>
          <cell r="Q10" t="str">
            <v>CP9</v>
          </cell>
          <cell r="R10" t="str">
            <v>V9</v>
          </cell>
          <cell r="T10" t="str">
            <v>T1</v>
          </cell>
          <cell r="U10" t="str">
            <v>S9</v>
          </cell>
          <cell r="V10" t="str">
            <v>DN9</v>
          </cell>
          <cell r="W10" t="str">
            <v>CN9</v>
          </cell>
          <cell r="Y10" t="str">
            <v>CELIBATAIRE</v>
          </cell>
          <cell r="Z10">
            <v>151.66999999999999</v>
          </cell>
          <cell r="AA10">
            <v>11.986549746159426</v>
          </cell>
          <cell r="AB10">
            <v>1818</v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G10">
            <v>25</v>
          </cell>
          <cell r="AI10">
            <v>25</v>
          </cell>
          <cell r="AJ10">
            <v>25</v>
          </cell>
          <cell r="AK10">
            <v>0</v>
          </cell>
          <cell r="AM10">
            <v>0</v>
          </cell>
          <cell r="AN10">
            <v>0</v>
          </cell>
          <cell r="AO10">
            <v>0</v>
          </cell>
        </row>
        <row r="11">
          <cell r="C11">
            <v>10</v>
          </cell>
          <cell r="D11" t="str">
            <v>Mr</v>
          </cell>
          <cell r="E11" t="str">
            <v>N10</v>
          </cell>
          <cell r="G11" t="str">
            <v>P10</v>
          </cell>
          <cell r="H11" t="str">
            <v>I</v>
          </cell>
          <cell r="I11" t="str">
            <v>PLONGEUR(SE)</v>
          </cell>
          <cell r="J11" t="str">
            <v>E</v>
          </cell>
          <cell r="K11" t="str">
            <v>1</v>
          </cell>
          <cell r="L11" t="str">
            <v>D10</v>
          </cell>
          <cell r="O11" t="str">
            <v>A10</v>
          </cell>
          <cell r="P11" t="str">
            <v>C10</v>
          </cell>
          <cell r="Q11" t="str">
            <v>CP10</v>
          </cell>
          <cell r="R11" t="str">
            <v>V10</v>
          </cell>
          <cell r="T11" t="str">
            <v>T2</v>
          </cell>
          <cell r="U11" t="str">
            <v>S10</v>
          </cell>
          <cell r="V11" t="str">
            <v>DN10</v>
          </cell>
          <cell r="W11" t="str">
            <v>CN10</v>
          </cell>
          <cell r="Y11" t="str">
            <v>DIVORCE(E)</v>
          </cell>
          <cell r="Z11">
            <v>151.66999999999999</v>
          </cell>
          <cell r="AA11">
            <v>10.675809322872025</v>
          </cell>
          <cell r="AB11">
            <v>1619.2</v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>
            <v>25</v>
          </cell>
          <cell r="AI11">
            <v>25</v>
          </cell>
          <cell r="AJ11">
            <v>25</v>
          </cell>
          <cell r="AK11">
            <v>0</v>
          </cell>
          <cell r="AM11">
            <v>0</v>
          </cell>
          <cell r="AN11">
            <v>0</v>
          </cell>
          <cell r="AO11">
            <v>0</v>
          </cell>
        </row>
        <row r="12">
          <cell r="C12">
            <v>11</v>
          </cell>
          <cell r="D12" t="str">
            <v>Mr</v>
          </cell>
          <cell r="E12" t="str">
            <v>N11</v>
          </cell>
          <cell r="G12" t="str">
            <v>P11</v>
          </cell>
          <cell r="H12" t="str">
            <v>I</v>
          </cell>
          <cell r="I12" t="str">
            <v>SECOND DE CUISINE</v>
          </cell>
          <cell r="J12" t="str">
            <v>E</v>
          </cell>
          <cell r="K12" t="str">
            <v>5</v>
          </cell>
          <cell r="L12" t="str">
            <v>D11</v>
          </cell>
          <cell r="O12" t="str">
            <v>A11</v>
          </cell>
          <cell r="P12" t="str">
            <v>C11</v>
          </cell>
          <cell r="Q12" t="str">
            <v>CP11</v>
          </cell>
          <cell r="R12" t="str">
            <v>V11</v>
          </cell>
          <cell r="T12" t="str">
            <v>T3</v>
          </cell>
          <cell r="U12" t="str">
            <v>S11</v>
          </cell>
          <cell r="V12" t="str">
            <v>DN11</v>
          </cell>
          <cell r="W12" t="str">
            <v>CN11</v>
          </cell>
          <cell r="Y12" t="str">
            <v>CELIBATAIRE</v>
          </cell>
          <cell r="Z12">
            <v>151.66999999999999</v>
          </cell>
          <cell r="AA12">
            <v>13.18652337311268</v>
          </cell>
          <cell r="AB12">
            <v>2000</v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>
            <v>25</v>
          </cell>
          <cell r="AI12">
            <v>25</v>
          </cell>
          <cell r="AJ12">
            <v>25</v>
          </cell>
          <cell r="AK12">
            <v>0</v>
          </cell>
          <cell r="AM12">
            <v>0</v>
          </cell>
          <cell r="AN12">
            <v>0</v>
          </cell>
          <cell r="AO12">
            <v>0</v>
          </cell>
        </row>
        <row r="13">
          <cell r="C13">
            <v>12</v>
          </cell>
          <cell r="D13" t="str">
            <v>Mr</v>
          </cell>
          <cell r="E13" t="str">
            <v>N12</v>
          </cell>
          <cell r="G13" t="str">
            <v>P12</v>
          </cell>
          <cell r="H13" t="str">
            <v>I</v>
          </cell>
          <cell r="I13" t="str">
            <v>CHEF DE CUISINE</v>
          </cell>
          <cell r="J13" t="str">
            <v>M</v>
          </cell>
          <cell r="K13" t="str">
            <v>6</v>
          </cell>
          <cell r="L13" t="str">
            <v>D12</v>
          </cell>
          <cell r="O13" t="str">
            <v>A12</v>
          </cell>
          <cell r="P13" t="str">
            <v>C12</v>
          </cell>
          <cell r="Q13" t="str">
            <v>CP12</v>
          </cell>
          <cell r="R13" t="str">
            <v>V12</v>
          </cell>
          <cell r="T13" t="str">
            <v>T4</v>
          </cell>
          <cell r="U13" t="str">
            <v>S12</v>
          </cell>
          <cell r="V13" t="str">
            <v>DN12</v>
          </cell>
          <cell r="W13" t="str">
            <v>CN12</v>
          </cell>
          <cell r="Y13" t="str">
            <v>CELIBATAIRE</v>
          </cell>
          <cell r="Z13">
            <v>151.66999999999999</v>
          </cell>
          <cell r="AA13">
            <v>19.120458891013385</v>
          </cell>
          <cell r="AB13">
            <v>2900</v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>
            <v>25</v>
          </cell>
          <cell r="AI13">
            <v>25</v>
          </cell>
          <cell r="AJ13">
            <v>25</v>
          </cell>
          <cell r="AK13">
            <v>0</v>
          </cell>
          <cell r="AM13">
            <v>0</v>
          </cell>
          <cell r="AN13">
            <v>5</v>
          </cell>
          <cell r="AO13">
            <v>5</v>
          </cell>
        </row>
        <row r="14">
          <cell r="C14">
            <v>13</v>
          </cell>
          <cell r="D14" t="str">
            <v>Mr</v>
          </cell>
          <cell r="E14" t="str">
            <v>N13</v>
          </cell>
          <cell r="G14" t="str">
            <v>P13</v>
          </cell>
          <cell r="H14" t="str">
            <v>I</v>
          </cell>
          <cell r="I14" t="str">
            <v>CUISINIER(E)</v>
          </cell>
          <cell r="J14" t="str">
            <v>E</v>
          </cell>
          <cell r="K14" t="str">
            <v>4</v>
          </cell>
          <cell r="L14" t="str">
            <v>D13</v>
          </cell>
          <cell r="O14" t="str">
            <v>A13</v>
          </cell>
          <cell r="P14" t="str">
            <v>C13</v>
          </cell>
          <cell r="Q14" t="str">
            <v>CP13</v>
          </cell>
          <cell r="R14" t="str">
            <v>V13</v>
          </cell>
          <cell r="T14" t="str">
            <v>T1</v>
          </cell>
          <cell r="U14" t="str">
            <v>S13</v>
          </cell>
          <cell r="V14" t="str">
            <v>DN13</v>
          </cell>
          <cell r="W14" t="str">
            <v>CN13</v>
          </cell>
          <cell r="Y14" t="str">
            <v>CELIBATAIRE</v>
          </cell>
          <cell r="Z14">
            <v>151.66999999999999</v>
          </cell>
          <cell r="AA14">
            <v>11.867871035801413</v>
          </cell>
          <cell r="AB14">
            <v>1800</v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>
            <v>25</v>
          </cell>
          <cell r="AI14">
            <v>25</v>
          </cell>
          <cell r="AJ14">
            <v>25</v>
          </cell>
          <cell r="AK14">
            <v>0</v>
          </cell>
          <cell r="AM14">
            <v>0</v>
          </cell>
          <cell r="AN14">
            <v>0</v>
          </cell>
          <cell r="AO14">
            <v>0</v>
          </cell>
        </row>
        <row r="15">
          <cell r="C15">
            <v>14</v>
          </cell>
          <cell r="D15" t="str">
            <v>Mr</v>
          </cell>
          <cell r="E15" t="str">
            <v>N14</v>
          </cell>
          <cell r="G15" t="str">
            <v>P14</v>
          </cell>
          <cell r="H15" t="str">
            <v>I</v>
          </cell>
          <cell r="I15" t="str">
            <v>CHEF DE RANG</v>
          </cell>
          <cell r="J15" t="str">
            <v>E</v>
          </cell>
          <cell r="K15" t="str">
            <v>4</v>
          </cell>
          <cell r="L15" t="str">
            <v>D14</v>
          </cell>
          <cell r="O15" t="str">
            <v>A14</v>
          </cell>
          <cell r="P15" t="str">
            <v>C14</v>
          </cell>
          <cell r="Q15" t="str">
            <v>CP14</v>
          </cell>
          <cell r="R15" t="str">
            <v>V14</v>
          </cell>
          <cell r="T15" t="str">
            <v>T2</v>
          </cell>
          <cell r="U15" t="str">
            <v>S14</v>
          </cell>
          <cell r="V15" t="str">
            <v>DN14</v>
          </cell>
          <cell r="W15" t="str">
            <v>CN14</v>
          </cell>
          <cell r="Y15" t="str">
            <v>MARIE(E)</v>
          </cell>
          <cell r="Z15">
            <v>151.66999999999999</v>
          </cell>
          <cell r="AA15">
            <v>12.652469176501617</v>
          </cell>
          <cell r="AB15">
            <v>1919</v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G15">
            <v>25</v>
          </cell>
          <cell r="AI15">
            <v>25</v>
          </cell>
          <cell r="AJ15">
            <v>25</v>
          </cell>
          <cell r="AK15">
            <v>0</v>
          </cell>
          <cell r="AM15">
            <v>0</v>
          </cell>
          <cell r="AN15">
            <v>0</v>
          </cell>
          <cell r="AO15">
            <v>0</v>
          </cell>
        </row>
        <row r="16">
          <cell r="C16">
            <v>15</v>
          </cell>
          <cell r="D16" t="str">
            <v>Mr</v>
          </cell>
          <cell r="E16" t="str">
            <v>N15</v>
          </cell>
          <cell r="G16" t="str">
            <v>P15</v>
          </cell>
          <cell r="H16" t="str">
            <v>I</v>
          </cell>
          <cell r="I16" t="str">
            <v>CHEF DE PARTIE</v>
          </cell>
          <cell r="J16" t="str">
            <v>E</v>
          </cell>
          <cell r="K16" t="str">
            <v>5</v>
          </cell>
          <cell r="L16" t="str">
            <v>D15</v>
          </cell>
          <cell r="O16" t="str">
            <v>A15</v>
          </cell>
          <cell r="P16" t="str">
            <v>C15</v>
          </cell>
          <cell r="Q16" t="str">
            <v>CP15</v>
          </cell>
          <cell r="R16" t="str">
            <v>V15</v>
          </cell>
          <cell r="T16" t="str">
            <v>T3</v>
          </cell>
          <cell r="U16" t="str">
            <v>S15</v>
          </cell>
          <cell r="V16" t="str">
            <v>DN15</v>
          </cell>
          <cell r="W16" t="str">
            <v>CN15</v>
          </cell>
          <cell r="Y16" t="str">
            <v>MARIE(E)</v>
          </cell>
          <cell r="Z16">
            <v>151.66999999999999</v>
          </cell>
          <cell r="AA16">
            <v>11.208544867145777</v>
          </cell>
          <cell r="AB16">
            <v>1700</v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G16">
            <v>25</v>
          </cell>
          <cell r="AI16">
            <v>25</v>
          </cell>
          <cell r="AJ16">
            <v>25</v>
          </cell>
          <cell r="AK16">
            <v>0</v>
          </cell>
          <cell r="AM16">
            <v>0</v>
          </cell>
          <cell r="AN16">
            <v>0</v>
          </cell>
          <cell r="AO16">
            <v>0</v>
          </cell>
        </row>
        <row r="17">
          <cell r="C17">
            <v>16</v>
          </cell>
          <cell r="D17" t="str">
            <v xml:space="preserve">Mme </v>
          </cell>
          <cell r="E17" t="str">
            <v>N16</v>
          </cell>
          <cell r="G17" t="str">
            <v>P16</v>
          </cell>
          <cell r="H17" t="str">
            <v>I</v>
          </cell>
          <cell r="I17" t="str">
            <v>ADJOINT(E) AU RESPONSABLE</v>
          </cell>
          <cell r="J17" t="str">
            <v>M</v>
          </cell>
          <cell r="K17" t="str">
            <v>6</v>
          </cell>
          <cell r="L17" t="str">
            <v>D16</v>
          </cell>
          <cell r="O17" t="str">
            <v>A16</v>
          </cell>
          <cell r="P17" t="str">
            <v>C16</v>
          </cell>
          <cell r="Q17" t="str">
            <v>CP16</v>
          </cell>
          <cell r="R17" t="str">
            <v>V16</v>
          </cell>
          <cell r="T17" t="str">
            <v>T4</v>
          </cell>
          <cell r="U17" t="str">
            <v>S16</v>
          </cell>
          <cell r="V17" t="str">
            <v>DN16</v>
          </cell>
          <cell r="W17" t="str">
            <v>CN16</v>
          </cell>
          <cell r="Y17" t="str">
            <v>MARIE(E)</v>
          </cell>
          <cell r="Z17">
            <v>151.66999999999999</v>
          </cell>
          <cell r="AA17">
            <v>14.650227467528188</v>
          </cell>
          <cell r="AB17">
            <v>2222</v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G17">
            <v>25</v>
          </cell>
          <cell r="AI17">
            <v>25</v>
          </cell>
          <cell r="AJ17">
            <v>25</v>
          </cell>
          <cell r="AK17">
            <v>0</v>
          </cell>
          <cell r="AM17">
            <v>0</v>
          </cell>
          <cell r="AN17">
            <v>5</v>
          </cell>
          <cell r="AO17">
            <v>5</v>
          </cell>
        </row>
        <row r="18">
          <cell r="C18">
            <v>17</v>
          </cell>
          <cell r="D18" t="str">
            <v>Mr</v>
          </cell>
          <cell r="E18" t="str">
            <v>N17</v>
          </cell>
          <cell r="G18" t="str">
            <v>P17</v>
          </cell>
          <cell r="H18" t="str">
            <v>I</v>
          </cell>
          <cell r="I18" t="str">
            <v>CHEF DE PARTIE</v>
          </cell>
          <cell r="J18" t="str">
            <v>E</v>
          </cell>
          <cell r="K18" t="str">
            <v>0</v>
          </cell>
          <cell r="L18" t="str">
            <v>D17</v>
          </cell>
          <cell r="O18" t="str">
            <v>A17</v>
          </cell>
          <cell r="P18" t="str">
            <v>C17</v>
          </cell>
          <cell r="Q18" t="str">
            <v>CP17</v>
          </cell>
          <cell r="R18" t="str">
            <v>V17</v>
          </cell>
          <cell r="T18" t="str">
            <v>T1</v>
          </cell>
          <cell r="U18" t="str">
            <v>S17</v>
          </cell>
          <cell r="V18" t="str">
            <v>DN17</v>
          </cell>
          <cell r="W18" t="str">
            <v>CN17</v>
          </cell>
          <cell r="Y18" t="str">
            <v>CELIBATAIRE</v>
          </cell>
          <cell r="Z18">
            <v>151.66999999999999</v>
          </cell>
          <cell r="AA18">
            <v>11.343047405551529</v>
          </cell>
          <cell r="AB18">
            <v>1720.4</v>
          </cell>
          <cell r="AC18" t="str">
            <v/>
          </cell>
          <cell r="AD18" t="str">
            <v/>
          </cell>
          <cell r="AE18" t="str">
            <v/>
          </cell>
          <cell r="AF18" t="str">
            <v/>
          </cell>
          <cell r="AG18">
            <v>25</v>
          </cell>
          <cell r="AI18">
            <v>25</v>
          </cell>
          <cell r="AJ18">
            <v>25</v>
          </cell>
          <cell r="AK18">
            <v>0</v>
          </cell>
          <cell r="AM18">
            <v>0</v>
          </cell>
          <cell r="AN18">
            <v>0</v>
          </cell>
          <cell r="AO18">
            <v>0</v>
          </cell>
        </row>
        <row r="19">
          <cell r="C19">
            <v>18</v>
          </cell>
          <cell r="D19" t="str">
            <v>Mr</v>
          </cell>
          <cell r="E19" t="str">
            <v>N18</v>
          </cell>
          <cell r="G19" t="str">
            <v>P18</v>
          </cell>
          <cell r="H19" t="str">
            <v>I</v>
          </cell>
          <cell r="I19" t="str">
            <v>SECOND DE CUISINE</v>
          </cell>
          <cell r="J19" t="str">
            <v>E</v>
          </cell>
          <cell r="K19" t="str">
            <v>5</v>
          </cell>
          <cell r="L19" t="str">
            <v>D18</v>
          </cell>
          <cell r="O19" t="str">
            <v>A18</v>
          </cell>
          <cell r="P19" t="str">
            <v>C18</v>
          </cell>
          <cell r="Q19" t="str">
            <v>CP18</v>
          </cell>
          <cell r="R19" t="str">
            <v>V18</v>
          </cell>
          <cell r="T19" t="str">
            <v>T2</v>
          </cell>
          <cell r="U19" t="str">
            <v>S18</v>
          </cell>
          <cell r="V19" t="str">
            <v>DN18</v>
          </cell>
          <cell r="W19" t="str">
            <v>CN18</v>
          </cell>
          <cell r="Y19" t="str">
            <v>CELIBATAIRE</v>
          </cell>
          <cell r="Z19">
            <v>151.66999999999999</v>
          </cell>
          <cell r="AA19">
            <v>14.650227467528188</v>
          </cell>
          <cell r="AB19">
            <v>2222</v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G19">
            <v>25</v>
          </cell>
          <cell r="AI19">
            <v>25</v>
          </cell>
          <cell r="AJ19">
            <v>25</v>
          </cell>
          <cell r="AK19">
            <v>0</v>
          </cell>
          <cell r="AM19">
            <v>0</v>
          </cell>
          <cell r="AN19">
            <v>0</v>
          </cell>
          <cell r="AO19">
            <v>0</v>
          </cell>
        </row>
        <row r="20">
          <cell r="C20">
            <v>19</v>
          </cell>
          <cell r="D20" t="str">
            <v>Mr</v>
          </cell>
          <cell r="E20" t="str">
            <v>N19</v>
          </cell>
          <cell r="G20" t="str">
            <v>P19</v>
          </cell>
          <cell r="H20" t="str">
            <v>I</v>
          </cell>
          <cell r="I20" t="str">
            <v>DIRECTEUR ADJOINT</v>
          </cell>
          <cell r="J20" t="str">
            <v>M</v>
          </cell>
          <cell r="K20" t="str">
            <v>6</v>
          </cell>
          <cell r="L20" t="str">
            <v>D19</v>
          </cell>
          <cell r="O20" t="str">
            <v>A19</v>
          </cell>
          <cell r="P20" t="str">
            <v>C19</v>
          </cell>
          <cell r="Q20" t="str">
            <v>CP19</v>
          </cell>
          <cell r="R20" t="str">
            <v>V19</v>
          </cell>
          <cell r="T20" t="str">
            <v>T3</v>
          </cell>
          <cell r="U20" t="str">
            <v>S19</v>
          </cell>
          <cell r="V20" t="str">
            <v>DN19</v>
          </cell>
          <cell r="W20" t="str">
            <v>CN19</v>
          </cell>
          <cell r="Y20" t="str">
            <v>CELIBATAIRE</v>
          </cell>
          <cell r="Z20">
            <v>151.66999999999999</v>
          </cell>
          <cell r="AA20">
            <v>15.164501879079582</v>
          </cell>
          <cell r="AB20">
            <v>2300</v>
          </cell>
          <cell r="AC20" t="str">
            <v/>
          </cell>
          <cell r="AD20" t="str">
            <v/>
          </cell>
          <cell r="AE20" t="str">
            <v/>
          </cell>
          <cell r="AF20" t="str">
            <v/>
          </cell>
          <cell r="AG20">
            <v>25</v>
          </cell>
          <cell r="AI20">
            <v>25</v>
          </cell>
          <cell r="AJ20">
            <v>25</v>
          </cell>
          <cell r="AK20">
            <v>0</v>
          </cell>
          <cell r="AM20">
            <v>0</v>
          </cell>
          <cell r="AN20">
            <v>5</v>
          </cell>
          <cell r="AO20">
            <v>5</v>
          </cell>
        </row>
        <row r="21">
          <cell r="C21">
            <v>20</v>
          </cell>
          <cell r="D21" t="str">
            <v>Mr</v>
          </cell>
          <cell r="E21" t="str">
            <v>N20</v>
          </cell>
          <cell r="G21" t="str">
            <v>P20</v>
          </cell>
          <cell r="H21" t="str">
            <v>I</v>
          </cell>
          <cell r="I21" t="str">
            <v>MAITRE D'HOTEL RESPONSABLE</v>
          </cell>
          <cell r="J21" t="str">
            <v>M</v>
          </cell>
          <cell r="K21" t="str">
            <v>6</v>
          </cell>
          <cell r="L21" t="str">
            <v>D20</v>
          </cell>
          <cell r="O21" t="str">
            <v>A20</v>
          </cell>
          <cell r="P21" t="str">
            <v>C20</v>
          </cell>
          <cell r="Q21" t="str">
            <v>CP20</v>
          </cell>
          <cell r="R21" t="str">
            <v>V20</v>
          </cell>
          <cell r="T21" t="str">
            <v>T4</v>
          </cell>
          <cell r="U21" t="str">
            <v>S20</v>
          </cell>
          <cell r="V21" t="str">
            <v>DN20</v>
          </cell>
          <cell r="W21" t="str">
            <v>CN20</v>
          </cell>
          <cell r="Y21" t="str">
            <v>MARIE(E)</v>
          </cell>
          <cell r="Z21">
            <v>151.66999999999999</v>
          </cell>
          <cell r="AA21">
            <v>15.164501879079582</v>
          </cell>
          <cell r="AB21">
            <v>2300</v>
          </cell>
          <cell r="AC21" t="str">
            <v/>
          </cell>
          <cell r="AD21" t="str">
            <v/>
          </cell>
          <cell r="AE21" t="str">
            <v/>
          </cell>
          <cell r="AF21" t="str">
            <v/>
          </cell>
          <cell r="AG21">
            <v>25</v>
          </cell>
          <cell r="AI21">
            <v>25</v>
          </cell>
          <cell r="AJ21">
            <v>25</v>
          </cell>
          <cell r="AK21">
            <v>0</v>
          </cell>
          <cell r="AM21">
            <v>0</v>
          </cell>
          <cell r="AN21">
            <v>5</v>
          </cell>
          <cell r="AO21">
            <v>5</v>
          </cell>
        </row>
        <row r="22">
          <cell r="C22">
            <v>21</v>
          </cell>
          <cell r="D22" t="str">
            <v>Mr</v>
          </cell>
          <cell r="E22" t="str">
            <v>N21</v>
          </cell>
          <cell r="G22" t="str">
            <v>P21</v>
          </cell>
          <cell r="H22" t="str">
            <v>I</v>
          </cell>
          <cell r="I22" t="str">
            <v>CHEF EXECUTIF</v>
          </cell>
          <cell r="J22" t="str">
            <v>C</v>
          </cell>
          <cell r="K22" t="str">
            <v>9</v>
          </cell>
          <cell r="L22" t="str">
            <v>D21</v>
          </cell>
          <cell r="O22" t="str">
            <v>A21</v>
          </cell>
          <cell r="P22" t="str">
            <v>C21</v>
          </cell>
          <cell r="Q22" t="str">
            <v>CP21</v>
          </cell>
          <cell r="R22" t="str">
            <v>V21</v>
          </cell>
          <cell r="T22" t="str">
            <v>T1</v>
          </cell>
          <cell r="U22" t="str">
            <v>S21</v>
          </cell>
          <cell r="V22" t="str">
            <v>DN21</v>
          </cell>
          <cell r="W22" t="str">
            <v>CN21</v>
          </cell>
          <cell r="Y22" t="str">
            <v>CELIBATAIRE</v>
          </cell>
          <cell r="Z22">
            <v>151.66999999999999</v>
          </cell>
          <cell r="AA22">
            <v>26.373046746225359</v>
          </cell>
          <cell r="AB22">
            <v>4000</v>
          </cell>
          <cell r="AC22" t="str">
            <v/>
          </cell>
          <cell r="AD22" t="str">
            <v/>
          </cell>
          <cell r="AE22" t="str">
            <v/>
          </cell>
          <cell r="AF22" t="str">
            <v/>
          </cell>
          <cell r="AG22">
            <v>25</v>
          </cell>
          <cell r="AI22">
            <v>25</v>
          </cell>
          <cell r="AJ22">
            <v>25</v>
          </cell>
          <cell r="AK22">
            <v>0</v>
          </cell>
          <cell r="AM22">
            <v>0</v>
          </cell>
          <cell r="AN22">
            <v>10</v>
          </cell>
          <cell r="AO22">
            <v>10</v>
          </cell>
        </row>
        <row r="23">
          <cell r="C23">
            <v>22</v>
          </cell>
          <cell r="D23" t="str">
            <v xml:space="preserve">Mme </v>
          </cell>
          <cell r="E23" t="str">
            <v>N22</v>
          </cell>
          <cell r="F23" t="str">
            <v>NOM C</v>
          </cell>
          <cell r="G23" t="str">
            <v>P22</v>
          </cell>
          <cell r="H23" t="str">
            <v>I</v>
          </cell>
          <cell r="I23" t="str">
            <v>MAITRE D'HOTEL</v>
          </cell>
          <cell r="J23" t="str">
            <v>E</v>
          </cell>
          <cell r="K23" t="str">
            <v>4</v>
          </cell>
          <cell r="L23" t="str">
            <v>D22</v>
          </cell>
          <cell r="O23" t="str">
            <v>A22</v>
          </cell>
          <cell r="P23" t="str">
            <v>C22</v>
          </cell>
          <cell r="Q23" t="str">
            <v>CP22</v>
          </cell>
          <cell r="R23" t="str">
            <v>V22</v>
          </cell>
          <cell r="T23" t="str">
            <v>T2</v>
          </cell>
          <cell r="U23" t="str">
            <v>S22</v>
          </cell>
          <cell r="V23" t="str">
            <v>DN22</v>
          </cell>
          <cell r="W23" t="str">
            <v>CN22</v>
          </cell>
          <cell r="Y23" t="str">
            <v>MARIE(E)</v>
          </cell>
          <cell r="Z23">
            <v>151.66999999999999</v>
          </cell>
          <cell r="AA23">
            <v>12.652469176501617</v>
          </cell>
          <cell r="AB23">
            <v>1919</v>
          </cell>
          <cell r="AC23" t="str">
            <v/>
          </cell>
          <cell r="AD23" t="str">
            <v/>
          </cell>
          <cell r="AE23" t="str">
            <v/>
          </cell>
          <cell r="AF23" t="str">
            <v/>
          </cell>
          <cell r="AG23">
            <v>25</v>
          </cell>
          <cell r="AI23">
            <v>25</v>
          </cell>
          <cell r="AJ23">
            <v>25</v>
          </cell>
          <cell r="AK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C24">
            <v>23</v>
          </cell>
          <cell r="D24" t="str">
            <v>Mr</v>
          </cell>
          <cell r="E24" t="str">
            <v>N23</v>
          </cell>
          <cell r="G24" t="str">
            <v>P23</v>
          </cell>
          <cell r="H24" t="str">
            <v>I</v>
          </cell>
          <cell r="I24" t="str">
            <v>CUISINIER(E)</v>
          </cell>
          <cell r="J24" t="str">
            <v>E</v>
          </cell>
          <cell r="K24" t="str">
            <v>4</v>
          </cell>
          <cell r="L24" t="str">
            <v>D23</v>
          </cell>
          <cell r="O24" t="str">
            <v>A23</v>
          </cell>
          <cell r="P24" t="str">
            <v>C23</v>
          </cell>
          <cell r="Q24" t="str">
            <v>CP23</v>
          </cell>
          <cell r="R24" t="str">
            <v>V23</v>
          </cell>
          <cell r="T24" t="str">
            <v>T3</v>
          </cell>
          <cell r="U24" t="str">
            <v>S23</v>
          </cell>
          <cell r="V24" t="str">
            <v>DN23</v>
          </cell>
          <cell r="W24" t="str">
            <v>CN23</v>
          </cell>
          <cell r="Y24" t="str">
            <v>MARIE(E)</v>
          </cell>
          <cell r="Z24">
            <v>151.66999999999999</v>
          </cell>
          <cell r="AA24">
            <v>12.31950946133052</v>
          </cell>
          <cell r="AB24">
            <v>1868.5</v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>
            <v>25</v>
          </cell>
          <cell r="AI24">
            <v>25</v>
          </cell>
          <cell r="AJ24">
            <v>25</v>
          </cell>
          <cell r="AK24">
            <v>0</v>
          </cell>
          <cell r="AM24">
            <v>0</v>
          </cell>
          <cell r="AN24">
            <v>0</v>
          </cell>
          <cell r="AO24">
            <v>0</v>
          </cell>
        </row>
        <row r="25">
          <cell r="C25">
            <v>24</v>
          </cell>
          <cell r="D25" t="str">
            <v>Mr</v>
          </cell>
          <cell r="E25" t="str">
            <v>N24</v>
          </cell>
          <cell r="G25" t="str">
            <v>P24</v>
          </cell>
          <cell r="H25" t="str">
            <v>I</v>
          </cell>
          <cell r="I25" t="str">
            <v>CHEF PATISSIER</v>
          </cell>
          <cell r="J25" t="str">
            <v>M</v>
          </cell>
          <cell r="K25" t="str">
            <v>4</v>
          </cell>
          <cell r="L25" t="str">
            <v>D24</v>
          </cell>
          <cell r="O25" t="str">
            <v>A24</v>
          </cell>
          <cell r="P25" t="str">
            <v>C24</v>
          </cell>
          <cell r="Q25" t="str">
            <v>CP24</v>
          </cell>
          <cell r="R25" t="str">
            <v>V24</v>
          </cell>
          <cell r="T25" t="str">
            <v>T4</v>
          </cell>
          <cell r="U25" t="str">
            <v>S24</v>
          </cell>
          <cell r="V25" t="str">
            <v>DN24</v>
          </cell>
          <cell r="W25" t="str">
            <v>CN24</v>
          </cell>
          <cell r="Y25" t="str">
            <v>CELIBATAIRE</v>
          </cell>
          <cell r="Z25">
            <v>151.66999999999999</v>
          </cell>
          <cell r="AA25">
            <v>17.109514076613703</v>
          </cell>
          <cell r="AB25">
            <v>2595</v>
          </cell>
          <cell r="AC25" t="str">
            <v/>
          </cell>
          <cell r="AD25" t="str">
            <v/>
          </cell>
          <cell r="AE25" t="str">
            <v/>
          </cell>
          <cell r="AF25">
            <v>50.4</v>
          </cell>
          <cell r="AG25">
            <v>25</v>
          </cell>
          <cell r="AI25">
            <v>25</v>
          </cell>
          <cell r="AJ25">
            <v>25</v>
          </cell>
          <cell r="AK25">
            <v>2</v>
          </cell>
          <cell r="AM25">
            <v>2</v>
          </cell>
          <cell r="AN25">
            <v>5</v>
          </cell>
          <cell r="AO25">
            <v>5</v>
          </cell>
        </row>
        <row r="26">
          <cell r="C26">
            <v>25</v>
          </cell>
          <cell r="D26" t="str">
            <v>Mr</v>
          </cell>
          <cell r="E26" t="str">
            <v>N25</v>
          </cell>
          <cell r="G26" t="str">
            <v>P25</v>
          </cell>
          <cell r="H26" t="str">
            <v>I</v>
          </cell>
          <cell r="I26" t="str">
            <v>MAITRE D'HOTEL</v>
          </cell>
          <cell r="J26" t="str">
            <v>E</v>
          </cell>
          <cell r="K26" t="str">
            <v>4</v>
          </cell>
          <cell r="L26" t="str">
            <v>D25</v>
          </cell>
          <cell r="O26" t="str">
            <v>A25</v>
          </cell>
          <cell r="P26" t="str">
            <v>C25</v>
          </cell>
          <cell r="Q26" t="str">
            <v>CP25</v>
          </cell>
          <cell r="R26" t="str">
            <v>V25</v>
          </cell>
          <cell r="T26" t="str">
            <v>T1</v>
          </cell>
          <cell r="U26" t="str">
            <v>S25</v>
          </cell>
          <cell r="V26" t="str">
            <v>DN25</v>
          </cell>
          <cell r="W26" t="str">
            <v>CN25</v>
          </cell>
          <cell r="Y26" t="str">
            <v>CELIBATAIRE</v>
          </cell>
          <cell r="Z26">
            <v>151.66999999999999</v>
          </cell>
          <cell r="AA26">
            <v>15.316146897870377</v>
          </cell>
          <cell r="AB26">
            <v>2323</v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>
            <v>25</v>
          </cell>
          <cell r="AI26">
            <v>25</v>
          </cell>
          <cell r="AJ26">
            <v>25</v>
          </cell>
          <cell r="AK26">
            <v>0</v>
          </cell>
          <cell r="AM26">
            <v>0</v>
          </cell>
          <cell r="AN26">
            <v>0</v>
          </cell>
          <cell r="AO26">
            <v>0</v>
          </cell>
        </row>
        <row r="27">
          <cell r="C27">
            <v>26</v>
          </cell>
          <cell r="D27" t="str">
            <v xml:space="preserve">Mme </v>
          </cell>
          <cell r="E27" t="str">
            <v>N26</v>
          </cell>
          <cell r="F27" t="str">
            <v>NOM D</v>
          </cell>
          <cell r="G27" t="str">
            <v>P26</v>
          </cell>
          <cell r="H27" t="str">
            <v>I</v>
          </cell>
          <cell r="I27" t="str">
            <v>MAITRE D'HOTEL RESPONSABLE</v>
          </cell>
          <cell r="J27" t="str">
            <v>E</v>
          </cell>
          <cell r="K27" t="str">
            <v>4</v>
          </cell>
          <cell r="L27" t="str">
            <v>D26</v>
          </cell>
          <cell r="O27" t="str">
            <v>A26</v>
          </cell>
          <cell r="P27" t="str">
            <v>C26</v>
          </cell>
          <cell r="Q27" t="str">
            <v>CP26</v>
          </cell>
          <cell r="R27" t="str">
            <v>V26</v>
          </cell>
          <cell r="T27" t="str">
            <v>T2</v>
          </cell>
          <cell r="U27" t="str">
            <v>S26</v>
          </cell>
          <cell r="V27" t="str">
            <v>DN26</v>
          </cell>
          <cell r="W27" t="str">
            <v>CN26</v>
          </cell>
          <cell r="Y27" t="str">
            <v>CELIBATAIRE</v>
          </cell>
          <cell r="Z27">
            <v>151.66999999999999</v>
          </cell>
          <cell r="AA27">
            <v>13.984308037185997</v>
          </cell>
          <cell r="AB27">
            <v>2121</v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G27">
            <v>25</v>
          </cell>
          <cell r="AI27">
            <v>25</v>
          </cell>
          <cell r="AJ27">
            <v>25</v>
          </cell>
          <cell r="AK27">
            <v>0</v>
          </cell>
          <cell r="AM27">
            <v>0</v>
          </cell>
          <cell r="AN27">
            <v>0</v>
          </cell>
          <cell r="AO27">
            <v>0</v>
          </cell>
        </row>
        <row r="28">
          <cell r="C28">
            <v>27</v>
          </cell>
          <cell r="D28" t="str">
            <v xml:space="preserve">Mme </v>
          </cell>
          <cell r="E28" t="str">
            <v>N27</v>
          </cell>
          <cell r="F28" t="str">
            <v>NOM E</v>
          </cell>
          <cell r="G28" t="str">
            <v>P27</v>
          </cell>
          <cell r="H28" t="str">
            <v>I</v>
          </cell>
          <cell r="I28" t="str">
            <v>CAISSIER(E) RESPONSABLE</v>
          </cell>
          <cell r="J28" t="str">
            <v>E</v>
          </cell>
          <cell r="K28" t="str">
            <v>4</v>
          </cell>
          <cell r="L28" t="str">
            <v>D27</v>
          </cell>
          <cell r="O28" t="str">
            <v>A27</v>
          </cell>
          <cell r="P28" t="str">
            <v>C27</v>
          </cell>
          <cell r="Q28" t="str">
            <v>CP27</v>
          </cell>
          <cell r="R28" t="str">
            <v>V27</v>
          </cell>
          <cell r="T28" t="str">
            <v>T3</v>
          </cell>
          <cell r="U28" t="str">
            <v>S27</v>
          </cell>
          <cell r="V28" t="str">
            <v>DN27</v>
          </cell>
          <cell r="W28" t="str">
            <v>CN27</v>
          </cell>
          <cell r="Y28" t="str">
            <v>MARIE(E)</v>
          </cell>
          <cell r="Z28">
            <v>151.66999999999999</v>
          </cell>
          <cell r="AA28">
            <v>12.8207951473594</v>
          </cell>
          <cell r="AB28">
            <v>1944.53</v>
          </cell>
          <cell r="AC28" t="str">
            <v/>
          </cell>
          <cell r="AD28" t="str">
            <v/>
          </cell>
          <cell r="AE28" t="str">
            <v/>
          </cell>
          <cell r="AF28">
            <v>38.51</v>
          </cell>
          <cell r="AG28">
            <v>25</v>
          </cell>
          <cell r="AI28">
            <v>25</v>
          </cell>
          <cell r="AJ28">
            <v>25</v>
          </cell>
          <cell r="AK28">
            <v>2</v>
          </cell>
          <cell r="AM28">
            <v>2</v>
          </cell>
          <cell r="AN28">
            <v>0</v>
          </cell>
          <cell r="AO28">
            <v>0</v>
          </cell>
        </row>
        <row r="29">
          <cell r="C29">
            <v>28</v>
          </cell>
          <cell r="D29" t="str">
            <v>Mr</v>
          </cell>
          <cell r="E29" t="str">
            <v>N28</v>
          </cell>
          <cell r="G29" t="str">
            <v>P28</v>
          </cell>
          <cell r="H29" t="str">
            <v>I</v>
          </cell>
          <cell r="I29" t="str">
            <v>MAITRE D'HOTEL RESPONSABLE</v>
          </cell>
          <cell r="J29" t="str">
            <v>M</v>
          </cell>
          <cell r="K29" t="str">
            <v>6</v>
          </cell>
          <cell r="L29" t="str">
            <v>D28</v>
          </cell>
          <cell r="O29" t="str">
            <v>A28</v>
          </cell>
          <cell r="P29" t="str">
            <v>C28</v>
          </cell>
          <cell r="Q29" t="str">
            <v>CP28</v>
          </cell>
          <cell r="R29" t="str">
            <v>V28</v>
          </cell>
          <cell r="T29" t="str">
            <v>T4</v>
          </cell>
          <cell r="U29" t="str">
            <v>S28</v>
          </cell>
          <cell r="V29" t="str">
            <v>DN28</v>
          </cell>
          <cell r="W29" t="str">
            <v>CN28</v>
          </cell>
          <cell r="Y29" t="str">
            <v>CELIBATAIRE</v>
          </cell>
          <cell r="Z29">
            <v>151.66999999999999</v>
          </cell>
          <cell r="AA29">
            <v>15.316146897870377</v>
          </cell>
          <cell r="AB29">
            <v>2323</v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G29">
            <v>25</v>
          </cell>
          <cell r="AI29">
            <v>25</v>
          </cell>
          <cell r="AJ29">
            <v>25</v>
          </cell>
          <cell r="AK29">
            <v>0</v>
          </cell>
          <cell r="AM29">
            <v>0</v>
          </cell>
          <cell r="AN29">
            <v>5</v>
          </cell>
          <cell r="AO29">
            <v>5</v>
          </cell>
        </row>
        <row r="30">
          <cell r="C30">
            <v>29</v>
          </cell>
          <cell r="D30" t="str">
            <v>Mr</v>
          </cell>
          <cell r="E30" t="str">
            <v>N29</v>
          </cell>
          <cell r="G30" t="str">
            <v>P29</v>
          </cell>
          <cell r="H30" t="str">
            <v>I</v>
          </cell>
          <cell r="I30" t="str">
            <v>EMPLOYE(E) POLYVALENT(E) REST.</v>
          </cell>
          <cell r="J30" t="str">
            <v>E</v>
          </cell>
          <cell r="K30" t="str">
            <v>3</v>
          </cell>
          <cell r="L30" t="str">
            <v>D29</v>
          </cell>
          <cell r="O30" t="str">
            <v>A29</v>
          </cell>
          <cell r="P30" t="str">
            <v>C29</v>
          </cell>
          <cell r="Q30" t="str">
            <v>CP29</v>
          </cell>
          <cell r="R30" t="str">
            <v>V29</v>
          </cell>
          <cell r="T30" t="str">
            <v>T1</v>
          </cell>
          <cell r="U30" t="str">
            <v>S29</v>
          </cell>
          <cell r="V30" t="str">
            <v>DN29</v>
          </cell>
          <cell r="W30" t="str">
            <v>CN29</v>
          </cell>
          <cell r="Y30" t="str">
            <v>MARIE(E)</v>
          </cell>
          <cell r="Z30">
            <v>151.66999999999999</v>
          </cell>
          <cell r="AA30">
            <v>11.801938418935849</v>
          </cell>
          <cell r="AB30">
            <v>1790</v>
          </cell>
          <cell r="AC30" t="str">
            <v/>
          </cell>
          <cell r="AD30" t="str">
            <v/>
          </cell>
          <cell r="AE30" t="str">
            <v/>
          </cell>
          <cell r="AG30">
            <v>25</v>
          </cell>
          <cell r="AI30">
            <v>25</v>
          </cell>
          <cell r="AJ30">
            <v>25</v>
          </cell>
          <cell r="AK30">
            <v>0</v>
          </cell>
          <cell r="AM30">
            <v>0</v>
          </cell>
          <cell r="AN30">
            <v>0</v>
          </cell>
          <cell r="AO30">
            <v>0</v>
          </cell>
        </row>
        <row r="31">
          <cell r="C31">
            <v>30</v>
          </cell>
          <cell r="D31" t="str">
            <v>Mr</v>
          </cell>
          <cell r="E31" t="str">
            <v>N30</v>
          </cell>
          <cell r="G31" t="str">
            <v>P30</v>
          </cell>
          <cell r="H31" t="str">
            <v>I</v>
          </cell>
          <cell r="I31" t="str">
            <v>PLONGEUR(SE)</v>
          </cell>
          <cell r="J31" t="str">
            <v>E</v>
          </cell>
          <cell r="K31" t="str">
            <v>1</v>
          </cell>
          <cell r="L31" t="str">
            <v>D30</v>
          </cell>
          <cell r="O31" t="str">
            <v>A30</v>
          </cell>
          <cell r="P31" t="str">
            <v>C30</v>
          </cell>
          <cell r="Q31" t="str">
            <v>CP30</v>
          </cell>
          <cell r="R31" t="str">
            <v>V30</v>
          </cell>
          <cell r="T31" t="str">
            <v>T2</v>
          </cell>
          <cell r="U31" t="str">
            <v>S30</v>
          </cell>
          <cell r="V31" t="str">
            <v>DN30</v>
          </cell>
          <cell r="W31" t="str">
            <v>CN30</v>
          </cell>
          <cell r="Y31" t="str">
            <v>CELIBATAIRE</v>
          </cell>
          <cell r="Z31">
            <v>151.66999999999999</v>
          </cell>
          <cell r="AA31">
            <v>10.150392299070351</v>
          </cell>
          <cell r="AB31">
            <v>1539.51</v>
          </cell>
          <cell r="AC31" t="str">
            <v/>
          </cell>
          <cell r="AD31" t="str">
            <v/>
          </cell>
          <cell r="AE31" t="str">
            <v/>
          </cell>
          <cell r="AF31" t="str">
            <v/>
          </cell>
          <cell r="AG31">
            <v>25</v>
          </cell>
          <cell r="AI31">
            <v>25</v>
          </cell>
          <cell r="AJ31">
            <v>25</v>
          </cell>
          <cell r="AK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C32">
            <v>31</v>
          </cell>
          <cell r="D32" t="str">
            <v>Mr</v>
          </cell>
          <cell r="E32" t="str">
            <v>N31</v>
          </cell>
          <cell r="G32" t="str">
            <v>P31</v>
          </cell>
          <cell r="H32" t="str">
            <v>I</v>
          </cell>
          <cell r="I32" t="str">
            <v>CHEF DE CUISINE</v>
          </cell>
          <cell r="J32" t="str">
            <v>M</v>
          </cell>
          <cell r="K32" t="str">
            <v>6</v>
          </cell>
          <cell r="L32" t="str">
            <v>D31</v>
          </cell>
          <cell r="O32" t="str">
            <v>A31</v>
          </cell>
          <cell r="P32" t="str">
            <v>C31</v>
          </cell>
          <cell r="Q32" t="str">
            <v>CP31</v>
          </cell>
          <cell r="R32" t="str">
            <v>V31</v>
          </cell>
          <cell r="T32" t="str">
            <v>T3</v>
          </cell>
          <cell r="U32" t="str">
            <v>S31</v>
          </cell>
          <cell r="V32" t="str">
            <v>DN31</v>
          </cell>
          <cell r="W32" t="str">
            <v>CN31</v>
          </cell>
          <cell r="Y32" t="str">
            <v>CELIBATAIRE</v>
          </cell>
          <cell r="Z32">
            <v>151.66999999999999</v>
          </cell>
          <cell r="AA32">
            <v>17.142480385046483</v>
          </cell>
          <cell r="AB32">
            <v>2600</v>
          </cell>
          <cell r="AC32" t="str">
            <v/>
          </cell>
          <cell r="AD32" t="str">
            <v/>
          </cell>
          <cell r="AE32" t="str">
            <v/>
          </cell>
          <cell r="AF32" t="str">
            <v/>
          </cell>
          <cell r="AG32">
            <v>25</v>
          </cell>
          <cell r="AI32">
            <v>25</v>
          </cell>
          <cell r="AJ32">
            <v>25</v>
          </cell>
          <cell r="AK32">
            <v>0</v>
          </cell>
          <cell r="AM32">
            <v>0</v>
          </cell>
          <cell r="AN32">
            <v>5</v>
          </cell>
          <cell r="AO32">
            <v>5</v>
          </cell>
        </row>
        <row r="33">
          <cell r="C33">
            <v>32</v>
          </cell>
          <cell r="D33" t="str">
            <v>Mr</v>
          </cell>
          <cell r="E33" t="str">
            <v>N32</v>
          </cell>
          <cell r="G33" t="str">
            <v>P32</v>
          </cell>
          <cell r="H33" t="str">
            <v>I</v>
          </cell>
          <cell r="I33" t="str">
            <v>CHEF DE PARTIE</v>
          </cell>
          <cell r="J33" t="str">
            <v>E</v>
          </cell>
          <cell r="K33" t="str">
            <v>0</v>
          </cell>
          <cell r="L33" t="str">
            <v>D32</v>
          </cell>
          <cell r="O33" t="str">
            <v>A32</v>
          </cell>
          <cell r="P33" t="str">
            <v>C32</v>
          </cell>
          <cell r="Q33" t="str">
            <v>CP32</v>
          </cell>
          <cell r="R33" t="str">
            <v>V32</v>
          </cell>
          <cell r="T33" t="str">
            <v>T4</v>
          </cell>
          <cell r="U33" t="str">
            <v>S32</v>
          </cell>
          <cell r="V33" t="str">
            <v>DN32</v>
          </cell>
          <cell r="W33" t="str">
            <v>CN32</v>
          </cell>
          <cell r="Y33" t="str">
            <v>MARIE(E)</v>
          </cell>
          <cell r="Z33">
            <v>151.66999999999999</v>
          </cell>
          <cell r="AA33">
            <v>11.343047405551529</v>
          </cell>
          <cell r="AB33">
            <v>1720.4</v>
          </cell>
          <cell r="AC33" t="str">
            <v/>
          </cell>
          <cell r="AD33" t="str">
            <v/>
          </cell>
          <cell r="AE33" t="str">
            <v/>
          </cell>
          <cell r="AF33" t="str">
            <v/>
          </cell>
          <cell r="AG33">
            <v>25</v>
          </cell>
          <cell r="AI33">
            <v>25</v>
          </cell>
          <cell r="AJ33">
            <v>25</v>
          </cell>
          <cell r="AK33">
            <v>0</v>
          </cell>
          <cell r="AM33">
            <v>0</v>
          </cell>
          <cell r="AN33">
            <v>0</v>
          </cell>
          <cell r="AO33">
            <v>0</v>
          </cell>
        </row>
        <row r="34">
          <cell r="C34">
            <v>33</v>
          </cell>
          <cell r="D34" t="str">
            <v>Mr</v>
          </cell>
          <cell r="E34" t="str">
            <v>N33</v>
          </cell>
          <cell r="G34" t="str">
            <v>P33</v>
          </cell>
          <cell r="H34" t="str">
            <v>I</v>
          </cell>
          <cell r="I34" t="str">
            <v>PATISSIER(E)</v>
          </cell>
          <cell r="J34" t="str">
            <v>E</v>
          </cell>
          <cell r="K34" t="str">
            <v>4</v>
          </cell>
          <cell r="L34" t="str">
            <v>D33</v>
          </cell>
          <cell r="O34" t="str">
            <v>A33</v>
          </cell>
          <cell r="P34" t="str">
            <v>C33</v>
          </cell>
          <cell r="Q34" t="str">
            <v>CP33</v>
          </cell>
          <cell r="R34" t="str">
            <v>V33</v>
          </cell>
          <cell r="T34" t="str">
            <v>T1</v>
          </cell>
          <cell r="U34" t="str">
            <v>S33</v>
          </cell>
          <cell r="V34" t="str">
            <v>DN33</v>
          </cell>
          <cell r="W34" t="str">
            <v>CN33</v>
          </cell>
          <cell r="Y34" t="str">
            <v>MARIE(E)</v>
          </cell>
          <cell r="Z34">
            <v>67.5</v>
          </cell>
          <cell r="AA34">
            <v>27.407407407407408</v>
          </cell>
          <cell r="AB34">
            <v>1850</v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>
            <v>25</v>
          </cell>
          <cell r="AI34">
            <v>25</v>
          </cell>
          <cell r="AJ34">
            <v>25</v>
          </cell>
          <cell r="AK34">
            <v>0</v>
          </cell>
          <cell r="AM34">
            <v>0</v>
          </cell>
          <cell r="AN34">
            <v>0</v>
          </cell>
          <cell r="AO34">
            <v>0</v>
          </cell>
        </row>
        <row r="35">
          <cell r="C35">
            <v>34</v>
          </cell>
          <cell r="D35" t="str">
            <v>Mr</v>
          </cell>
          <cell r="E35" t="str">
            <v>N34</v>
          </cell>
          <cell r="G35" t="str">
            <v>P34</v>
          </cell>
          <cell r="H35" t="str">
            <v>I</v>
          </cell>
          <cell r="I35" t="str">
            <v>MAGASINIER(E)</v>
          </cell>
          <cell r="J35" t="str">
            <v>E</v>
          </cell>
          <cell r="K35" t="str">
            <v>3</v>
          </cell>
          <cell r="L35" t="str">
            <v>D34</v>
          </cell>
          <cell r="O35" t="str">
            <v>A34</v>
          </cell>
          <cell r="P35" t="str">
            <v>C34</v>
          </cell>
          <cell r="Q35" t="str">
            <v>CP34</v>
          </cell>
          <cell r="R35" t="str">
            <v>V34</v>
          </cell>
          <cell r="T35" t="str">
            <v>T2</v>
          </cell>
          <cell r="U35" t="str">
            <v>S34</v>
          </cell>
          <cell r="V35" t="str">
            <v>DN34</v>
          </cell>
          <cell r="W35" t="str">
            <v>CN34</v>
          </cell>
          <cell r="Y35" t="str">
            <v>MARIE(E)</v>
          </cell>
          <cell r="Z35">
            <v>151.66999999999999</v>
          </cell>
          <cell r="AA35">
            <v>10.809256939407927</v>
          </cell>
          <cell r="AB35">
            <v>1639.44</v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>
            <v>25</v>
          </cell>
          <cell r="AI35">
            <v>25</v>
          </cell>
          <cell r="AJ35">
            <v>25</v>
          </cell>
          <cell r="AK35">
            <v>0</v>
          </cell>
          <cell r="AM35">
            <v>0</v>
          </cell>
          <cell r="AN35">
            <v>0</v>
          </cell>
          <cell r="AO35">
            <v>0</v>
          </cell>
        </row>
        <row r="36">
          <cell r="C36">
            <v>35</v>
          </cell>
          <cell r="D36" t="str">
            <v xml:space="preserve">Mme </v>
          </cell>
          <cell r="E36" t="str">
            <v>N35</v>
          </cell>
          <cell r="G36" t="str">
            <v>P35</v>
          </cell>
          <cell r="H36" t="str">
            <v>I</v>
          </cell>
          <cell r="I36" t="str">
            <v>CHEF DE PARTIE</v>
          </cell>
          <cell r="J36" t="str">
            <v>E</v>
          </cell>
          <cell r="K36" t="str">
            <v>0</v>
          </cell>
          <cell r="L36" t="str">
            <v>D35</v>
          </cell>
          <cell r="O36" t="str">
            <v>A35</v>
          </cell>
          <cell r="P36" t="str">
            <v>C35</v>
          </cell>
          <cell r="Q36" t="str">
            <v>CP35</v>
          </cell>
          <cell r="R36" t="str">
            <v>V35</v>
          </cell>
          <cell r="T36" t="str">
            <v>T3</v>
          </cell>
          <cell r="U36" t="str">
            <v>S35</v>
          </cell>
          <cell r="V36" t="str">
            <v>DN35</v>
          </cell>
          <cell r="W36" t="str">
            <v>CN35</v>
          </cell>
          <cell r="Y36" t="str">
            <v>MARIE(E)</v>
          </cell>
          <cell r="Z36">
            <v>151.66999999999999</v>
          </cell>
          <cell r="AA36">
            <v>11.986549746159426</v>
          </cell>
          <cell r="AB36">
            <v>1818</v>
          </cell>
          <cell r="AC36" t="str">
            <v/>
          </cell>
          <cell r="AD36" t="str">
            <v/>
          </cell>
          <cell r="AE36" t="str">
            <v/>
          </cell>
          <cell r="AG36">
            <v>25</v>
          </cell>
          <cell r="AI36">
            <v>25</v>
          </cell>
          <cell r="AJ36">
            <v>25</v>
          </cell>
          <cell r="AK36">
            <v>0</v>
          </cell>
          <cell r="AM36">
            <v>0</v>
          </cell>
          <cell r="AN36">
            <v>0</v>
          </cell>
          <cell r="AO36">
            <v>0</v>
          </cell>
        </row>
        <row r="37">
          <cell r="C37">
            <v>36</v>
          </cell>
          <cell r="D37" t="str">
            <v>Mr</v>
          </cell>
          <cell r="E37" t="str">
            <v>N36</v>
          </cell>
          <cell r="G37" t="str">
            <v>P36</v>
          </cell>
          <cell r="H37" t="str">
            <v>I</v>
          </cell>
          <cell r="I37" t="str">
            <v>DIRECTEUR RESTAURANT</v>
          </cell>
          <cell r="J37" t="str">
            <v>C</v>
          </cell>
          <cell r="K37" t="str">
            <v>9</v>
          </cell>
          <cell r="L37" t="str">
            <v>D36</v>
          </cell>
          <cell r="O37" t="str">
            <v>A36</v>
          </cell>
          <cell r="P37" t="str">
            <v>C36</v>
          </cell>
          <cell r="Q37" t="str">
            <v>CP36</v>
          </cell>
          <cell r="R37" t="str">
            <v>V36</v>
          </cell>
          <cell r="T37" t="str">
            <v>T4</v>
          </cell>
          <cell r="U37" t="str">
            <v>S36</v>
          </cell>
          <cell r="V37" t="str">
            <v>DN36</v>
          </cell>
          <cell r="W37" t="str">
            <v>CN36</v>
          </cell>
          <cell r="Y37" t="str">
            <v>CELIBATAIRE</v>
          </cell>
          <cell r="Z37">
            <v>151.66999999999999</v>
          </cell>
          <cell r="AA37">
            <v>18.963868925957673</v>
          </cell>
          <cell r="AB37">
            <v>2876.25</v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>
            <v>25</v>
          </cell>
          <cell r="AI37">
            <v>25</v>
          </cell>
          <cell r="AJ37">
            <v>25</v>
          </cell>
          <cell r="AK37">
            <v>0</v>
          </cell>
          <cell r="AM37">
            <v>0</v>
          </cell>
          <cell r="AN37">
            <v>10</v>
          </cell>
          <cell r="AO37">
            <v>10</v>
          </cell>
        </row>
        <row r="38">
          <cell r="C38">
            <v>37</v>
          </cell>
          <cell r="D38" t="str">
            <v>Mr</v>
          </cell>
          <cell r="E38" t="str">
            <v>N37</v>
          </cell>
          <cell r="G38" t="str">
            <v>P37</v>
          </cell>
          <cell r="H38" t="str">
            <v>I</v>
          </cell>
          <cell r="I38" t="str">
            <v>CHEF DE CUISINE</v>
          </cell>
          <cell r="J38" t="str">
            <v>M</v>
          </cell>
          <cell r="K38" t="str">
            <v>6</v>
          </cell>
          <cell r="L38" t="str">
            <v>D37</v>
          </cell>
          <cell r="O38" t="str">
            <v>A37</v>
          </cell>
          <cell r="P38" t="str">
            <v>C37</v>
          </cell>
          <cell r="Q38" t="str">
            <v>CP37</v>
          </cell>
          <cell r="R38" t="str">
            <v>V37</v>
          </cell>
          <cell r="T38" t="str">
            <v>T1</v>
          </cell>
          <cell r="U38" t="str">
            <v>S37</v>
          </cell>
          <cell r="V38" t="str">
            <v>DN37</v>
          </cell>
          <cell r="W38" t="str">
            <v>CN37</v>
          </cell>
          <cell r="Y38" t="str">
            <v>MARIE(E)</v>
          </cell>
          <cell r="Z38">
            <v>151.66999999999999</v>
          </cell>
          <cell r="AA38">
            <v>18.645744049581328</v>
          </cell>
          <cell r="AB38">
            <v>2828</v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>
            <v>25</v>
          </cell>
          <cell r="AI38">
            <v>25</v>
          </cell>
          <cell r="AJ38">
            <v>25</v>
          </cell>
          <cell r="AK38">
            <v>0</v>
          </cell>
          <cell r="AM38">
            <v>0</v>
          </cell>
          <cell r="AN38">
            <v>5</v>
          </cell>
          <cell r="AO38">
            <v>5</v>
          </cell>
        </row>
        <row r="39">
          <cell r="C39">
            <v>38</v>
          </cell>
          <cell r="D39" t="str">
            <v>Mr</v>
          </cell>
          <cell r="E39" t="str">
            <v>N38</v>
          </cell>
          <cell r="G39" t="str">
            <v>P38</v>
          </cell>
          <cell r="H39" t="str">
            <v>I</v>
          </cell>
          <cell r="I39" t="str">
            <v>PATISSIER(E)</v>
          </cell>
          <cell r="J39" t="str">
            <v>E</v>
          </cell>
          <cell r="K39" t="str">
            <v>5</v>
          </cell>
          <cell r="L39" t="str">
            <v>D38</v>
          </cell>
          <cell r="O39" t="str">
            <v>A38</v>
          </cell>
          <cell r="P39" t="str">
            <v>C38</v>
          </cell>
          <cell r="Q39" t="str">
            <v>CP38</v>
          </cell>
          <cell r="R39" t="str">
            <v>V38</v>
          </cell>
          <cell r="T39" t="str">
            <v>T2</v>
          </cell>
          <cell r="U39" t="str">
            <v>S38</v>
          </cell>
          <cell r="V39" t="str">
            <v>DN38</v>
          </cell>
          <cell r="W39" t="str">
            <v>CN38</v>
          </cell>
          <cell r="Y39" t="str">
            <v>CELIBATAIRE</v>
          </cell>
          <cell r="Z39">
            <v>151.66999999999999</v>
          </cell>
          <cell r="AA39">
            <v>13.845849541768313</v>
          </cell>
          <cell r="AB39">
            <v>2100</v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>
            <v>25</v>
          </cell>
          <cell r="AI39">
            <v>25</v>
          </cell>
          <cell r="AJ39">
            <v>25</v>
          </cell>
          <cell r="AK39">
            <v>0</v>
          </cell>
          <cell r="AM39">
            <v>0</v>
          </cell>
          <cell r="AN39">
            <v>0</v>
          </cell>
          <cell r="AO39">
            <v>0</v>
          </cell>
        </row>
        <row r="40">
          <cell r="C40">
            <v>39</v>
          </cell>
          <cell r="D40" t="str">
            <v>Mr</v>
          </cell>
          <cell r="E40" t="str">
            <v>N39</v>
          </cell>
          <cell r="G40" t="str">
            <v>P39</v>
          </cell>
          <cell r="H40" t="str">
            <v>I</v>
          </cell>
          <cell r="I40" t="str">
            <v>CHEF DE PARTIE</v>
          </cell>
          <cell r="J40" t="str">
            <v>E</v>
          </cell>
          <cell r="K40" t="str">
            <v>5</v>
          </cell>
          <cell r="L40" t="str">
            <v>D39</v>
          </cell>
          <cell r="O40" t="str">
            <v>A39</v>
          </cell>
          <cell r="P40" t="str">
            <v>C39</v>
          </cell>
          <cell r="Q40" t="str">
            <v>CP39</v>
          </cell>
          <cell r="R40" t="str">
            <v>V39</v>
          </cell>
          <cell r="T40" t="str">
            <v>T3</v>
          </cell>
          <cell r="U40" t="str">
            <v>S39</v>
          </cell>
          <cell r="V40" t="str">
            <v>DN39</v>
          </cell>
          <cell r="W40" t="str">
            <v>CN39</v>
          </cell>
          <cell r="Y40" t="str">
            <v>MARIE(E)</v>
          </cell>
          <cell r="Z40">
            <v>151.66999999999999</v>
          </cell>
          <cell r="AA40">
            <v>11.571042394672645</v>
          </cell>
          <cell r="AB40">
            <v>1754.98</v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>
            <v>25</v>
          </cell>
          <cell r="AI40">
            <v>25</v>
          </cell>
          <cell r="AJ40">
            <v>25</v>
          </cell>
          <cell r="AK40">
            <v>0</v>
          </cell>
          <cell r="AM40">
            <v>0</v>
          </cell>
          <cell r="AN40">
            <v>0</v>
          </cell>
          <cell r="AO40">
            <v>0</v>
          </cell>
        </row>
        <row r="41">
          <cell r="C41">
            <v>40</v>
          </cell>
          <cell r="D41" t="str">
            <v xml:space="preserve">Mme </v>
          </cell>
          <cell r="E41" t="str">
            <v>N40</v>
          </cell>
          <cell r="F41" t="str">
            <v>NOM F</v>
          </cell>
          <cell r="G41" t="str">
            <v>P40</v>
          </cell>
          <cell r="H41" t="str">
            <v>I</v>
          </cell>
          <cell r="I41" t="str">
            <v>EMPLOYE(E) DE REST.</v>
          </cell>
          <cell r="J41" t="str">
            <v>E</v>
          </cell>
          <cell r="K41" t="str">
            <v>1</v>
          </cell>
          <cell r="L41" t="str">
            <v>D40</v>
          </cell>
          <cell r="O41" t="str">
            <v>A40</v>
          </cell>
          <cell r="P41" t="str">
            <v>C40</v>
          </cell>
          <cell r="Q41" t="str">
            <v>CP40</v>
          </cell>
          <cell r="R41" t="str">
            <v>V40</v>
          </cell>
          <cell r="T41" t="str">
            <v>T4</v>
          </cell>
          <cell r="U41" t="str">
            <v>S40</v>
          </cell>
          <cell r="V41" t="str">
            <v>DN40</v>
          </cell>
          <cell r="W41" t="str">
            <v>CN40</v>
          </cell>
          <cell r="Y41" t="str">
            <v>CELIBATAIRE</v>
          </cell>
          <cell r="Z41">
            <v>80.17</v>
          </cell>
          <cell r="AA41">
            <v>10.156791817388051</v>
          </cell>
          <cell r="AB41">
            <v>814.27</v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>
            <v>25</v>
          </cell>
          <cell r="AI41">
            <v>25</v>
          </cell>
          <cell r="AJ41">
            <v>25</v>
          </cell>
          <cell r="AK41">
            <v>2</v>
          </cell>
          <cell r="AM41">
            <v>2</v>
          </cell>
          <cell r="AN41">
            <v>0</v>
          </cell>
          <cell r="AO41">
            <v>0</v>
          </cell>
        </row>
        <row r="42">
          <cell r="C42">
            <v>41</v>
          </cell>
          <cell r="D42" t="str">
            <v>Mr</v>
          </cell>
          <cell r="E42" t="str">
            <v>N41</v>
          </cell>
          <cell r="G42" t="str">
            <v>P41</v>
          </cell>
          <cell r="H42" t="str">
            <v>I</v>
          </cell>
          <cell r="I42" t="str">
            <v>ADJOINT(E) RESP. REST.</v>
          </cell>
          <cell r="J42" t="str">
            <v>M</v>
          </cell>
          <cell r="K42" t="str">
            <v>6</v>
          </cell>
          <cell r="L42" t="str">
            <v>D41</v>
          </cell>
          <cell r="O42" t="str">
            <v>A41</v>
          </cell>
          <cell r="P42" t="str">
            <v>C41</v>
          </cell>
          <cell r="Q42" t="str">
            <v>CP41</v>
          </cell>
          <cell r="R42" t="str">
            <v>V41</v>
          </cell>
          <cell r="T42" t="str">
            <v>T1</v>
          </cell>
          <cell r="U42" t="str">
            <v>S41</v>
          </cell>
          <cell r="V42" t="str">
            <v>DN41</v>
          </cell>
          <cell r="W42" t="str">
            <v>CN41</v>
          </cell>
          <cell r="Y42" t="str">
            <v>CELIBATAIRE</v>
          </cell>
          <cell r="Z42">
            <v>151.66999999999999</v>
          </cell>
          <cell r="AA42">
            <v>14.983187182699282</v>
          </cell>
          <cell r="AB42">
            <v>2272.5</v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G42">
            <v>25</v>
          </cell>
          <cell r="AI42">
            <v>25</v>
          </cell>
          <cell r="AJ42">
            <v>25</v>
          </cell>
          <cell r="AK42">
            <v>0</v>
          </cell>
          <cell r="AM42">
            <v>0</v>
          </cell>
          <cell r="AN42">
            <v>5</v>
          </cell>
          <cell r="AO42">
            <v>5</v>
          </cell>
        </row>
        <row r="43">
          <cell r="C43">
            <v>42</v>
          </cell>
          <cell r="D43" t="str">
            <v>Mr</v>
          </cell>
          <cell r="E43" t="str">
            <v>N42</v>
          </cell>
          <cell r="G43" t="str">
            <v>P42</v>
          </cell>
          <cell r="H43" t="str">
            <v>I</v>
          </cell>
          <cell r="I43" t="str">
            <v>COMMIS DE CUISINE</v>
          </cell>
          <cell r="J43" t="str">
            <v>E</v>
          </cell>
          <cell r="K43" t="str">
            <v>3</v>
          </cell>
          <cell r="L43" t="str">
            <v>D42</v>
          </cell>
          <cell r="O43" t="str">
            <v>A42</v>
          </cell>
          <cell r="P43" t="str">
            <v>C42</v>
          </cell>
          <cell r="Q43" t="str">
            <v>CP42</v>
          </cell>
          <cell r="R43" t="str">
            <v>V42</v>
          </cell>
          <cell r="T43" t="str">
            <v>T2</v>
          </cell>
          <cell r="U43" t="str">
            <v>S42</v>
          </cell>
          <cell r="V43" t="str">
            <v>DN42</v>
          </cell>
          <cell r="W43" t="str">
            <v>CN42</v>
          </cell>
          <cell r="Y43" t="str">
            <v>CELIBATAIRE</v>
          </cell>
          <cell r="Z43">
            <v>151.66999999999999</v>
          </cell>
          <cell r="AA43">
            <v>11.456451506560295</v>
          </cell>
          <cell r="AB43">
            <v>1737.6</v>
          </cell>
          <cell r="AC43" t="str">
            <v/>
          </cell>
          <cell r="AD43" t="str">
            <v/>
          </cell>
          <cell r="AE43" t="str">
            <v/>
          </cell>
          <cell r="AF43" t="str">
            <v/>
          </cell>
          <cell r="AG43">
            <v>25</v>
          </cell>
          <cell r="AI43">
            <v>25</v>
          </cell>
          <cell r="AJ43">
            <v>25</v>
          </cell>
          <cell r="AK43">
            <v>2</v>
          </cell>
          <cell r="AM43">
            <v>2</v>
          </cell>
          <cell r="AN43">
            <v>0</v>
          </cell>
          <cell r="AO43">
            <v>0</v>
          </cell>
        </row>
        <row r="44">
          <cell r="C44">
            <v>43</v>
          </cell>
          <cell r="D44" t="str">
            <v>Mr</v>
          </cell>
          <cell r="E44" t="str">
            <v>N43</v>
          </cell>
          <cell r="G44" t="str">
            <v>P43</v>
          </cell>
          <cell r="H44" t="str">
            <v>I</v>
          </cell>
          <cell r="I44" t="str">
            <v>EMPLOYE(E) QUALIFIE(E) DE REST</v>
          </cell>
          <cell r="J44" t="str">
            <v>E</v>
          </cell>
          <cell r="K44" t="str">
            <v>3</v>
          </cell>
          <cell r="L44" t="str">
            <v>D43</v>
          </cell>
          <cell r="O44" t="str">
            <v>A43</v>
          </cell>
          <cell r="P44" t="str">
            <v>C43</v>
          </cell>
          <cell r="Q44" t="str">
            <v>CP43</v>
          </cell>
          <cell r="R44" t="str">
            <v>V43</v>
          </cell>
          <cell r="T44" t="str">
            <v>T3</v>
          </cell>
          <cell r="U44" t="str">
            <v>S43</v>
          </cell>
          <cell r="V44" t="str">
            <v>DN43</v>
          </cell>
          <cell r="W44" t="str">
            <v>CN43</v>
          </cell>
          <cell r="Y44" t="str">
            <v>MARIE(E)</v>
          </cell>
          <cell r="Z44">
            <v>151.66999999999999</v>
          </cell>
          <cell r="AA44">
            <v>12.625568668820467</v>
          </cell>
          <cell r="AB44">
            <v>1914.92</v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>
            <v>25</v>
          </cell>
          <cell r="AI44">
            <v>25</v>
          </cell>
          <cell r="AJ44">
            <v>25</v>
          </cell>
          <cell r="AK44">
            <v>2</v>
          </cell>
          <cell r="AM44">
            <v>2</v>
          </cell>
          <cell r="AN44">
            <v>0</v>
          </cell>
          <cell r="AO44">
            <v>0</v>
          </cell>
        </row>
        <row r="45">
          <cell r="C45">
            <v>44</v>
          </cell>
          <cell r="D45" t="str">
            <v xml:space="preserve">Mme </v>
          </cell>
          <cell r="E45" t="str">
            <v>N44</v>
          </cell>
          <cell r="F45" t="str">
            <v>NOM G</v>
          </cell>
          <cell r="G45" t="str">
            <v>P44</v>
          </cell>
          <cell r="H45" t="str">
            <v>I</v>
          </cell>
          <cell r="I45" t="str">
            <v>RESP. PREPARATION FROIDE</v>
          </cell>
          <cell r="J45" t="str">
            <v>E</v>
          </cell>
          <cell r="K45" t="str">
            <v>3</v>
          </cell>
          <cell r="L45" t="str">
            <v>D44</v>
          </cell>
          <cell r="O45" t="str">
            <v>A44</v>
          </cell>
          <cell r="P45" t="str">
            <v>C44</v>
          </cell>
          <cell r="Q45" t="str">
            <v>CP44</v>
          </cell>
          <cell r="R45" t="str">
            <v>V44</v>
          </cell>
          <cell r="T45" t="str">
            <v>T4</v>
          </cell>
          <cell r="U45" t="str">
            <v>S44</v>
          </cell>
          <cell r="V45" t="str">
            <v>DN44</v>
          </cell>
          <cell r="W45" t="str">
            <v>CN44</v>
          </cell>
          <cell r="Y45" t="str">
            <v>MARIE(E)</v>
          </cell>
          <cell r="Z45">
            <v>151.66999999999999</v>
          </cell>
          <cell r="AA45">
            <v>13.318388606843806</v>
          </cell>
          <cell r="AB45">
            <v>2020</v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>
            <v>25</v>
          </cell>
          <cell r="AI45">
            <v>25</v>
          </cell>
          <cell r="AJ45">
            <v>25</v>
          </cell>
          <cell r="AK45">
            <v>0</v>
          </cell>
          <cell r="AM45">
            <v>0</v>
          </cell>
          <cell r="AN45">
            <v>0</v>
          </cell>
          <cell r="AO45">
            <v>0</v>
          </cell>
        </row>
        <row r="46">
          <cell r="C46">
            <v>45</v>
          </cell>
          <cell r="D46" t="str">
            <v>Mr</v>
          </cell>
          <cell r="E46" t="str">
            <v>N45</v>
          </cell>
          <cell r="G46" t="str">
            <v>P45</v>
          </cell>
          <cell r="H46" t="str">
            <v>I</v>
          </cell>
          <cell r="I46" t="str">
            <v>PLONGEUR(SE)</v>
          </cell>
          <cell r="J46" t="str">
            <v>E</v>
          </cell>
          <cell r="K46" t="str">
            <v>1</v>
          </cell>
          <cell r="L46" t="str">
            <v>D45</v>
          </cell>
          <cell r="O46" t="str">
            <v>A45</v>
          </cell>
          <cell r="P46" t="str">
            <v>C45</v>
          </cell>
          <cell r="Q46" t="str">
            <v>CP45</v>
          </cell>
          <cell r="R46" t="str">
            <v>V45</v>
          </cell>
          <cell r="T46" t="str">
            <v>T1</v>
          </cell>
          <cell r="U46" t="str">
            <v>S45</v>
          </cell>
          <cell r="V46" t="str">
            <v>DN45</v>
          </cell>
          <cell r="W46" t="str">
            <v>CN45</v>
          </cell>
          <cell r="Y46" t="str">
            <v>MARIE(E)</v>
          </cell>
          <cell r="Z46">
            <v>151.66999999999999</v>
          </cell>
          <cell r="AA46">
            <v>10.309817366651284</v>
          </cell>
          <cell r="AB46">
            <v>1563.69</v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>
            <v>25</v>
          </cell>
          <cell r="AI46">
            <v>25</v>
          </cell>
          <cell r="AJ46">
            <v>25</v>
          </cell>
          <cell r="AK46">
            <v>0</v>
          </cell>
          <cell r="AM46">
            <v>0</v>
          </cell>
          <cell r="AN46">
            <v>0</v>
          </cell>
          <cell r="AO46">
            <v>0</v>
          </cell>
        </row>
        <row r="47">
          <cell r="C47">
            <v>46</v>
          </cell>
          <cell r="D47" t="str">
            <v>Mr</v>
          </cell>
          <cell r="E47" t="str">
            <v>N46</v>
          </cell>
          <cell r="G47" t="str">
            <v>P46</v>
          </cell>
          <cell r="H47" t="str">
            <v>I</v>
          </cell>
          <cell r="I47" t="str">
            <v>CHEF DE PARTIE</v>
          </cell>
          <cell r="J47" t="str">
            <v>E</v>
          </cell>
          <cell r="K47" t="str">
            <v>5</v>
          </cell>
          <cell r="L47" t="str">
            <v>D46</v>
          </cell>
          <cell r="O47" t="str">
            <v>A46</v>
          </cell>
          <cell r="P47" t="str">
            <v>C46</v>
          </cell>
          <cell r="Q47" t="str">
            <v>CP46</v>
          </cell>
          <cell r="R47" t="str">
            <v>V46</v>
          </cell>
          <cell r="T47" t="str">
            <v>T2</v>
          </cell>
          <cell r="U47" t="str">
            <v>S46</v>
          </cell>
          <cell r="V47" t="str">
            <v>DN46</v>
          </cell>
          <cell r="W47" t="str">
            <v>CN46</v>
          </cell>
          <cell r="Y47" t="str">
            <v>PACSE(E)</v>
          </cell>
          <cell r="Z47">
            <v>151.66999999999999</v>
          </cell>
          <cell r="AA47">
            <v>13.104239467264456</v>
          </cell>
          <cell r="AB47">
            <v>1987.52</v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>
            <v>25</v>
          </cell>
          <cell r="AI47">
            <v>25</v>
          </cell>
          <cell r="AJ47">
            <v>25</v>
          </cell>
          <cell r="AK47">
            <v>0</v>
          </cell>
          <cell r="AM47">
            <v>0</v>
          </cell>
          <cell r="AN47">
            <v>0</v>
          </cell>
          <cell r="AO47">
            <v>0</v>
          </cell>
        </row>
        <row r="48">
          <cell r="C48">
            <v>47</v>
          </cell>
          <cell r="D48" t="str">
            <v>Mr</v>
          </cell>
          <cell r="E48" t="str">
            <v>N47</v>
          </cell>
          <cell r="G48" t="str">
            <v>P47</v>
          </cell>
          <cell r="H48" t="str">
            <v>I</v>
          </cell>
          <cell r="I48" t="str">
            <v>PLONGEUR(SE)</v>
          </cell>
          <cell r="J48" t="str">
            <v>E</v>
          </cell>
          <cell r="K48" t="str">
            <v>1</v>
          </cell>
          <cell r="L48" t="str">
            <v>D47</v>
          </cell>
          <cell r="O48" t="str">
            <v>A47</v>
          </cell>
          <cell r="P48" t="str">
            <v>C47</v>
          </cell>
          <cell r="Q48" t="str">
            <v>CP47</v>
          </cell>
          <cell r="R48" t="str">
            <v>V47</v>
          </cell>
          <cell r="T48" t="str">
            <v>T3</v>
          </cell>
          <cell r="U48" t="str">
            <v>S47</v>
          </cell>
          <cell r="V48" t="str">
            <v>DN47</v>
          </cell>
          <cell r="W48" t="str">
            <v>CN47</v>
          </cell>
          <cell r="Y48" t="str">
            <v>MARIE(E)</v>
          </cell>
          <cell r="Z48">
            <v>151.66999999999999</v>
          </cell>
          <cell r="AA48">
            <v>10.615019450121975</v>
          </cell>
          <cell r="AB48">
            <v>1609.98</v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>
            <v>25</v>
          </cell>
          <cell r="AI48">
            <v>25</v>
          </cell>
          <cell r="AJ48">
            <v>25</v>
          </cell>
          <cell r="AK48">
            <v>0</v>
          </cell>
          <cell r="AM48">
            <v>0</v>
          </cell>
          <cell r="AN48">
            <v>0</v>
          </cell>
          <cell r="AO48">
            <v>0</v>
          </cell>
        </row>
        <row r="49">
          <cell r="C49">
            <v>48</v>
          </cell>
          <cell r="D49" t="str">
            <v>Mr</v>
          </cell>
          <cell r="E49" t="str">
            <v>N48</v>
          </cell>
          <cell r="G49" t="str">
            <v>P48</v>
          </cell>
          <cell r="H49" t="str">
            <v>I</v>
          </cell>
          <cell r="I49" t="str">
            <v>PATISSIER(E)</v>
          </cell>
          <cell r="J49" t="str">
            <v>E</v>
          </cell>
          <cell r="K49" t="str">
            <v>4</v>
          </cell>
          <cell r="L49" t="str">
            <v>D48</v>
          </cell>
          <cell r="O49" t="str">
            <v>A48</v>
          </cell>
          <cell r="P49" t="str">
            <v>C48</v>
          </cell>
          <cell r="Q49" t="str">
            <v>CP48</v>
          </cell>
          <cell r="R49" t="str">
            <v>V48</v>
          </cell>
          <cell r="T49" t="str">
            <v>T4</v>
          </cell>
          <cell r="U49" t="str">
            <v>S48</v>
          </cell>
          <cell r="V49" t="str">
            <v>DN48</v>
          </cell>
          <cell r="W49" t="str">
            <v>CN48</v>
          </cell>
          <cell r="Y49" t="str">
            <v>CELIBATAIRE</v>
          </cell>
          <cell r="Z49">
            <v>151.66999999999999</v>
          </cell>
          <cell r="AA49">
            <v>14.48374760994264</v>
          </cell>
          <cell r="AB49">
            <v>2196.75</v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>
            <v>25</v>
          </cell>
          <cell r="AI49">
            <v>25</v>
          </cell>
          <cell r="AJ49">
            <v>25</v>
          </cell>
          <cell r="AK49">
            <v>0</v>
          </cell>
          <cell r="AM49">
            <v>0</v>
          </cell>
          <cell r="AN49">
            <v>0</v>
          </cell>
          <cell r="AO49">
            <v>0</v>
          </cell>
        </row>
        <row r="50">
          <cell r="C50">
            <v>49</v>
          </cell>
          <cell r="D50" t="str">
            <v xml:space="preserve">Mme </v>
          </cell>
          <cell r="E50" t="str">
            <v>N49</v>
          </cell>
          <cell r="F50" t="str">
            <v>NOM H</v>
          </cell>
          <cell r="G50" t="str">
            <v>P49</v>
          </cell>
          <cell r="H50" t="str">
            <v>I</v>
          </cell>
          <cell r="I50" t="str">
            <v>RESP. PREPARATION FROIDE</v>
          </cell>
          <cell r="J50" t="str">
            <v>E</v>
          </cell>
          <cell r="K50" t="str">
            <v>4</v>
          </cell>
          <cell r="L50" t="str">
            <v>D49</v>
          </cell>
          <cell r="O50" t="str">
            <v>A49</v>
          </cell>
          <cell r="P50" t="str">
            <v>C49</v>
          </cell>
          <cell r="Q50" t="str">
            <v>CP49</v>
          </cell>
          <cell r="R50" t="str">
            <v>V49</v>
          </cell>
          <cell r="T50" t="str">
            <v>T1</v>
          </cell>
          <cell r="U50" t="str">
            <v>S49</v>
          </cell>
          <cell r="V50" t="str">
            <v>DN49</v>
          </cell>
          <cell r="W50" t="str">
            <v>CN49</v>
          </cell>
          <cell r="Y50" t="str">
            <v>MARIE(E)</v>
          </cell>
          <cell r="Z50">
            <v>151.66999999999999</v>
          </cell>
          <cell r="AA50">
            <v>12.649238478275203</v>
          </cell>
          <cell r="AB50">
            <v>1918.51</v>
          </cell>
          <cell r="AC50" t="str">
            <v/>
          </cell>
          <cell r="AD50" t="str">
            <v/>
          </cell>
          <cell r="AE50" t="str">
            <v/>
          </cell>
          <cell r="AF50">
            <v>28.62</v>
          </cell>
          <cell r="AG50">
            <v>25</v>
          </cell>
          <cell r="AI50">
            <v>25</v>
          </cell>
          <cell r="AJ50">
            <v>25</v>
          </cell>
          <cell r="AK50">
            <v>2</v>
          </cell>
          <cell r="AM50">
            <v>2</v>
          </cell>
          <cell r="AN50">
            <v>0</v>
          </cell>
          <cell r="AO50">
            <v>0</v>
          </cell>
        </row>
        <row r="51">
          <cell r="C51">
            <v>50</v>
          </cell>
          <cell r="D51" t="str">
            <v>Mr</v>
          </cell>
          <cell r="E51" t="str">
            <v>N50</v>
          </cell>
          <cell r="G51" t="str">
            <v>P50</v>
          </cell>
          <cell r="H51" t="str">
            <v>I</v>
          </cell>
          <cell r="I51" t="str">
            <v>MAGASINIER(E)</v>
          </cell>
          <cell r="J51" t="str">
            <v>E</v>
          </cell>
          <cell r="K51" t="str">
            <v>3</v>
          </cell>
          <cell r="L51" t="str">
            <v>D50</v>
          </cell>
          <cell r="O51" t="str">
            <v>A50</v>
          </cell>
          <cell r="P51" t="str">
            <v>C50</v>
          </cell>
          <cell r="Q51" t="str">
            <v>CP50</v>
          </cell>
          <cell r="R51" t="str">
            <v>V50</v>
          </cell>
          <cell r="T51" t="str">
            <v>T2</v>
          </cell>
          <cell r="U51" t="str">
            <v>S50</v>
          </cell>
          <cell r="V51" t="str">
            <v>DN50</v>
          </cell>
          <cell r="W51" t="str">
            <v>CN50</v>
          </cell>
          <cell r="Y51" t="str">
            <v>MARIE(E)</v>
          </cell>
          <cell r="Z51">
            <v>151.66999999999999</v>
          </cell>
          <cell r="AA51">
            <v>11.119535834377267</v>
          </cell>
          <cell r="AB51">
            <v>1686.5</v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>
            <v>29.5</v>
          </cell>
          <cell r="AI51">
            <v>29.5</v>
          </cell>
          <cell r="AJ51">
            <v>25</v>
          </cell>
          <cell r="AK51">
            <v>0</v>
          </cell>
          <cell r="AM51">
            <v>0</v>
          </cell>
          <cell r="AN51">
            <v>0</v>
          </cell>
          <cell r="AO51">
            <v>0</v>
          </cell>
        </row>
        <row r="52">
          <cell r="C52">
            <v>51</v>
          </cell>
          <cell r="D52" t="str">
            <v>Mr</v>
          </cell>
          <cell r="E52" t="str">
            <v>N51</v>
          </cell>
          <cell r="G52" t="str">
            <v>P51</v>
          </cell>
          <cell r="H52" t="str">
            <v>I</v>
          </cell>
          <cell r="I52" t="str">
            <v>EMPLOYE(E) DE REST.</v>
          </cell>
          <cell r="J52" t="str">
            <v>E</v>
          </cell>
          <cell r="K52" t="str">
            <v>2</v>
          </cell>
          <cell r="L52" t="str">
            <v>D51</v>
          </cell>
          <cell r="O52" t="str">
            <v>A51</v>
          </cell>
          <cell r="P52" t="str">
            <v>C51</v>
          </cell>
          <cell r="Q52" t="str">
            <v>CP51</v>
          </cell>
          <cell r="R52" t="str">
            <v>V51</v>
          </cell>
          <cell r="T52" t="str">
            <v>T3</v>
          </cell>
          <cell r="U52" t="str">
            <v>S51</v>
          </cell>
          <cell r="V52" t="str">
            <v>DN51</v>
          </cell>
          <cell r="W52" t="str">
            <v>CN51</v>
          </cell>
          <cell r="Y52" t="str">
            <v>CELIBATAIRE</v>
          </cell>
          <cell r="Z52">
            <v>151.66999999999999</v>
          </cell>
          <cell r="AA52">
            <v>10.231225687347532</v>
          </cell>
          <cell r="AB52">
            <v>1551.77</v>
          </cell>
          <cell r="AC52">
            <v>33.25</v>
          </cell>
          <cell r="AD52" t="str">
            <v/>
          </cell>
          <cell r="AE52" t="str">
            <v/>
          </cell>
          <cell r="AF52" t="str">
            <v/>
          </cell>
          <cell r="AG52">
            <v>25</v>
          </cell>
          <cell r="AI52">
            <v>25</v>
          </cell>
          <cell r="AJ52">
            <v>25</v>
          </cell>
          <cell r="AK52">
            <v>2</v>
          </cell>
          <cell r="AM52">
            <v>2</v>
          </cell>
          <cell r="AN52">
            <v>0</v>
          </cell>
          <cell r="AO52">
            <v>0</v>
          </cell>
        </row>
        <row r="53">
          <cell r="C53">
            <v>52</v>
          </cell>
          <cell r="D53" t="str">
            <v xml:space="preserve">Mme </v>
          </cell>
          <cell r="E53" t="str">
            <v>N52</v>
          </cell>
          <cell r="F53" t="str">
            <v>NOM I</v>
          </cell>
          <cell r="G53" t="str">
            <v>P52</v>
          </cell>
          <cell r="H53" t="str">
            <v>I</v>
          </cell>
          <cell r="I53" t="str">
            <v>EMPLOYE(E) DE REST.</v>
          </cell>
          <cell r="J53" t="str">
            <v>E</v>
          </cell>
          <cell r="K53" t="str">
            <v>3</v>
          </cell>
          <cell r="L53" t="str">
            <v>D52</v>
          </cell>
          <cell r="O53" t="str">
            <v>A52</v>
          </cell>
          <cell r="P53" t="str">
            <v>C52</v>
          </cell>
          <cell r="Q53" t="str">
            <v>CP52</v>
          </cell>
          <cell r="R53" t="str">
            <v>V52</v>
          </cell>
          <cell r="T53" t="str">
            <v>T4</v>
          </cell>
          <cell r="U53" t="str">
            <v>S52</v>
          </cell>
          <cell r="V53" t="str">
            <v>DN52</v>
          </cell>
          <cell r="W53" t="str">
            <v>CN52</v>
          </cell>
          <cell r="Y53" t="str">
            <v>CELIBATAIRE</v>
          </cell>
          <cell r="Z53">
            <v>151.66999999999999</v>
          </cell>
          <cell r="AA53">
            <v>10.412474451110965</v>
          </cell>
          <cell r="AB53">
            <v>1579.26</v>
          </cell>
          <cell r="AC53" t="str">
            <v/>
          </cell>
          <cell r="AD53" t="str">
            <v/>
          </cell>
          <cell r="AE53" t="str">
            <v/>
          </cell>
          <cell r="AF53">
            <v>94.79</v>
          </cell>
          <cell r="AG53">
            <v>25</v>
          </cell>
          <cell r="AI53">
            <v>25</v>
          </cell>
          <cell r="AJ53">
            <v>25</v>
          </cell>
          <cell r="AK53">
            <v>2</v>
          </cell>
          <cell r="AM53">
            <v>2</v>
          </cell>
          <cell r="AN53">
            <v>0</v>
          </cell>
          <cell r="AO53">
            <v>0</v>
          </cell>
        </row>
        <row r="54">
          <cell r="C54">
            <v>53</v>
          </cell>
          <cell r="D54" t="str">
            <v xml:space="preserve">Mme </v>
          </cell>
          <cell r="E54" t="str">
            <v>N53</v>
          </cell>
          <cell r="F54" t="str">
            <v>NOM J</v>
          </cell>
          <cell r="G54" t="str">
            <v>P53</v>
          </cell>
          <cell r="H54" t="str">
            <v>I</v>
          </cell>
          <cell r="I54" t="str">
            <v>CAISSIER(E)</v>
          </cell>
          <cell r="J54" t="str">
            <v>E</v>
          </cell>
          <cell r="K54" t="str">
            <v>3</v>
          </cell>
          <cell r="L54" t="str">
            <v>D53</v>
          </cell>
          <cell r="O54" t="str">
            <v>A53</v>
          </cell>
          <cell r="P54" t="str">
            <v>C53</v>
          </cell>
          <cell r="Q54" t="str">
            <v>CP53</v>
          </cell>
          <cell r="R54" t="str">
            <v>V53</v>
          </cell>
          <cell r="T54" t="str">
            <v>T1</v>
          </cell>
          <cell r="U54" t="str">
            <v>S53</v>
          </cell>
          <cell r="V54" t="str">
            <v>DN53</v>
          </cell>
          <cell r="W54" t="str">
            <v>CN53</v>
          </cell>
          <cell r="Y54" t="str">
            <v>MARIE(E)</v>
          </cell>
          <cell r="Z54">
            <v>151.66999999999999</v>
          </cell>
          <cell r="AA54">
            <v>10.150392299070351</v>
          </cell>
          <cell r="AB54">
            <v>1539.51</v>
          </cell>
          <cell r="AC54" t="str">
            <v/>
          </cell>
          <cell r="AD54" t="str">
            <v/>
          </cell>
          <cell r="AE54" t="str">
            <v/>
          </cell>
          <cell r="AG54">
            <v>25</v>
          </cell>
          <cell r="AI54">
            <v>25</v>
          </cell>
          <cell r="AJ54">
            <v>25</v>
          </cell>
          <cell r="AK54">
            <v>0</v>
          </cell>
          <cell r="AM54">
            <v>0</v>
          </cell>
          <cell r="AN54">
            <v>0</v>
          </cell>
          <cell r="AO54">
            <v>0</v>
          </cell>
        </row>
        <row r="55">
          <cell r="C55">
            <v>54</v>
          </cell>
          <cell r="D55" t="str">
            <v xml:space="preserve">Mme </v>
          </cell>
          <cell r="E55" t="str">
            <v>N54</v>
          </cell>
          <cell r="F55" t="str">
            <v>NOM K</v>
          </cell>
          <cell r="G55" t="str">
            <v>P54</v>
          </cell>
          <cell r="H55" t="str">
            <v>I</v>
          </cell>
          <cell r="I55" t="str">
            <v>ADJOINT(E) AU RESPONSABLE</v>
          </cell>
          <cell r="J55" t="str">
            <v>M</v>
          </cell>
          <cell r="K55" t="str">
            <v>6</v>
          </cell>
          <cell r="L55" t="str">
            <v>D54</v>
          </cell>
          <cell r="O55" t="str">
            <v>A54</v>
          </cell>
          <cell r="P55" t="str">
            <v>C54</v>
          </cell>
          <cell r="Q55" t="str">
            <v>CP54</v>
          </cell>
          <cell r="R55" t="str">
            <v>V54</v>
          </cell>
          <cell r="T55" t="str">
            <v>T2</v>
          </cell>
          <cell r="U55" t="str">
            <v>S54</v>
          </cell>
          <cell r="V55" t="str">
            <v>DN54</v>
          </cell>
          <cell r="W55" t="str">
            <v>CN54</v>
          </cell>
          <cell r="Y55" t="str">
            <v>MARIE(E)</v>
          </cell>
          <cell r="Z55">
            <v>151.66999999999999</v>
          </cell>
          <cell r="AA55">
            <v>13.85112415111756</v>
          </cell>
          <cell r="AB55">
            <v>2100.8000000000002</v>
          </cell>
          <cell r="AC55" t="str">
            <v/>
          </cell>
          <cell r="AD55" t="str">
            <v/>
          </cell>
          <cell r="AE55" t="str">
            <v/>
          </cell>
          <cell r="AG55">
            <v>25</v>
          </cell>
          <cell r="AI55">
            <v>25</v>
          </cell>
          <cell r="AJ55">
            <v>25</v>
          </cell>
          <cell r="AK55">
            <v>0</v>
          </cell>
          <cell r="AM55">
            <v>0</v>
          </cell>
          <cell r="AN55">
            <v>5</v>
          </cell>
          <cell r="AO55">
            <v>5</v>
          </cell>
        </row>
        <row r="56">
          <cell r="C56">
            <v>55</v>
          </cell>
          <cell r="D56" t="str">
            <v>Mr</v>
          </cell>
          <cell r="E56" t="str">
            <v>N55</v>
          </cell>
          <cell r="G56" t="str">
            <v>P55</v>
          </cell>
          <cell r="H56" t="str">
            <v>I</v>
          </cell>
          <cell r="I56" t="str">
            <v>SECOND DE CUISINE</v>
          </cell>
          <cell r="J56" t="str">
            <v>E</v>
          </cell>
          <cell r="K56" t="str">
            <v>5</v>
          </cell>
          <cell r="L56" t="str">
            <v>D55</v>
          </cell>
          <cell r="O56" t="str">
            <v>A55</v>
          </cell>
          <cell r="P56" t="str">
            <v>C55</v>
          </cell>
          <cell r="Q56" t="str">
            <v>CP55</v>
          </cell>
          <cell r="R56" t="str">
            <v>V55</v>
          </cell>
          <cell r="T56" t="str">
            <v>T3</v>
          </cell>
          <cell r="U56" t="str">
            <v>S55</v>
          </cell>
          <cell r="V56" t="str">
            <v>DN55</v>
          </cell>
          <cell r="W56" t="str">
            <v>CN55</v>
          </cell>
          <cell r="Y56" t="str">
            <v>MARIE(E)</v>
          </cell>
          <cell r="Z56">
            <v>151.66999999999999</v>
          </cell>
          <cell r="AA56">
            <v>13.318388606843806</v>
          </cell>
          <cell r="AB56">
            <v>2020</v>
          </cell>
          <cell r="AC56" t="str">
            <v/>
          </cell>
          <cell r="AD56" t="str">
            <v/>
          </cell>
          <cell r="AE56" t="str">
            <v/>
          </cell>
          <cell r="AG56">
            <v>25</v>
          </cell>
          <cell r="AI56">
            <v>25</v>
          </cell>
          <cell r="AJ56">
            <v>25</v>
          </cell>
          <cell r="AK56">
            <v>0</v>
          </cell>
          <cell r="AM56">
            <v>0</v>
          </cell>
          <cell r="AN56">
            <v>0</v>
          </cell>
          <cell r="AO56">
            <v>0</v>
          </cell>
        </row>
        <row r="57">
          <cell r="C57">
            <v>56</v>
          </cell>
          <cell r="D57" t="str">
            <v>Mr</v>
          </cell>
          <cell r="E57" t="str">
            <v>N56</v>
          </cell>
          <cell r="G57" t="str">
            <v>P56</v>
          </cell>
          <cell r="H57" t="str">
            <v>I</v>
          </cell>
          <cell r="I57" t="str">
            <v>SECOND DE CUISINE</v>
          </cell>
          <cell r="J57" t="str">
            <v>E</v>
          </cell>
          <cell r="K57" t="str">
            <v>5</v>
          </cell>
          <cell r="L57" t="str">
            <v>D56</v>
          </cell>
          <cell r="O57" t="str">
            <v>A56</v>
          </cell>
          <cell r="P57" t="str">
            <v>C56</v>
          </cell>
          <cell r="Q57" t="str">
            <v>CP56</v>
          </cell>
          <cell r="R57" t="str">
            <v>V56</v>
          </cell>
          <cell r="T57" t="str">
            <v>T4</v>
          </cell>
          <cell r="U57" t="str">
            <v>S56</v>
          </cell>
          <cell r="V57" t="str">
            <v>DN56</v>
          </cell>
          <cell r="W57" t="str">
            <v>CN56</v>
          </cell>
          <cell r="Y57" t="str">
            <v>MARIE(E)</v>
          </cell>
          <cell r="Z57">
            <v>151.66999999999999</v>
          </cell>
          <cell r="AA57">
            <v>12.856860288784864</v>
          </cell>
          <cell r="AB57">
            <v>1950</v>
          </cell>
          <cell r="AC57" t="str">
            <v/>
          </cell>
          <cell r="AD57" t="str">
            <v/>
          </cell>
          <cell r="AE57" t="str">
            <v/>
          </cell>
          <cell r="AG57">
            <v>25</v>
          </cell>
          <cell r="AI57">
            <v>25</v>
          </cell>
          <cell r="AJ57">
            <v>25</v>
          </cell>
          <cell r="AK57">
            <v>0</v>
          </cell>
          <cell r="AM57">
            <v>0</v>
          </cell>
          <cell r="AN57">
            <v>0</v>
          </cell>
          <cell r="AO57">
            <v>0</v>
          </cell>
        </row>
        <row r="58">
          <cell r="C58">
            <v>57</v>
          </cell>
          <cell r="D58" t="str">
            <v xml:space="preserve">Mme </v>
          </cell>
          <cell r="E58" t="str">
            <v>N57</v>
          </cell>
          <cell r="F58" t="str">
            <v>NOM L</v>
          </cell>
          <cell r="G58" t="str">
            <v>P57</v>
          </cell>
          <cell r="H58" t="str">
            <v>I</v>
          </cell>
          <cell r="I58" t="str">
            <v>CHEF DE CUISINE</v>
          </cell>
          <cell r="J58" t="str">
            <v>M</v>
          </cell>
          <cell r="K58" t="str">
            <v>6</v>
          </cell>
          <cell r="L58" t="str">
            <v>D57</v>
          </cell>
          <cell r="O58" t="str">
            <v>A57</v>
          </cell>
          <cell r="P58" t="str">
            <v>C57</v>
          </cell>
          <cell r="Q58" t="str">
            <v>CP57</v>
          </cell>
          <cell r="R58" t="str">
            <v>V57</v>
          </cell>
          <cell r="T58" t="str">
            <v>T1</v>
          </cell>
          <cell r="U58" t="str">
            <v>S57</v>
          </cell>
          <cell r="V58" t="str">
            <v>DN57</v>
          </cell>
          <cell r="W58" t="str">
            <v>CN57</v>
          </cell>
          <cell r="Y58" t="str">
            <v>MARIE(E)</v>
          </cell>
          <cell r="Z58">
            <v>151.66999999999999</v>
          </cell>
          <cell r="AA58">
            <v>19.644623195094614</v>
          </cell>
          <cell r="AB58">
            <v>2979.5</v>
          </cell>
          <cell r="AC58" t="str">
            <v/>
          </cell>
          <cell r="AD58" t="str">
            <v/>
          </cell>
          <cell r="AE58" t="str">
            <v/>
          </cell>
          <cell r="AG58">
            <v>25</v>
          </cell>
          <cell r="AI58">
            <v>25</v>
          </cell>
          <cell r="AJ58">
            <v>25</v>
          </cell>
          <cell r="AK58">
            <v>0</v>
          </cell>
          <cell r="AM58">
            <v>0</v>
          </cell>
          <cell r="AN58">
            <v>5</v>
          </cell>
          <cell r="AO58">
            <v>5</v>
          </cell>
        </row>
        <row r="59">
          <cell r="C59">
            <v>58</v>
          </cell>
          <cell r="D59" t="str">
            <v>Mr</v>
          </cell>
          <cell r="E59" t="str">
            <v>N58</v>
          </cell>
          <cell r="G59" t="str">
            <v>P58</v>
          </cell>
          <cell r="H59" t="str">
            <v>I</v>
          </cell>
          <cell r="I59" t="str">
            <v>PLONGEUR(SE)</v>
          </cell>
          <cell r="J59" t="str">
            <v>E</v>
          </cell>
          <cell r="K59" t="str">
            <v>1</v>
          </cell>
          <cell r="L59" t="str">
            <v>D58</v>
          </cell>
          <cell r="O59" t="str">
            <v>A58</v>
          </cell>
          <cell r="P59" t="str">
            <v>C58</v>
          </cell>
          <cell r="Q59" t="str">
            <v>CP58</v>
          </cell>
          <cell r="R59" t="str">
            <v>V58</v>
          </cell>
          <cell r="T59" t="str">
            <v>T2</v>
          </cell>
          <cell r="U59" t="str">
            <v>S58</v>
          </cell>
          <cell r="V59" t="str">
            <v>DN58</v>
          </cell>
          <cell r="W59" t="str">
            <v>CN58</v>
          </cell>
          <cell r="Y59" t="str">
            <v>MARIE(E)</v>
          </cell>
          <cell r="Z59">
            <v>151.66999999999999</v>
          </cell>
          <cell r="AA59">
            <v>10.150392299070351</v>
          </cell>
          <cell r="AB59">
            <v>1539.51</v>
          </cell>
          <cell r="AC59" t="str">
            <v/>
          </cell>
          <cell r="AD59" t="str">
            <v/>
          </cell>
          <cell r="AE59" t="str">
            <v/>
          </cell>
          <cell r="AG59">
            <v>25</v>
          </cell>
          <cell r="AI59">
            <v>25</v>
          </cell>
          <cell r="AJ59">
            <v>25</v>
          </cell>
          <cell r="AK59">
            <v>0</v>
          </cell>
          <cell r="AM59">
            <v>0</v>
          </cell>
          <cell r="AN59">
            <v>0</v>
          </cell>
          <cell r="AO59">
            <v>0</v>
          </cell>
        </row>
        <row r="60">
          <cell r="C60">
            <v>59</v>
          </cell>
          <cell r="D60" t="str">
            <v xml:space="preserve">Mme </v>
          </cell>
          <cell r="E60" t="str">
            <v>N59</v>
          </cell>
          <cell r="G60" t="str">
            <v>P59</v>
          </cell>
          <cell r="H60" t="str">
            <v>I</v>
          </cell>
          <cell r="I60" t="str">
            <v>DIRECTEUR DE SITE</v>
          </cell>
          <cell r="J60" t="str">
            <v>C</v>
          </cell>
          <cell r="K60" t="str">
            <v>9</v>
          </cell>
          <cell r="L60" t="str">
            <v>D59</v>
          </cell>
          <cell r="O60" t="str">
            <v>A59</v>
          </cell>
          <cell r="P60" t="str">
            <v>C59</v>
          </cell>
          <cell r="Q60" t="str">
            <v>CP59</v>
          </cell>
          <cell r="R60" t="str">
            <v>V59</v>
          </cell>
          <cell r="T60" t="str">
            <v>T3</v>
          </cell>
          <cell r="U60" t="str">
            <v>S59</v>
          </cell>
          <cell r="V60" t="str">
            <v>DN59</v>
          </cell>
          <cell r="W60" t="str">
            <v>CN59</v>
          </cell>
          <cell r="Y60" t="str">
            <v>MARIE(E)</v>
          </cell>
          <cell r="Z60">
            <v>151.66999999999999</v>
          </cell>
          <cell r="AA60">
            <v>19.97758291026571</v>
          </cell>
          <cell r="AB60">
            <v>3030</v>
          </cell>
          <cell r="AC60" t="str">
            <v/>
          </cell>
          <cell r="AD60" t="str">
            <v/>
          </cell>
          <cell r="AE60" t="str">
            <v/>
          </cell>
          <cell r="AG60">
            <v>25</v>
          </cell>
          <cell r="AI60">
            <v>25</v>
          </cell>
          <cell r="AJ60">
            <v>25</v>
          </cell>
          <cell r="AK60">
            <v>0</v>
          </cell>
          <cell r="AM60">
            <v>0</v>
          </cell>
          <cell r="AN60">
            <v>10</v>
          </cell>
          <cell r="AO60">
            <v>10</v>
          </cell>
        </row>
        <row r="61">
          <cell r="C61">
            <v>60</v>
          </cell>
          <cell r="D61" t="str">
            <v>Mr</v>
          </cell>
          <cell r="E61" t="str">
            <v>N60</v>
          </cell>
          <cell r="G61" t="str">
            <v>P60</v>
          </cell>
          <cell r="H61" t="str">
            <v>I</v>
          </cell>
          <cell r="I61" t="str">
            <v>MAITRE D'HOTEL</v>
          </cell>
          <cell r="J61" t="str">
            <v>E</v>
          </cell>
          <cell r="K61" t="str">
            <v>5</v>
          </cell>
          <cell r="L61" t="str">
            <v>D60</v>
          </cell>
          <cell r="O61" t="str">
            <v>A60</v>
          </cell>
          <cell r="P61" t="str">
            <v>C60</v>
          </cell>
          <cell r="Q61" t="str">
            <v>CP60</v>
          </cell>
          <cell r="R61" t="str">
            <v>V60</v>
          </cell>
          <cell r="T61" t="str">
            <v>T4</v>
          </cell>
          <cell r="U61" t="str">
            <v>S60</v>
          </cell>
          <cell r="V61" t="str">
            <v>DN60</v>
          </cell>
          <cell r="W61" t="str">
            <v>CN60</v>
          </cell>
          <cell r="Y61" t="str">
            <v>CELIBATAIRE</v>
          </cell>
          <cell r="Z61">
            <v>151.66999999999999</v>
          </cell>
          <cell r="AA61">
            <v>14.650227467528188</v>
          </cell>
          <cell r="AB61">
            <v>2222</v>
          </cell>
          <cell r="AC61" t="str">
            <v/>
          </cell>
          <cell r="AD61" t="str">
            <v/>
          </cell>
          <cell r="AE61" t="str">
            <v/>
          </cell>
          <cell r="AG61">
            <v>25</v>
          </cell>
          <cell r="AI61">
            <v>25</v>
          </cell>
          <cell r="AJ61">
            <v>25</v>
          </cell>
          <cell r="AK61">
            <v>0</v>
          </cell>
          <cell r="AM61">
            <v>0</v>
          </cell>
          <cell r="AN61">
            <v>0</v>
          </cell>
          <cell r="AO61">
            <v>0</v>
          </cell>
        </row>
        <row r="62">
          <cell r="C62">
            <v>61</v>
          </cell>
          <cell r="D62" t="str">
            <v xml:space="preserve">Mme </v>
          </cell>
          <cell r="E62" t="str">
            <v>N61</v>
          </cell>
          <cell r="F62" t="str">
            <v>NOM M</v>
          </cell>
          <cell r="G62" t="str">
            <v>P61</v>
          </cell>
          <cell r="H62" t="str">
            <v>I</v>
          </cell>
          <cell r="I62" t="str">
            <v>CHEF DE RANG</v>
          </cell>
          <cell r="J62" t="str">
            <v>E</v>
          </cell>
          <cell r="K62" t="str">
            <v>4</v>
          </cell>
          <cell r="L62" t="str">
            <v>D61</v>
          </cell>
          <cell r="O62" t="str">
            <v>A61</v>
          </cell>
          <cell r="P62" t="str">
            <v>C61</v>
          </cell>
          <cell r="Q62" t="str">
            <v>CP61</v>
          </cell>
          <cell r="R62" t="str">
            <v>V61</v>
          </cell>
          <cell r="T62" t="str">
            <v>T1</v>
          </cell>
          <cell r="U62" t="str">
            <v>S61</v>
          </cell>
          <cell r="V62" t="str">
            <v>DN61</v>
          </cell>
          <cell r="W62" t="str">
            <v>CN61</v>
          </cell>
          <cell r="Y62" t="str">
            <v>MARIE(E)</v>
          </cell>
          <cell r="Z62">
            <v>151.66999999999999</v>
          </cell>
          <cell r="AA62">
            <v>12.781565240324388</v>
          </cell>
          <cell r="AB62">
            <v>1938.58</v>
          </cell>
          <cell r="AC62" t="str">
            <v/>
          </cell>
          <cell r="AD62" t="str">
            <v/>
          </cell>
          <cell r="AE62" t="str">
            <v/>
          </cell>
          <cell r="AG62">
            <v>25</v>
          </cell>
          <cell r="AI62">
            <v>25</v>
          </cell>
          <cell r="AJ62">
            <v>25</v>
          </cell>
          <cell r="AK62">
            <v>0</v>
          </cell>
          <cell r="AM62">
            <v>0</v>
          </cell>
          <cell r="AN62">
            <v>0</v>
          </cell>
          <cell r="AO62">
            <v>0</v>
          </cell>
        </row>
        <row r="63">
          <cell r="C63">
            <v>62</v>
          </cell>
          <cell r="D63" t="str">
            <v>Mr</v>
          </cell>
          <cell r="E63" t="str">
            <v>N62</v>
          </cell>
          <cell r="G63" t="str">
            <v>P62</v>
          </cell>
          <cell r="H63" t="str">
            <v>I</v>
          </cell>
          <cell r="I63" t="str">
            <v>CHEF DE CUISINE</v>
          </cell>
          <cell r="J63" t="str">
            <v>M</v>
          </cell>
          <cell r="K63" t="str">
            <v>6</v>
          </cell>
          <cell r="L63" t="str">
            <v>D62</v>
          </cell>
          <cell r="O63" t="str">
            <v>A62</v>
          </cell>
          <cell r="P63" t="str">
            <v>C62</v>
          </cell>
          <cell r="Q63" t="str">
            <v>CP62</v>
          </cell>
          <cell r="R63" t="str">
            <v>V62</v>
          </cell>
          <cell r="T63" t="str">
            <v>T2</v>
          </cell>
          <cell r="U63" t="str">
            <v>S62</v>
          </cell>
          <cell r="V63" t="str">
            <v>DN62</v>
          </cell>
          <cell r="W63" t="str">
            <v>CN62</v>
          </cell>
          <cell r="Y63" t="str">
            <v>CELIBATAIRE</v>
          </cell>
          <cell r="Z63">
            <v>151.66999999999999</v>
          </cell>
          <cell r="AA63">
            <v>21.098437396980287</v>
          </cell>
          <cell r="AB63">
            <v>3200</v>
          </cell>
          <cell r="AC63" t="str">
            <v/>
          </cell>
          <cell r="AD63" t="str">
            <v/>
          </cell>
          <cell r="AE63" t="str">
            <v/>
          </cell>
          <cell r="AG63">
            <v>25</v>
          </cell>
          <cell r="AI63">
            <v>25</v>
          </cell>
          <cell r="AJ63">
            <v>25</v>
          </cell>
          <cell r="AK63">
            <v>0</v>
          </cell>
          <cell r="AM63">
            <v>0</v>
          </cell>
          <cell r="AN63">
            <v>5</v>
          </cell>
          <cell r="AO63">
            <v>5</v>
          </cell>
        </row>
        <row r="64">
          <cell r="C64">
            <v>63</v>
          </cell>
          <cell r="D64" t="str">
            <v xml:space="preserve">Mme </v>
          </cell>
          <cell r="E64" t="str">
            <v>N63</v>
          </cell>
          <cell r="G64" t="str">
            <v>P63</v>
          </cell>
          <cell r="H64" t="str">
            <v>A</v>
          </cell>
          <cell r="I64" t="str">
            <v>APPRENTI(E)</v>
          </cell>
          <cell r="J64" t="str">
            <v>E</v>
          </cell>
          <cell r="K64" t="str">
            <v>1</v>
          </cell>
          <cell r="L64" t="str">
            <v>D63</v>
          </cell>
          <cell r="O64" t="str">
            <v>A63</v>
          </cell>
          <cell r="P64" t="str">
            <v>C63</v>
          </cell>
          <cell r="Q64" t="str">
            <v>CP63</v>
          </cell>
          <cell r="R64" t="str">
            <v>V63</v>
          </cell>
          <cell r="T64" t="str">
            <v>T3</v>
          </cell>
          <cell r="U64" t="str">
            <v>S63</v>
          </cell>
          <cell r="V64" t="str">
            <v>DN63</v>
          </cell>
          <cell r="W64" t="str">
            <v>CN63</v>
          </cell>
          <cell r="Y64" t="str">
            <v>CELIBATAIRE</v>
          </cell>
          <cell r="Z64">
            <v>151.66999999999999</v>
          </cell>
          <cell r="AA64">
            <v>0</v>
          </cell>
          <cell r="AC64" t="str">
            <v/>
          </cell>
          <cell r="AD64" t="str">
            <v/>
          </cell>
          <cell r="AE64" t="str">
            <v/>
          </cell>
          <cell r="AG64">
            <v>25</v>
          </cell>
          <cell r="AI64">
            <v>25</v>
          </cell>
          <cell r="AJ64">
            <v>25</v>
          </cell>
          <cell r="AK64">
            <v>0</v>
          </cell>
          <cell r="AM64">
            <v>0</v>
          </cell>
          <cell r="AN64">
            <v>0</v>
          </cell>
          <cell r="AO64">
            <v>0</v>
          </cell>
        </row>
        <row r="65">
          <cell r="C65">
            <v>64</v>
          </cell>
          <cell r="D65" t="str">
            <v>Mr</v>
          </cell>
          <cell r="E65" t="str">
            <v>N64</v>
          </cell>
          <cell r="G65" t="str">
            <v>P64</v>
          </cell>
          <cell r="H65" t="str">
            <v>I</v>
          </cell>
          <cell r="I65" t="str">
            <v>ADJOINT(E) RESP. REST.</v>
          </cell>
          <cell r="J65" t="str">
            <v>M</v>
          </cell>
          <cell r="K65" t="str">
            <v>6</v>
          </cell>
          <cell r="L65" t="str">
            <v>D64</v>
          </cell>
          <cell r="O65" t="str">
            <v>A64</v>
          </cell>
          <cell r="P65" t="str">
            <v>C64</v>
          </cell>
          <cell r="Q65" t="str">
            <v>CP64</v>
          </cell>
          <cell r="R65" t="str">
            <v>V64</v>
          </cell>
          <cell r="T65" t="str">
            <v>T4</v>
          </cell>
          <cell r="U65" t="str">
            <v>S64</v>
          </cell>
          <cell r="V65" t="str">
            <v>DN64</v>
          </cell>
          <cell r="W65" t="str">
            <v>CN64</v>
          </cell>
          <cell r="Y65" t="str">
            <v>MARIE(E)</v>
          </cell>
          <cell r="Z65">
            <v>151.66999999999999</v>
          </cell>
          <cell r="AA65">
            <v>16.724599459352543</v>
          </cell>
          <cell r="AB65">
            <v>2536.62</v>
          </cell>
          <cell r="AC65" t="str">
            <v/>
          </cell>
          <cell r="AD65" t="str">
            <v/>
          </cell>
          <cell r="AE65" t="str">
            <v/>
          </cell>
          <cell r="AG65">
            <v>25</v>
          </cell>
          <cell r="AI65">
            <v>25</v>
          </cell>
          <cell r="AJ65">
            <v>25</v>
          </cell>
          <cell r="AK65">
            <v>2</v>
          </cell>
          <cell r="AM65">
            <v>2</v>
          </cell>
          <cell r="AN65">
            <v>5</v>
          </cell>
          <cell r="AO65">
            <v>5</v>
          </cell>
        </row>
        <row r="66">
          <cell r="C66">
            <v>65</v>
          </cell>
          <cell r="D66" t="str">
            <v>Mr</v>
          </cell>
          <cell r="E66" t="str">
            <v>N65</v>
          </cell>
          <cell r="G66" t="str">
            <v>P65</v>
          </cell>
          <cell r="H66" t="str">
            <v>I</v>
          </cell>
          <cell r="I66" t="str">
            <v>CHEF DE PARTIE</v>
          </cell>
          <cell r="J66" t="str">
            <v>E</v>
          </cell>
          <cell r="K66" t="str">
            <v>5</v>
          </cell>
          <cell r="L66" t="str">
            <v>D65</v>
          </cell>
          <cell r="O66" t="str">
            <v>A65</v>
          </cell>
          <cell r="P66" t="str">
            <v>C65</v>
          </cell>
          <cell r="Q66" t="str">
            <v>CP65</v>
          </cell>
          <cell r="R66" t="str">
            <v>V65</v>
          </cell>
          <cell r="T66" t="str">
            <v>T1</v>
          </cell>
          <cell r="U66" t="str">
            <v>S65</v>
          </cell>
          <cell r="V66" t="str">
            <v>DN65</v>
          </cell>
          <cell r="W66" t="str">
            <v>CN65</v>
          </cell>
          <cell r="Y66" t="str">
            <v>MARIE(E)</v>
          </cell>
          <cell r="Z66">
            <v>151.66999999999999</v>
          </cell>
          <cell r="AA66">
            <v>27.968616074371994</v>
          </cell>
          <cell r="AB66">
            <v>4242</v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>
            <v>25</v>
          </cell>
          <cell r="AI66">
            <v>25</v>
          </cell>
          <cell r="AJ66">
            <v>25</v>
          </cell>
          <cell r="AK66">
            <v>0</v>
          </cell>
          <cell r="AM66">
            <v>0</v>
          </cell>
          <cell r="AN66">
            <v>0</v>
          </cell>
          <cell r="AO66">
            <v>0</v>
          </cell>
        </row>
        <row r="67">
          <cell r="C67">
            <v>66</v>
          </cell>
          <cell r="D67" t="str">
            <v>Mr</v>
          </cell>
          <cell r="E67" t="str">
            <v>N66</v>
          </cell>
          <cell r="G67" t="str">
            <v>P66</v>
          </cell>
          <cell r="H67" t="str">
            <v>I</v>
          </cell>
          <cell r="I67" t="str">
            <v>DIRECT. DE RESTAURANT TOURNANT</v>
          </cell>
          <cell r="J67" t="str">
            <v>C</v>
          </cell>
          <cell r="K67" t="str">
            <v>9</v>
          </cell>
          <cell r="L67" t="str">
            <v>D66</v>
          </cell>
          <cell r="O67" t="str">
            <v>A66</v>
          </cell>
          <cell r="P67" t="str">
            <v>C66</v>
          </cell>
          <cell r="Q67" t="str">
            <v>CP66</v>
          </cell>
          <cell r="R67" t="str">
            <v>V66</v>
          </cell>
          <cell r="T67" t="str">
            <v>T2</v>
          </cell>
          <cell r="U67" t="str">
            <v>S66</v>
          </cell>
          <cell r="V67" t="str">
            <v>DN66</v>
          </cell>
          <cell r="W67" t="str">
            <v>CN66</v>
          </cell>
          <cell r="Y67" t="str">
            <v>MARIE(E)</v>
          </cell>
          <cell r="Z67">
            <v>151.66999999999999</v>
          </cell>
          <cell r="AA67">
            <v>18.312784334410235</v>
          </cell>
          <cell r="AB67">
            <v>2777.5</v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>
            <v>25</v>
          </cell>
          <cell r="AI67">
            <v>25</v>
          </cell>
          <cell r="AJ67">
            <v>25</v>
          </cell>
          <cell r="AK67">
            <v>0</v>
          </cell>
          <cell r="AM67">
            <v>0</v>
          </cell>
          <cell r="AN67">
            <v>10</v>
          </cell>
          <cell r="AO67">
            <v>10</v>
          </cell>
        </row>
        <row r="68">
          <cell r="C68">
            <v>67</v>
          </cell>
          <cell r="D68" t="str">
            <v>Mr</v>
          </cell>
          <cell r="E68" t="str">
            <v>N67</v>
          </cell>
          <cell r="G68" t="str">
            <v>P67</v>
          </cell>
          <cell r="H68" t="str">
            <v>I</v>
          </cell>
          <cell r="I68" t="str">
            <v>PLONGEUR(SE)</v>
          </cell>
          <cell r="J68" t="str">
            <v>E</v>
          </cell>
          <cell r="K68" t="str">
            <v>1</v>
          </cell>
          <cell r="L68" t="str">
            <v>D67</v>
          </cell>
          <cell r="O68" t="str">
            <v>A67</v>
          </cell>
          <cell r="P68" t="str">
            <v>C67</v>
          </cell>
          <cell r="Q68" t="str">
            <v>CP67</v>
          </cell>
          <cell r="R68" t="str">
            <v>V67</v>
          </cell>
          <cell r="T68" t="str">
            <v>T3</v>
          </cell>
          <cell r="U68" t="str">
            <v>S67</v>
          </cell>
          <cell r="V68" t="str">
            <v>DN67</v>
          </cell>
          <cell r="W68" t="str">
            <v>CN67</v>
          </cell>
          <cell r="Y68" t="str">
            <v>MARIE(E)</v>
          </cell>
          <cell r="Z68">
            <v>151.66999999999999</v>
          </cell>
          <cell r="AA68">
            <v>16.724599459352543</v>
          </cell>
          <cell r="AB68">
            <v>2536.62</v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>
            <v>0</v>
          </cell>
          <cell r="AI68">
            <v>0</v>
          </cell>
          <cell r="AJ68">
            <v>25</v>
          </cell>
          <cell r="AK68">
            <v>2</v>
          </cell>
          <cell r="AM68">
            <v>2</v>
          </cell>
          <cell r="AN68">
            <v>0</v>
          </cell>
          <cell r="AO68">
            <v>0</v>
          </cell>
        </row>
        <row r="69">
          <cell r="C69">
            <v>68</v>
          </cell>
          <cell r="D69" t="str">
            <v xml:space="preserve">Mme </v>
          </cell>
          <cell r="E69" t="str">
            <v>N68</v>
          </cell>
          <cell r="F69" t="str">
            <v>NOM N</v>
          </cell>
          <cell r="G69" t="str">
            <v>P68</v>
          </cell>
          <cell r="H69" t="str">
            <v>I</v>
          </cell>
          <cell r="I69" t="str">
            <v>COMMIS DE CUISINE</v>
          </cell>
          <cell r="J69" t="str">
            <v>E</v>
          </cell>
          <cell r="K69" t="str">
            <v>3</v>
          </cell>
          <cell r="L69" t="str">
            <v>D68</v>
          </cell>
          <cell r="O69" t="str">
            <v>A68</v>
          </cell>
          <cell r="P69" t="str">
            <v>C68</v>
          </cell>
          <cell r="Q69" t="str">
            <v>CP68</v>
          </cell>
          <cell r="R69" t="str">
            <v>V68</v>
          </cell>
          <cell r="T69" t="str">
            <v>T4</v>
          </cell>
          <cell r="U69" t="str">
            <v>S68</v>
          </cell>
          <cell r="V69" t="str">
            <v>DN68</v>
          </cell>
          <cell r="W69" t="str">
            <v>CN68</v>
          </cell>
          <cell r="Y69" t="str">
            <v>MARIE(E)</v>
          </cell>
          <cell r="Z69">
            <v>151.66999999999999</v>
          </cell>
          <cell r="AA69">
            <v>11.119535834377267</v>
          </cell>
          <cell r="AB69">
            <v>1686.5</v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>
            <v>25</v>
          </cell>
          <cell r="AI69">
            <v>25</v>
          </cell>
          <cell r="AJ69">
            <v>25</v>
          </cell>
          <cell r="AK69">
            <v>0</v>
          </cell>
          <cell r="AM69">
            <v>0</v>
          </cell>
          <cell r="AN69">
            <v>0</v>
          </cell>
          <cell r="AO69">
            <v>0</v>
          </cell>
        </row>
        <row r="70">
          <cell r="C70">
            <v>69</v>
          </cell>
          <cell r="D70" t="str">
            <v>Mr</v>
          </cell>
          <cell r="E70" t="str">
            <v>N69</v>
          </cell>
          <cell r="G70" t="str">
            <v>P69</v>
          </cell>
          <cell r="H70" t="str">
            <v>I</v>
          </cell>
          <cell r="I70" t="str">
            <v>EMPLOYE(E) DE REST.</v>
          </cell>
          <cell r="J70" t="str">
            <v>E</v>
          </cell>
          <cell r="K70" t="str">
            <v>1</v>
          </cell>
          <cell r="L70" t="str">
            <v>D69</v>
          </cell>
          <cell r="O70" t="str">
            <v>A69</v>
          </cell>
          <cell r="P70" t="str">
            <v>C69</v>
          </cell>
          <cell r="Q70" t="str">
            <v>CP69</v>
          </cell>
          <cell r="R70" t="str">
            <v>V69</v>
          </cell>
          <cell r="T70" t="str">
            <v>T1</v>
          </cell>
          <cell r="U70" t="str">
            <v>S69</v>
          </cell>
          <cell r="V70" t="str">
            <v>DN69</v>
          </cell>
          <cell r="W70" t="str">
            <v>CN69</v>
          </cell>
          <cell r="Y70" t="str">
            <v>MARIE(E)</v>
          </cell>
          <cell r="Z70">
            <v>151.66999999999999</v>
          </cell>
          <cell r="AA70">
            <v>10.231225687347532</v>
          </cell>
          <cell r="AB70">
            <v>1551.77</v>
          </cell>
          <cell r="AC70">
            <v>33.25</v>
          </cell>
          <cell r="AD70" t="str">
            <v/>
          </cell>
          <cell r="AE70" t="str">
            <v/>
          </cell>
          <cell r="AF70" t="str">
            <v/>
          </cell>
          <cell r="AG70">
            <v>26</v>
          </cell>
          <cell r="AI70">
            <v>26</v>
          </cell>
          <cell r="AJ70">
            <v>25</v>
          </cell>
          <cell r="AK70">
            <v>0</v>
          </cell>
          <cell r="AM70">
            <v>0</v>
          </cell>
          <cell r="AN70">
            <v>0</v>
          </cell>
          <cell r="AO70">
            <v>0</v>
          </cell>
        </row>
        <row r="71">
          <cell r="C71">
            <v>70</v>
          </cell>
          <cell r="D71" t="str">
            <v>Mr</v>
          </cell>
          <cell r="E71" t="str">
            <v>N70</v>
          </cell>
          <cell r="G71" t="str">
            <v>P70</v>
          </cell>
          <cell r="H71" t="str">
            <v>I</v>
          </cell>
          <cell r="I71" t="str">
            <v>PLONGEUR(SE)</v>
          </cell>
          <cell r="J71" t="str">
            <v>E</v>
          </cell>
          <cell r="K71" t="str">
            <v>1</v>
          </cell>
          <cell r="L71" t="str">
            <v>D70</v>
          </cell>
          <cell r="O71" t="str">
            <v>A70</v>
          </cell>
          <cell r="P71" t="str">
            <v>C70</v>
          </cell>
          <cell r="Q71" t="str">
            <v>CP70</v>
          </cell>
          <cell r="R71" t="str">
            <v>V70</v>
          </cell>
          <cell r="T71" t="str">
            <v>T2</v>
          </cell>
          <cell r="U71" t="str">
            <v>S70</v>
          </cell>
          <cell r="V71" t="str">
            <v>DN70</v>
          </cell>
          <cell r="W71" t="str">
            <v>CN70</v>
          </cell>
          <cell r="Y71" t="str">
            <v>CELIBATAIRE</v>
          </cell>
          <cell r="Z71">
            <v>151.66999999999999</v>
          </cell>
          <cell r="AA71">
            <v>13.85112415111756</v>
          </cell>
          <cell r="AB71">
            <v>2100.8000000000002</v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>
            <v>35</v>
          </cell>
          <cell r="AI71">
            <v>35</v>
          </cell>
          <cell r="AJ71">
            <v>25</v>
          </cell>
          <cell r="AK71">
            <v>0</v>
          </cell>
          <cell r="AM71">
            <v>0</v>
          </cell>
          <cell r="AN71">
            <v>0</v>
          </cell>
          <cell r="AO71">
            <v>0</v>
          </cell>
        </row>
        <row r="72">
          <cell r="C72">
            <v>71</v>
          </cell>
          <cell r="D72" t="str">
            <v xml:space="preserve">Mme </v>
          </cell>
          <cell r="E72" t="str">
            <v>N71</v>
          </cell>
          <cell r="F72" t="str">
            <v>NOM O</v>
          </cell>
          <cell r="G72" t="str">
            <v>P71</v>
          </cell>
          <cell r="H72" t="str">
            <v>I</v>
          </cell>
          <cell r="I72" t="str">
            <v>EMPLOYE(E) DE REST.</v>
          </cell>
          <cell r="J72" t="str">
            <v>E</v>
          </cell>
          <cell r="K72" t="str">
            <v>1</v>
          </cell>
          <cell r="L72" t="str">
            <v>D71</v>
          </cell>
          <cell r="O72" t="str">
            <v>A71</v>
          </cell>
          <cell r="P72" t="str">
            <v>C71</v>
          </cell>
          <cell r="Q72" t="str">
            <v>CP71</v>
          </cell>
          <cell r="R72" t="str">
            <v>V71</v>
          </cell>
          <cell r="T72" t="str">
            <v>T3</v>
          </cell>
          <cell r="U72" t="str">
            <v>S71</v>
          </cell>
          <cell r="V72" t="str">
            <v>DN71</v>
          </cell>
          <cell r="W72" t="str">
            <v>CN71</v>
          </cell>
          <cell r="Y72" t="str">
            <v>MARIE(E)</v>
          </cell>
          <cell r="Z72">
            <v>151.66999999999999</v>
          </cell>
          <cell r="AA72">
            <v>12.8207951473594</v>
          </cell>
          <cell r="AB72">
            <v>1944.53</v>
          </cell>
          <cell r="AC72" t="str">
            <v/>
          </cell>
          <cell r="AD72" t="str">
            <v/>
          </cell>
          <cell r="AE72" t="str">
            <v/>
          </cell>
          <cell r="AF72" t="str">
            <v/>
          </cell>
          <cell r="AG72">
            <v>25</v>
          </cell>
          <cell r="AI72">
            <v>25</v>
          </cell>
          <cell r="AJ72">
            <v>25</v>
          </cell>
          <cell r="AK72">
            <v>0</v>
          </cell>
          <cell r="AM72">
            <v>0</v>
          </cell>
          <cell r="AN72">
            <v>0</v>
          </cell>
          <cell r="AO72">
            <v>0</v>
          </cell>
        </row>
        <row r="73">
          <cell r="C73">
            <v>72</v>
          </cell>
          <cell r="D73" t="str">
            <v>Mr</v>
          </cell>
          <cell r="E73" t="str">
            <v>N72</v>
          </cell>
          <cell r="G73" t="str">
            <v>P72</v>
          </cell>
          <cell r="H73" t="str">
            <v>I</v>
          </cell>
          <cell r="I73" t="str">
            <v>SECOND DE CUISINE</v>
          </cell>
          <cell r="J73" t="str">
            <v>E</v>
          </cell>
          <cell r="K73" t="str">
            <v>5</v>
          </cell>
          <cell r="L73" t="str">
            <v>D72</v>
          </cell>
          <cell r="O73" t="str">
            <v>A72</v>
          </cell>
          <cell r="P73" t="str">
            <v>C72</v>
          </cell>
          <cell r="Q73" t="str">
            <v>CP72</v>
          </cell>
          <cell r="R73" t="str">
            <v>V72</v>
          </cell>
          <cell r="T73" t="str">
            <v>T4</v>
          </cell>
          <cell r="U73" t="str">
            <v>S72</v>
          </cell>
          <cell r="V73" t="str">
            <v>DN72</v>
          </cell>
          <cell r="W73" t="str">
            <v>CN72</v>
          </cell>
          <cell r="Y73" t="str">
            <v>CELIBATAIRE</v>
          </cell>
          <cell r="Z73">
            <v>151.66999999999999</v>
          </cell>
          <cell r="AA73">
            <v>15.316146897870377</v>
          </cell>
          <cell r="AB73">
            <v>2323</v>
          </cell>
          <cell r="AC73" t="str">
            <v/>
          </cell>
          <cell r="AD73" t="str">
            <v/>
          </cell>
          <cell r="AE73" t="str">
            <v/>
          </cell>
          <cell r="AF73" t="str">
            <v/>
          </cell>
          <cell r="AG73">
            <v>25</v>
          </cell>
          <cell r="AI73">
            <v>25</v>
          </cell>
          <cell r="AJ73">
            <v>25</v>
          </cell>
          <cell r="AK73">
            <v>0</v>
          </cell>
          <cell r="AM73">
            <v>0</v>
          </cell>
          <cell r="AN73">
            <v>0</v>
          </cell>
          <cell r="AO73">
            <v>0</v>
          </cell>
        </row>
        <row r="74">
          <cell r="C74">
            <v>73</v>
          </cell>
          <cell r="D74" t="str">
            <v xml:space="preserve">Mme </v>
          </cell>
          <cell r="E74" t="str">
            <v>N73</v>
          </cell>
          <cell r="G74" t="str">
            <v>P73</v>
          </cell>
          <cell r="H74" t="str">
            <v>I</v>
          </cell>
          <cell r="I74" t="str">
            <v>RESPONSABLE POINT DE VENTE</v>
          </cell>
          <cell r="J74" t="str">
            <v>E</v>
          </cell>
          <cell r="K74" t="str">
            <v>5</v>
          </cell>
          <cell r="L74" t="str">
            <v>D73</v>
          </cell>
          <cell r="O74" t="str">
            <v>A73</v>
          </cell>
          <cell r="P74" t="str">
            <v>C73</v>
          </cell>
          <cell r="Q74" t="str">
            <v>CP73</v>
          </cell>
          <cell r="R74" t="str">
            <v>V73</v>
          </cell>
          <cell r="T74" t="str">
            <v>T1</v>
          </cell>
          <cell r="U74" t="str">
            <v>S73</v>
          </cell>
          <cell r="V74" t="str">
            <v>DN73</v>
          </cell>
          <cell r="W74" t="str">
            <v>CN73</v>
          </cell>
          <cell r="Y74" t="str">
            <v>CELIBATAIRE</v>
          </cell>
          <cell r="Z74">
            <v>151.66999999999999</v>
          </cell>
          <cell r="AA74">
            <v>11.801938418935849</v>
          </cell>
          <cell r="AB74">
            <v>1790</v>
          </cell>
          <cell r="AC74" t="str">
            <v/>
          </cell>
          <cell r="AD74" t="str">
            <v/>
          </cell>
          <cell r="AE74" t="str">
            <v/>
          </cell>
          <cell r="AF74" t="str">
            <v/>
          </cell>
          <cell r="AG74">
            <v>25</v>
          </cell>
          <cell r="AI74">
            <v>25</v>
          </cell>
          <cell r="AJ74">
            <v>25</v>
          </cell>
          <cell r="AK74">
            <v>0</v>
          </cell>
          <cell r="AM74">
            <v>0</v>
          </cell>
          <cell r="AN74">
            <v>0</v>
          </cell>
          <cell r="AO74">
            <v>0</v>
          </cell>
        </row>
        <row r="75">
          <cell r="C75">
            <v>74</v>
          </cell>
          <cell r="D75" t="str">
            <v>Mr</v>
          </cell>
          <cell r="E75" t="str">
            <v>N74</v>
          </cell>
          <cell r="G75" t="str">
            <v>P74</v>
          </cell>
          <cell r="H75" t="str">
            <v>I</v>
          </cell>
          <cell r="I75" t="str">
            <v>PATISSIER(E)</v>
          </cell>
          <cell r="J75" t="str">
            <v>E</v>
          </cell>
          <cell r="K75" t="str">
            <v>4</v>
          </cell>
          <cell r="L75" t="str">
            <v>D74</v>
          </cell>
          <cell r="O75" t="str">
            <v>A74</v>
          </cell>
          <cell r="P75" t="str">
            <v>C74</v>
          </cell>
          <cell r="Q75" t="str">
            <v>CP74</v>
          </cell>
          <cell r="R75" t="str">
            <v>V74</v>
          </cell>
          <cell r="T75" t="str">
            <v>T2</v>
          </cell>
          <cell r="U75" t="str">
            <v>S74</v>
          </cell>
          <cell r="V75" t="str">
            <v>DN74</v>
          </cell>
          <cell r="W75" t="str">
            <v>CN74</v>
          </cell>
          <cell r="Y75" t="str">
            <v>CELIBATAIRE</v>
          </cell>
          <cell r="Z75">
            <v>151.66999999999999</v>
          </cell>
          <cell r="AA75">
            <v>10.150392299070351</v>
          </cell>
          <cell r="AB75">
            <v>1539.51</v>
          </cell>
          <cell r="AC75" t="str">
            <v/>
          </cell>
          <cell r="AD75" t="str">
            <v/>
          </cell>
          <cell r="AE75" t="str">
            <v/>
          </cell>
          <cell r="AF75" t="str">
            <v/>
          </cell>
          <cell r="AG75">
            <v>25</v>
          </cell>
          <cell r="AI75">
            <v>25</v>
          </cell>
          <cell r="AJ75">
            <v>25</v>
          </cell>
          <cell r="AK75">
            <v>0</v>
          </cell>
          <cell r="AM75">
            <v>0</v>
          </cell>
          <cell r="AN75">
            <v>0</v>
          </cell>
          <cell r="AO75">
            <v>0</v>
          </cell>
        </row>
        <row r="76">
          <cell r="C76">
            <v>75</v>
          </cell>
          <cell r="D76" t="str">
            <v>Mr</v>
          </cell>
          <cell r="E76" t="str">
            <v>N75</v>
          </cell>
          <cell r="G76" t="str">
            <v>P75</v>
          </cell>
          <cell r="H76" t="str">
            <v>I</v>
          </cell>
          <cell r="I76" t="str">
            <v>SECOND DE CUISINE</v>
          </cell>
          <cell r="J76" t="str">
            <v>E</v>
          </cell>
          <cell r="K76" t="str">
            <v>5</v>
          </cell>
          <cell r="L76" t="str">
            <v>D75</v>
          </cell>
          <cell r="O76" t="str">
            <v>A75</v>
          </cell>
          <cell r="P76" t="str">
            <v>C75</v>
          </cell>
          <cell r="Q76" t="str">
            <v>CP75</v>
          </cell>
          <cell r="R76" t="str">
            <v>V75</v>
          </cell>
          <cell r="T76" t="str">
            <v>T3</v>
          </cell>
          <cell r="U76" t="str">
            <v>S75</v>
          </cell>
          <cell r="V76" t="str">
            <v>DN75</v>
          </cell>
          <cell r="W76" t="str">
            <v>CN75</v>
          </cell>
          <cell r="Y76" t="str">
            <v>MARIE(E)</v>
          </cell>
          <cell r="Z76">
            <v>151.66999999999999</v>
          </cell>
          <cell r="AA76">
            <v>17.142480385046483</v>
          </cell>
          <cell r="AB76">
            <v>2600</v>
          </cell>
          <cell r="AC76" t="str">
            <v/>
          </cell>
          <cell r="AD76" t="str">
            <v/>
          </cell>
          <cell r="AE76" t="str">
            <v/>
          </cell>
          <cell r="AF76" t="str">
            <v/>
          </cell>
          <cell r="AG76">
            <v>25</v>
          </cell>
          <cell r="AI76">
            <v>25</v>
          </cell>
          <cell r="AJ76">
            <v>25</v>
          </cell>
          <cell r="AK76">
            <v>0</v>
          </cell>
          <cell r="AM76">
            <v>0</v>
          </cell>
          <cell r="AN76">
            <v>0</v>
          </cell>
          <cell r="AO76">
            <v>0</v>
          </cell>
        </row>
        <row r="77">
          <cell r="C77">
            <v>76</v>
          </cell>
          <cell r="E77" t="str">
            <v>N76</v>
          </cell>
          <cell r="G77" t="str">
            <v>P76</v>
          </cell>
          <cell r="H77" t="str">
            <v>I</v>
          </cell>
          <cell r="I77" t="str">
            <v>CHEF DE RANG</v>
          </cell>
          <cell r="K77">
            <v>3</v>
          </cell>
          <cell r="L77" t="str">
            <v>D76</v>
          </cell>
          <cell r="O77" t="str">
            <v>A76</v>
          </cell>
          <cell r="P77" t="str">
            <v>C76</v>
          </cell>
          <cell r="Q77" t="str">
            <v>CP76</v>
          </cell>
          <cell r="R77" t="str">
            <v>V76</v>
          </cell>
          <cell r="T77" t="str">
            <v>T4</v>
          </cell>
          <cell r="U77" t="str">
            <v>S76</v>
          </cell>
          <cell r="V77" t="str">
            <v>DN76</v>
          </cell>
          <cell r="W77" t="str">
            <v>CN76</v>
          </cell>
          <cell r="Y77" t="str">
            <v>CELIBATAIRE</v>
          </cell>
          <cell r="Z77">
            <v>151.66999999999999</v>
          </cell>
          <cell r="AA77">
            <v>12.639282653128504</v>
          </cell>
          <cell r="AB77">
            <v>1917</v>
          </cell>
          <cell r="AG77">
            <v>25</v>
          </cell>
          <cell r="AI77">
            <v>25</v>
          </cell>
          <cell r="AJ77">
            <v>25</v>
          </cell>
          <cell r="AK77">
            <v>0</v>
          </cell>
          <cell r="AM77">
            <v>0</v>
          </cell>
          <cell r="AN77">
            <v>0</v>
          </cell>
          <cell r="AO77">
            <v>0</v>
          </cell>
        </row>
        <row r="78">
          <cell r="C78">
            <v>77</v>
          </cell>
          <cell r="E78" t="str">
            <v>N77</v>
          </cell>
          <cell r="G78" t="str">
            <v>P77</v>
          </cell>
          <cell r="H78" t="str">
            <v>I</v>
          </cell>
          <cell r="I78" t="str">
            <v>MAITRE D'HOTEL RESPONSABLE</v>
          </cell>
          <cell r="K78">
            <v>4</v>
          </cell>
          <cell r="L78" t="str">
            <v>D77</v>
          </cell>
          <cell r="O78" t="str">
            <v>A77</v>
          </cell>
          <cell r="P78" t="str">
            <v>C77</v>
          </cell>
          <cell r="Q78" t="str">
            <v>CP77</v>
          </cell>
          <cell r="R78" t="str">
            <v>V77</v>
          </cell>
          <cell r="T78" t="str">
            <v>T1</v>
          </cell>
          <cell r="U78" t="str">
            <v>S77</v>
          </cell>
          <cell r="V78" t="str">
            <v>DN77</v>
          </cell>
          <cell r="W78" t="str">
            <v>CN77</v>
          </cell>
          <cell r="Y78" t="str">
            <v>MARIE(E)</v>
          </cell>
          <cell r="Z78">
            <v>151.66999999999999</v>
          </cell>
          <cell r="AA78">
            <v>18.312784334410235</v>
          </cell>
          <cell r="AB78">
            <v>2777.5</v>
          </cell>
          <cell r="AG78">
            <v>25</v>
          </cell>
          <cell r="AI78">
            <v>25</v>
          </cell>
          <cell r="AJ78">
            <v>25</v>
          </cell>
          <cell r="AK78">
            <v>0</v>
          </cell>
          <cell r="AM78">
            <v>0</v>
          </cell>
          <cell r="AN78">
            <v>0</v>
          </cell>
          <cell r="AO78">
            <v>0</v>
          </cell>
        </row>
        <row r="79">
          <cell r="C79">
            <v>78</v>
          </cell>
          <cell r="E79" t="str">
            <v>N78</v>
          </cell>
          <cell r="G79" t="str">
            <v>P78</v>
          </cell>
          <cell r="I79" t="str">
            <v>CHEF GERANT</v>
          </cell>
          <cell r="K79">
            <v>7</v>
          </cell>
          <cell r="L79" t="str">
            <v>D78</v>
          </cell>
          <cell r="O79" t="str">
            <v>A78</v>
          </cell>
          <cell r="P79" t="str">
            <v>C78</v>
          </cell>
          <cell r="Q79" t="str">
            <v>CP78</v>
          </cell>
          <cell r="R79" t="str">
            <v>V78</v>
          </cell>
          <cell r="T79" t="str">
            <v>T2</v>
          </cell>
          <cell r="U79" t="str">
            <v>S78</v>
          </cell>
          <cell r="V79" t="str">
            <v>DN78</v>
          </cell>
          <cell r="W79" t="str">
            <v>CN78</v>
          </cell>
          <cell r="Y79" t="str">
            <v>MARIE(E)</v>
          </cell>
          <cell r="Z79">
            <v>151.66999999999999</v>
          </cell>
          <cell r="AA79">
            <v>27.968616074371994</v>
          </cell>
          <cell r="AB79">
            <v>4242</v>
          </cell>
          <cell r="AG79">
            <v>25</v>
          </cell>
          <cell r="AI79">
            <v>25</v>
          </cell>
          <cell r="AJ79">
            <v>25</v>
          </cell>
          <cell r="AK79">
            <v>0</v>
          </cell>
          <cell r="AM79">
            <v>0</v>
          </cell>
          <cell r="AN79">
            <v>5</v>
          </cell>
          <cell r="AO79">
            <v>5</v>
          </cell>
        </row>
        <row r="80">
          <cell r="C80">
            <v>79</v>
          </cell>
          <cell r="E80" t="str">
            <v>N79</v>
          </cell>
          <cell r="G80" t="str">
            <v>P79</v>
          </cell>
          <cell r="I80" t="str">
            <v>CHEF DE CUISINE</v>
          </cell>
          <cell r="K80">
            <v>6</v>
          </cell>
          <cell r="L80" t="str">
            <v>D79</v>
          </cell>
          <cell r="O80" t="str">
            <v>A79</v>
          </cell>
          <cell r="P80" t="str">
            <v>C79</v>
          </cell>
          <cell r="Q80" t="str">
            <v>CP79</v>
          </cell>
          <cell r="R80" t="str">
            <v>V79</v>
          </cell>
          <cell r="T80" t="str">
            <v>T3</v>
          </cell>
          <cell r="U80" t="str">
            <v>S79</v>
          </cell>
          <cell r="V80" t="str">
            <v>DN79</v>
          </cell>
          <cell r="W80" t="str">
            <v>CN79</v>
          </cell>
          <cell r="Y80" t="str">
            <v>CELIBATAIRE</v>
          </cell>
          <cell r="Z80">
            <v>151.66999999999999</v>
          </cell>
          <cell r="AA80">
            <v>14.317267752357091</v>
          </cell>
          <cell r="AB80">
            <v>2171.5</v>
          </cell>
          <cell r="AG80">
            <v>25</v>
          </cell>
          <cell r="AI80">
            <v>25</v>
          </cell>
          <cell r="AJ80">
            <v>25</v>
          </cell>
          <cell r="AK80">
            <v>0</v>
          </cell>
          <cell r="AM80">
            <v>0</v>
          </cell>
          <cell r="AN80">
            <v>5</v>
          </cell>
          <cell r="AO80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O36"/>
  <sheetViews>
    <sheetView tabSelected="1" workbookViewId="0">
      <selection activeCell="G1" sqref="G1"/>
    </sheetView>
  </sheetViews>
  <sheetFormatPr baseColWidth="10" defaultRowHeight="13.2" x14ac:dyDescent="0.25"/>
  <cols>
    <col min="7" max="7" width="19" bestFit="1" customWidth="1"/>
    <col min="8" max="9" width="28.6640625" bestFit="1" customWidth="1"/>
  </cols>
  <sheetData>
    <row r="1" spans="2:15" ht="13.8" thickBot="1" x14ac:dyDescent="0.3">
      <c r="B1" t="s">
        <v>7</v>
      </c>
      <c r="C1" t="s">
        <v>8</v>
      </c>
      <c r="E1" t="s">
        <v>21</v>
      </c>
      <c r="G1" t="s">
        <v>6</v>
      </c>
      <c r="H1" s="6" t="s">
        <v>31</v>
      </c>
      <c r="I1" s="6" t="s">
        <v>35</v>
      </c>
      <c r="J1">
        <f>O1</f>
        <v>2020</v>
      </c>
      <c r="K1" s="26" t="s">
        <v>48</v>
      </c>
      <c r="L1" s="6" t="s">
        <v>49</v>
      </c>
      <c r="N1" s="2" t="s">
        <v>22</v>
      </c>
      <c r="O1" s="3">
        <v>2020</v>
      </c>
    </row>
    <row r="2" spans="2:15" ht="13.8" thickBot="1" x14ac:dyDescent="0.3">
      <c r="B2" t="s">
        <v>9</v>
      </c>
      <c r="C2">
        <v>1</v>
      </c>
      <c r="E2">
        <v>2020</v>
      </c>
      <c r="G2" t="s">
        <v>25</v>
      </c>
      <c r="H2" s="4" t="s">
        <v>1</v>
      </c>
      <c r="K2" s="27" t="s">
        <v>50</v>
      </c>
      <c r="L2" s="6" t="s">
        <v>51</v>
      </c>
      <c r="N2" s="2" t="s">
        <v>23</v>
      </c>
      <c r="O2" s="7" t="s">
        <v>14</v>
      </c>
    </row>
    <row r="3" spans="2:15" ht="13.8" thickBot="1" x14ac:dyDescent="0.3">
      <c r="B3" t="s">
        <v>10</v>
      </c>
      <c r="C3">
        <v>2</v>
      </c>
      <c r="E3">
        <v>2021</v>
      </c>
      <c r="G3" t="s">
        <v>26</v>
      </c>
      <c r="H3" s="5" t="s">
        <v>5</v>
      </c>
      <c r="I3" s="9" t="s">
        <v>36</v>
      </c>
      <c r="J3" s="10">
        <f>DATE($J$1,1,1)</f>
        <v>43831</v>
      </c>
      <c r="K3" s="28" t="s">
        <v>52</v>
      </c>
      <c r="L3" s="6" t="s">
        <v>53</v>
      </c>
      <c r="N3" s="20" t="s">
        <v>24</v>
      </c>
      <c r="O3" s="3" t="s">
        <v>26</v>
      </c>
    </row>
    <row r="4" spans="2:15" ht="13.8" thickBot="1" x14ac:dyDescent="0.3">
      <c r="B4" t="s">
        <v>11</v>
      </c>
      <c r="C4">
        <v>3</v>
      </c>
      <c r="E4">
        <v>2022</v>
      </c>
      <c r="G4" t="s">
        <v>27</v>
      </c>
      <c r="H4" s="4" t="s">
        <v>4</v>
      </c>
      <c r="I4" s="9" t="s">
        <v>37</v>
      </c>
      <c r="J4" s="10">
        <f>ROUND(DATE($J$1,4,MOD(234-11*MOD($J$1,19),30))/7,)*7-6</f>
        <v>43933</v>
      </c>
      <c r="K4" s="29" t="s">
        <v>54</v>
      </c>
      <c r="L4" s="6" t="s">
        <v>56</v>
      </c>
      <c r="N4" s="2" t="s">
        <v>22</v>
      </c>
      <c r="O4" s="3">
        <v>2020</v>
      </c>
    </row>
    <row r="5" spans="2:15" ht="13.8" thickBot="1" x14ac:dyDescent="0.3">
      <c r="B5" t="s">
        <v>12</v>
      </c>
      <c r="C5">
        <v>4</v>
      </c>
      <c r="E5">
        <v>2023</v>
      </c>
      <c r="G5" t="s">
        <v>28</v>
      </c>
      <c r="H5" s="4" t="s">
        <v>0</v>
      </c>
      <c r="I5" s="9" t="s">
        <v>38</v>
      </c>
      <c r="J5" s="10">
        <f>J4+1</f>
        <v>43934</v>
      </c>
      <c r="K5" s="30" t="s">
        <v>55</v>
      </c>
      <c r="L5" s="6" t="s">
        <v>57</v>
      </c>
      <c r="N5" s="2" t="s">
        <v>23</v>
      </c>
      <c r="O5" s="7" t="s">
        <v>15</v>
      </c>
    </row>
    <row r="6" spans="2:15" ht="13.8" thickBot="1" x14ac:dyDescent="0.3">
      <c r="B6" t="s">
        <v>13</v>
      </c>
      <c r="C6">
        <v>5</v>
      </c>
      <c r="E6">
        <v>2024</v>
      </c>
      <c r="G6" t="s">
        <v>29</v>
      </c>
      <c r="H6" s="4" t="s">
        <v>2</v>
      </c>
      <c r="I6" s="9" t="s">
        <v>39</v>
      </c>
      <c r="J6" s="10">
        <f>DATE($J$1,5,1)</f>
        <v>43952</v>
      </c>
      <c r="K6" s="31" t="s">
        <v>58</v>
      </c>
      <c r="L6" s="6" t="s">
        <v>58</v>
      </c>
      <c r="N6" s="20" t="s">
        <v>24</v>
      </c>
      <c r="O6" s="3" t="s">
        <v>26</v>
      </c>
    </row>
    <row r="7" spans="2:15" ht="13.8" thickBot="1" x14ac:dyDescent="0.3">
      <c r="B7" t="s">
        <v>14</v>
      </c>
      <c r="C7">
        <v>6</v>
      </c>
      <c r="E7">
        <v>2025</v>
      </c>
      <c r="G7" t="s">
        <v>30</v>
      </c>
      <c r="H7" s="4" t="s">
        <v>3</v>
      </c>
      <c r="I7" s="11">
        <v>43959</v>
      </c>
      <c r="J7" s="10">
        <f>DATE($J$1,5,8)</f>
        <v>43959</v>
      </c>
      <c r="K7" s="37" t="s">
        <v>59</v>
      </c>
      <c r="L7" s="6" t="s">
        <v>60</v>
      </c>
      <c r="N7" s="2" t="s">
        <v>22</v>
      </c>
      <c r="O7" s="3">
        <v>2020</v>
      </c>
    </row>
    <row r="8" spans="2:15" ht="13.8" thickBot="1" x14ac:dyDescent="0.3">
      <c r="B8" t="s">
        <v>15</v>
      </c>
      <c r="C8">
        <v>7</v>
      </c>
      <c r="E8">
        <v>2026</v>
      </c>
      <c r="G8" s="6" t="s">
        <v>64</v>
      </c>
      <c r="H8" s="5" t="s">
        <v>63</v>
      </c>
      <c r="I8" s="9" t="s">
        <v>40</v>
      </c>
      <c r="J8" s="10">
        <f>J4+39</f>
        <v>43972</v>
      </c>
      <c r="K8" s="38" t="s">
        <v>61</v>
      </c>
      <c r="L8" s="6" t="s">
        <v>62</v>
      </c>
      <c r="N8" s="2" t="s">
        <v>23</v>
      </c>
      <c r="O8" s="7" t="s">
        <v>16</v>
      </c>
    </row>
    <row r="9" spans="2:15" ht="13.8" thickBot="1" x14ac:dyDescent="0.3">
      <c r="B9" t="s">
        <v>16</v>
      </c>
      <c r="C9">
        <v>8</v>
      </c>
      <c r="E9">
        <v>2027</v>
      </c>
      <c r="I9" s="9" t="s">
        <v>41</v>
      </c>
      <c r="J9" s="10">
        <f>J4+49</f>
        <v>43982</v>
      </c>
      <c r="K9" s="36"/>
      <c r="N9" s="20" t="s">
        <v>24</v>
      </c>
      <c r="O9" s="3" t="s">
        <v>26</v>
      </c>
    </row>
    <row r="10" spans="2:15" x14ac:dyDescent="0.25">
      <c r="B10" t="s">
        <v>17</v>
      </c>
      <c r="C10">
        <v>9</v>
      </c>
      <c r="E10">
        <v>2028</v>
      </c>
      <c r="I10" s="9" t="s">
        <v>42</v>
      </c>
      <c r="J10" s="10">
        <f>J4+50</f>
        <v>43983</v>
      </c>
      <c r="N10" s="2" t="s">
        <v>22</v>
      </c>
      <c r="O10" s="3">
        <v>2020</v>
      </c>
    </row>
    <row r="11" spans="2:15" x14ac:dyDescent="0.25">
      <c r="B11" t="s">
        <v>18</v>
      </c>
      <c r="C11">
        <v>10</v>
      </c>
      <c r="E11">
        <v>2029</v>
      </c>
      <c r="I11" s="11">
        <v>44026</v>
      </c>
      <c r="J11" s="10">
        <f>DATE($J$1,7,14)</f>
        <v>44026</v>
      </c>
      <c r="N11" s="2" t="s">
        <v>23</v>
      </c>
      <c r="O11" s="7" t="s">
        <v>18</v>
      </c>
    </row>
    <row r="12" spans="2:15" ht="13.8" thickBot="1" x14ac:dyDescent="0.3">
      <c r="B12" t="s">
        <v>19</v>
      </c>
      <c r="C12">
        <v>11</v>
      </c>
      <c r="E12">
        <v>2030</v>
      </c>
      <c r="I12" s="9" t="s">
        <v>43</v>
      </c>
      <c r="J12" s="10">
        <f>DATE($J$1,8,15)</f>
        <v>44058</v>
      </c>
      <c r="N12" s="20" t="s">
        <v>24</v>
      </c>
      <c r="O12" s="3" t="s">
        <v>26</v>
      </c>
    </row>
    <row r="13" spans="2:15" x14ac:dyDescent="0.25">
      <c r="B13" t="s">
        <v>20</v>
      </c>
      <c r="C13">
        <v>12</v>
      </c>
      <c r="E13">
        <v>2031</v>
      </c>
      <c r="I13" s="9" t="s">
        <v>44</v>
      </c>
      <c r="J13" s="10">
        <f>DATE($J$1,11,1)</f>
        <v>44136</v>
      </c>
      <c r="N13" s="2" t="s">
        <v>22</v>
      </c>
      <c r="O13" s="3">
        <v>2020</v>
      </c>
    </row>
    <row r="14" spans="2:15" x14ac:dyDescent="0.25">
      <c r="I14" s="12">
        <v>44146</v>
      </c>
      <c r="J14" s="10">
        <f>DATE($J$1,11,11)</f>
        <v>44146</v>
      </c>
      <c r="N14" s="2" t="s">
        <v>23</v>
      </c>
      <c r="O14" s="7" t="s">
        <v>18</v>
      </c>
    </row>
    <row r="15" spans="2:15" ht="13.8" thickBot="1" x14ac:dyDescent="0.3">
      <c r="I15" s="12">
        <v>44190</v>
      </c>
      <c r="J15" s="10">
        <f>DATE($J$1,12,25)</f>
        <v>44190</v>
      </c>
      <c r="N15" s="20" t="s">
        <v>24</v>
      </c>
      <c r="O15" s="3" t="s">
        <v>26</v>
      </c>
    </row>
    <row r="16" spans="2:15" x14ac:dyDescent="0.25">
      <c r="N16" s="2" t="s">
        <v>22</v>
      </c>
      <c r="O16" s="3">
        <v>2020</v>
      </c>
    </row>
    <row r="17" spans="9:15" x14ac:dyDescent="0.25">
      <c r="I17" s="6" t="s">
        <v>35</v>
      </c>
      <c r="J17">
        <f>O22</f>
        <v>2021</v>
      </c>
      <c r="N17" s="2" t="s">
        <v>23</v>
      </c>
      <c r="O17" s="7" t="s">
        <v>19</v>
      </c>
    </row>
    <row r="18" spans="9:15" ht="13.8" thickBot="1" x14ac:dyDescent="0.3">
      <c r="N18" s="20" t="s">
        <v>24</v>
      </c>
      <c r="O18" s="3" t="s">
        <v>26</v>
      </c>
    </row>
    <row r="19" spans="9:15" x14ac:dyDescent="0.25">
      <c r="I19" s="9" t="s">
        <v>36</v>
      </c>
      <c r="J19" s="10">
        <f>DATE($J$17,1,1)</f>
        <v>44197</v>
      </c>
      <c r="N19" s="2" t="s">
        <v>22</v>
      </c>
      <c r="O19" s="3">
        <v>2020</v>
      </c>
    </row>
    <row r="20" spans="9:15" x14ac:dyDescent="0.25">
      <c r="I20" s="9" t="s">
        <v>37</v>
      </c>
      <c r="J20" s="10">
        <f>ROUND(DATE($J$17,4,MOD(234-11*MOD($J$17,19),30))/7,)*7-6</f>
        <v>44290</v>
      </c>
      <c r="N20" s="2" t="s">
        <v>23</v>
      </c>
      <c r="O20" s="7" t="s">
        <v>20</v>
      </c>
    </row>
    <row r="21" spans="9:15" ht="13.8" thickBot="1" x14ac:dyDescent="0.3">
      <c r="I21" s="9" t="s">
        <v>38</v>
      </c>
      <c r="J21" s="10">
        <f>J20+1</f>
        <v>44291</v>
      </c>
      <c r="N21" s="20" t="s">
        <v>24</v>
      </c>
      <c r="O21" s="3" t="s">
        <v>26</v>
      </c>
    </row>
    <row r="22" spans="9:15" x14ac:dyDescent="0.25">
      <c r="I22" s="9" t="s">
        <v>39</v>
      </c>
      <c r="J22" s="10">
        <f>DATE($J$1,5,1)</f>
        <v>43952</v>
      </c>
      <c r="N22" s="2" t="s">
        <v>22</v>
      </c>
      <c r="O22" s="3">
        <v>2021</v>
      </c>
    </row>
    <row r="23" spans="9:15" x14ac:dyDescent="0.25">
      <c r="I23" s="11">
        <v>43959</v>
      </c>
      <c r="J23" s="10">
        <f>DATE($J$1,5,8)</f>
        <v>43959</v>
      </c>
      <c r="N23" s="2" t="s">
        <v>23</v>
      </c>
      <c r="O23" s="7" t="s">
        <v>9</v>
      </c>
    </row>
    <row r="24" spans="9:15" ht="13.8" thickBot="1" x14ac:dyDescent="0.3">
      <c r="I24" s="9" t="s">
        <v>40</v>
      </c>
      <c r="J24" s="10">
        <f>J20+39</f>
        <v>44329</v>
      </c>
      <c r="N24" s="20" t="s">
        <v>24</v>
      </c>
      <c r="O24" s="3" t="s">
        <v>26</v>
      </c>
    </row>
    <row r="25" spans="9:15" x14ac:dyDescent="0.25">
      <c r="I25" s="9" t="s">
        <v>41</v>
      </c>
      <c r="J25" s="10">
        <f>J20+49</f>
        <v>44339</v>
      </c>
      <c r="N25" s="2" t="s">
        <v>22</v>
      </c>
      <c r="O25" s="3">
        <v>2021</v>
      </c>
    </row>
    <row r="26" spans="9:15" x14ac:dyDescent="0.25">
      <c r="I26" s="9" t="s">
        <v>42</v>
      </c>
      <c r="J26" s="10">
        <f>J20+50</f>
        <v>44340</v>
      </c>
      <c r="N26" s="2" t="s">
        <v>23</v>
      </c>
      <c r="O26" s="7" t="s">
        <v>10</v>
      </c>
    </row>
    <row r="27" spans="9:15" ht="13.8" thickBot="1" x14ac:dyDescent="0.3">
      <c r="I27" s="11">
        <v>44026</v>
      </c>
      <c r="J27" s="10">
        <f>DATE($J$17,7,14)</f>
        <v>44391</v>
      </c>
      <c r="N27" s="20" t="s">
        <v>24</v>
      </c>
      <c r="O27" s="3" t="s">
        <v>26</v>
      </c>
    </row>
    <row r="28" spans="9:15" x14ac:dyDescent="0.25">
      <c r="I28" s="9" t="s">
        <v>43</v>
      </c>
      <c r="J28" s="10">
        <f>DATE($J$17,8,15)</f>
        <v>44423</v>
      </c>
      <c r="N28" s="2" t="s">
        <v>22</v>
      </c>
      <c r="O28" s="3">
        <v>2021</v>
      </c>
    </row>
    <row r="29" spans="9:15" x14ac:dyDescent="0.25">
      <c r="I29" s="9" t="s">
        <v>44</v>
      </c>
      <c r="J29" s="10">
        <f>DATE($J$17,11,1)</f>
        <v>44501</v>
      </c>
      <c r="N29" s="2" t="s">
        <v>23</v>
      </c>
      <c r="O29" s="7" t="s">
        <v>11</v>
      </c>
    </row>
    <row r="30" spans="9:15" ht="13.8" thickBot="1" x14ac:dyDescent="0.3">
      <c r="I30" s="12">
        <v>44146</v>
      </c>
      <c r="J30" s="10">
        <f>DATE($J$17,11,11)</f>
        <v>44511</v>
      </c>
      <c r="N30" s="20" t="s">
        <v>24</v>
      </c>
      <c r="O30" s="3" t="s">
        <v>26</v>
      </c>
    </row>
    <row r="31" spans="9:15" x14ac:dyDescent="0.25">
      <c r="I31" s="12">
        <v>44190</v>
      </c>
      <c r="J31" s="10">
        <f>DATE($J$17,12,25)</f>
        <v>44555</v>
      </c>
      <c r="N31" s="2" t="s">
        <v>22</v>
      </c>
      <c r="O31" s="3">
        <v>2021</v>
      </c>
    </row>
    <row r="32" spans="9:15" x14ac:dyDescent="0.25">
      <c r="N32" s="2" t="s">
        <v>23</v>
      </c>
      <c r="O32" s="7" t="s">
        <v>12</v>
      </c>
    </row>
    <row r="33" spans="14:15" ht="13.8" thickBot="1" x14ac:dyDescent="0.3">
      <c r="N33" s="20" t="s">
        <v>24</v>
      </c>
      <c r="O33" s="3" t="s">
        <v>26</v>
      </c>
    </row>
    <row r="34" spans="14:15" x14ac:dyDescent="0.25">
      <c r="N34" s="2" t="s">
        <v>22</v>
      </c>
      <c r="O34" s="3">
        <v>2021</v>
      </c>
    </row>
    <row r="35" spans="14:15" x14ac:dyDescent="0.25">
      <c r="N35" s="2" t="s">
        <v>23</v>
      </c>
      <c r="O35" s="7" t="s">
        <v>13</v>
      </c>
    </row>
    <row r="36" spans="14:15" ht="13.8" thickBot="1" x14ac:dyDescent="0.3">
      <c r="N36" s="20" t="s">
        <v>24</v>
      </c>
      <c r="O36" s="3" t="s">
        <v>26</v>
      </c>
    </row>
  </sheetData>
  <dataValidations count="3">
    <dataValidation type="list" allowBlank="1" showInputMessage="1" showErrorMessage="1" sqref="O3 O6 O15 O12 O9 O30 O27 O24 O18 O21 O33 O36">
      <formula1>$G$2:$G$8</formula1>
    </dataValidation>
    <dataValidation type="list" allowBlank="1" showInputMessage="1" showErrorMessage="1" sqref="O2 O5 O26 O11 O8 O14 O23 O29 O17 O20 O32 O35">
      <formula1>$B$2:$B$13</formula1>
    </dataValidation>
    <dataValidation type="list" allowBlank="1" showInputMessage="1" showErrorMessage="1" sqref="O1 O4 O13 O10 O7 O28 O25 O22 O16 O19 O31 O34">
      <formula1>$E$2:$E$13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N38"/>
  <sheetViews>
    <sheetView zoomScaleNormal="100" workbookViewId="0">
      <selection activeCell="A7" sqref="A7"/>
    </sheetView>
  </sheetViews>
  <sheetFormatPr baseColWidth="10" defaultRowHeight="13.2" x14ac:dyDescent="0.25"/>
  <cols>
    <col min="1" max="1" width="5.77734375" customWidth="1"/>
    <col min="2" max="5" width="10.77734375" customWidth="1"/>
    <col min="6" max="6" width="10.77734375" style="1" customWidth="1"/>
    <col min="7" max="40" width="4.6640625" customWidth="1"/>
  </cols>
  <sheetData>
    <row r="1" spans="1:40" ht="13.8" thickBot="1" x14ac:dyDescent="0.3"/>
    <row r="2" spans="1:40" ht="13.8" customHeight="1" thickBot="1" x14ac:dyDescent="0.3">
      <c r="A2" s="46"/>
      <c r="B2" s="46"/>
      <c r="C2" s="50" t="str">
        <f>Sources!N1</f>
        <v xml:space="preserve">Année : </v>
      </c>
      <c r="D2" s="51">
        <f>Sources!O1</f>
        <v>2020</v>
      </c>
      <c r="E2" s="47"/>
      <c r="F2" s="48"/>
      <c r="H2" s="26" t="s">
        <v>48</v>
      </c>
      <c r="I2" s="6" t="s">
        <v>49</v>
      </c>
      <c r="L2" s="29" t="s">
        <v>54</v>
      </c>
      <c r="M2" s="6" t="s">
        <v>56</v>
      </c>
      <c r="Q2" s="37" t="s">
        <v>59</v>
      </c>
      <c r="R2" s="6" t="s">
        <v>60</v>
      </c>
      <c r="V2" s="28" t="s">
        <v>52</v>
      </c>
      <c r="W2" s="6" t="s">
        <v>53</v>
      </c>
    </row>
    <row r="3" spans="1:40" ht="13.8" customHeight="1" thickBot="1" x14ac:dyDescent="0.3">
      <c r="A3" s="46"/>
      <c r="B3" s="46"/>
      <c r="C3" s="50" t="str">
        <f>Sources!N2</f>
        <v xml:space="preserve">Mois : </v>
      </c>
      <c r="D3" s="51" t="str">
        <f>Sources!O2</f>
        <v>Juin</v>
      </c>
      <c r="E3" s="47"/>
      <c r="F3" s="49"/>
      <c r="H3" s="27" t="s">
        <v>50</v>
      </c>
      <c r="I3" s="6" t="s">
        <v>51</v>
      </c>
      <c r="L3" s="30" t="s">
        <v>55</v>
      </c>
      <c r="M3" s="6" t="s">
        <v>57</v>
      </c>
      <c r="Q3" s="38" t="s">
        <v>61</v>
      </c>
      <c r="R3" s="6" t="s">
        <v>62</v>
      </c>
      <c r="V3" s="31" t="s">
        <v>58</v>
      </c>
      <c r="W3" s="6" t="s">
        <v>58</v>
      </c>
    </row>
    <row r="4" spans="1:40" ht="13.8" thickBot="1" x14ac:dyDescent="0.3"/>
    <row r="5" spans="1:40" ht="73.95" customHeight="1" thickBot="1" x14ac:dyDescent="0.3">
      <c r="A5" s="71" t="str">
        <f>Sources!O3</f>
        <v>Europe 1</v>
      </c>
      <c r="B5" s="72"/>
      <c r="C5" s="72"/>
      <c r="D5" s="72"/>
      <c r="E5" s="72"/>
      <c r="F5" s="73"/>
      <c r="G5" s="15">
        <f>DATEVALUE(COLUMNS($B:B)&amp;Sources!$O$2&amp;Sources!$O$1)</f>
        <v>43983</v>
      </c>
      <c r="H5" s="8">
        <f>IF(G5="","",IF(MONTH(G5+1)&lt;&gt;MONTH(G5),"",G5+1))</f>
        <v>43984</v>
      </c>
      <c r="I5" s="8">
        <f t="shared" ref="I5:AK5" si="0">IF(H5="","",IF(MONTH(H5+1)&lt;&gt;MONTH(H5),"",H5+1))</f>
        <v>43985</v>
      </c>
      <c r="J5" s="8">
        <f t="shared" si="0"/>
        <v>43986</v>
      </c>
      <c r="K5" s="8">
        <f t="shared" si="0"/>
        <v>43987</v>
      </c>
      <c r="L5" s="8">
        <f t="shared" si="0"/>
        <v>43988</v>
      </c>
      <c r="M5" s="8">
        <f t="shared" si="0"/>
        <v>43989</v>
      </c>
      <c r="N5" s="8">
        <f t="shared" si="0"/>
        <v>43990</v>
      </c>
      <c r="O5" s="8">
        <f t="shared" si="0"/>
        <v>43991</v>
      </c>
      <c r="P5" s="8">
        <f t="shared" si="0"/>
        <v>43992</v>
      </c>
      <c r="Q5" s="8">
        <f t="shared" si="0"/>
        <v>43993</v>
      </c>
      <c r="R5" s="8">
        <f t="shared" si="0"/>
        <v>43994</v>
      </c>
      <c r="S5" s="8">
        <f t="shared" si="0"/>
        <v>43995</v>
      </c>
      <c r="T5" s="8">
        <f t="shared" si="0"/>
        <v>43996</v>
      </c>
      <c r="U5" s="8">
        <f t="shared" si="0"/>
        <v>43997</v>
      </c>
      <c r="V5" s="8">
        <f t="shared" si="0"/>
        <v>43998</v>
      </c>
      <c r="W5" s="8">
        <f t="shared" si="0"/>
        <v>43999</v>
      </c>
      <c r="X5" s="8">
        <f t="shared" si="0"/>
        <v>44000</v>
      </c>
      <c r="Y5" s="8">
        <f t="shared" si="0"/>
        <v>44001</v>
      </c>
      <c r="Z5" s="8">
        <f t="shared" si="0"/>
        <v>44002</v>
      </c>
      <c r="AA5" s="8">
        <f t="shared" si="0"/>
        <v>44003</v>
      </c>
      <c r="AB5" s="8">
        <f t="shared" si="0"/>
        <v>44004</v>
      </c>
      <c r="AC5" s="8">
        <f t="shared" si="0"/>
        <v>44005</v>
      </c>
      <c r="AD5" s="8">
        <f t="shared" si="0"/>
        <v>44006</v>
      </c>
      <c r="AE5" s="8">
        <f t="shared" si="0"/>
        <v>44007</v>
      </c>
      <c r="AF5" s="8">
        <f t="shared" si="0"/>
        <v>44008</v>
      </c>
      <c r="AG5" s="8">
        <f t="shared" si="0"/>
        <v>44009</v>
      </c>
      <c r="AH5" s="8">
        <f t="shared" si="0"/>
        <v>44010</v>
      </c>
      <c r="AI5" s="8">
        <f t="shared" si="0"/>
        <v>44011</v>
      </c>
      <c r="AJ5" s="8">
        <f t="shared" si="0"/>
        <v>44012</v>
      </c>
      <c r="AK5" s="25" t="str">
        <f t="shared" si="0"/>
        <v/>
      </c>
      <c r="AL5" s="43" t="str">
        <f>D6</f>
        <v>Solde CP</v>
      </c>
      <c r="AM5" s="44" t="str">
        <f t="shared" ref="AM5:AN5" si="1">E6</f>
        <v>Solde CA</v>
      </c>
      <c r="AN5" s="45" t="str">
        <f t="shared" si="1"/>
        <v>Solde RTT</v>
      </c>
    </row>
    <row r="6" spans="1:40" ht="13.8" thickBot="1" x14ac:dyDescent="0.3">
      <c r="A6" s="16" t="s">
        <v>32</v>
      </c>
      <c r="B6" s="14" t="s">
        <v>33</v>
      </c>
      <c r="C6" s="14" t="s">
        <v>34</v>
      </c>
      <c r="D6" s="14" t="s">
        <v>45</v>
      </c>
      <c r="E6" s="14" t="s">
        <v>46</v>
      </c>
      <c r="F6" s="17" t="s">
        <v>47</v>
      </c>
      <c r="G6" s="32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4"/>
      <c r="AL6" s="21"/>
      <c r="AM6" s="22"/>
      <c r="AN6" s="23"/>
    </row>
    <row r="7" spans="1:40" x14ac:dyDescent="0.25">
      <c r="A7" s="18" t="e" cm="1">
        <f t="array" aca="1" ref="A7" ca="1">IF(ROWS($1:1)&gt;COUNTA(ListeCollab),"",INDEX(ListeCollab,ROWS($1:1)))</f>
        <v>#N/A</v>
      </c>
      <c r="B7" s="13" t="e">
        <f ca="1">IF($A7="","",VLOOKUP($A7,[2]DR!$C$2:$AO$200,3,FALSE))</f>
        <v>#N/A</v>
      </c>
      <c r="C7" s="13" t="e">
        <f ca="1">IF($A7="","",VLOOKUP($A7,[2]DR!$C$2:$AO$200,5,FALSE))</f>
        <v>#N/A</v>
      </c>
      <c r="D7" s="13" t="e">
        <f ca="1">IF($A7="","",VLOOKUP($A7,[1]DR!$C$2:$AO$200,33,FALSE))</f>
        <v>#N/A</v>
      </c>
      <c r="E7" s="13" t="e">
        <f ca="1">IF($A7="","",VLOOKUP($A7,[1]DR!$C$2:$AO$200,37,FALSE))</f>
        <v>#N/A</v>
      </c>
      <c r="F7" s="13" t="e">
        <f ca="1">IF($A7="","",VLOOKUP($A7,[1]DR!$C$2:$AO$200,39,FALSE))</f>
        <v>#N/A</v>
      </c>
      <c r="G7" s="32"/>
      <c r="H7" s="33" t="s">
        <v>50</v>
      </c>
      <c r="I7" s="33" t="s">
        <v>61</v>
      </c>
      <c r="J7" s="33" t="s">
        <v>58</v>
      </c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4"/>
      <c r="AL7" s="62" t="e">
        <f ca="1">IF($A7="","",COUNTIF($G7:$AK7,MID(AL$5,7,3)))</f>
        <v>#N/A</v>
      </c>
      <c r="AM7" s="63" t="e">
        <f t="shared" ref="AM7:AN22" ca="1" si="2">IF($A7="","",COUNTIF($G7:$AK7,MID(AM$5,7,3)))</f>
        <v>#N/A</v>
      </c>
      <c r="AN7" s="64" t="e">
        <f t="shared" ca="1" si="2"/>
        <v>#N/A</v>
      </c>
    </row>
    <row r="8" spans="1:40" x14ac:dyDescent="0.25">
      <c r="A8" s="18" t="str" cm="1">
        <f t="array" aca="1" ref="A8" ca="1">IF(ROWS($1:2)&gt;COUNTA(ListeCollab),"",INDEX(ListeCollab,ROWS($1:2)))</f>
        <v/>
      </c>
      <c r="B8" s="13" t="str">
        <f ca="1">IF($A8="","",VLOOKUP($A8,[2]DR!$C$2:$AO$200,3,FALSE))</f>
        <v/>
      </c>
      <c r="C8" s="13" t="str">
        <f ca="1">IF($A8="","",VLOOKUP($A8,[2]DR!$C$2:$AO$200,5,FALSE))</f>
        <v/>
      </c>
      <c r="D8" s="13" t="str">
        <f ca="1">IF($A8="","",VLOOKUP($A8,[1]DR!$C$2:$AO$200,33,FALSE))</f>
        <v/>
      </c>
      <c r="E8" s="13" t="str">
        <f ca="1">IF($A8="","",VLOOKUP($A8,[1]DR!$C$2:$AO$200,37,FALSE))</f>
        <v/>
      </c>
      <c r="F8" s="13" t="str">
        <f ca="1">IF($A8="","",VLOOKUP($A8,[1]DR!$C$2:$AO$200,39,FALSE))</f>
        <v/>
      </c>
      <c r="G8" s="32"/>
      <c r="H8" s="33" t="s">
        <v>50</v>
      </c>
      <c r="I8" s="33" t="s">
        <v>61</v>
      </c>
      <c r="J8" s="33" t="s">
        <v>58</v>
      </c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4"/>
      <c r="AL8" s="65" t="str">
        <f t="shared" ref="AL8:AN36" ca="1" si="3">IF($A8="","",COUNTIF($G8:$AK8,MID(AL$5,7,3)))</f>
        <v/>
      </c>
      <c r="AM8" s="66" t="str">
        <f t="shared" ca="1" si="2"/>
        <v/>
      </c>
      <c r="AN8" s="67" t="str">
        <f t="shared" ca="1" si="2"/>
        <v/>
      </c>
    </row>
    <row r="9" spans="1:40" x14ac:dyDescent="0.25">
      <c r="A9" s="18" t="str" cm="1">
        <f t="array" aca="1" ref="A9" ca="1">IF(ROWS($1:3)&gt;COUNTA(ListeCollab),"",INDEX(ListeCollab,ROWS($1:3)))</f>
        <v/>
      </c>
      <c r="B9" s="13" t="str">
        <f ca="1">IF($A9="","",VLOOKUP($A9,[2]DR!$C$2:$AO$200,3,FALSE))</f>
        <v/>
      </c>
      <c r="C9" s="13" t="str">
        <f ca="1">IF($A9="","",VLOOKUP($A9,[2]DR!$C$2:$AO$200,5,FALSE))</f>
        <v/>
      </c>
      <c r="D9" s="13" t="str">
        <f ca="1">IF($A9="","",VLOOKUP($A9,[1]DR!$C$2:$AO$200,33,FALSE))</f>
        <v/>
      </c>
      <c r="E9" s="13" t="str">
        <f ca="1">IF($A9="","",VLOOKUP($A9,[1]DR!$C$2:$AO$200,37,FALSE))</f>
        <v/>
      </c>
      <c r="F9" s="13" t="str">
        <f ca="1">IF($A9="","",VLOOKUP($A9,[1]DR!$C$2:$AO$200,39,FALSE))</f>
        <v/>
      </c>
      <c r="G9" s="32"/>
      <c r="H9" s="33" t="s">
        <v>50</v>
      </c>
      <c r="I9" s="33" t="s">
        <v>61</v>
      </c>
      <c r="J9" s="33" t="s">
        <v>58</v>
      </c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4"/>
      <c r="AL9" s="65" t="str">
        <f t="shared" ca="1" si="3"/>
        <v/>
      </c>
      <c r="AM9" s="66" t="str">
        <f t="shared" ca="1" si="2"/>
        <v/>
      </c>
      <c r="AN9" s="67" t="str">
        <f t="shared" ca="1" si="2"/>
        <v/>
      </c>
    </row>
    <row r="10" spans="1:40" x14ac:dyDescent="0.25">
      <c r="A10" s="18" t="str" cm="1">
        <f t="array" aca="1" ref="A10" ca="1">IF(ROWS($1:4)&gt;COUNTA(ListeCollab),"",INDEX(ListeCollab,ROWS($1:4)))</f>
        <v/>
      </c>
      <c r="B10" s="13" t="str">
        <f ca="1">IF($A10="","",VLOOKUP($A10,[2]DR!$C$2:$AO$200,3,FALSE))</f>
        <v/>
      </c>
      <c r="C10" s="13" t="str">
        <f ca="1">IF($A10="","",VLOOKUP($A10,[2]DR!$C$2:$AO$200,5,FALSE))</f>
        <v/>
      </c>
      <c r="D10" s="13" t="str">
        <f ca="1">IF($A10="","",VLOOKUP($A10,[1]DR!$C$2:$AO$200,33,FALSE))</f>
        <v/>
      </c>
      <c r="E10" s="13" t="str">
        <f ca="1">IF($A10="","",VLOOKUP($A10,[1]DR!$C$2:$AO$200,37,FALSE))</f>
        <v/>
      </c>
      <c r="F10" s="13" t="str">
        <f ca="1">IF($A10="","",VLOOKUP($A10,[1]DR!$C$2:$AO$200,39,FALSE))</f>
        <v/>
      </c>
      <c r="G10" s="32"/>
      <c r="H10" s="33" t="s">
        <v>50</v>
      </c>
      <c r="I10" s="33" t="s">
        <v>61</v>
      </c>
      <c r="J10" s="33" t="s">
        <v>58</v>
      </c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4"/>
      <c r="AL10" s="65" t="str">
        <f t="shared" ca="1" si="3"/>
        <v/>
      </c>
      <c r="AM10" s="66" t="str">
        <f t="shared" ca="1" si="2"/>
        <v/>
      </c>
      <c r="AN10" s="67" t="str">
        <f t="shared" ca="1" si="2"/>
        <v/>
      </c>
    </row>
    <row r="11" spans="1:40" x14ac:dyDescent="0.25">
      <c r="A11" s="18" t="str" cm="1">
        <f t="array" aca="1" ref="A11" ca="1">IF(ROWS($1:5)&gt;COUNTA(ListeCollab),"",INDEX(ListeCollab,ROWS($1:5)))</f>
        <v/>
      </c>
      <c r="B11" s="13" t="str">
        <f ca="1">IF($A11="","",VLOOKUP($A11,[2]DR!$C$2:$AO$200,3,FALSE))</f>
        <v/>
      </c>
      <c r="C11" s="13" t="str">
        <f ca="1">IF($A11="","",VLOOKUP($A11,[2]DR!$C$2:$AO$200,5,FALSE))</f>
        <v/>
      </c>
      <c r="D11" s="13" t="str">
        <f ca="1">IF($A11="","",VLOOKUP($A11,[1]DR!$C$2:$AO$200,33,FALSE))</f>
        <v/>
      </c>
      <c r="E11" s="13" t="str">
        <f ca="1">IF($A11="","",VLOOKUP($A11,[1]DR!$C$2:$AO$200,37,FALSE))</f>
        <v/>
      </c>
      <c r="F11" s="13" t="str">
        <f ca="1">IF($A11="","",VLOOKUP($A11,[1]DR!$C$2:$AO$200,39,FALSE))</f>
        <v/>
      </c>
      <c r="G11" s="32"/>
      <c r="H11" s="33" t="s">
        <v>50</v>
      </c>
      <c r="I11" s="33" t="s">
        <v>61</v>
      </c>
      <c r="J11" s="33" t="s">
        <v>58</v>
      </c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  <c r="AL11" s="65" t="str">
        <f t="shared" ca="1" si="3"/>
        <v/>
      </c>
      <c r="AM11" s="66" t="str">
        <f t="shared" ca="1" si="2"/>
        <v/>
      </c>
      <c r="AN11" s="67" t="str">
        <f t="shared" ca="1" si="2"/>
        <v/>
      </c>
    </row>
    <row r="12" spans="1:40" x14ac:dyDescent="0.25">
      <c r="A12" s="18" t="str" cm="1">
        <f t="array" aca="1" ref="A12" ca="1">IF(ROWS($1:6)&gt;COUNTA(ListeCollab),"",INDEX(ListeCollab,ROWS($1:6)))</f>
        <v/>
      </c>
      <c r="B12" s="13" t="str">
        <f ca="1">IF($A12="","",VLOOKUP($A12,[2]DR!$C$2:$AO$200,3,FALSE))</f>
        <v/>
      </c>
      <c r="C12" s="13" t="str">
        <f ca="1">IF($A12="","",VLOOKUP($A12,[2]DR!$C$2:$AO$200,5,FALSE))</f>
        <v/>
      </c>
      <c r="D12" s="13" t="str">
        <f ca="1">IF($A12="","",VLOOKUP($A12,[1]DR!$C$2:$AO$200,33,FALSE))</f>
        <v/>
      </c>
      <c r="E12" s="13" t="str">
        <f ca="1">IF($A12="","",VLOOKUP($A12,[1]DR!$C$2:$AO$200,37,FALSE))</f>
        <v/>
      </c>
      <c r="F12" s="13" t="str">
        <f ca="1">IF($A12="","",VLOOKUP($A12,[1]DR!$C$2:$AO$200,39,FALSE))</f>
        <v/>
      </c>
      <c r="G12" s="32"/>
      <c r="H12" s="33" t="s">
        <v>50</v>
      </c>
      <c r="I12" s="33" t="s">
        <v>61</v>
      </c>
      <c r="J12" s="33" t="s">
        <v>58</v>
      </c>
      <c r="K12" s="33"/>
      <c r="L12" s="33"/>
      <c r="M12" s="33"/>
      <c r="N12" s="33"/>
      <c r="O12" s="33"/>
      <c r="P12" s="35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4"/>
      <c r="AL12" s="65" t="str">
        <f t="shared" ca="1" si="3"/>
        <v/>
      </c>
      <c r="AM12" s="66" t="str">
        <f t="shared" ca="1" si="2"/>
        <v/>
      </c>
      <c r="AN12" s="67" t="str">
        <f t="shared" ca="1" si="2"/>
        <v/>
      </c>
    </row>
    <row r="13" spans="1:40" x14ac:dyDescent="0.25">
      <c r="A13" s="18" t="str" cm="1">
        <f t="array" aca="1" ref="A13" ca="1">IF(ROWS($1:7)&gt;COUNTA(ListeCollab),"",INDEX(ListeCollab,ROWS($1:7)))</f>
        <v/>
      </c>
      <c r="B13" s="13" t="str">
        <f ca="1">IF($A13="","",VLOOKUP($A13,[2]DR!$C$2:$AO$200,3,FALSE))</f>
        <v/>
      </c>
      <c r="C13" s="13" t="str">
        <f ca="1">IF($A13="","",VLOOKUP($A13,[2]DR!$C$2:$AO$200,5,FALSE))</f>
        <v/>
      </c>
      <c r="D13" s="13" t="str">
        <f ca="1">IF($A13="","",VLOOKUP($A13,[1]DR!$C$2:$AO$200,33,FALSE))</f>
        <v/>
      </c>
      <c r="E13" s="13" t="str">
        <f ca="1">IF($A13="","",VLOOKUP($A13,[1]DR!$C$2:$AO$200,37,FALSE))</f>
        <v/>
      </c>
      <c r="F13" s="13" t="str">
        <f ca="1">IF($A13="","",VLOOKUP($A13,[1]DR!$C$2:$AO$200,39,FALSE))</f>
        <v/>
      </c>
      <c r="G13" s="32"/>
      <c r="H13" s="33" t="s">
        <v>50</v>
      </c>
      <c r="I13" s="33" t="s">
        <v>61</v>
      </c>
      <c r="J13" s="33" t="s">
        <v>58</v>
      </c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4"/>
      <c r="AL13" s="65" t="str">
        <f t="shared" ca="1" si="3"/>
        <v/>
      </c>
      <c r="AM13" s="66" t="str">
        <f t="shared" ca="1" si="2"/>
        <v/>
      </c>
      <c r="AN13" s="67" t="str">
        <f t="shared" ca="1" si="2"/>
        <v/>
      </c>
    </row>
    <row r="14" spans="1:40" x14ac:dyDescent="0.25">
      <c r="A14" s="18" t="str" cm="1">
        <f t="array" aca="1" ref="A14" ca="1">IF(ROWS($1:8)&gt;COUNTA(ListeCollab),"",INDEX(ListeCollab,ROWS($1:8)))</f>
        <v/>
      </c>
      <c r="B14" s="13" t="str">
        <f ca="1">IF($A14="","",VLOOKUP($A14,[2]DR!$C$2:$AO$200,3,FALSE))</f>
        <v/>
      </c>
      <c r="C14" s="13" t="str">
        <f ca="1">IF($A14="","",VLOOKUP($A14,[2]DR!$C$2:$AO$200,5,FALSE))</f>
        <v/>
      </c>
      <c r="D14" s="13" t="str">
        <f ca="1">IF($A14="","",VLOOKUP($A14,[1]DR!$C$2:$AO$200,33,FALSE))</f>
        <v/>
      </c>
      <c r="E14" s="13" t="str">
        <f ca="1">IF($A14="","",VLOOKUP($A14,[1]DR!$C$2:$AO$200,37,FALSE))</f>
        <v/>
      </c>
      <c r="F14" s="13" t="str">
        <f ca="1">IF($A14="","",VLOOKUP($A14,[1]DR!$C$2:$AO$200,39,FALSE))</f>
        <v/>
      </c>
      <c r="G14" s="32"/>
      <c r="H14" s="33" t="s">
        <v>50</v>
      </c>
      <c r="I14" s="33" t="s">
        <v>61</v>
      </c>
      <c r="J14" s="33" t="s">
        <v>58</v>
      </c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4"/>
      <c r="AL14" s="65" t="str">
        <f t="shared" ca="1" si="3"/>
        <v/>
      </c>
      <c r="AM14" s="66" t="str">
        <f t="shared" ca="1" si="2"/>
        <v/>
      </c>
      <c r="AN14" s="67" t="str">
        <f t="shared" ca="1" si="2"/>
        <v/>
      </c>
    </row>
    <row r="15" spans="1:40" x14ac:dyDescent="0.25">
      <c r="A15" s="18" t="str" cm="1">
        <f t="array" aca="1" ref="A15" ca="1">IF(ROWS($1:9)&gt;COUNTA(ListeCollab),"",INDEX(ListeCollab,ROWS($1:9)))</f>
        <v/>
      </c>
      <c r="B15" s="13" t="str">
        <f ca="1">IF($A15="","",VLOOKUP($A15,[2]DR!$C$2:$AO$200,3,FALSE))</f>
        <v/>
      </c>
      <c r="C15" s="13" t="str">
        <f ca="1">IF($A15="","",VLOOKUP($A15,[2]DR!$C$2:$AO$200,5,FALSE))</f>
        <v/>
      </c>
      <c r="D15" s="13" t="str">
        <f ca="1">IF($A15="","",VLOOKUP($A15,[1]DR!$C$2:$AO$200,33,FALSE))</f>
        <v/>
      </c>
      <c r="E15" s="13" t="str">
        <f ca="1">IF($A15="","",VLOOKUP($A15,[1]DR!$C$2:$AO$200,37,FALSE))</f>
        <v/>
      </c>
      <c r="F15" s="13" t="str">
        <f ca="1">IF($A15="","",VLOOKUP($A15,[1]DR!$C$2:$AO$200,39,FALSE))</f>
        <v/>
      </c>
      <c r="G15" s="32"/>
      <c r="H15" s="33" t="s">
        <v>50</v>
      </c>
      <c r="I15" s="33" t="s">
        <v>61</v>
      </c>
      <c r="J15" s="33" t="s">
        <v>58</v>
      </c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4"/>
      <c r="AL15" s="65" t="str">
        <f t="shared" ca="1" si="3"/>
        <v/>
      </c>
      <c r="AM15" s="66" t="str">
        <f t="shared" ca="1" si="2"/>
        <v/>
      </c>
      <c r="AN15" s="67" t="str">
        <f t="shared" ca="1" si="2"/>
        <v/>
      </c>
    </row>
    <row r="16" spans="1:40" x14ac:dyDescent="0.25">
      <c r="A16" s="18" t="str" cm="1">
        <f t="array" aca="1" ref="A16" ca="1">IF(ROWS($1:10)&gt;COUNTA(ListeCollab),"",INDEX(ListeCollab,ROWS($1:10)))</f>
        <v/>
      </c>
      <c r="B16" s="13" t="str">
        <f ca="1">IF($A16="","",VLOOKUP($A16,[2]DR!$C$2:$AO$200,3,FALSE))</f>
        <v/>
      </c>
      <c r="C16" s="13" t="str">
        <f ca="1">IF($A16="","",VLOOKUP($A16,[2]DR!$C$2:$AO$200,5,FALSE))</f>
        <v/>
      </c>
      <c r="D16" s="13" t="str">
        <f ca="1">IF($A16="","",VLOOKUP($A16,[1]DR!$C$2:$AO$200,33,FALSE))</f>
        <v/>
      </c>
      <c r="E16" s="13" t="str">
        <f ca="1">IF($A16="","",VLOOKUP($A16,[1]DR!$C$2:$AO$200,37,FALSE))</f>
        <v/>
      </c>
      <c r="F16" s="13" t="str">
        <f ca="1">IF($A16="","",VLOOKUP($A16,[1]DR!$C$2:$AO$200,39,FALSE))</f>
        <v/>
      </c>
      <c r="G16" s="32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  <c r="AL16" s="65" t="str">
        <f t="shared" ca="1" si="3"/>
        <v/>
      </c>
      <c r="AM16" s="66" t="str">
        <f t="shared" ca="1" si="2"/>
        <v/>
      </c>
      <c r="AN16" s="67" t="str">
        <f t="shared" ca="1" si="2"/>
        <v/>
      </c>
    </row>
    <row r="17" spans="1:40" x14ac:dyDescent="0.25">
      <c r="A17" s="18" t="str" cm="1">
        <f t="array" aca="1" ref="A17" ca="1">IF(ROWS($1:11)&gt;COUNTA(ListeCollab),"",INDEX(ListeCollab,ROWS($1:11)))</f>
        <v/>
      </c>
      <c r="B17" s="13" t="str">
        <f ca="1">IF($A17="","",VLOOKUP($A17,[2]DR!$C$2:$AO$200,3,FALSE))</f>
        <v/>
      </c>
      <c r="C17" s="13" t="str">
        <f ca="1">IF($A17="","",VLOOKUP($A17,[2]DR!$C$2:$AO$200,5,FALSE))</f>
        <v/>
      </c>
      <c r="D17" s="13" t="str">
        <f ca="1">IF($A17="","",VLOOKUP($A17,[1]DR!$C$2:$AO$200,33,FALSE))</f>
        <v/>
      </c>
      <c r="E17" s="13" t="str">
        <f ca="1">IF($A17="","",VLOOKUP($A17,[1]DR!$C$2:$AO$200,37,FALSE))</f>
        <v/>
      </c>
      <c r="F17" s="13" t="str">
        <f ca="1">IF($A17="","",VLOOKUP($A17,[1]DR!$C$2:$AO$200,39,FALSE))</f>
        <v/>
      </c>
      <c r="G17" s="32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4"/>
      <c r="AL17" s="65" t="str">
        <f t="shared" ca="1" si="3"/>
        <v/>
      </c>
      <c r="AM17" s="66" t="str">
        <f t="shared" ca="1" si="2"/>
        <v/>
      </c>
      <c r="AN17" s="67" t="str">
        <f t="shared" ca="1" si="2"/>
        <v/>
      </c>
    </row>
    <row r="18" spans="1:40" x14ac:dyDescent="0.25">
      <c r="A18" s="18" t="str" cm="1">
        <f t="array" aca="1" ref="A18" ca="1">IF(ROWS($1:12)&gt;COUNTA(ListeCollab),"",INDEX(ListeCollab,ROWS($1:12)))</f>
        <v/>
      </c>
      <c r="B18" s="13" t="str">
        <f ca="1">IF($A18="","",VLOOKUP($A18,[2]DR!$C$2:$AO$200,3,FALSE))</f>
        <v/>
      </c>
      <c r="C18" s="13" t="str">
        <f ca="1">IF($A18="","",VLOOKUP($A18,[2]DR!$C$2:$AO$200,5,FALSE))</f>
        <v/>
      </c>
      <c r="D18" s="13" t="str">
        <f ca="1">IF($A18="","",VLOOKUP($A18,[1]DR!$C$2:$AO$200,33,FALSE))</f>
        <v/>
      </c>
      <c r="E18" s="13" t="str">
        <f ca="1">IF($A18="","",VLOOKUP($A18,[1]DR!$C$2:$AO$200,37,FALSE))</f>
        <v/>
      </c>
      <c r="F18" s="13" t="str">
        <f ca="1">IF($A18="","",VLOOKUP($A18,[1]DR!$C$2:$AO$200,39,FALSE))</f>
        <v/>
      </c>
      <c r="G18" s="32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4"/>
      <c r="AL18" s="65" t="str">
        <f t="shared" ca="1" si="3"/>
        <v/>
      </c>
      <c r="AM18" s="66" t="str">
        <f t="shared" ca="1" si="2"/>
        <v/>
      </c>
      <c r="AN18" s="67" t="str">
        <f t="shared" ca="1" si="2"/>
        <v/>
      </c>
    </row>
    <row r="19" spans="1:40" x14ac:dyDescent="0.25">
      <c r="A19" s="18" t="str" cm="1">
        <f t="array" aca="1" ref="A19" ca="1">IF(ROWS($1:13)&gt;COUNTA(ListeCollab),"",INDEX(ListeCollab,ROWS($1:13)))</f>
        <v/>
      </c>
      <c r="B19" s="13" t="str">
        <f ca="1">IF($A19="","",VLOOKUP($A19,[2]DR!$C$2:$AO$200,3,FALSE))</f>
        <v/>
      </c>
      <c r="C19" s="13" t="str">
        <f ca="1">IF($A19="","",VLOOKUP($A19,[2]DR!$C$2:$AO$200,5,FALSE))</f>
        <v/>
      </c>
      <c r="D19" s="13" t="str">
        <f ca="1">IF($A19="","",VLOOKUP($A19,[1]DR!$C$2:$AO$200,33,FALSE))</f>
        <v/>
      </c>
      <c r="E19" s="13" t="str">
        <f ca="1">IF($A19="","",VLOOKUP($A19,[1]DR!$C$2:$AO$200,37,FALSE))</f>
        <v/>
      </c>
      <c r="F19" s="13" t="str">
        <f ca="1">IF($A19="","",VLOOKUP($A19,[1]DR!$C$2:$AO$200,39,FALSE))</f>
        <v/>
      </c>
      <c r="G19" s="32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4"/>
      <c r="AL19" s="65" t="str">
        <f t="shared" ca="1" si="3"/>
        <v/>
      </c>
      <c r="AM19" s="66" t="str">
        <f t="shared" ca="1" si="2"/>
        <v/>
      </c>
      <c r="AN19" s="67" t="str">
        <f t="shared" ca="1" si="2"/>
        <v/>
      </c>
    </row>
    <row r="20" spans="1:40" x14ac:dyDescent="0.25">
      <c r="A20" s="18" t="str" cm="1">
        <f t="array" aca="1" ref="A20" ca="1">IF(ROWS($1:14)&gt;COUNTA(ListeCollab),"",INDEX(ListeCollab,ROWS($1:14)))</f>
        <v/>
      </c>
      <c r="B20" s="13" t="str">
        <f ca="1">IF($A20="","",VLOOKUP($A20,[2]DR!$C$2:$AO$200,3,FALSE))</f>
        <v/>
      </c>
      <c r="C20" s="13" t="str">
        <f ca="1">IF($A20="","",VLOOKUP($A20,[2]DR!$C$2:$AO$200,5,FALSE))</f>
        <v/>
      </c>
      <c r="D20" s="13" t="str">
        <f ca="1">IF($A20="","",VLOOKUP($A20,[1]DR!$C$2:$AO$200,33,FALSE))</f>
        <v/>
      </c>
      <c r="E20" s="13" t="str">
        <f ca="1">IF($A20="","",VLOOKUP($A20,[1]DR!$C$2:$AO$200,37,FALSE))</f>
        <v/>
      </c>
      <c r="F20" s="13" t="str">
        <f ca="1">IF($A20="","",VLOOKUP($A20,[1]DR!$C$2:$AO$200,39,FALSE))</f>
        <v/>
      </c>
      <c r="G20" s="32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4"/>
      <c r="AL20" s="65" t="str">
        <f t="shared" ca="1" si="3"/>
        <v/>
      </c>
      <c r="AM20" s="66" t="str">
        <f t="shared" ca="1" si="2"/>
        <v/>
      </c>
      <c r="AN20" s="67" t="str">
        <f t="shared" ca="1" si="2"/>
        <v/>
      </c>
    </row>
    <row r="21" spans="1:40" x14ac:dyDescent="0.25">
      <c r="A21" s="18" t="str" cm="1">
        <f t="array" aca="1" ref="A21" ca="1">IF(ROWS($1:15)&gt;COUNTA(ListeCollab),"",INDEX(ListeCollab,ROWS($1:15)))</f>
        <v/>
      </c>
      <c r="B21" s="13" t="str">
        <f ca="1">IF($A21="","",VLOOKUP($A21,[2]DR!$C$2:$AO$200,3,FALSE))</f>
        <v/>
      </c>
      <c r="C21" s="13" t="str">
        <f ca="1">IF($A21="","",VLOOKUP($A21,[2]DR!$C$2:$AO$200,5,FALSE))</f>
        <v/>
      </c>
      <c r="D21" s="13" t="str">
        <f ca="1">IF($A21="","",VLOOKUP($A21,[1]DR!$C$2:$AO$200,33,FALSE))</f>
        <v/>
      </c>
      <c r="E21" s="13" t="str">
        <f ca="1">IF($A21="","",VLOOKUP($A21,[1]DR!$C$2:$AO$200,37,FALSE))</f>
        <v/>
      </c>
      <c r="F21" s="13" t="str">
        <f ca="1">IF($A21="","",VLOOKUP($A21,[1]DR!$C$2:$AO$200,39,FALSE))</f>
        <v/>
      </c>
      <c r="G21" s="32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4"/>
      <c r="AL21" s="65" t="str">
        <f t="shared" ca="1" si="3"/>
        <v/>
      </c>
      <c r="AM21" s="66" t="str">
        <f t="shared" ca="1" si="2"/>
        <v/>
      </c>
      <c r="AN21" s="67" t="str">
        <f t="shared" ca="1" si="2"/>
        <v/>
      </c>
    </row>
    <row r="22" spans="1:40" x14ac:dyDescent="0.25">
      <c r="A22" s="18" t="str" cm="1">
        <f t="array" aca="1" ref="A22" ca="1">IF(ROWS($1:16)&gt;COUNTA(ListeCollab),"",INDEX(ListeCollab,ROWS($1:16)))</f>
        <v/>
      </c>
      <c r="B22" s="13" t="str">
        <f ca="1">IF($A22="","",VLOOKUP($A22,[2]DR!$C$2:$AO$200,3,FALSE))</f>
        <v/>
      </c>
      <c r="C22" s="13" t="str">
        <f ca="1">IF($A22="","",VLOOKUP($A22,[2]DR!$C$2:$AO$200,5,FALSE))</f>
        <v/>
      </c>
      <c r="D22" s="13" t="str">
        <f ca="1">IF($A22="","",VLOOKUP($A22,[1]DR!$C$2:$AO$200,33,FALSE))</f>
        <v/>
      </c>
      <c r="E22" s="13" t="str">
        <f ca="1">IF($A22="","",VLOOKUP($A22,[1]DR!$C$2:$AO$200,37,FALSE))</f>
        <v/>
      </c>
      <c r="F22" s="13" t="str">
        <f ca="1">IF($A22="","",VLOOKUP($A22,[1]DR!$C$2:$AO$200,39,FALSE))</f>
        <v/>
      </c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  <c r="AL22" s="65" t="str">
        <f t="shared" ca="1" si="3"/>
        <v/>
      </c>
      <c r="AM22" s="66" t="str">
        <f t="shared" ca="1" si="2"/>
        <v/>
      </c>
      <c r="AN22" s="67" t="str">
        <f t="shared" ca="1" si="2"/>
        <v/>
      </c>
    </row>
    <row r="23" spans="1:40" x14ac:dyDescent="0.25">
      <c r="A23" s="18" t="str" cm="1">
        <f t="array" aca="1" ref="A23" ca="1">IF(ROWS($1:17)&gt;COUNTA(ListeCollab),"",INDEX(ListeCollab,ROWS($1:17)))</f>
        <v/>
      </c>
      <c r="B23" s="13" t="str">
        <f ca="1">IF($A23="","",VLOOKUP($A23,[2]DR!$C$2:$AO$200,3,FALSE))</f>
        <v/>
      </c>
      <c r="C23" s="13" t="str">
        <f ca="1">IF($A23="","",VLOOKUP($A23,[2]DR!$C$2:$AO$200,5,FALSE))</f>
        <v/>
      </c>
      <c r="D23" s="13" t="str">
        <f ca="1">IF($A23="","",VLOOKUP($A23,[1]DR!$C$2:$AO$200,33,FALSE))</f>
        <v/>
      </c>
      <c r="E23" s="13" t="str">
        <f ca="1">IF($A23="","",VLOOKUP($A23,[1]DR!$C$2:$AO$200,37,FALSE))</f>
        <v/>
      </c>
      <c r="F23" s="13" t="str">
        <f ca="1">IF($A23="","",VLOOKUP($A23,[1]DR!$C$2:$AO$200,39,FALSE))</f>
        <v/>
      </c>
      <c r="G23" s="32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4"/>
      <c r="AL23" s="65" t="str">
        <f t="shared" ca="1" si="3"/>
        <v/>
      </c>
      <c r="AM23" s="66" t="str">
        <f t="shared" ca="1" si="3"/>
        <v/>
      </c>
      <c r="AN23" s="67" t="str">
        <f t="shared" ca="1" si="3"/>
        <v/>
      </c>
    </row>
    <row r="24" spans="1:40" x14ac:dyDescent="0.25">
      <c r="A24" s="18" t="str" cm="1">
        <f t="array" aca="1" ref="A24" ca="1">IF(ROWS($1:18)&gt;COUNTA(ListeCollab),"",INDEX(ListeCollab,ROWS($1:18)))</f>
        <v/>
      </c>
      <c r="B24" s="13" t="str">
        <f ca="1">IF($A24="","",VLOOKUP($A24,[2]DR!$C$2:$AO$200,3,FALSE))</f>
        <v/>
      </c>
      <c r="C24" s="13" t="str">
        <f ca="1">IF($A24="","",VLOOKUP($A24,[2]DR!$C$2:$AO$200,5,FALSE))</f>
        <v/>
      </c>
      <c r="D24" s="13" t="str">
        <f ca="1">IF($A24="","",VLOOKUP($A24,[1]DR!$C$2:$AO$200,33,FALSE))</f>
        <v/>
      </c>
      <c r="E24" s="13" t="str">
        <f ca="1">IF($A24="","",VLOOKUP($A24,[1]DR!$C$2:$AO$200,37,FALSE))</f>
        <v/>
      </c>
      <c r="F24" s="13" t="str">
        <f ca="1">IF($A24="","",VLOOKUP($A24,[1]DR!$C$2:$AO$200,39,FALSE))</f>
        <v/>
      </c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4"/>
      <c r="AL24" s="65" t="str">
        <f t="shared" ca="1" si="3"/>
        <v/>
      </c>
      <c r="AM24" s="66" t="str">
        <f t="shared" ca="1" si="3"/>
        <v/>
      </c>
      <c r="AN24" s="67" t="str">
        <f t="shared" ca="1" si="3"/>
        <v/>
      </c>
    </row>
    <row r="25" spans="1:40" x14ac:dyDescent="0.25">
      <c r="A25" s="18" t="str" cm="1">
        <f t="array" aca="1" ref="A25" ca="1">IF(ROWS($1:19)&gt;COUNTA(ListeCollab),"",INDEX(ListeCollab,ROWS($1:19)))</f>
        <v/>
      </c>
      <c r="B25" s="13" t="str">
        <f ca="1">IF($A25="","",VLOOKUP($A25,[2]DR!$C$2:$AO$200,3,FALSE))</f>
        <v/>
      </c>
      <c r="C25" s="13" t="str">
        <f ca="1">IF($A25="","",VLOOKUP($A25,[2]DR!$C$2:$AO$200,5,FALSE))</f>
        <v/>
      </c>
      <c r="D25" s="13" t="str">
        <f ca="1">IF($A25="","",VLOOKUP($A25,[1]DR!$C$2:$AO$200,33,FALSE))</f>
        <v/>
      </c>
      <c r="E25" s="13" t="str">
        <f ca="1">IF($A25="","",VLOOKUP($A25,[1]DR!$C$2:$AO$200,37,FALSE))</f>
        <v/>
      </c>
      <c r="F25" s="13" t="str">
        <f ca="1">IF($A25="","",VLOOKUP($A25,[1]DR!$C$2:$AO$200,39,FALSE))</f>
        <v/>
      </c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4"/>
      <c r="AL25" s="65" t="str">
        <f t="shared" ca="1" si="3"/>
        <v/>
      </c>
      <c r="AM25" s="66" t="str">
        <f t="shared" ca="1" si="3"/>
        <v/>
      </c>
      <c r="AN25" s="67" t="str">
        <f t="shared" ca="1" si="3"/>
        <v/>
      </c>
    </row>
    <row r="26" spans="1:40" x14ac:dyDescent="0.25">
      <c r="A26" s="18" t="str" cm="1">
        <f t="array" aca="1" ref="A26" ca="1">IF(ROWS($1:20)&gt;COUNTA(ListeCollab),"",INDEX(ListeCollab,ROWS($1:20)))</f>
        <v/>
      </c>
      <c r="B26" s="13" t="str">
        <f ca="1">IF($A26="","",VLOOKUP($A26,[2]DR!$C$2:$AO$200,3,FALSE))</f>
        <v/>
      </c>
      <c r="C26" s="13" t="str">
        <f ca="1">IF($A26="","",VLOOKUP($A26,[2]DR!$C$2:$AO$200,5,FALSE))</f>
        <v/>
      </c>
      <c r="D26" s="13" t="str">
        <f ca="1">IF($A26="","",VLOOKUP($A26,[1]DR!$C$2:$AO$200,33,FALSE))</f>
        <v/>
      </c>
      <c r="E26" s="13" t="str">
        <f ca="1">IF($A26="","",VLOOKUP($A26,[1]DR!$C$2:$AO$200,37,FALSE))</f>
        <v/>
      </c>
      <c r="F26" s="13" t="str">
        <f ca="1">IF($A26="","",VLOOKUP($A26,[1]DR!$C$2:$AO$200,39,FALSE))</f>
        <v/>
      </c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4"/>
      <c r="AL26" s="65" t="str">
        <f t="shared" ca="1" si="3"/>
        <v/>
      </c>
      <c r="AM26" s="66" t="str">
        <f t="shared" ca="1" si="3"/>
        <v/>
      </c>
      <c r="AN26" s="67" t="str">
        <f t="shared" ca="1" si="3"/>
        <v/>
      </c>
    </row>
    <row r="27" spans="1:40" x14ac:dyDescent="0.25">
      <c r="A27" s="18" t="str" cm="1">
        <f t="array" aca="1" ref="A27" ca="1">IF(ROWS($1:21)&gt;COUNTA(ListeCollab),"",INDEX(ListeCollab,ROWS($1:21)))</f>
        <v/>
      </c>
      <c r="B27" s="13" t="str">
        <f ca="1">IF($A27="","",VLOOKUP($A27,[2]DR!$C$2:$AO$200,3,FALSE))</f>
        <v/>
      </c>
      <c r="C27" s="13" t="str">
        <f ca="1">IF($A27="","",VLOOKUP($A27,[2]DR!$C$2:$AO$200,5,FALSE))</f>
        <v/>
      </c>
      <c r="D27" s="13" t="str">
        <f ca="1">IF($A27="","",VLOOKUP($A27,[1]DR!$C$2:$AO$200,33,FALSE))</f>
        <v/>
      </c>
      <c r="E27" s="13" t="str">
        <f ca="1">IF($A27="","",VLOOKUP($A27,[1]DR!$C$2:$AO$200,37,FALSE))</f>
        <v/>
      </c>
      <c r="F27" s="13" t="str">
        <f ca="1">IF($A27="","",VLOOKUP($A27,[1]DR!$C$2:$AO$200,39,FALSE))</f>
        <v/>
      </c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4"/>
      <c r="AL27" s="65" t="str">
        <f t="shared" ca="1" si="3"/>
        <v/>
      </c>
      <c r="AM27" s="66" t="str">
        <f t="shared" ca="1" si="3"/>
        <v/>
      </c>
      <c r="AN27" s="67" t="str">
        <f t="shared" ca="1" si="3"/>
        <v/>
      </c>
    </row>
    <row r="28" spans="1:40" x14ac:dyDescent="0.25">
      <c r="A28" s="18" t="str" cm="1">
        <f t="array" aca="1" ref="A28" ca="1">IF(ROWS($1:22)&gt;COUNTA(ListeCollab),"",INDEX(ListeCollab,ROWS($1:22)))</f>
        <v/>
      </c>
      <c r="B28" s="13" t="str">
        <f ca="1">IF($A28="","",VLOOKUP($A28,[2]DR!$C$2:$AO$200,3,FALSE))</f>
        <v/>
      </c>
      <c r="C28" s="13" t="str">
        <f ca="1">IF($A28="","",VLOOKUP($A28,[2]DR!$C$2:$AO$200,5,FALSE))</f>
        <v/>
      </c>
      <c r="D28" s="13" t="str">
        <f ca="1">IF($A28="","",VLOOKUP($A28,[1]DR!$C$2:$AO$200,33,FALSE))</f>
        <v/>
      </c>
      <c r="E28" s="13" t="str">
        <f ca="1">IF($A28="","",VLOOKUP($A28,[1]DR!$C$2:$AO$200,37,FALSE))</f>
        <v/>
      </c>
      <c r="F28" s="13" t="str">
        <f ca="1">IF($A28="","",VLOOKUP($A28,[1]DR!$C$2:$AO$200,39,FALSE))</f>
        <v/>
      </c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4"/>
      <c r="AL28" s="65" t="str">
        <f t="shared" ca="1" si="3"/>
        <v/>
      </c>
      <c r="AM28" s="66" t="str">
        <f t="shared" ca="1" si="3"/>
        <v/>
      </c>
      <c r="AN28" s="67" t="str">
        <f t="shared" ca="1" si="3"/>
        <v/>
      </c>
    </row>
    <row r="29" spans="1:40" x14ac:dyDescent="0.25">
      <c r="A29" s="18" t="str" cm="1">
        <f t="array" aca="1" ref="A29" ca="1">IF(ROWS($1:23)&gt;COUNTA(ListeCollab),"",INDEX(ListeCollab,ROWS($1:23)))</f>
        <v/>
      </c>
      <c r="B29" s="13" t="str">
        <f ca="1">IF($A29="","",VLOOKUP($A29,[2]DR!$C$2:$AO$200,3,FALSE))</f>
        <v/>
      </c>
      <c r="C29" s="13" t="str">
        <f ca="1">IF($A29="","",VLOOKUP($A29,[2]DR!$C$2:$AO$200,5,FALSE))</f>
        <v/>
      </c>
      <c r="D29" s="13" t="str">
        <f ca="1">IF($A29="","",VLOOKUP($A29,[1]DR!$C$2:$AO$200,33,FALSE))</f>
        <v/>
      </c>
      <c r="E29" s="13" t="str">
        <f ca="1">IF($A29="","",VLOOKUP($A29,[1]DR!$C$2:$AO$200,37,FALSE))</f>
        <v/>
      </c>
      <c r="F29" s="13" t="str">
        <f ca="1">IF($A29="","",VLOOKUP($A29,[1]DR!$C$2:$AO$200,39,FALSE))</f>
        <v/>
      </c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4"/>
      <c r="AL29" s="65" t="str">
        <f t="shared" ca="1" si="3"/>
        <v/>
      </c>
      <c r="AM29" s="66" t="str">
        <f t="shared" ca="1" si="3"/>
        <v/>
      </c>
      <c r="AN29" s="67" t="str">
        <f t="shared" ca="1" si="3"/>
        <v/>
      </c>
    </row>
    <row r="30" spans="1:40" x14ac:dyDescent="0.25">
      <c r="A30" s="18" t="str" cm="1">
        <f t="array" aca="1" ref="A30" ca="1">IF(ROWS($1:24)&gt;COUNTA(ListeCollab),"",INDEX(ListeCollab,ROWS($1:24)))</f>
        <v/>
      </c>
      <c r="B30" s="13" t="str">
        <f ca="1">IF($A30="","",VLOOKUP($A30,[2]DR!$C$2:$AO$200,3,FALSE))</f>
        <v/>
      </c>
      <c r="C30" s="13" t="str">
        <f ca="1">IF($A30="","",VLOOKUP($A30,[2]DR!$C$2:$AO$200,5,FALSE))</f>
        <v/>
      </c>
      <c r="D30" s="13" t="str">
        <f ca="1">IF($A30="","",VLOOKUP($A30,[1]DR!$C$2:$AO$200,33,FALSE))</f>
        <v/>
      </c>
      <c r="E30" s="13" t="str">
        <f ca="1">IF($A30="","",VLOOKUP($A30,[1]DR!$C$2:$AO$200,37,FALSE))</f>
        <v/>
      </c>
      <c r="F30" s="13" t="str">
        <f ca="1">IF($A30="","",VLOOKUP($A30,[1]DR!$C$2:$AO$200,39,FALSE))</f>
        <v/>
      </c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4"/>
      <c r="AL30" s="65" t="str">
        <f t="shared" ca="1" si="3"/>
        <v/>
      </c>
      <c r="AM30" s="66" t="str">
        <f t="shared" ca="1" si="3"/>
        <v/>
      </c>
      <c r="AN30" s="67" t="str">
        <f t="shared" ca="1" si="3"/>
        <v/>
      </c>
    </row>
    <row r="31" spans="1:40" x14ac:dyDescent="0.25">
      <c r="A31" s="18" t="str" cm="1">
        <f t="array" aca="1" ref="A31" ca="1">IF(ROWS($1:25)&gt;COUNTA(ListeCollab),"",INDEX(ListeCollab,ROWS($1:25)))</f>
        <v/>
      </c>
      <c r="B31" s="13" t="str">
        <f ca="1">IF($A31="","",VLOOKUP($A31,[2]DR!$C$2:$AO$200,3,FALSE))</f>
        <v/>
      </c>
      <c r="C31" s="13" t="str">
        <f ca="1">IF($A31="","",VLOOKUP($A31,[2]DR!$C$2:$AO$200,5,FALSE))</f>
        <v/>
      </c>
      <c r="D31" s="13" t="str">
        <f ca="1">IF($A31="","",VLOOKUP($A31,[1]DR!$C$2:$AO$200,33,FALSE))</f>
        <v/>
      </c>
      <c r="E31" s="13" t="str">
        <f ca="1">IF($A31="","",VLOOKUP($A31,[1]DR!$C$2:$AO$200,37,FALSE))</f>
        <v/>
      </c>
      <c r="F31" s="13" t="str">
        <f ca="1">IF($A31="","",VLOOKUP($A31,[1]DR!$C$2:$AO$200,39,FALSE))</f>
        <v/>
      </c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4"/>
      <c r="AL31" s="65" t="str">
        <f t="shared" ca="1" si="3"/>
        <v/>
      </c>
      <c r="AM31" s="66" t="str">
        <f t="shared" ca="1" si="3"/>
        <v/>
      </c>
      <c r="AN31" s="67" t="str">
        <f t="shared" ca="1" si="3"/>
        <v/>
      </c>
    </row>
    <row r="32" spans="1:40" x14ac:dyDescent="0.25">
      <c r="A32" s="18" t="str" cm="1">
        <f t="array" aca="1" ref="A32" ca="1">IF(ROWS($1:26)&gt;COUNTA(ListeCollab),"",INDEX(ListeCollab,ROWS($1:26)))</f>
        <v/>
      </c>
      <c r="B32" s="13" t="str">
        <f ca="1">IF($A32="","",VLOOKUP($A32,[2]DR!$C$2:$AO$200,3,FALSE))</f>
        <v/>
      </c>
      <c r="C32" s="13" t="str">
        <f ca="1">IF($A32="","",VLOOKUP($A32,[2]DR!$C$2:$AO$200,5,FALSE))</f>
        <v/>
      </c>
      <c r="D32" s="13" t="str">
        <f ca="1">IF($A32="","",VLOOKUP($A32,[1]DR!$C$2:$AO$200,33,FALSE))</f>
        <v/>
      </c>
      <c r="E32" s="13" t="str">
        <f ca="1">IF($A32="","",VLOOKUP($A32,[1]DR!$C$2:$AO$200,37,FALSE))</f>
        <v/>
      </c>
      <c r="F32" s="13" t="str">
        <f ca="1">IF($A32="","",VLOOKUP($A32,[1]DR!$C$2:$AO$200,39,FALSE))</f>
        <v/>
      </c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4"/>
      <c r="AL32" s="65" t="str">
        <f t="shared" ca="1" si="3"/>
        <v/>
      </c>
      <c r="AM32" s="66" t="str">
        <f t="shared" ca="1" si="3"/>
        <v/>
      </c>
      <c r="AN32" s="67" t="str">
        <f t="shared" ca="1" si="3"/>
        <v/>
      </c>
    </row>
    <row r="33" spans="1:40" x14ac:dyDescent="0.25">
      <c r="A33" s="18" t="str" cm="1">
        <f t="array" aca="1" ref="A33" ca="1">IF(ROWS($1:27)&gt;COUNTA(ListeCollab),"",INDEX(ListeCollab,ROWS($1:27)))</f>
        <v/>
      </c>
      <c r="B33" s="13" t="str">
        <f ca="1">IF($A33="","",VLOOKUP($A33,[2]DR!$C$2:$AO$200,3,FALSE))</f>
        <v/>
      </c>
      <c r="C33" s="13" t="str">
        <f ca="1">IF($A33="","",VLOOKUP($A33,[2]DR!$C$2:$AO$200,5,FALSE))</f>
        <v/>
      </c>
      <c r="D33" s="13" t="str">
        <f ca="1">IF($A33="","",VLOOKUP($A33,[1]DR!$C$2:$AO$200,33,FALSE))</f>
        <v/>
      </c>
      <c r="E33" s="13" t="str">
        <f ca="1">IF($A33="","",VLOOKUP($A33,[1]DR!$C$2:$AO$200,37,FALSE))</f>
        <v/>
      </c>
      <c r="F33" s="13" t="str">
        <f ca="1">IF($A33="","",VLOOKUP($A33,[1]DR!$C$2:$AO$200,39,FALSE))</f>
        <v/>
      </c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4"/>
      <c r="AL33" s="65" t="str">
        <f t="shared" ca="1" si="3"/>
        <v/>
      </c>
      <c r="AM33" s="66" t="str">
        <f t="shared" ca="1" si="3"/>
        <v/>
      </c>
      <c r="AN33" s="67" t="str">
        <f t="shared" ca="1" si="3"/>
        <v/>
      </c>
    </row>
    <row r="34" spans="1:40" x14ac:dyDescent="0.25">
      <c r="A34" s="18" t="str" cm="1">
        <f t="array" aca="1" ref="A34" ca="1">IF(ROWS($1:28)&gt;COUNTA(ListeCollab),"",INDEX(ListeCollab,ROWS($1:28)))</f>
        <v/>
      </c>
      <c r="B34" s="13" t="str">
        <f ca="1">IF($A34="","",VLOOKUP($A34,[2]DR!$C$2:$AO$200,3,FALSE))</f>
        <v/>
      </c>
      <c r="C34" s="13" t="str">
        <f ca="1">IF($A34="","",VLOOKUP($A34,[2]DR!$C$2:$AO$200,5,FALSE))</f>
        <v/>
      </c>
      <c r="D34" s="13" t="str">
        <f ca="1">IF($A34="","",VLOOKUP($A34,[1]DR!$C$2:$AO$200,33,FALSE))</f>
        <v/>
      </c>
      <c r="E34" s="13" t="str">
        <f ca="1">IF($A34="","",VLOOKUP($A34,[1]DR!$C$2:$AO$200,37,FALSE))</f>
        <v/>
      </c>
      <c r="F34" s="13" t="str">
        <f ca="1">IF($A34="","",VLOOKUP($A34,[1]DR!$C$2:$AO$200,39,FALSE))</f>
        <v/>
      </c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4"/>
      <c r="AL34" s="65" t="str">
        <f t="shared" ca="1" si="3"/>
        <v/>
      </c>
      <c r="AM34" s="66" t="str">
        <f t="shared" ca="1" si="3"/>
        <v/>
      </c>
      <c r="AN34" s="67" t="str">
        <f t="shared" ca="1" si="3"/>
        <v/>
      </c>
    </row>
    <row r="35" spans="1:40" x14ac:dyDescent="0.25">
      <c r="A35" s="18" t="str" cm="1">
        <f t="array" aca="1" ref="A35" ca="1">IF(ROWS($1:29)&gt;COUNTA(ListeCollab),"",INDEX(ListeCollab,ROWS($1:29)))</f>
        <v/>
      </c>
      <c r="B35" s="13" t="str">
        <f ca="1">IF($A35="","",VLOOKUP($A35,[2]DR!$C$2:$AO$200,3,FALSE))</f>
        <v/>
      </c>
      <c r="C35" s="13" t="str">
        <f ca="1">IF($A35="","",VLOOKUP($A35,[2]DR!$C$2:$AO$200,5,FALSE))</f>
        <v/>
      </c>
      <c r="D35" s="13" t="str">
        <f ca="1">IF($A35="","",VLOOKUP($A35,[1]DR!$C$2:$AO$200,33,FALSE))</f>
        <v/>
      </c>
      <c r="E35" s="13" t="str">
        <f ca="1">IF($A35="","",VLOOKUP($A35,[1]DR!$C$2:$AO$200,37,FALSE))</f>
        <v/>
      </c>
      <c r="F35" s="13" t="str">
        <f ca="1">IF($A35="","",VLOOKUP($A35,[1]DR!$C$2:$AO$200,39,FALSE))</f>
        <v/>
      </c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4"/>
      <c r="AL35" s="65" t="str">
        <f t="shared" ca="1" si="3"/>
        <v/>
      </c>
      <c r="AM35" s="66" t="str">
        <f t="shared" ca="1" si="3"/>
        <v/>
      </c>
      <c r="AN35" s="67" t="str">
        <f t="shared" ca="1" si="3"/>
        <v/>
      </c>
    </row>
    <row r="36" spans="1:40" ht="13.8" thickBot="1" x14ac:dyDescent="0.3">
      <c r="A36" s="18" t="str" cm="1">
        <f t="array" aca="1" ref="A36" ca="1">IF(ROWS($1:30)&gt;COUNTA(ListeCollab),"",INDEX(ListeCollab,ROWS($1:30)))</f>
        <v/>
      </c>
      <c r="B36" s="13" t="str">
        <f ca="1">IF($A36="","",VLOOKUP($A36,[2]DR!$C$2:$AO$200,3,FALSE))</f>
        <v/>
      </c>
      <c r="C36" s="13" t="str">
        <f ca="1">IF($A36="","",VLOOKUP($A36,[2]DR!$C$2:$AO$200,5,FALSE))</f>
        <v/>
      </c>
      <c r="D36" s="13" t="str">
        <f ca="1">IF($A36="","",VLOOKUP($A36,[1]DR!$C$2:$AO$200,33,FALSE))</f>
        <v/>
      </c>
      <c r="E36" s="13" t="str">
        <f ca="1">IF($A36="","",VLOOKUP($A36,[1]DR!$C$2:$AO$200,37,FALSE))</f>
        <v/>
      </c>
      <c r="F36" s="13" t="str">
        <f ca="1">IF($A36="","",VLOOKUP($A36,[1]DR!$C$2:$AO$200,39,FALSE))</f>
        <v/>
      </c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4"/>
      <c r="AL36" s="68" t="str">
        <f t="shared" ca="1" si="3"/>
        <v/>
      </c>
      <c r="AM36" s="69" t="str">
        <f t="shared" ca="1" si="3"/>
        <v/>
      </c>
      <c r="AN36" s="70" t="str">
        <f t="shared" ca="1" si="3"/>
        <v/>
      </c>
    </row>
    <row r="38" spans="1:40" x14ac:dyDescent="0.25">
      <c r="F38"/>
    </row>
  </sheetData>
  <mergeCells count="1">
    <mergeCell ref="A5:F5"/>
  </mergeCells>
  <conditionalFormatting sqref="AL5:AN5 G5:AK36">
    <cfRule type="expression" dxfId="119" priority="13">
      <formula>WEEKDAY(G$5,2)&gt;5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E314DAD-3C9C-4E2D-BE6E-07F68BBB32E3}">
            <xm:f>NOT(ISNA(VLOOKUP(G$5,Sources!$J$3:$J$15,1,0)))</xm:f>
            <x14:dxf>
              <fill>
                <patternFill>
                  <bgColor rgb="FFFFC000"/>
                </patternFill>
              </fill>
            </x14:dxf>
          </x14:cfRule>
          <xm:sqref>AL5:AN5 G5:AK36</xm:sqref>
        </x14:conditionalFormatting>
        <x14:conditionalFormatting xmlns:xm="http://schemas.microsoft.com/office/excel/2006/main">
          <x14:cfRule type="containsText" priority="1" operator="containsText" id="{04C3ED95-74F5-454B-974F-31650439E0F9}">
            <xm:f>NOT(ISERROR(SEARCH(Sources!$K$8,G7)))</xm:f>
            <xm:f>Sources!$K$8</xm:f>
            <x14:dxf>
              <font>
                <b/>
                <i val="0"/>
              </font>
              <fill>
                <patternFill>
                  <bgColor rgb="FF7030A0"/>
                </patternFill>
              </fill>
            </x14:dxf>
          </x14:cfRule>
          <x14:cfRule type="containsText" priority="2" operator="containsText" id="{EB671DE2-FA95-4B91-8BBF-5D188A568A3A}">
            <xm:f>NOT(ISERROR(SEARCH(Sources!$K$7,G7)))</xm:f>
            <xm:f>Sources!$K$7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AC259B29-F111-4B36-BDED-A1EE7C239063}">
            <xm:f>NOT(ISERROR(SEARCH(Sources!$K$6,G7)))</xm:f>
            <xm:f>Sources!$K$6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F7A8D735-1786-4C42-9354-6B10E150049D}">
            <xm:f>NOT(ISERROR(SEARCH(Sources!$K$5,G7)))</xm:f>
            <xm:f>Sources!$K$5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273685AE-796C-4A90-B6A0-A24AB0D5DBE1}">
            <xm:f>NOT(ISERROR(SEARCH(Sources!$K$4,G7)))</xm:f>
            <xm:f>Sources!$K$4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98869889-1228-44E1-849B-CC8D9B512167}">
            <xm:f>NOT(ISERROR(SEARCH(Sources!$K$3,G7)))</xm:f>
            <xm:f>Sources!$K$3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14:cfRule type="containsText" priority="7" operator="containsText" id="{B70B5FDB-475F-4498-AB9D-5A3556A6A135}">
            <xm:f>NOT(ISERROR(SEARCH(Sources!$K$2,G7)))</xm:f>
            <xm:f>Sources!$K$2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8" operator="containsText" id="{04AFD61B-B9A7-4934-942F-2AA282572AC9}">
            <xm:f>NOT(ISERROR(SEARCH(Sources!$K$1,G7)))</xm:f>
            <xm:f>Sources!$K$1</xm:f>
            <x14:dxf>
              <font>
                <b/>
                <i val="0"/>
              </font>
            </x14:dxf>
          </x14:cfRule>
          <xm:sqref>G7:AK36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zoomScaleNormal="100" workbookViewId="0">
      <selection activeCell="F13" sqref="F13"/>
    </sheetView>
  </sheetViews>
  <sheetFormatPr baseColWidth="10" defaultRowHeight="13.2" x14ac:dyDescent="0.25"/>
  <cols>
    <col min="1" max="1" width="5.77734375" customWidth="1"/>
    <col min="2" max="5" width="10.77734375" customWidth="1"/>
    <col min="6" max="6" width="10.77734375" style="1" customWidth="1"/>
    <col min="7" max="40" width="4.6640625" customWidth="1"/>
  </cols>
  <sheetData>
    <row r="1" spans="1:40" ht="13.8" thickBot="1" x14ac:dyDescent="0.3"/>
    <row r="2" spans="1:40" ht="13.8" customHeight="1" thickBot="1" x14ac:dyDescent="0.3">
      <c r="A2" s="46"/>
      <c r="B2" s="46"/>
      <c r="C2" s="50" t="str">
        <f>Sources!N1</f>
        <v xml:space="preserve">Année : </v>
      </c>
      <c r="D2" s="51">
        <f>Sources!O4</f>
        <v>2020</v>
      </c>
      <c r="E2" s="47"/>
      <c r="F2" s="48"/>
      <c r="H2" s="26" t="s">
        <v>48</v>
      </c>
      <c r="I2" s="6" t="s">
        <v>49</v>
      </c>
      <c r="L2" s="29" t="s">
        <v>54</v>
      </c>
      <c r="M2" s="6" t="s">
        <v>56</v>
      </c>
      <c r="Q2" s="37" t="s">
        <v>59</v>
      </c>
      <c r="R2" s="6" t="s">
        <v>60</v>
      </c>
      <c r="V2" s="28" t="s">
        <v>52</v>
      </c>
      <c r="W2" s="6" t="s">
        <v>53</v>
      </c>
    </row>
    <row r="3" spans="1:40" ht="13.8" customHeight="1" thickBot="1" x14ac:dyDescent="0.3">
      <c r="A3" s="46"/>
      <c r="B3" s="46"/>
      <c r="C3" s="50" t="str">
        <f>Sources!N2</f>
        <v xml:space="preserve">Mois : </v>
      </c>
      <c r="D3" s="51" t="str">
        <f>Sources!O5</f>
        <v>Juillet</v>
      </c>
      <c r="E3" s="47"/>
      <c r="F3" s="49"/>
      <c r="H3" s="27" t="s">
        <v>50</v>
      </c>
      <c r="I3" s="6" t="s">
        <v>51</v>
      </c>
      <c r="L3" s="30" t="s">
        <v>55</v>
      </c>
      <c r="M3" s="6" t="s">
        <v>57</v>
      </c>
      <c r="Q3" s="38" t="s">
        <v>61</v>
      </c>
      <c r="R3" s="6" t="s">
        <v>62</v>
      </c>
      <c r="V3" s="31" t="s">
        <v>58</v>
      </c>
      <c r="W3" s="6" t="s">
        <v>58</v>
      </c>
    </row>
    <row r="4" spans="1:40" ht="13.8" thickBot="1" x14ac:dyDescent="0.3"/>
    <row r="5" spans="1:40" ht="73.95" customHeight="1" thickBot="1" x14ac:dyDescent="0.3">
      <c r="A5" s="71" t="str">
        <f>Sources!O3</f>
        <v>Europe 1</v>
      </c>
      <c r="B5" s="72"/>
      <c r="C5" s="72"/>
      <c r="D5" s="72"/>
      <c r="E5" s="72"/>
      <c r="F5" s="73"/>
      <c r="G5" s="15">
        <f>DATEVALUE(COLUMNS($B:B)&amp;Sources!$O$5&amp;Sources!$O$4)</f>
        <v>44013</v>
      </c>
      <c r="H5" s="8">
        <f>IF(G5="","",IF(MONTH(G5+1)&lt;&gt;MONTH(G5),"",G5+1))</f>
        <v>44014</v>
      </c>
      <c r="I5" s="8">
        <f t="shared" ref="I5:AK5" si="0">IF(H5="","",IF(MONTH(H5+1)&lt;&gt;MONTH(H5),"",H5+1))</f>
        <v>44015</v>
      </c>
      <c r="J5" s="8">
        <f t="shared" si="0"/>
        <v>44016</v>
      </c>
      <c r="K5" s="8">
        <f t="shared" si="0"/>
        <v>44017</v>
      </c>
      <c r="L5" s="8">
        <f t="shared" si="0"/>
        <v>44018</v>
      </c>
      <c r="M5" s="8">
        <f t="shared" si="0"/>
        <v>44019</v>
      </c>
      <c r="N5" s="8">
        <f t="shared" si="0"/>
        <v>44020</v>
      </c>
      <c r="O5" s="8">
        <f t="shared" si="0"/>
        <v>44021</v>
      </c>
      <c r="P5" s="8">
        <f t="shared" si="0"/>
        <v>44022</v>
      </c>
      <c r="Q5" s="8">
        <f t="shared" si="0"/>
        <v>44023</v>
      </c>
      <c r="R5" s="8">
        <f t="shared" si="0"/>
        <v>44024</v>
      </c>
      <c r="S5" s="8">
        <f t="shared" si="0"/>
        <v>44025</v>
      </c>
      <c r="T5" s="8">
        <f t="shared" si="0"/>
        <v>44026</v>
      </c>
      <c r="U5" s="8">
        <f t="shared" si="0"/>
        <v>44027</v>
      </c>
      <c r="V5" s="8">
        <f t="shared" si="0"/>
        <v>44028</v>
      </c>
      <c r="W5" s="8">
        <f t="shared" si="0"/>
        <v>44029</v>
      </c>
      <c r="X5" s="8">
        <f t="shared" si="0"/>
        <v>44030</v>
      </c>
      <c r="Y5" s="8">
        <f t="shared" si="0"/>
        <v>44031</v>
      </c>
      <c r="Z5" s="8">
        <f t="shared" si="0"/>
        <v>44032</v>
      </c>
      <c r="AA5" s="8">
        <f t="shared" si="0"/>
        <v>44033</v>
      </c>
      <c r="AB5" s="8">
        <f t="shared" si="0"/>
        <v>44034</v>
      </c>
      <c r="AC5" s="8">
        <f t="shared" si="0"/>
        <v>44035</v>
      </c>
      <c r="AD5" s="8">
        <f t="shared" si="0"/>
        <v>44036</v>
      </c>
      <c r="AE5" s="8">
        <f t="shared" si="0"/>
        <v>44037</v>
      </c>
      <c r="AF5" s="8">
        <f t="shared" si="0"/>
        <v>44038</v>
      </c>
      <c r="AG5" s="8">
        <f t="shared" si="0"/>
        <v>44039</v>
      </c>
      <c r="AH5" s="8">
        <f t="shared" si="0"/>
        <v>44040</v>
      </c>
      <c r="AI5" s="8">
        <f t="shared" si="0"/>
        <v>44041</v>
      </c>
      <c r="AJ5" s="8">
        <f t="shared" si="0"/>
        <v>44042</v>
      </c>
      <c r="AK5" s="25">
        <f t="shared" si="0"/>
        <v>44043</v>
      </c>
      <c r="AL5" s="43" t="str">
        <f>D6</f>
        <v>Solde CP</v>
      </c>
      <c r="AM5" s="44" t="str">
        <f t="shared" ref="AM5:AN5" si="1">E6</f>
        <v>Solde CA</v>
      </c>
      <c r="AN5" s="45" t="str">
        <f t="shared" si="1"/>
        <v>Solde RTT</v>
      </c>
    </row>
    <row r="6" spans="1:40" ht="13.8" thickBot="1" x14ac:dyDescent="0.3">
      <c r="A6" s="16" t="s">
        <v>32</v>
      </c>
      <c r="B6" s="14" t="s">
        <v>33</v>
      </c>
      <c r="C6" s="14" t="s">
        <v>34</v>
      </c>
      <c r="D6" s="14" t="s">
        <v>45</v>
      </c>
      <c r="E6" s="14" t="s">
        <v>46</v>
      </c>
      <c r="F6" s="17" t="s">
        <v>47</v>
      </c>
      <c r="G6" s="32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4"/>
      <c r="AL6" s="21"/>
      <c r="AM6" s="22"/>
      <c r="AN6" s="23"/>
    </row>
    <row r="7" spans="1:40" x14ac:dyDescent="0.25">
      <c r="A7" s="18" t="e" cm="1">
        <f t="array" aca="1" ref="A7" ca="1">IF(ROWS($1:1)&gt;COUNTA(ListeCollab),"",INDEX(ListeCollab,ROWS($1:1)))</f>
        <v>#N/A</v>
      </c>
      <c r="B7" s="13" t="e">
        <f ca="1">IF($A7="","",VLOOKUP($A7,[2]DR!$C$2:$AO$200,3,FALSE))</f>
        <v>#N/A</v>
      </c>
      <c r="C7" s="13" t="e">
        <f ca="1">IF($A7="","",VLOOKUP($A7,[2]DR!$C$2:$AO$200,5,FALSE))</f>
        <v>#N/A</v>
      </c>
      <c r="D7" s="13" t="e">
        <f ca="1">IF($A7="","",VLOOKUP($A7,[2]DR!$C$2:$AO$200,33,FALSE))</f>
        <v>#N/A</v>
      </c>
      <c r="E7" s="13" t="e">
        <f ca="1">IF($A7="","",VLOOKUP($A7,[2]DR!$C$2:$AO$200,37,FALSE))</f>
        <v>#N/A</v>
      </c>
      <c r="F7" s="19" t="e">
        <f ca="1">IF($A7="","",VLOOKUP($A7,[2]DR!$C$2:$AO$200,39,FALSE))</f>
        <v>#N/A</v>
      </c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4"/>
      <c r="AL7" s="21" t="e">
        <f ca="1">IF($A7="","",D7-COUNTIF($G7:$AK7,MID(AL$5,7,3)))</f>
        <v>#N/A</v>
      </c>
      <c r="AM7" s="21" t="e">
        <f t="shared" ref="AM7:AN22" ca="1" si="2">IF($A7="","",E7-COUNTIF($G7:$AK7,MID(AM$5,7,3)))</f>
        <v>#N/A</v>
      </c>
      <c r="AN7" s="42" t="e">
        <f t="shared" ca="1" si="2"/>
        <v>#N/A</v>
      </c>
    </row>
    <row r="8" spans="1:40" x14ac:dyDescent="0.25">
      <c r="A8" s="18" t="str" cm="1">
        <f t="array" aca="1" ref="A8" ca="1">IF(ROWS($1:2)&gt;COUNTA(ListeCollab),"",INDEX(ListeCollab,ROWS($1:2)))</f>
        <v/>
      </c>
      <c r="B8" s="13" t="str">
        <f ca="1">IF($A8="","",VLOOKUP($A8,[2]DR!$C$2:$AO$200,3,FALSE))</f>
        <v/>
      </c>
      <c r="C8" s="13" t="str">
        <f ca="1">IF($A8="","",VLOOKUP($A8,[2]DR!$C$2:$AO$200,5,FALSE))</f>
        <v/>
      </c>
      <c r="D8" s="13" t="str">
        <f ca="1">IF($A8="","",VLOOKUP($A8,[2]DR!$C$2:$AO$200,33,FALSE))</f>
        <v/>
      </c>
      <c r="E8" s="13" t="str">
        <f ca="1">IF($A8="","",VLOOKUP($A8,[2]DR!$C$2:$AO$200,37,FALSE))</f>
        <v/>
      </c>
      <c r="F8" s="19" t="str">
        <f ca="1">IF($A8="","",VLOOKUP($A8,[2]DR!$C$2:$AO$200,39,FALSE))</f>
        <v/>
      </c>
      <c r="G8" s="32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4"/>
      <c r="AL8" s="24" t="str">
        <f t="shared" ref="AL8:AN36" ca="1" si="3">IF($A8="","",D8-COUNTIF($G8:$AK8,MID(AL$5,7,3)))</f>
        <v/>
      </c>
      <c r="AM8" s="24" t="str">
        <f t="shared" ca="1" si="2"/>
        <v/>
      </c>
      <c r="AN8" s="39" t="str">
        <f t="shared" ca="1" si="2"/>
        <v/>
      </c>
    </row>
    <row r="9" spans="1:40" x14ac:dyDescent="0.25">
      <c r="A9" s="18" t="str" cm="1">
        <f t="array" aca="1" ref="A9" ca="1">IF(ROWS($1:3)&gt;COUNTA(ListeCollab),"",INDEX(ListeCollab,ROWS($1:3)))</f>
        <v/>
      </c>
      <c r="B9" s="13" t="str">
        <f ca="1">IF($A9="","",VLOOKUP($A9,[2]DR!$C$2:$AO$200,3,FALSE))</f>
        <v/>
      </c>
      <c r="C9" s="13" t="str">
        <f ca="1">IF($A9="","",VLOOKUP($A9,[2]DR!$C$2:$AO$200,5,FALSE))</f>
        <v/>
      </c>
      <c r="D9" s="13" t="str">
        <f ca="1">IF($A9="","",VLOOKUP($A9,[2]DR!$C$2:$AO$200,33,FALSE))</f>
        <v/>
      </c>
      <c r="E9" s="13" t="str">
        <f ca="1">IF($A9="","",VLOOKUP($A9,[2]DR!$C$2:$AO$200,37,FALSE))</f>
        <v/>
      </c>
      <c r="F9" s="19" t="str">
        <f ca="1">IF($A9="","",VLOOKUP($A9,[2]DR!$C$2:$AO$200,39,FALSE))</f>
        <v/>
      </c>
      <c r="G9" s="32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4"/>
      <c r="AL9" s="24" t="str">
        <f t="shared" ca="1" si="3"/>
        <v/>
      </c>
      <c r="AM9" s="24" t="str">
        <f t="shared" ca="1" si="2"/>
        <v/>
      </c>
      <c r="AN9" s="39" t="str">
        <f t="shared" ca="1" si="2"/>
        <v/>
      </c>
    </row>
    <row r="10" spans="1:40" x14ac:dyDescent="0.25">
      <c r="A10" s="18" t="str" cm="1">
        <f t="array" aca="1" ref="A10" ca="1">IF(ROWS($1:4)&gt;COUNTA(ListeCollab),"",INDEX(ListeCollab,ROWS($1:4)))</f>
        <v/>
      </c>
      <c r="B10" s="13" t="str">
        <f ca="1">IF($A10="","",VLOOKUP($A10,[2]DR!$C$2:$AO$200,3,FALSE))</f>
        <v/>
      </c>
      <c r="C10" s="13" t="str">
        <f ca="1">IF($A10="","",VLOOKUP($A10,[2]DR!$C$2:$AO$200,5,FALSE))</f>
        <v/>
      </c>
      <c r="D10" s="13" t="str">
        <f ca="1">IF($A10="","",VLOOKUP($A10,[2]DR!$C$2:$AO$200,33,FALSE))</f>
        <v/>
      </c>
      <c r="E10" s="13" t="str">
        <f ca="1">IF($A10="","",VLOOKUP($A10,[2]DR!$C$2:$AO$200,37,FALSE))</f>
        <v/>
      </c>
      <c r="F10" s="19" t="str">
        <f ca="1">IF($A10="","",VLOOKUP($A10,[2]DR!$C$2:$AO$200,39,FALSE))</f>
        <v/>
      </c>
      <c r="G10" s="32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4"/>
      <c r="AL10" s="24" t="str">
        <f t="shared" ca="1" si="3"/>
        <v/>
      </c>
      <c r="AM10" s="24" t="str">
        <f t="shared" ca="1" si="2"/>
        <v/>
      </c>
      <c r="AN10" s="39" t="str">
        <f t="shared" ca="1" si="2"/>
        <v/>
      </c>
    </row>
    <row r="11" spans="1:40" x14ac:dyDescent="0.25">
      <c r="A11" s="18" t="str" cm="1">
        <f t="array" aca="1" ref="A11" ca="1">IF(ROWS($1:5)&gt;COUNTA(ListeCollab),"",INDEX(ListeCollab,ROWS($1:5)))</f>
        <v/>
      </c>
      <c r="B11" s="13" t="str">
        <f ca="1">IF($A11="","",VLOOKUP($A11,[2]DR!$C$2:$AO$200,3,FALSE))</f>
        <v/>
      </c>
      <c r="C11" s="13" t="str">
        <f ca="1">IF($A11="","",VLOOKUP($A11,[2]DR!$C$2:$AO$200,5,FALSE))</f>
        <v/>
      </c>
      <c r="D11" s="13" t="str">
        <f ca="1">IF($A11="","",VLOOKUP($A11,[2]DR!$C$2:$AO$200,33,FALSE))</f>
        <v/>
      </c>
      <c r="E11" s="13" t="str">
        <f ca="1">IF($A11="","",VLOOKUP($A11,[2]DR!$C$2:$AO$200,37,FALSE))</f>
        <v/>
      </c>
      <c r="F11" s="19" t="str">
        <f ca="1">IF($A11="","",VLOOKUP($A11,[2]DR!$C$2:$AO$200,39,FALSE))</f>
        <v/>
      </c>
      <c r="G11" s="32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  <c r="AL11" s="24" t="str">
        <f t="shared" ca="1" si="3"/>
        <v/>
      </c>
      <c r="AM11" s="24" t="str">
        <f t="shared" ca="1" si="2"/>
        <v/>
      </c>
      <c r="AN11" s="39" t="str">
        <f t="shared" ca="1" si="2"/>
        <v/>
      </c>
    </row>
    <row r="12" spans="1:40" x14ac:dyDescent="0.25">
      <c r="A12" s="18" t="str" cm="1">
        <f t="array" aca="1" ref="A12" ca="1">IF(ROWS($1:6)&gt;COUNTA(ListeCollab),"",INDEX(ListeCollab,ROWS($1:6)))</f>
        <v/>
      </c>
      <c r="B12" s="13" t="str">
        <f ca="1">IF($A12="","",VLOOKUP($A12,[2]DR!$C$2:$AO$200,3,FALSE))</f>
        <v/>
      </c>
      <c r="C12" s="13" t="str">
        <f ca="1">IF($A12="","",VLOOKUP($A12,[2]DR!$C$2:$AO$200,5,FALSE))</f>
        <v/>
      </c>
      <c r="D12" s="13" t="str">
        <f ca="1">IF($A12="","",VLOOKUP($A12,[2]DR!$C$2:$AO$200,33,FALSE))</f>
        <v/>
      </c>
      <c r="E12" s="13" t="str">
        <f ca="1">IF($A12="","",VLOOKUP($A12,[2]DR!$C$2:$AO$200,37,FALSE))</f>
        <v/>
      </c>
      <c r="F12" s="19" t="str">
        <f ca="1">IF($A12="","",VLOOKUP($A12,[2]DR!$C$2:$AO$200,39,FALSE))</f>
        <v/>
      </c>
      <c r="G12" s="32"/>
      <c r="H12" s="33"/>
      <c r="I12" s="33"/>
      <c r="J12" s="33"/>
      <c r="K12" s="33"/>
      <c r="L12" s="33"/>
      <c r="M12" s="33"/>
      <c r="N12" s="33"/>
      <c r="O12" s="33"/>
      <c r="P12" s="35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4"/>
      <c r="AL12" s="24" t="str">
        <f t="shared" ca="1" si="3"/>
        <v/>
      </c>
      <c r="AM12" s="24" t="str">
        <f t="shared" ca="1" si="2"/>
        <v/>
      </c>
      <c r="AN12" s="39" t="str">
        <f t="shared" ca="1" si="2"/>
        <v/>
      </c>
    </row>
    <row r="13" spans="1:40" x14ac:dyDescent="0.25">
      <c r="A13" s="18" t="str" cm="1">
        <f t="array" aca="1" ref="A13" ca="1">IF(ROWS($1:7)&gt;COUNTA(ListeCollab),"",INDEX(ListeCollab,ROWS($1:7)))</f>
        <v/>
      </c>
      <c r="B13" s="13" t="str">
        <f ca="1">IF($A13="","",VLOOKUP($A13,[2]DR!$C$2:$AO$200,3,FALSE))</f>
        <v/>
      </c>
      <c r="C13" s="13" t="str">
        <f ca="1">IF($A13="","",VLOOKUP($A13,[2]DR!$C$2:$AO$200,5,FALSE))</f>
        <v/>
      </c>
      <c r="D13" s="13" t="str">
        <f ca="1">IF($A13="","",VLOOKUP($A13,[2]DR!$C$2:$AO$200,33,FALSE))</f>
        <v/>
      </c>
      <c r="E13" s="13" t="str">
        <f ca="1">IF($A13="","",VLOOKUP($A13,[2]DR!$C$2:$AO$200,37,FALSE))</f>
        <v/>
      </c>
      <c r="F13" s="19" t="str">
        <f ca="1">IF($A13="","",VLOOKUP($A13,[2]DR!$C$2:$AO$200,39,FALSE))</f>
        <v/>
      </c>
      <c r="G13" s="32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4"/>
      <c r="AL13" s="24" t="str">
        <f t="shared" ca="1" si="3"/>
        <v/>
      </c>
      <c r="AM13" s="24" t="str">
        <f t="shared" ca="1" si="2"/>
        <v/>
      </c>
      <c r="AN13" s="39" t="str">
        <f t="shared" ca="1" si="2"/>
        <v/>
      </c>
    </row>
    <row r="14" spans="1:40" x14ac:dyDescent="0.25">
      <c r="A14" s="18" t="str" cm="1">
        <f t="array" aca="1" ref="A14" ca="1">IF(ROWS($1:8)&gt;COUNTA(ListeCollab),"",INDEX(ListeCollab,ROWS($1:8)))</f>
        <v/>
      </c>
      <c r="B14" s="13" t="str">
        <f ca="1">IF($A14="","",VLOOKUP($A14,[2]DR!$C$2:$AO$200,3,FALSE))</f>
        <v/>
      </c>
      <c r="C14" s="13" t="str">
        <f ca="1">IF($A14="","",VLOOKUP($A14,[2]DR!$C$2:$AO$200,5,FALSE))</f>
        <v/>
      </c>
      <c r="D14" s="13" t="str">
        <f ca="1">IF($A14="","",VLOOKUP($A14,[2]DR!$C$2:$AO$200,33,FALSE))</f>
        <v/>
      </c>
      <c r="E14" s="13" t="str">
        <f ca="1">IF($A14="","",VLOOKUP($A14,[2]DR!$C$2:$AO$200,37,FALSE))</f>
        <v/>
      </c>
      <c r="F14" s="19" t="str">
        <f ca="1">IF($A14="","",VLOOKUP($A14,[2]DR!$C$2:$AO$200,39,FALSE))</f>
        <v/>
      </c>
      <c r="G14" s="32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4"/>
      <c r="AL14" s="24" t="str">
        <f t="shared" ca="1" si="3"/>
        <v/>
      </c>
      <c r="AM14" s="24" t="str">
        <f t="shared" ca="1" si="2"/>
        <v/>
      </c>
      <c r="AN14" s="39" t="str">
        <f t="shared" ca="1" si="2"/>
        <v/>
      </c>
    </row>
    <row r="15" spans="1:40" x14ac:dyDescent="0.25">
      <c r="A15" s="18" t="str" cm="1">
        <f t="array" aca="1" ref="A15" ca="1">IF(ROWS($1:9)&gt;COUNTA(ListeCollab),"",INDEX(ListeCollab,ROWS($1:9)))</f>
        <v/>
      </c>
      <c r="B15" s="13" t="str">
        <f ca="1">IF($A15="","",VLOOKUP($A15,[2]DR!$C$2:$AO$200,3,FALSE))</f>
        <v/>
      </c>
      <c r="C15" s="13" t="str">
        <f ca="1">IF($A15="","",VLOOKUP($A15,[2]DR!$C$2:$AO$200,5,FALSE))</f>
        <v/>
      </c>
      <c r="D15" s="13" t="str">
        <f ca="1">IF($A15="","",VLOOKUP($A15,[2]DR!$C$2:$AO$200,33,FALSE))</f>
        <v/>
      </c>
      <c r="E15" s="13" t="str">
        <f ca="1">IF($A15="","",VLOOKUP($A15,[2]DR!$C$2:$AO$200,37,FALSE))</f>
        <v/>
      </c>
      <c r="F15" s="19" t="str">
        <f ca="1">IF($A15="","",VLOOKUP($A15,[2]DR!$C$2:$AO$200,39,FALSE))</f>
        <v/>
      </c>
      <c r="G15" s="32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4"/>
      <c r="AL15" s="24" t="str">
        <f t="shared" ca="1" si="3"/>
        <v/>
      </c>
      <c r="AM15" s="24" t="str">
        <f t="shared" ca="1" si="2"/>
        <v/>
      </c>
      <c r="AN15" s="39" t="str">
        <f t="shared" ca="1" si="2"/>
        <v/>
      </c>
    </row>
    <row r="16" spans="1:40" x14ac:dyDescent="0.25">
      <c r="A16" s="18" t="str" cm="1">
        <f t="array" aca="1" ref="A16" ca="1">IF(ROWS($1:10)&gt;COUNTA(ListeCollab),"",INDEX(ListeCollab,ROWS($1:10)))</f>
        <v/>
      </c>
      <c r="B16" s="13" t="str">
        <f ca="1">IF($A16="","",VLOOKUP($A16,[2]DR!$C$2:$AO$200,3,FALSE))</f>
        <v/>
      </c>
      <c r="C16" s="13" t="str">
        <f ca="1">IF($A16="","",VLOOKUP($A16,[2]DR!$C$2:$AO$200,5,FALSE))</f>
        <v/>
      </c>
      <c r="D16" s="13" t="str">
        <f ca="1">IF($A16="","",VLOOKUP($A16,[2]DR!$C$2:$AO$200,33,FALSE))</f>
        <v/>
      </c>
      <c r="E16" s="13" t="str">
        <f ca="1">IF($A16="","",VLOOKUP($A16,[2]DR!$C$2:$AO$200,37,FALSE))</f>
        <v/>
      </c>
      <c r="F16" s="19" t="str">
        <f ca="1">IF($A16="","",VLOOKUP($A16,[2]DR!$C$2:$AO$200,39,FALSE))</f>
        <v/>
      </c>
      <c r="G16" s="32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  <c r="AL16" s="24" t="str">
        <f t="shared" ca="1" si="3"/>
        <v/>
      </c>
      <c r="AM16" s="24" t="str">
        <f t="shared" ca="1" si="2"/>
        <v/>
      </c>
      <c r="AN16" s="39" t="str">
        <f t="shared" ca="1" si="2"/>
        <v/>
      </c>
    </row>
    <row r="17" spans="1:40" x14ac:dyDescent="0.25">
      <c r="A17" s="18" t="str" cm="1">
        <f t="array" aca="1" ref="A17" ca="1">IF(ROWS($1:11)&gt;COUNTA(ListeCollab),"",INDEX(ListeCollab,ROWS($1:11)))</f>
        <v/>
      </c>
      <c r="B17" s="13" t="str">
        <f ca="1">IF($A17="","",VLOOKUP($A17,[2]DR!$C$2:$AO$200,3,FALSE))</f>
        <v/>
      </c>
      <c r="C17" s="13" t="str">
        <f ca="1">IF($A17="","",VLOOKUP($A17,[2]DR!$C$2:$AO$200,5,FALSE))</f>
        <v/>
      </c>
      <c r="D17" s="13" t="str">
        <f ca="1">IF($A17="","",VLOOKUP($A17,[2]DR!$C$2:$AO$200,33,FALSE))</f>
        <v/>
      </c>
      <c r="E17" s="13" t="str">
        <f ca="1">IF($A17="","",VLOOKUP($A17,[2]DR!$C$2:$AO$200,37,FALSE))</f>
        <v/>
      </c>
      <c r="F17" s="19" t="str">
        <f ca="1">IF($A17="","",VLOOKUP($A17,[2]DR!$C$2:$AO$200,39,FALSE))</f>
        <v/>
      </c>
      <c r="G17" s="32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4"/>
      <c r="AL17" s="24" t="str">
        <f t="shared" ca="1" si="3"/>
        <v/>
      </c>
      <c r="AM17" s="24" t="str">
        <f t="shared" ca="1" si="2"/>
        <v/>
      </c>
      <c r="AN17" s="39" t="str">
        <f t="shared" ca="1" si="2"/>
        <v/>
      </c>
    </row>
    <row r="18" spans="1:40" x14ac:dyDescent="0.25">
      <c r="A18" s="18" t="str" cm="1">
        <f t="array" aca="1" ref="A18" ca="1">IF(ROWS($1:12)&gt;COUNTA(ListeCollab),"",INDEX(ListeCollab,ROWS($1:12)))</f>
        <v/>
      </c>
      <c r="B18" s="13" t="str">
        <f ca="1">IF($A18="","",VLOOKUP($A18,[2]DR!$C$2:$AO$200,3,FALSE))</f>
        <v/>
      </c>
      <c r="C18" s="13" t="str">
        <f ca="1">IF($A18="","",VLOOKUP($A18,[2]DR!$C$2:$AO$200,5,FALSE))</f>
        <v/>
      </c>
      <c r="D18" s="13" t="str">
        <f ca="1">IF($A18="","",VLOOKUP($A18,[2]DR!$C$2:$AO$200,33,FALSE))</f>
        <v/>
      </c>
      <c r="E18" s="13" t="str">
        <f ca="1">IF($A18="","",VLOOKUP($A18,[2]DR!$C$2:$AO$200,37,FALSE))</f>
        <v/>
      </c>
      <c r="F18" s="19" t="str">
        <f ca="1">IF($A18="","",VLOOKUP($A18,[2]DR!$C$2:$AO$200,39,FALSE))</f>
        <v/>
      </c>
      <c r="G18" s="32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4"/>
      <c r="AL18" s="24" t="str">
        <f t="shared" ca="1" si="3"/>
        <v/>
      </c>
      <c r="AM18" s="24" t="str">
        <f t="shared" ca="1" si="2"/>
        <v/>
      </c>
      <c r="AN18" s="39" t="str">
        <f t="shared" ca="1" si="2"/>
        <v/>
      </c>
    </row>
    <row r="19" spans="1:40" x14ac:dyDescent="0.25">
      <c r="A19" s="18" t="str" cm="1">
        <f t="array" aca="1" ref="A19" ca="1">IF(ROWS($1:13)&gt;COUNTA(ListeCollab),"",INDEX(ListeCollab,ROWS($1:13)))</f>
        <v/>
      </c>
      <c r="B19" s="13" t="str">
        <f ca="1">IF($A19="","",VLOOKUP($A19,[2]DR!$C$2:$AO$200,3,FALSE))</f>
        <v/>
      </c>
      <c r="C19" s="13" t="str">
        <f ca="1">IF($A19="","",VLOOKUP($A19,[2]DR!$C$2:$AO$200,5,FALSE))</f>
        <v/>
      </c>
      <c r="D19" s="13" t="str">
        <f ca="1">IF($A19="","",VLOOKUP($A19,[2]DR!$C$2:$AO$200,33,FALSE))</f>
        <v/>
      </c>
      <c r="E19" s="13" t="str">
        <f ca="1">IF($A19="","",VLOOKUP($A19,[2]DR!$C$2:$AO$200,37,FALSE))</f>
        <v/>
      </c>
      <c r="F19" s="19" t="str">
        <f ca="1">IF($A19="","",VLOOKUP($A19,[2]DR!$C$2:$AO$200,39,FALSE))</f>
        <v/>
      </c>
      <c r="G19" s="32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4"/>
      <c r="AL19" s="24" t="str">
        <f t="shared" ca="1" si="3"/>
        <v/>
      </c>
      <c r="AM19" s="24" t="str">
        <f t="shared" ca="1" si="2"/>
        <v/>
      </c>
      <c r="AN19" s="39" t="str">
        <f t="shared" ca="1" si="2"/>
        <v/>
      </c>
    </row>
    <row r="20" spans="1:40" x14ac:dyDescent="0.25">
      <c r="A20" s="18" t="str" cm="1">
        <f t="array" aca="1" ref="A20" ca="1">IF(ROWS($1:14)&gt;COUNTA(ListeCollab),"",INDEX(ListeCollab,ROWS($1:14)))</f>
        <v/>
      </c>
      <c r="B20" s="13" t="str">
        <f ca="1">IF($A20="","",VLOOKUP($A20,[2]DR!$C$2:$AO$200,3,FALSE))</f>
        <v/>
      </c>
      <c r="C20" s="13" t="str">
        <f ca="1">IF($A20="","",VLOOKUP($A20,[2]DR!$C$2:$AO$200,5,FALSE))</f>
        <v/>
      </c>
      <c r="D20" s="13" t="str">
        <f ca="1">IF($A20="","",VLOOKUP($A20,[2]DR!$C$2:$AO$200,33,FALSE))</f>
        <v/>
      </c>
      <c r="E20" s="13" t="str">
        <f ca="1">IF($A20="","",VLOOKUP($A20,[2]DR!$C$2:$AO$200,37,FALSE))</f>
        <v/>
      </c>
      <c r="F20" s="19" t="str">
        <f ca="1">IF($A20="","",VLOOKUP($A20,[2]DR!$C$2:$AO$200,39,FALSE))</f>
        <v/>
      </c>
      <c r="G20" s="32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4"/>
      <c r="AL20" s="24" t="str">
        <f t="shared" ca="1" si="3"/>
        <v/>
      </c>
      <c r="AM20" s="24" t="str">
        <f t="shared" ca="1" si="2"/>
        <v/>
      </c>
      <c r="AN20" s="39" t="str">
        <f t="shared" ca="1" si="2"/>
        <v/>
      </c>
    </row>
    <row r="21" spans="1:40" x14ac:dyDescent="0.25">
      <c r="A21" s="18" t="str" cm="1">
        <f t="array" aca="1" ref="A21" ca="1">IF(ROWS($1:15)&gt;COUNTA(ListeCollab),"",INDEX(ListeCollab,ROWS($1:15)))</f>
        <v/>
      </c>
      <c r="B21" s="13" t="str">
        <f ca="1">IF($A21="","",VLOOKUP($A21,[2]DR!$C$2:$AO$200,3,FALSE))</f>
        <v/>
      </c>
      <c r="C21" s="13" t="str">
        <f ca="1">IF($A21="","",VLOOKUP($A21,[2]DR!$C$2:$AO$200,5,FALSE))</f>
        <v/>
      </c>
      <c r="D21" s="13" t="str">
        <f ca="1">IF($A21="","",VLOOKUP($A21,[2]DR!$C$2:$AO$200,33,FALSE))</f>
        <v/>
      </c>
      <c r="E21" s="13" t="str">
        <f ca="1">IF($A21="","",VLOOKUP($A21,[2]DR!$C$2:$AO$200,37,FALSE))</f>
        <v/>
      </c>
      <c r="F21" s="19" t="str">
        <f ca="1">IF($A21="","",VLOOKUP($A21,[2]DR!$C$2:$AO$200,39,FALSE))</f>
        <v/>
      </c>
      <c r="G21" s="32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4"/>
      <c r="AL21" s="24" t="str">
        <f t="shared" ca="1" si="3"/>
        <v/>
      </c>
      <c r="AM21" s="24" t="str">
        <f t="shared" ca="1" si="2"/>
        <v/>
      </c>
      <c r="AN21" s="39" t="str">
        <f t="shared" ca="1" si="2"/>
        <v/>
      </c>
    </row>
    <row r="22" spans="1:40" x14ac:dyDescent="0.25">
      <c r="A22" s="18" t="str" cm="1">
        <f t="array" aca="1" ref="A22" ca="1">IF(ROWS($1:16)&gt;COUNTA(ListeCollab),"",INDEX(ListeCollab,ROWS($1:16)))</f>
        <v/>
      </c>
      <c r="B22" s="13" t="str">
        <f ca="1">IF($A22="","",VLOOKUP($A22,[2]DR!$C$2:$AO$200,3,FALSE))</f>
        <v/>
      </c>
      <c r="C22" s="13" t="str">
        <f ca="1">IF($A22="","",VLOOKUP($A22,[2]DR!$C$2:$AO$200,5,FALSE))</f>
        <v/>
      </c>
      <c r="D22" s="13" t="str">
        <f ca="1">IF($A22="","",VLOOKUP($A22,[2]DR!$C$2:$AO$200,33,FALSE))</f>
        <v/>
      </c>
      <c r="E22" s="13" t="str">
        <f ca="1">IF($A22="","",VLOOKUP($A22,[2]DR!$C$2:$AO$200,37,FALSE))</f>
        <v/>
      </c>
      <c r="F22" s="19" t="str">
        <f ca="1">IF($A22="","",VLOOKUP($A22,[2]DR!$C$2:$AO$200,39,FALSE))</f>
        <v/>
      </c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  <c r="AL22" s="24" t="str">
        <f t="shared" ca="1" si="3"/>
        <v/>
      </c>
      <c r="AM22" s="24" t="str">
        <f t="shared" ca="1" si="2"/>
        <v/>
      </c>
      <c r="AN22" s="39" t="str">
        <f t="shared" ca="1" si="2"/>
        <v/>
      </c>
    </row>
    <row r="23" spans="1:40" x14ac:dyDescent="0.25">
      <c r="A23" s="18" t="str" cm="1">
        <f t="array" aca="1" ref="A23" ca="1">IF(ROWS($1:17)&gt;COUNTA(ListeCollab),"",INDEX(ListeCollab,ROWS($1:17)))</f>
        <v/>
      </c>
      <c r="B23" s="13" t="str">
        <f ca="1">IF($A23="","",VLOOKUP($A23,[2]DR!$C$2:$AO$200,3,FALSE))</f>
        <v/>
      </c>
      <c r="C23" s="13" t="str">
        <f ca="1">IF($A23="","",VLOOKUP($A23,[2]DR!$C$2:$AO$200,5,FALSE))</f>
        <v/>
      </c>
      <c r="D23" s="13" t="str">
        <f ca="1">IF($A23="","",VLOOKUP($A23,[2]DR!$C$2:$AO$200,33,FALSE))</f>
        <v/>
      </c>
      <c r="E23" s="13" t="str">
        <f ca="1">IF($A23="","",VLOOKUP($A23,[2]DR!$C$2:$AO$200,37,FALSE))</f>
        <v/>
      </c>
      <c r="F23" s="19" t="str">
        <f ca="1">IF($A23="","",VLOOKUP($A23,[2]DR!$C$2:$AO$200,39,FALSE))</f>
        <v/>
      </c>
      <c r="G23" s="32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4"/>
      <c r="AL23" s="24" t="str">
        <f t="shared" ca="1" si="3"/>
        <v/>
      </c>
      <c r="AM23" s="24" t="str">
        <f t="shared" ca="1" si="3"/>
        <v/>
      </c>
      <c r="AN23" s="39" t="str">
        <f t="shared" ca="1" si="3"/>
        <v/>
      </c>
    </row>
    <row r="24" spans="1:40" x14ac:dyDescent="0.25">
      <c r="A24" s="18" t="str" cm="1">
        <f t="array" aca="1" ref="A24" ca="1">IF(ROWS($1:18)&gt;COUNTA(ListeCollab),"",INDEX(ListeCollab,ROWS($1:18)))</f>
        <v/>
      </c>
      <c r="B24" s="13" t="str">
        <f ca="1">IF($A24="","",VLOOKUP($A24,[2]DR!$C$2:$AO$200,3,FALSE))</f>
        <v/>
      </c>
      <c r="C24" s="13" t="str">
        <f ca="1">IF($A24="","",VLOOKUP($A24,[2]DR!$C$2:$AO$200,5,FALSE))</f>
        <v/>
      </c>
      <c r="D24" s="13" t="str">
        <f ca="1">IF($A24="","",VLOOKUP($A24,[2]DR!$C$2:$AO$200,33,FALSE))</f>
        <v/>
      </c>
      <c r="E24" s="13" t="str">
        <f ca="1">IF($A24="","",VLOOKUP($A24,[2]DR!$C$2:$AO$200,37,FALSE))</f>
        <v/>
      </c>
      <c r="F24" s="19" t="str">
        <f ca="1">IF($A24="","",VLOOKUP($A24,[2]DR!$C$2:$AO$200,39,FALSE))</f>
        <v/>
      </c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4"/>
      <c r="AL24" s="24" t="str">
        <f t="shared" ca="1" si="3"/>
        <v/>
      </c>
      <c r="AM24" s="24" t="str">
        <f t="shared" ca="1" si="3"/>
        <v/>
      </c>
      <c r="AN24" s="39" t="str">
        <f t="shared" ca="1" si="3"/>
        <v/>
      </c>
    </row>
    <row r="25" spans="1:40" x14ac:dyDescent="0.25">
      <c r="A25" s="18" t="str" cm="1">
        <f t="array" aca="1" ref="A25" ca="1">IF(ROWS($1:19)&gt;COUNTA(ListeCollab),"",INDEX(ListeCollab,ROWS($1:19)))</f>
        <v/>
      </c>
      <c r="B25" s="13" t="str">
        <f ca="1">IF($A25="","",VLOOKUP($A25,[2]DR!$C$2:$AO$200,3,FALSE))</f>
        <v/>
      </c>
      <c r="C25" s="13" t="str">
        <f ca="1">IF($A25="","",VLOOKUP($A25,[2]DR!$C$2:$AO$200,5,FALSE))</f>
        <v/>
      </c>
      <c r="D25" s="13" t="str">
        <f ca="1">IF($A25="","",VLOOKUP($A25,[2]DR!$C$2:$AO$200,33,FALSE))</f>
        <v/>
      </c>
      <c r="E25" s="13" t="str">
        <f ca="1">IF($A25="","",VLOOKUP($A25,[2]DR!$C$2:$AO$200,37,FALSE))</f>
        <v/>
      </c>
      <c r="F25" s="19" t="str">
        <f ca="1">IF($A25="","",VLOOKUP($A25,[2]DR!$C$2:$AO$200,39,FALSE))</f>
        <v/>
      </c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4"/>
      <c r="AL25" s="24" t="str">
        <f t="shared" ca="1" si="3"/>
        <v/>
      </c>
      <c r="AM25" s="24" t="str">
        <f t="shared" ca="1" si="3"/>
        <v/>
      </c>
      <c r="AN25" s="39" t="str">
        <f t="shared" ca="1" si="3"/>
        <v/>
      </c>
    </row>
    <row r="26" spans="1:40" x14ac:dyDescent="0.25">
      <c r="A26" s="18" t="str" cm="1">
        <f t="array" aca="1" ref="A26" ca="1">IF(ROWS($1:20)&gt;COUNTA(ListeCollab),"",INDEX(ListeCollab,ROWS($1:20)))</f>
        <v/>
      </c>
      <c r="B26" s="13" t="str">
        <f ca="1">IF($A26="","",VLOOKUP($A26,[2]DR!$C$2:$AO$200,3,FALSE))</f>
        <v/>
      </c>
      <c r="C26" s="13" t="str">
        <f ca="1">IF($A26="","",VLOOKUP($A26,[2]DR!$C$2:$AO$200,5,FALSE))</f>
        <v/>
      </c>
      <c r="D26" s="13" t="str">
        <f ca="1">IF($A26="","",VLOOKUP($A26,[2]DR!$C$2:$AO$200,33,FALSE))</f>
        <v/>
      </c>
      <c r="E26" s="13" t="str">
        <f ca="1">IF($A26="","",VLOOKUP($A26,[2]DR!$C$2:$AO$200,37,FALSE))</f>
        <v/>
      </c>
      <c r="F26" s="19" t="str">
        <f ca="1">IF($A26="","",VLOOKUP($A26,[2]DR!$C$2:$AO$200,39,FALSE))</f>
        <v/>
      </c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4"/>
      <c r="AL26" s="24" t="str">
        <f t="shared" ca="1" si="3"/>
        <v/>
      </c>
      <c r="AM26" s="24" t="str">
        <f t="shared" ca="1" si="3"/>
        <v/>
      </c>
      <c r="AN26" s="39" t="str">
        <f t="shared" ca="1" si="3"/>
        <v/>
      </c>
    </row>
    <row r="27" spans="1:40" x14ac:dyDescent="0.25">
      <c r="A27" s="18" t="str" cm="1">
        <f t="array" aca="1" ref="A27" ca="1">IF(ROWS($1:21)&gt;COUNTA(ListeCollab),"",INDEX(ListeCollab,ROWS($1:21)))</f>
        <v/>
      </c>
      <c r="B27" s="13" t="str">
        <f ca="1">IF($A27="","",VLOOKUP($A27,[2]DR!$C$2:$AO$200,3,FALSE))</f>
        <v/>
      </c>
      <c r="C27" s="13" t="str">
        <f ca="1">IF($A27="","",VLOOKUP($A27,[2]DR!$C$2:$AO$200,5,FALSE))</f>
        <v/>
      </c>
      <c r="D27" s="13" t="str">
        <f ca="1">IF($A27="","",VLOOKUP($A27,[2]DR!$C$2:$AO$200,33,FALSE))</f>
        <v/>
      </c>
      <c r="E27" s="13" t="str">
        <f ca="1">IF($A27="","",VLOOKUP($A27,[2]DR!$C$2:$AO$200,37,FALSE))</f>
        <v/>
      </c>
      <c r="F27" s="19" t="str">
        <f ca="1">IF($A27="","",VLOOKUP($A27,[2]DR!$C$2:$AO$200,39,FALSE))</f>
        <v/>
      </c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4"/>
      <c r="AL27" s="24" t="str">
        <f t="shared" ca="1" si="3"/>
        <v/>
      </c>
      <c r="AM27" s="24" t="str">
        <f t="shared" ca="1" si="3"/>
        <v/>
      </c>
      <c r="AN27" s="39" t="str">
        <f t="shared" ca="1" si="3"/>
        <v/>
      </c>
    </row>
    <row r="28" spans="1:40" x14ac:dyDescent="0.25">
      <c r="A28" s="18" t="str" cm="1">
        <f t="array" aca="1" ref="A28" ca="1">IF(ROWS($1:22)&gt;COUNTA(ListeCollab),"",INDEX(ListeCollab,ROWS($1:22)))</f>
        <v/>
      </c>
      <c r="B28" s="13" t="str">
        <f ca="1">IF($A28="","",VLOOKUP($A28,[2]DR!$C$2:$AO$200,3,FALSE))</f>
        <v/>
      </c>
      <c r="C28" s="13" t="str">
        <f ca="1">IF($A28="","",VLOOKUP($A28,[2]DR!$C$2:$AO$200,5,FALSE))</f>
        <v/>
      </c>
      <c r="D28" s="13" t="str">
        <f ca="1">IF($A28="","",VLOOKUP($A28,[2]DR!$C$2:$AO$200,33,FALSE))</f>
        <v/>
      </c>
      <c r="E28" s="13" t="str">
        <f ca="1">IF($A28="","",VLOOKUP($A28,[2]DR!$C$2:$AO$200,37,FALSE))</f>
        <v/>
      </c>
      <c r="F28" s="19" t="str">
        <f ca="1">IF($A28="","",VLOOKUP($A28,[2]DR!$C$2:$AO$200,39,FALSE))</f>
        <v/>
      </c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4"/>
      <c r="AL28" s="24" t="str">
        <f t="shared" ca="1" si="3"/>
        <v/>
      </c>
      <c r="AM28" s="24" t="str">
        <f t="shared" ca="1" si="3"/>
        <v/>
      </c>
      <c r="AN28" s="39" t="str">
        <f t="shared" ca="1" si="3"/>
        <v/>
      </c>
    </row>
    <row r="29" spans="1:40" x14ac:dyDescent="0.25">
      <c r="A29" s="18" t="str" cm="1">
        <f t="array" aca="1" ref="A29" ca="1">IF(ROWS($1:23)&gt;COUNTA(ListeCollab),"",INDEX(ListeCollab,ROWS($1:23)))</f>
        <v/>
      </c>
      <c r="B29" s="13" t="str">
        <f ca="1">IF($A29="","",VLOOKUP($A29,[2]DR!$C$2:$AO$200,3,FALSE))</f>
        <v/>
      </c>
      <c r="C29" s="13" t="str">
        <f ca="1">IF($A29="","",VLOOKUP($A29,[2]DR!$C$2:$AO$200,5,FALSE))</f>
        <v/>
      </c>
      <c r="D29" s="13" t="str">
        <f ca="1">IF($A29="","",VLOOKUP($A29,[2]DR!$C$2:$AO$200,33,FALSE))</f>
        <v/>
      </c>
      <c r="E29" s="13" t="str">
        <f ca="1">IF($A29="","",VLOOKUP($A29,[2]DR!$C$2:$AO$200,37,FALSE))</f>
        <v/>
      </c>
      <c r="F29" s="19" t="str">
        <f ca="1">IF($A29="","",VLOOKUP($A29,[2]DR!$C$2:$AO$200,39,FALSE))</f>
        <v/>
      </c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4"/>
      <c r="AL29" s="24" t="str">
        <f t="shared" ca="1" si="3"/>
        <v/>
      </c>
      <c r="AM29" s="24" t="str">
        <f t="shared" ca="1" si="3"/>
        <v/>
      </c>
      <c r="AN29" s="39" t="str">
        <f t="shared" ca="1" si="3"/>
        <v/>
      </c>
    </row>
    <row r="30" spans="1:40" x14ac:dyDescent="0.25">
      <c r="A30" s="18" t="str" cm="1">
        <f t="array" aca="1" ref="A30" ca="1">IF(ROWS($1:24)&gt;COUNTA(ListeCollab),"",INDEX(ListeCollab,ROWS($1:24)))</f>
        <v/>
      </c>
      <c r="B30" s="13" t="str">
        <f ca="1">IF($A30="","",VLOOKUP($A30,[2]DR!$C$2:$AO$200,3,FALSE))</f>
        <v/>
      </c>
      <c r="C30" s="13" t="str">
        <f ca="1">IF($A30="","",VLOOKUP($A30,[2]DR!$C$2:$AO$200,5,FALSE))</f>
        <v/>
      </c>
      <c r="D30" s="13" t="str">
        <f ca="1">IF($A30="","",VLOOKUP($A30,[2]DR!$C$2:$AO$200,33,FALSE))</f>
        <v/>
      </c>
      <c r="E30" s="13" t="str">
        <f ca="1">IF($A30="","",VLOOKUP($A30,[2]DR!$C$2:$AO$200,37,FALSE))</f>
        <v/>
      </c>
      <c r="F30" s="19" t="str">
        <f ca="1">IF($A30="","",VLOOKUP($A30,[2]DR!$C$2:$AO$200,39,FALSE))</f>
        <v/>
      </c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4"/>
      <c r="AL30" s="24" t="str">
        <f t="shared" ca="1" si="3"/>
        <v/>
      </c>
      <c r="AM30" s="24" t="str">
        <f t="shared" ca="1" si="3"/>
        <v/>
      </c>
      <c r="AN30" s="39" t="str">
        <f t="shared" ca="1" si="3"/>
        <v/>
      </c>
    </row>
    <row r="31" spans="1:40" x14ac:dyDescent="0.25">
      <c r="A31" s="18" t="str" cm="1">
        <f t="array" aca="1" ref="A31" ca="1">IF(ROWS($1:25)&gt;COUNTA(ListeCollab),"",INDEX(ListeCollab,ROWS($1:25)))</f>
        <v/>
      </c>
      <c r="B31" s="13" t="str">
        <f ca="1">IF($A31="","",VLOOKUP($A31,[2]DR!$C$2:$AO$200,3,FALSE))</f>
        <v/>
      </c>
      <c r="C31" s="13" t="str">
        <f ca="1">IF($A31="","",VLOOKUP($A31,[2]DR!$C$2:$AO$200,5,FALSE))</f>
        <v/>
      </c>
      <c r="D31" s="13" t="str">
        <f ca="1">IF($A31="","",VLOOKUP($A31,[2]DR!$C$2:$AO$200,33,FALSE))</f>
        <v/>
      </c>
      <c r="E31" s="13" t="str">
        <f ca="1">IF($A31="","",VLOOKUP($A31,[2]DR!$C$2:$AO$200,37,FALSE))</f>
        <v/>
      </c>
      <c r="F31" s="19" t="str">
        <f ca="1">IF($A31="","",VLOOKUP($A31,[2]DR!$C$2:$AO$200,39,FALSE))</f>
        <v/>
      </c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4"/>
      <c r="AL31" s="24" t="str">
        <f t="shared" ca="1" si="3"/>
        <v/>
      </c>
      <c r="AM31" s="24" t="str">
        <f t="shared" ca="1" si="3"/>
        <v/>
      </c>
      <c r="AN31" s="39" t="str">
        <f t="shared" ca="1" si="3"/>
        <v/>
      </c>
    </row>
    <row r="32" spans="1:40" x14ac:dyDescent="0.25">
      <c r="A32" s="18" t="str" cm="1">
        <f t="array" aca="1" ref="A32" ca="1">IF(ROWS($1:26)&gt;COUNTA(ListeCollab),"",INDEX(ListeCollab,ROWS($1:26)))</f>
        <v/>
      </c>
      <c r="B32" s="13" t="str">
        <f ca="1">IF($A32="","",VLOOKUP($A32,[2]DR!$C$2:$AO$200,3,FALSE))</f>
        <v/>
      </c>
      <c r="C32" s="13" t="str">
        <f ca="1">IF($A32="","",VLOOKUP($A32,[2]DR!$C$2:$AO$200,5,FALSE))</f>
        <v/>
      </c>
      <c r="D32" s="13" t="str">
        <f ca="1">IF($A32="","",VLOOKUP($A32,[2]DR!$C$2:$AO$200,33,FALSE))</f>
        <v/>
      </c>
      <c r="E32" s="13" t="str">
        <f ca="1">IF($A32="","",VLOOKUP($A32,[2]DR!$C$2:$AO$200,37,FALSE))</f>
        <v/>
      </c>
      <c r="F32" s="19" t="str">
        <f ca="1">IF($A32="","",VLOOKUP($A32,[2]DR!$C$2:$AO$200,39,FALSE))</f>
        <v/>
      </c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4"/>
      <c r="AL32" s="24" t="str">
        <f t="shared" ca="1" si="3"/>
        <v/>
      </c>
      <c r="AM32" s="24" t="str">
        <f t="shared" ca="1" si="3"/>
        <v/>
      </c>
      <c r="AN32" s="39" t="str">
        <f t="shared" ca="1" si="3"/>
        <v/>
      </c>
    </row>
    <row r="33" spans="1:40" x14ac:dyDescent="0.25">
      <c r="A33" s="18" t="str" cm="1">
        <f t="array" aca="1" ref="A33" ca="1">IF(ROWS($1:27)&gt;COUNTA(ListeCollab),"",INDEX(ListeCollab,ROWS($1:27)))</f>
        <v/>
      </c>
      <c r="B33" s="13" t="str">
        <f ca="1">IF($A33="","",VLOOKUP($A33,[2]DR!$C$2:$AO$200,3,FALSE))</f>
        <v/>
      </c>
      <c r="C33" s="13" t="str">
        <f ca="1">IF($A33="","",VLOOKUP($A33,[2]DR!$C$2:$AO$200,5,FALSE))</f>
        <v/>
      </c>
      <c r="D33" s="13" t="str">
        <f ca="1">IF($A33="","",VLOOKUP($A33,[2]DR!$C$2:$AO$200,33,FALSE))</f>
        <v/>
      </c>
      <c r="E33" s="13" t="str">
        <f ca="1">IF($A33="","",VLOOKUP($A33,[2]DR!$C$2:$AO$200,37,FALSE))</f>
        <v/>
      </c>
      <c r="F33" s="19" t="str">
        <f ca="1">IF($A33="","",VLOOKUP($A33,[2]DR!$C$2:$AO$200,39,FALSE))</f>
        <v/>
      </c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4"/>
      <c r="AL33" s="24" t="str">
        <f t="shared" ca="1" si="3"/>
        <v/>
      </c>
      <c r="AM33" s="24" t="str">
        <f t="shared" ca="1" si="3"/>
        <v/>
      </c>
      <c r="AN33" s="39" t="str">
        <f t="shared" ca="1" si="3"/>
        <v/>
      </c>
    </row>
    <row r="34" spans="1:40" x14ac:dyDescent="0.25">
      <c r="A34" s="18" t="str" cm="1">
        <f t="array" aca="1" ref="A34" ca="1">IF(ROWS($1:28)&gt;COUNTA(ListeCollab),"",INDEX(ListeCollab,ROWS($1:28)))</f>
        <v/>
      </c>
      <c r="B34" s="13" t="str">
        <f ca="1">IF($A34="","",VLOOKUP($A34,[2]DR!$C$2:$AO$200,3,FALSE))</f>
        <v/>
      </c>
      <c r="C34" s="13" t="str">
        <f ca="1">IF($A34="","",VLOOKUP($A34,[2]DR!$C$2:$AO$200,5,FALSE))</f>
        <v/>
      </c>
      <c r="D34" s="13" t="str">
        <f ca="1">IF($A34="","",VLOOKUP($A34,[2]DR!$C$2:$AO$200,33,FALSE))</f>
        <v/>
      </c>
      <c r="E34" s="13" t="str">
        <f ca="1">IF($A34="","",VLOOKUP($A34,[2]DR!$C$2:$AO$200,37,FALSE))</f>
        <v/>
      </c>
      <c r="F34" s="19" t="str">
        <f ca="1">IF($A34="","",VLOOKUP($A34,[2]DR!$C$2:$AO$200,39,FALSE))</f>
        <v/>
      </c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4"/>
      <c r="AL34" s="24" t="str">
        <f t="shared" ca="1" si="3"/>
        <v/>
      </c>
      <c r="AM34" s="24" t="str">
        <f t="shared" ca="1" si="3"/>
        <v/>
      </c>
      <c r="AN34" s="39" t="str">
        <f t="shared" ca="1" si="3"/>
        <v/>
      </c>
    </row>
    <row r="35" spans="1:40" x14ac:dyDescent="0.25">
      <c r="A35" s="18" t="str" cm="1">
        <f t="array" aca="1" ref="A35" ca="1">IF(ROWS($1:29)&gt;COUNTA(ListeCollab),"",INDEX(ListeCollab,ROWS($1:29)))</f>
        <v/>
      </c>
      <c r="B35" s="13" t="str">
        <f ca="1">IF($A35="","",VLOOKUP($A35,[2]DR!$C$2:$AO$200,3,FALSE))</f>
        <v/>
      </c>
      <c r="C35" s="13" t="str">
        <f ca="1">IF($A35="","",VLOOKUP($A35,[2]DR!$C$2:$AO$200,5,FALSE))</f>
        <v/>
      </c>
      <c r="D35" s="13" t="str">
        <f ca="1">IF($A35="","",VLOOKUP($A35,[2]DR!$C$2:$AO$200,33,FALSE))</f>
        <v/>
      </c>
      <c r="E35" s="13" t="str">
        <f ca="1">IF($A35="","",VLOOKUP($A35,[2]DR!$C$2:$AO$200,37,FALSE))</f>
        <v/>
      </c>
      <c r="F35" s="19" t="str">
        <f ca="1">IF($A35="","",VLOOKUP($A35,[2]DR!$C$2:$AO$200,39,FALSE))</f>
        <v/>
      </c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4"/>
      <c r="AL35" s="24" t="str">
        <f t="shared" ca="1" si="3"/>
        <v/>
      </c>
      <c r="AM35" s="24" t="str">
        <f t="shared" ca="1" si="3"/>
        <v/>
      </c>
      <c r="AN35" s="39" t="str">
        <f t="shared" ca="1" si="3"/>
        <v/>
      </c>
    </row>
    <row r="36" spans="1:40" ht="13.8" thickBot="1" x14ac:dyDescent="0.3">
      <c r="A36" s="18" t="str" cm="1">
        <f t="array" aca="1" ref="A36" ca="1">IF(ROWS($1:30)&gt;COUNTA(ListeCollab),"",INDEX(ListeCollab,ROWS($1:30)))</f>
        <v/>
      </c>
      <c r="B36" s="13" t="str">
        <f ca="1">IF($A36="","",VLOOKUP($A36,[2]DR!$C$2:$AO$200,3,FALSE))</f>
        <v/>
      </c>
      <c r="C36" s="13" t="str">
        <f ca="1">IF($A36="","",VLOOKUP($A36,[2]DR!$C$2:$AO$200,5,FALSE))</f>
        <v/>
      </c>
      <c r="D36" s="13" t="str">
        <f ca="1">IF($A36="","",VLOOKUP($A36,[2]DR!$C$2:$AO$200,33,FALSE))</f>
        <v/>
      </c>
      <c r="E36" s="13" t="str">
        <f ca="1">IF($A36="","",VLOOKUP($A36,[2]DR!$C$2:$AO$200,37,FALSE))</f>
        <v/>
      </c>
      <c r="F36" s="19" t="str">
        <f ca="1">IF($A36="","",VLOOKUP($A36,[2]DR!$C$2:$AO$200,39,FALSE))</f>
        <v/>
      </c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4"/>
      <c r="AL36" s="40" t="str">
        <f t="shared" ca="1" si="3"/>
        <v/>
      </c>
      <c r="AM36" s="40" t="str">
        <f t="shared" ca="1" si="3"/>
        <v/>
      </c>
      <c r="AN36" s="41" t="str">
        <f t="shared" ca="1" si="3"/>
        <v/>
      </c>
    </row>
  </sheetData>
  <mergeCells count="1">
    <mergeCell ref="A5:F5"/>
  </mergeCells>
  <conditionalFormatting sqref="G5:AK36 AL5:AN5">
    <cfRule type="expression" dxfId="109" priority="10">
      <formula>WEEKDAY(G$5,2)&gt;5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F00A45A-78F4-4F70-9B7E-7EF52B9D664F}">
            <xm:f>NOT(ISNA(VLOOKUP(G$5,Sources!$J$3:$J$15,1,0)))</xm:f>
            <x14:dxf>
              <fill>
                <patternFill>
                  <bgColor rgb="FFFFC000"/>
                </patternFill>
              </fill>
            </x14:dxf>
          </x14:cfRule>
          <xm:sqref>G5:AK36 AL5:AN5</xm:sqref>
        </x14:conditionalFormatting>
        <x14:conditionalFormatting xmlns:xm="http://schemas.microsoft.com/office/excel/2006/main">
          <x14:cfRule type="containsText" priority="2" operator="containsText" id="{0A8BF074-CC64-4337-90C9-A0AFDC298DB9}">
            <xm:f>NOT(ISERROR(SEARCH(Sources!$K$7,G7)))</xm:f>
            <xm:f>Sources!$K$7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6EFB8895-E4A1-4440-B4FD-2B1FC970C362}">
            <xm:f>NOT(ISERROR(SEARCH(Sources!$K$6,G7)))</xm:f>
            <xm:f>Sources!$K$6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313B7E3F-08F6-4C8A-8841-B3B9D381A056}">
            <xm:f>NOT(ISERROR(SEARCH(Sources!$K$5,G7)))</xm:f>
            <xm:f>Sources!$K$5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16A75B4B-98AF-4C41-BB97-2F6A8DF84E6D}">
            <xm:f>NOT(ISERROR(SEARCH(Sources!$K$4,G7)))</xm:f>
            <xm:f>Sources!$K$4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9D4720EE-7032-4D18-9606-F1C0E3B5E159}">
            <xm:f>NOT(ISERROR(SEARCH(Sources!$K$3,G7)))</xm:f>
            <xm:f>Sources!$K$3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14:cfRule type="containsText" priority="7" operator="containsText" id="{91BE66EF-D032-4C80-9804-F93EA4A32B44}">
            <xm:f>NOT(ISERROR(SEARCH(Sources!$K$2,G7)))</xm:f>
            <xm:f>Sources!$K$2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8" operator="containsText" id="{51CCE48E-5042-42A6-BCB7-8B9DE7E83666}">
            <xm:f>NOT(ISERROR(SEARCH(Sources!$K$1,G7)))</xm:f>
            <xm:f>Sources!$K$1</xm:f>
            <x14:dxf>
              <font>
                <b/>
                <i val="0"/>
              </font>
            </x14:dxf>
          </x14:cfRule>
          <xm:sqref>G7:AK36</xm:sqref>
        </x14:conditionalFormatting>
        <x14:conditionalFormatting xmlns:xm="http://schemas.microsoft.com/office/excel/2006/main">
          <x14:cfRule type="containsText" priority="1" operator="containsText" id="{06A258C5-4602-4C4C-90CB-B90191DCB282}">
            <xm:f>NOT(ISERROR(SEARCH(Sources!$K$8,AF18)))</xm:f>
            <xm:f>Sources!$K$8</xm:f>
            <x14:dxf>
              <font>
                <b/>
                <i val="0"/>
              </font>
              <fill>
                <patternFill>
                  <bgColor rgb="FF7030A0"/>
                </patternFill>
              </fill>
            </x14:dxf>
          </x14:cfRule>
          <xm:sqref>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Sources!$B$2:$B$13</xm:f>
          </x14:formula1>
          <xm:sqref>F3</xm:sqref>
        </x14:dataValidation>
        <x14:dataValidation type="list" allowBlank="1" showInputMessage="1" showErrorMessage="1">
          <x14:formula1>
            <xm:f>Sources!$E$2:$E$13</xm:f>
          </x14:formula1>
          <xm:sqref>F2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zoomScaleNormal="100" workbookViewId="0">
      <selection activeCell="J10" sqref="J10"/>
    </sheetView>
  </sheetViews>
  <sheetFormatPr baseColWidth="10" defaultRowHeight="13.2" x14ac:dyDescent="0.25"/>
  <cols>
    <col min="1" max="1" width="5.77734375" customWidth="1"/>
    <col min="2" max="5" width="10.77734375" customWidth="1"/>
    <col min="6" max="6" width="10.77734375" style="1" customWidth="1"/>
    <col min="7" max="40" width="4.6640625" customWidth="1"/>
  </cols>
  <sheetData>
    <row r="1" spans="1:40" ht="13.8" thickBot="1" x14ac:dyDescent="0.3"/>
    <row r="2" spans="1:40" ht="13.8" customHeight="1" thickBot="1" x14ac:dyDescent="0.3">
      <c r="A2" s="46"/>
      <c r="B2" s="46"/>
      <c r="C2" s="50" t="str">
        <f>Sources!N1</f>
        <v xml:space="preserve">Année : </v>
      </c>
      <c r="D2" s="51">
        <f>Sources!O7</f>
        <v>2020</v>
      </c>
      <c r="E2" s="47"/>
      <c r="F2" s="48"/>
      <c r="H2" s="26" t="s">
        <v>48</v>
      </c>
      <c r="I2" s="6" t="s">
        <v>49</v>
      </c>
      <c r="L2" s="29" t="s">
        <v>54</v>
      </c>
      <c r="M2" s="6" t="s">
        <v>56</v>
      </c>
      <c r="Q2" s="37" t="s">
        <v>59</v>
      </c>
      <c r="R2" s="6" t="s">
        <v>60</v>
      </c>
      <c r="V2" s="28" t="s">
        <v>52</v>
      </c>
      <c r="W2" s="6" t="s">
        <v>53</v>
      </c>
    </row>
    <row r="3" spans="1:40" ht="13.8" customHeight="1" thickBot="1" x14ac:dyDescent="0.3">
      <c r="A3" s="46"/>
      <c r="B3" s="46"/>
      <c r="C3" s="50" t="str">
        <f>Sources!N2</f>
        <v xml:space="preserve">Mois : </v>
      </c>
      <c r="D3" s="51" t="str">
        <f>Sources!O8</f>
        <v>Août</v>
      </c>
      <c r="E3" s="47"/>
      <c r="F3" s="49"/>
      <c r="H3" s="27" t="s">
        <v>50</v>
      </c>
      <c r="I3" s="6" t="s">
        <v>51</v>
      </c>
      <c r="L3" s="30" t="s">
        <v>55</v>
      </c>
      <c r="M3" s="6" t="s">
        <v>57</v>
      </c>
      <c r="Q3" s="38" t="s">
        <v>61</v>
      </c>
      <c r="R3" s="6" t="s">
        <v>62</v>
      </c>
      <c r="V3" s="31" t="s">
        <v>58</v>
      </c>
      <c r="W3" s="6" t="s">
        <v>58</v>
      </c>
    </row>
    <row r="4" spans="1:40" ht="13.8" thickBot="1" x14ac:dyDescent="0.3"/>
    <row r="5" spans="1:40" ht="73.95" customHeight="1" thickBot="1" x14ac:dyDescent="0.3">
      <c r="A5" s="71" t="str">
        <f>Sources!O3</f>
        <v>Europe 1</v>
      </c>
      <c r="B5" s="72"/>
      <c r="C5" s="72"/>
      <c r="D5" s="72"/>
      <c r="E5" s="72"/>
      <c r="F5" s="73"/>
      <c r="G5" s="15">
        <f>DATEVALUE(COLUMNS($B:B)&amp;Sources!$O$8&amp;Sources!$O$7)</f>
        <v>44044</v>
      </c>
      <c r="H5" s="8">
        <f>IF(G5="","",IF(MONTH(G5+1)&lt;&gt;MONTH(G5),"",G5+1))</f>
        <v>44045</v>
      </c>
      <c r="I5" s="8">
        <f t="shared" ref="I5:AK5" si="0">IF(H5="","",IF(MONTH(H5+1)&lt;&gt;MONTH(H5),"",H5+1))</f>
        <v>44046</v>
      </c>
      <c r="J5" s="8">
        <f t="shared" si="0"/>
        <v>44047</v>
      </c>
      <c r="K5" s="8">
        <f t="shared" si="0"/>
        <v>44048</v>
      </c>
      <c r="L5" s="8">
        <f t="shared" si="0"/>
        <v>44049</v>
      </c>
      <c r="M5" s="8">
        <f t="shared" si="0"/>
        <v>44050</v>
      </c>
      <c r="N5" s="8">
        <f t="shared" si="0"/>
        <v>44051</v>
      </c>
      <c r="O5" s="8">
        <f t="shared" si="0"/>
        <v>44052</v>
      </c>
      <c r="P5" s="8">
        <f t="shared" si="0"/>
        <v>44053</v>
      </c>
      <c r="Q5" s="8">
        <f t="shared" si="0"/>
        <v>44054</v>
      </c>
      <c r="R5" s="8">
        <f t="shared" si="0"/>
        <v>44055</v>
      </c>
      <c r="S5" s="8">
        <f t="shared" si="0"/>
        <v>44056</v>
      </c>
      <c r="T5" s="8">
        <f t="shared" si="0"/>
        <v>44057</v>
      </c>
      <c r="U5" s="8">
        <f t="shared" si="0"/>
        <v>44058</v>
      </c>
      <c r="V5" s="8">
        <f t="shared" si="0"/>
        <v>44059</v>
      </c>
      <c r="W5" s="8">
        <f t="shared" si="0"/>
        <v>44060</v>
      </c>
      <c r="X5" s="8">
        <f t="shared" si="0"/>
        <v>44061</v>
      </c>
      <c r="Y5" s="8">
        <f t="shared" si="0"/>
        <v>44062</v>
      </c>
      <c r="Z5" s="8">
        <f t="shared" si="0"/>
        <v>44063</v>
      </c>
      <c r="AA5" s="8">
        <f t="shared" si="0"/>
        <v>44064</v>
      </c>
      <c r="AB5" s="8">
        <f t="shared" si="0"/>
        <v>44065</v>
      </c>
      <c r="AC5" s="8">
        <f t="shared" si="0"/>
        <v>44066</v>
      </c>
      <c r="AD5" s="8">
        <f t="shared" si="0"/>
        <v>44067</v>
      </c>
      <c r="AE5" s="8">
        <f t="shared" si="0"/>
        <v>44068</v>
      </c>
      <c r="AF5" s="8">
        <f t="shared" si="0"/>
        <v>44069</v>
      </c>
      <c r="AG5" s="8">
        <f t="shared" si="0"/>
        <v>44070</v>
      </c>
      <c r="AH5" s="8">
        <f t="shared" si="0"/>
        <v>44071</v>
      </c>
      <c r="AI5" s="8">
        <f t="shared" si="0"/>
        <v>44072</v>
      </c>
      <c r="AJ5" s="8">
        <f t="shared" si="0"/>
        <v>44073</v>
      </c>
      <c r="AK5" s="25">
        <f t="shared" si="0"/>
        <v>44074</v>
      </c>
      <c r="AL5" s="43" t="str">
        <f>D6</f>
        <v>Solde CP</v>
      </c>
      <c r="AM5" s="44" t="str">
        <f t="shared" ref="AM5:AN5" si="1">E6</f>
        <v>Solde CA</v>
      </c>
      <c r="AN5" s="45" t="str">
        <f t="shared" si="1"/>
        <v>Solde RTT</v>
      </c>
    </row>
    <row r="6" spans="1:40" ht="13.8" thickBot="1" x14ac:dyDescent="0.3">
      <c r="A6" s="16" t="s">
        <v>32</v>
      </c>
      <c r="B6" s="14" t="s">
        <v>33</v>
      </c>
      <c r="C6" s="14" t="s">
        <v>34</v>
      </c>
      <c r="D6" s="14" t="s">
        <v>45</v>
      </c>
      <c r="E6" s="14" t="s">
        <v>46</v>
      </c>
      <c r="F6" s="17" t="s">
        <v>47</v>
      </c>
      <c r="G6" s="32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4"/>
      <c r="AL6" s="21"/>
      <c r="AM6" s="22"/>
      <c r="AN6" s="23"/>
    </row>
    <row r="7" spans="1:40" x14ac:dyDescent="0.25">
      <c r="A7" s="18" t="e" cm="1">
        <f t="array" aca="1" ref="A7" ca="1">IF(ROWS($1:1)&gt;COUNTA(ListeCollab),"",INDEX(ListeCollab,ROWS($1:1)))</f>
        <v>#N/A</v>
      </c>
      <c r="B7" s="13" t="e">
        <f ca="1">IF($A7="","",VLOOKUP($A7,[2]DR!$C$2:$AO$200,3,FALSE))</f>
        <v>#N/A</v>
      </c>
      <c r="C7" s="13" t="e">
        <f ca="1">IF($A7="","",VLOOKUP($A7,[2]DR!$C$2:$AO$200,5,FALSE))</f>
        <v>#N/A</v>
      </c>
      <c r="D7" s="13" t="e">
        <f ca="1">IF($A7="","",VLOOKUP($A7,[2]DR!$C$2:$AO$200,33,FALSE))</f>
        <v>#N/A</v>
      </c>
      <c r="E7" s="13" t="e">
        <f ca="1">IF($A7="","",VLOOKUP($A7,[2]DR!$C$2:$AO$200,37,FALSE))</f>
        <v>#N/A</v>
      </c>
      <c r="F7" s="19" t="e">
        <f ca="1">IF($A7="","",VLOOKUP($A7,[2]DR!$C$2:$AO$200,39,FALSE))</f>
        <v>#N/A</v>
      </c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4"/>
      <c r="AL7" s="21" t="e">
        <f ca="1">IF($A7="","",D7-COUNTIF($G7:$AK7,MID(AL$5,7,3)))</f>
        <v>#N/A</v>
      </c>
      <c r="AM7" s="21" t="e">
        <f t="shared" ref="AM7:AN22" ca="1" si="2">IF($A7="","",E7-COUNTIF($G7:$AK7,MID(AM$5,7,3)))</f>
        <v>#N/A</v>
      </c>
      <c r="AN7" s="42" t="e">
        <f t="shared" ca="1" si="2"/>
        <v>#N/A</v>
      </c>
    </row>
    <row r="8" spans="1:40" x14ac:dyDescent="0.25">
      <c r="A8" s="18" t="str" cm="1">
        <f t="array" aca="1" ref="A8" ca="1">IF(ROWS($1:2)&gt;COUNTA(ListeCollab),"",INDEX(ListeCollab,ROWS($1:2)))</f>
        <v/>
      </c>
      <c r="B8" s="13" t="str">
        <f ca="1">IF($A8="","",VLOOKUP($A8,[2]DR!$C$2:$AO$200,3,FALSE))</f>
        <v/>
      </c>
      <c r="C8" s="13" t="str">
        <f ca="1">IF($A8="","",VLOOKUP($A8,[2]DR!$C$2:$AO$200,5,FALSE))</f>
        <v/>
      </c>
      <c r="D8" s="13" t="str">
        <f ca="1">IF($A8="","",VLOOKUP($A8,[2]DR!$C$2:$AO$200,33,FALSE))</f>
        <v/>
      </c>
      <c r="E8" s="13" t="str">
        <f ca="1">IF($A8="","",VLOOKUP($A8,[2]DR!$C$2:$AO$200,37,FALSE))</f>
        <v/>
      </c>
      <c r="F8" s="19" t="str">
        <f ca="1">IF($A8="","",VLOOKUP($A8,[2]DR!$C$2:$AO$200,39,FALSE))</f>
        <v/>
      </c>
      <c r="G8" s="32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4"/>
      <c r="AL8" s="24" t="str">
        <f t="shared" ref="AL8:AN36" ca="1" si="3">IF($A8="","",D8-COUNTIF($G8:$AK8,MID(AL$5,7,3)))</f>
        <v/>
      </c>
      <c r="AM8" s="24" t="str">
        <f t="shared" ca="1" si="2"/>
        <v/>
      </c>
      <c r="AN8" s="39" t="str">
        <f t="shared" ca="1" si="2"/>
        <v/>
      </c>
    </row>
    <row r="9" spans="1:40" x14ac:dyDescent="0.25">
      <c r="A9" s="18" t="str" cm="1">
        <f t="array" aca="1" ref="A9" ca="1">IF(ROWS($1:3)&gt;COUNTA(ListeCollab),"",INDEX(ListeCollab,ROWS($1:3)))</f>
        <v/>
      </c>
      <c r="B9" s="13" t="str">
        <f ca="1">IF($A9="","",VLOOKUP($A9,[2]DR!$C$2:$AO$200,3,FALSE))</f>
        <v/>
      </c>
      <c r="C9" s="13" t="str">
        <f ca="1">IF($A9="","",VLOOKUP($A9,[2]DR!$C$2:$AO$200,5,FALSE))</f>
        <v/>
      </c>
      <c r="D9" s="13" t="str">
        <f ca="1">IF($A9="","",VLOOKUP($A9,[2]DR!$C$2:$AO$200,33,FALSE))</f>
        <v/>
      </c>
      <c r="E9" s="13" t="str">
        <f ca="1">IF($A9="","",VLOOKUP($A9,[2]DR!$C$2:$AO$200,37,FALSE))</f>
        <v/>
      </c>
      <c r="F9" s="19" t="str">
        <f ca="1">IF($A9="","",VLOOKUP($A9,[2]DR!$C$2:$AO$200,39,FALSE))</f>
        <v/>
      </c>
      <c r="G9" s="32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4"/>
      <c r="AL9" s="24" t="str">
        <f t="shared" ca="1" si="3"/>
        <v/>
      </c>
      <c r="AM9" s="24" t="str">
        <f t="shared" ca="1" si="2"/>
        <v/>
      </c>
      <c r="AN9" s="39" t="str">
        <f t="shared" ca="1" si="2"/>
        <v/>
      </c>
    </row>
    <row r="10" spans="1:40" x14ac:dyDescent="0.25">
      <c r="A10" s="18" t="str" cm="1">
        <f t="array" aca="1" ref="A10" ca="1">IF(ROWS($1:4)&gt;COUNTA(ListeCollab),"",INDEX(ListeCollab,ROWS($1:4)))</f>
        <v/>
      </c>
      <c r="B10" s="13" t="str">
        <f ca="1">IF($A10="","",VLOOKUP($A10,[2]DR!$C$2:$AO$200,3,FALSE))</f>
        <v/>
      </c>
      <c r="C10" s="13" t="str">
        <f ca="1">IF($A10="","",VLOOKUP($A10,[2]DR!$C$2:$AO$200,5,FALSE))</f>
        <v/>
      </c>
      <c r="D10" s="13" t="str">
        <f ca="1">IF($A10="","",VLOOKUP($A10,[2]DR!$C$2:$AO$200,33,FALSE))</f>
        <v/>
      </c>
      <c r="E10" s="13" t="str">
        <f ca="1">IF($A10="","",VLOOKUP($A10,[2]DR!$C$2:$AO$200,37,FALSE))</f>
        <v/>
      </c>
      <c r="F10" s="19" t="str">
        <f ca="1">IF($A10="","",VLOOKUP($A10,[2]DR!$C$2:$AO$200,39,FALSE))</f>
        <v/>
      </c>
      <c r="G10" s="32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4"/>
      <c r="AL10" s="24" t="str">
        <f t="shared" ca="1" si="3"/>
        <v/>
      </c>
      <c r="AM10" s="24" t="str">
        <f t="shared" ca="1" si="2"/>
        <v/>
      </c>
      <c r="AN10" s="39" t="str">
        <f t="shared" ca="1" si="2"/>
        <v/>
      </c>
    </row>
    <row r="11" spans="1:40" x14ac:dyDescent="0.25">
      <c r="A11" s="18" t="str" cm="1">
        <f t="array" aca="1" ref="A11" ca="1">IF(ROWS($1:5)&gt;COUNTA(ListeCollab),"",INDEX(ListeCollab,ROWS($1:5)))</f>
        <v/>
      </c>
      <c r="B11" s="13" t="str">
        <f ca="1">IF($A11="","",VLOOKUP($A11,[2]DR!$C$2:$AO$200,3,FALSE))</f>
        <v/>
      </c>
      <c r="C11" s="13" t="str">
        <f ca="1">IF($A11="","",VLOOKUP($A11,[2]DR!$C$2:$AO$200,5,FALSE))</f>
        <v/>
      </c>
      <c r="D11" s="13" t="str">
        <f ca="1">IF($A11="","",VLOOKUP($A11,[2]DR!$C$2:$AO$200,33,FALSE))</f>
        <v/>
      </c>
      <c r="E11" s="13" t="str">
        <f ca="1">IF($A11="","",VLOOKUP($A11,[2]DR!$C$2:$AO$200,37,FALSE))</f>
        <v/>
      </c>
      <c r="F11" s="19" t="str">
        <f ca="1">IF($A11="","",VLOOKUP($A11,[2]DR!$C$2:$AO$200,39,FALSE))</f>
        <v/>
      </c>
      <c r="G11" s="32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  <c r="AL11" s="24" t="str">
        <f t="shared" ca="1" si="3"/>
        <v/>
      </c>
      <c r="AM11" s="24" t="str">
        <f t="shared" ca="1" si="2"/>
        <v/>
      </c>
      <c r="AN11" s="39" t="str">
        <f t="shared" ca="1" si="2"/>
        <v/>
      </c>
    </row>
    <row r="12" spans="1:40" x14ac:dyDescent="0.25">
      <c r="A12" s="18" t="str" cm="1">
        <f t="array" aca="1" ref="A12" ca="1">IF(ROWS($1:6)&gt;COUNTA(ListeCollab),"",INDEX(ListeCollab,ROWS($1:6)))</f>
        <v/>
      </c>
      <c r="B12" s="13" t="str">
        <f ca="1">IF($A12="","",VLOOKUP($A12,[2]DR!$C$2:$AO$200,3,FALSE))</f>
        <v/>
      </c>
      <c r="C12" s="13" t="str">
        <f ca="1">IF($A12="","",VLOOKUP($A12,[2]DR!$C$2:$AO$200,5,FALSE))</f>
        <v/>
      </c>
      <c r="D12" s="13" t="str">
        <f ca="1">IF($A12="","",VLOOKUP($A12,[2]DR!$C$2:$AO$200,33,FALSE))</f>
        <v/>
      </c>
      <c r="E12" s="13" t="str">
        <f ca="1">IF($A12="","",VLOOKUP($A12,[2]DR!$C$2:$AO$200,37,FALSE))</f>
        <v/>
      </c>
      <c r="F12" s="19" t="str">
        <f ca="1">IF($A12="","",VLOOKUP($A12,[2]DR!$C$2:$AO$200,39,FALSE))</f>
        <v/>
      </c>
      <c r="G12" s="32"/>
      <c r="H12" s="33"/>
      <c r="I12" s="33"/>
      <c r="J12" s="33"/>
      <c r="K12" s="33"/>
      <c r="L12" s="33"/>
      <c r="M12" s="33"/>
      <c r="N12" s="33"/>
      <c r="O12" s="33"/>
      <c r="P12" s="35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4"/>
      <c r="AL12" s="24" t="str">
        <f t="shared" ca="1" si="3"/>
        <v/>
      </c>
      <c r="AM12" s="24" t="str">
        <f t="shared" ca="1" si="2"/>
        <v/>
      </c>
      <c r="AN12" s="39" t="str">
        <f t="shared" ca="1" si="2"/>
        <v/>
      </c>
    </row>
    <row r="13" spans="1:40" x14ac:dyDescent="0.25">
      <c r="A13" s="18" t="str" cm="1">
        <f t="array" aca="1" ref="A13" ca="1">IF(ROWS($1:7)&gt;COUNTA(ListeCollab),"",INDEX(ListeCollab,ROWS($1:7)))</f>
        <v/>
      </c>
      <c r="B13" s="13" t="str">
        <f ca="1">IF($A13="","",VLOOKUP($A13,[2]DR!$C$2:$AO$200,3,FALSE))</f>
        <v/>
      </c>
      <c r="C13" s="13" t="str">
        <f ca="1">IF($A13="","",VLOOKUP($A13,[2]DR!$C$2:$AO$200,5,FALSE))</f>
        <v/>
      </c>
      <c r="D13" s="13" t="str">
        <f ca="1">IF($A13="","",VLOOKUP($A13,[2]DR!$C$2:$AO$200,33,FALSE))</f>
        <v/>
      </c>
      <c r="E13" s="13" t="str">
        <f ca="1">IF($A13="","",VLOOKUP($A13,[2]DR!$C$2:$AO$200,37,FALSE))</f>
        <v/>
      </c>
      <c r="F13" s="19" t="str">
        <f ca="1">IF($A13="","",VLOOKUP($A13,[2]DR!$C$2:$AO$200,39,FALSE))</f>
        <v/>
      </c>
      <c r="G13" s="32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4"/>
      <c r="AL13" s="24" t="str">
        <f t="shared" ca="1" si="3"/>
        <v/>
      </c>
      <c r="AM13" s="24" t="str">
        <f t="shared" ca="1" si="2"/>
        <v/>
      </c>
      <c r="AN13" s="39" t="str">
        <f t="shared" ca="1" si="2"/>
        <v/>
      </c>
    </row>
    <row r="14" spans="1:40" x14ac:dyDescent="0.25">
      <c r="A14" s="18" t="str" cm="1">
        <f t="array" aca="1" ref="A14" ca="1">IF(ROWS($1:8)&gt;COUNTA(ListeCollab),"",INDEX(ListeCollab,ROWS($1:8)))</f>
        <v/>
      </c>
      <c r="B14" s="13" t="str">
        <f ca="1">IF($A14="","",VLOOKUP($A14,[2]DR!$C$2:$AO$200,3,FALSE))</f>
        <v/>
      </c>
      <c r="C14" s="13" t="str">
        <f ca="1">IF($A14="","",VLOOKUP($A14,[2]DR!$C$2:$AO$200,5,FALSE))</f>
        <v/>
      </c>
      <c r="D14" s="13" t="str">
        <f ca="1">IF($A14="","",VLOOKUP($A14,[2]DR!$C$2:$AO$200,33,FALSE))</f>
        <v/>
      </c>
      <c r="E14" s="13" t="str">
        <f ca="1">IF($A14="","",VLOOKUP($A14,[2]DR!$C$2:$AO$200,37,FALSE))</f>
        <v/>
      </c>
      <c r="F14" s="19" t="str">
        <f ca="1">IF($A14="","",VLOOKUP($A14,[2]DR!$C$2:$AO$200,39,FALSE))</f>
        <v/>
      </c>
      <c r="G14" s="32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4"/>
      <c r="AL14" s="24" t="str">
        <f t="shared" ca="1" si="3"/>
        <v/>
      </c>
      <c r="AM14" s="24" t="str">
        <f t="shared" ca="1" si="2"/>
        <v/>
      </c>
      <c r="AN14" s="39" t="str">
        <f t="shared" ca="1" si="2"/>
        <v/>
      </c>
    </row>
    <row r="15" spans="1:40" x14ac:dyDescent="0.25">
      <c r="A15" s="18" t="str" cm="1">
        <f t="array" aca="1" ref="A15" ca="1">IF(ROWS($1:9)&gt;COUNTA(ListeCollab),"",INDEX(ListeCollab,ROWS($1:9)))</f>
        <v/>
      </c>
      <c r="B15" s="13" t="str">
        <f ca="1">IF($A15="","",VLOOKUP($A15,[2]DR!$C$2:$AO$200,3,FALSE))</f>
        <v/>
      </c>
      <c r="C15" s="13" t="str">
        <f ca="1">IF($A15="","",VLOOKUP($A15,[2]DR!$C$2:$AO$200,5,FALSE))</f>
        <v/>
      </c>
      <c r="D15" s="13" t="str">
        <f ca="1">IF($A15="","",VLOOKUP($A15,[2]DR!$C$2:$AO$200,33,FALSE))</f>
        <v/>
      </c>
      <c r="E15" s="13" t="str">
        <f ca="1">IF($A15="","",VLOOKUP($A15,[2]DR!$C$2:$AO$200,37,FALSE))</f>
        <v/>
      </c>
      <c r="F15" s="19" t="str">
        <f ca="1">IF($A15="","",VLOOKUP($A15,[2]DR!$C$2:$AO$200,39,FALSE))</f>
        <v/>
      </c>
      <c r="G15" s="32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4"/>
      <c r="AL15" s="24" t="str">
        <f t="shared" ca="1" si="3"/>
        <v/>
      </c>
      <c r="AM15" s="24" t="str">
        <f t="shared" ca="1" si="2"/>
        <v/>
      </c>
      <c r="AN15" s="39" t="str">
        <f t="shared" ca="1" si="2"/>
        <v/>
      </c>
    </row>
    <row r="16" spans="1:40" x14ac:dyDescent="0.25">
      <c r="A16" s="18" t="str" cm="1">
        <f t="array" aca="1" ref="A16" ca="1">IF(ROWS($1:10)&gt;COUNTA(ListeCollab),"",INDEX(ListeCollab,ROWS($1:10)))</f>
        <v/>
      </c>
      <c r="B16" s="13" t="str">
        <f ca="1">IF($A16="","",VLOOKUP($A16,[2]DR!$C$2:$AO$200,3,FALSE))</f>
        <v/>
      </c>
      <c r="C16" s="13" t="str">
        <f ca="1">IF($A16="","",VLOOKUP($A16,[2]DR!$C$2:$AO$200,5,FALSE))</f>
        <v/>
      </c>
      <c r="D16" s="13" t="str">
        <f ca="1">IF($A16="","",VLOOKUP($A16,[2]DR!$C$2:$AO$200,33,FALSE))</f>
        <v/>
      </c>
      <c r="E16" s="13" t="str">
        <f ca="1">IF($A16="","",VLOOKUP($A16,[2]DR!$C$2:$AO$200,37,FALSE))</f>
        <v/>
      </c>
      <c r="F16" s="19" t="str">
        <f ca="1">IF($A16="","",VLOOKUP($A16,[2]DR!$C$2:$AO$200,39,FALSE))</f>
        <v/>
      </c>
      <c r="G16" s="32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  <c r="AL16" s="24" t="str">
        <f t="shared" ca="1" si="3"/>
        <v/>
      </c>
      <c r="AM16" s="24" t="str">
        <f t="shared" ca="1" si="2"/>
        <v/>
      </c>
      <c r="AN16" s="39" t="str">
        <f t="shared" ca="1" si="2"/>
        <v/>
      </c>
    </row>
    <row r="17" spans="1:40" x14ac:dyDescent="0.25">
      <c r="A17" s="18" t="str" cm="1">
        <f t="array" aca="1" ref="A17" ca="1">IF(ROWS($1:11)&gt;COUNTA(ListeCollab),"",INDEX(ListeCollab,ROWS($1:11)))</f>
        <v/>
      </c>
      <c r="B17" s="13" t="str">
        <f ca="1">IF($A17="","",VLOOKUP($A17,[2]DR!$C$2:$AO$200,3,FALSE))</f>
        <v/>
      </c>
      <c r="C17" s="13" t="str">
        <f ca="1">IF($A17="","",VLOOKUP($A17,[2]DR!$C$2:$AO$200,5,FALSE))</f>
        <v/>
      </c>
      <c r="D17" s="13" t="str">
        <f ca="1">IF($A17="","",VLOOKUP($A17,[2]DR!$C$2:$AO$200,33,FALSE))</f>
        <v/>
      </c>
      <c r="E17" s="13" t="str">
        <f ca="1">IF($A17="","",VLOOKUP($A17,[2]DR!$C$2:$AO$200,37,FALSE))</f>
        <v/>
      </c>
      <c r="F17" s="19" t="str">
        <f ca="1">IF($A17="","",VLOOKUP($A17,[2]DR!$C$2:$AO$200,39,FALSE))</f>
        <v/>
      </c>
      <c r="G17" s="32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4"/>
      <c r="AL17" s="24" t="str">
        <f t="shared" ca="1" si="3"/>
        <v/>
      </c>
      <c r="AM17" s="24" t="str">
        <f t="shared" ca="1" si="2"/>
        <v/>
      </c>
      <c r="AN17" s="39" t="str">
        <f t="shared" ca="1" si="2"/>
        <v/>
      </c>
    </row>
    <row r="18" spans="1:40" x14ac:dyDescent="0.25">
      <c r="A18" s="18" t="str" cm="1">
        <f t="array" aca="1" ref="A18" ca="1">IF(ROWS($1:12)&gt;COUNTA(ListeCollab),"",INDEX(ListeCollab,ROWS($1:12)))</f>
        <v/>
      </c>
      <c r="B18" s="13" t="str">
        <f ca="1">IF($A18="","",VLOOKUP($A18,[2]DR!$C$2:$AO$200,3,FALSE))</f>
        <v/>
      </c>
      <c r="C18" s="13" t="str">
        <f ca="1">IF($A18="","",VLOOKUP($A18,[2]DR!$C$2:$AO$200,5,FALSE))</f>
        <v/>
      </c>
      <c r="D18" s="13" t="str">
        <f ca="1">IF($A18="","",VLOOKUP($A18,[2]DR!$C$2:$AO$200,33,FALSE))</f>
        <v/>
      </c>
      <c r="E18" s="13" t="str">
        <f ca="1">IF($A18="","",VLOOKUP($A18,[2]DR!$C$2:$AO$200,37,FALSE))</f>
        <v/>
      </c>
      <c r="F18" s="19" t="str">
        <f ca="1">IF($A18="","",VLOOKUP($A18,[2]DR!$C$2:$AO$200,39,FALSE))</f>
        <v/>
      </c>
      <c r="G18" s="32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4"/>
      <c r="AL18" s="24" t="str">
        <f t="shared" ca="1" si="3"/>
        <v/>
      </c>
      <c r="AM18" s="24" t="str">
        <f t="shared" ca="1" si="2"/>
        <v/>
      </c>
      <c r="AN18" s="39" t="str">
        <f t="shared" ca="1" si="2"/>
        <v/>
      </c>
    </row>
    <row r="19" spans="1:40" x14ac:dyDescent="0.25">
      <c r="A19" s="18" t="str" cm="1">
        <f t="array" aca="1" ref="A19" ca="1">IF(ROWS($1:13)&gt;COUNTA(ListeCollab),"",INDEX(ListeCollab,ROWS($1:13)))</f>
        <v/>
      </c>
      <c r="B19" s="13" t="str">
        <f ca="1">IF($A19="","",VLOOKUP($A19,[2]DR!$C$2:$AO$200,3,FALSE))</f>
        <v/>
      </c>
      <c r="C19" s="13" t="str">
        <f ca="1">IF($A19="","",VLOOKUP($A19,[2]DR!$C$2:$AO$200,5,FALSE))</f>
        <v/>
      </c>
      <c r="D19" s="13" t="str">
        <f ca="1">IF($A19="","",VLOOKUP($A19,[2]DR!$C$2:$AO$200,33,FALSE))</f>
        <v/>
      </c>
      <c r="E19" s="13" t="str">
        <f ca="1">IF($A19="","",VLOOKUP($A19,[2]DR!$C$2:$AO$200,37,FALSE))</f>
        <v/>
      </c>
      <c r="F19" s="19" t="str">
        <f ca="1">IF($A19="","",VLOOKUP($A19,[2]DR!$C$2:$AO$200,39,FALSE))</f>
        <v/>
      </c>
      <c r="G19" s="32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4"/>
      <c r="AL19" s="24" t="str">
        <f t="shared" ca="1" si="3"/>
        <v/>
      </c>
      <c r="AM19" s="24" t="str">
        <f t="shared" ca="1" si="2"/>
        <v/>
      </c>
      <c r="AN19" s="39" t="str">
        <f t="shared" ca="1" si="2"/>
        <v/>
      </c>
    </row>
    <row r="20" spans="1:40" x14ac:dyDescent="0.25">
      <c r="A20" s="18" t="str" cm="1">
        <f t="array" aca="1" ref="A20" ca="1">IF(ROWS($1:14)&gt;COUNTA(ListeCollab),"",INDEX(ListeCollab,ROWS($1:14)))</f>
        <v/>
      </c>
      <c r="B20" s="13" t="str">
        <f ca="1">IF($A20="","",VLOOKUP($A20,[2]DR!$C$2:$AO$200,3,FALSE))</f>
        <v/>
      </c>
      <c r="C20" s="13" t="str">
        <f ca="1">IF($A20="","",VLOOKUP($A20,[2]DR!$C$2:$AO$200,5,FALSE))</f>
        <v/>
      </c>
      <c r="D20" s="13" t="str">
        <f ca="1">IF($A20="","",VLOOKUP($A20,[2]DR!$C$2:$AO$200,33,FALSE))</f>
        <v/>
      </c>
      <c r="E20" s="13" t="str">
        <f ca="1">IF($A20="","",VLOOKUP($A20,[2]DR!$C$2:$AO$200,37,FALSE))</f>
        <v/>
      </c>
      <c r="F20" s="19" t="str">
        <f ca="1">IF($A20="","",VLOOKUP($A20,[2]DR!$C$2:$AO$200,39,FALSE))</f>
        <v/>
      </c>
      <c r="G20" s="32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4"/>
      <c r="AL20" s="24" t="str">
        <f t="shared" ca="1" si="3"/>
        <v/>
      </c>
      <c r="AM20" s="24" t="str">
        <f t="shared" ca="1" si="2"/>
        <v/>
      </c>
      <c r="AN20" s="39" t="str">
        <f t="shared" ca="1" si="2"/>
        <v/>
      </c>
    </row>
    <row r="21" spans="1:40" x14ac:dyDescent="0.25">
      <c r="A21" s="18" t="str" cm="1">
        <f t="array" aca="1" ref="A21" ca="1">IF(ROWS($1:15)&gt;COUNTA(ListeCollab),"",INDEX(ListeCollab,ROWS($1:15)))</f>
        <v/>
      </c>
      <c r="B21" s="13" t="str">
        <f ca="1">IF($A21="","",VLOOKUP($A21,[2]DR!$C$2:$AO$200,3,FALSE))</f>
        <v/>
      </c>
      <c r="C21" s="13" t="str">
        <f ca="1">IF($A21="","",VLOOKUP($A21,[2]DR!$C$2:$AO$200,5,FALSE))</f>
        <v/>
      </c>
      <c r="D21" s="13" t="str">
        <f ca="1">IF($A21="","",VLOOKUP($A21,[2]DR!$C$2:$AO$200,33,FALSE))</f>
        <v/>
      </c>
      <c r="E21" s="13" t="str">
        <f ca="1">IF($A21="","",VLOOKUP($A21,[2]DR!$C$2:$AO$200,37,FALSE))</f>
        <v/>
      </c>
      <c r="F21" s="19" t="str">
        <f ca="1">IF($A21="","",VLOOKUP($A21,[2]DR!$C$2:$AO$200,39,FALSE))</f>
        <v/>
      </c>
      <c r="G21" s="32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4"/>
      <c r="AL21" s="24" t="str">
        <f t="shared" ca="1" si="3"/>
        <v/>
      </c>
      <c r="AM21" s="24" t="str">
        <f t="shared" ca="1" si="2"/>
        <v/>
      </c>
      <c r="AN21" s="39" t="str">
        <f t="shared" ca="1" si="2"/>
        <v/>
      </c>
    </row>
    <row r="22" spans="1:40" x14ac:dyDescent="0.25">
      <c r="A22" s="18" t="str" cm="1">
        <f t="array" aca="1" ref="A22" ca="1">IF(ROWS($1:16)&gt;COUNTA(ListeCollab),"",INDEX(ListeCollab,ROWS($1:16)))</f>
        <v/>
      </c>
      <c r="B22" s="13" t="str">
        <f ca="1">IF($A22="","",VLOOKUP($A22,[2]DR!$C$2:$AO$200,3,FALSE))</f>
        <v/>
      </c>
      <c r="C22" s="13" t="str">
        <f ca="1">IF($A22="","",VLOOKUP($A22,[2]DR!$C$2:$AO$200,5,FALSE))</f>
        <v/>
      </c>
      <c r="D22" s="13" t="str">
        <f ca="1">IF($A22="","",VLOOKUP($A22,[2]DR!$C$2:$AO$200,33,FALSE))</f>
        <v/>
      </c>
      <c r="E22" s="13" t="str">
        <f ca="1">IF($A22="","",VLOOKUP($A22,[2]DR!$C$2:$AO$200,37,FALSE))</f>
        <v/>
      </c>
      <c r="F22" s="19" t="str">
        <f ca="1">IF($A22="","",VLOOKUP($A22,[2]DR!$C$2:$AO$200,39,FALSE))</f>
        <v/>
      </c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  <c r="AL22" s="24" t="str">
        <f t="shared" ca="1" si="3"/>
        <v/>
      </c>
      <c r="AM22" s="24" t="str">
        <f t="shared" ca="1" si="2"/>
        <v/>
      </c>
      <c r="AN22" s="39" t="str">
        <f t="shared" ca="1" si="2"/>
        <v/>
      </c>
    </row>
    <row r="23" spans="1:40" x14ac:dyDescent="0.25">
      <c r="A23" s="18" t="str" cm="1">
        <f t="array" aca="1" ref="A23" ca="1">IF(ROWS($1:17)&gt;COUNTA(ListeCollab),"",INDEX(ListeCollab,ROWS($1:17)))</f>
        <v/>
      </c>
      <c r="B23" s="13" t="str">
        <f ca="1">IF($A23="","",VLOOKUP($A23,[2]DR!$C$2:$AO$200,3,FALSE))</f>
        <v/>
      </c>
      <c r="C23" s="13" t="str">
        <f ca="1">IF($A23="","",VLOOKUP($A23,[2]DR!$C$2:$AO$200,5,FALSE))</f>
        <v/>
      </c>
      <c r="D23" s="13" t="str">
        <f ca="1">IF($A23="","",VLOOKUP($A23,[2]DR!$C$2:$AO$200,33,FALSE))</f>
        <v/>
      </c>
      <c r="E23" s="13" t="str">
        <f ca="1">IF($A23="","",VLOOKUP($A23,[2]DR!$C$2:$AO$200,37,FALSE))</f>
        <v/>
      </c>
      <c r="F23" s="19" t="str">
        <f ca="1">IF($A23="","",VLOOKUP($A23,[2]DR!$C$2:$AO$200,39,FALSE))</f>
        <v/>
      </c>
      <c r="G23" s="32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4"/>
      <c r="AL23" s="24" t="str">
        <f t="shared" ca="1" si="3"/>
        <v/>
      </c>
      <c r="AM23" s="24" t="str">
        <f t="shared" ca="1" si="3"/>
        <v/>
      </c>
      <c r="AN23" s="39" t="str">
        <f t="shared" ca="1" si="3"/>
        <v/>
      </c>
    </row>
    <row r="24" spans="1:40" x14ac:dyDescent="0.25">
      <c r="A24" s="18" t="str" cm="1">
        <f t="array" aca="1" ref="A24" ca="1">IF(ROWS($1:18)&gt;COUNTA(ListeCollab),"",INDEX(ListeCollab,ROWS($1:18)))</f>
        <v/>
      </c>
      <c r="B24" s="13" t="str">
        <f ca="1">IF($A24="","",VLOOKUP($A24,[2]DR!$C$2:$AO$200,3,FALSE))</f>
        <v/>
      </c>
      <c r="C24" s="13" t="str">
        <f ca="1">IF($A24="","",VLOOKUP($A24,[2]DR!$C$2:$AO$200,5,FALSE))</f>
        <v/>
      </c>
      <c r="D24" s="13" t="str">
        <f ca="1">IF($A24="","",VLOOKUP($A24,[2]DR!$C$2:$AO$200,33,FALSE))</f>
        <v/>
      </c>
      <c r="E24" s="13" t="str">
        <f ca="1">IF($A24="","",VLOOKUP($A24,[2]DR!$C$2:$AO$200,37,FALSE))</f>
        <v/>
      </c>
      <c r="F24" s="19" t="str">
        <f ca="1">IF($A24="","",VLOOKUP($A24,[2]DR!$C$2:$AO$200,39,FALSE))</f>
        <v/>
      </c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4"/>
      <c r="AL24" s="24" t="str">
        <f t="shared" ca="1" si="3"/>
        <v/>
      </c>
      <c r="AM24" s="24" t="str">
        <f t="shared" ca="1" si="3"/>
        <v/>
      </c>
      <c r="AN24" s="39" t="str">
        <f t="shared" ca="1" si="3"/>
        <v/>
      </c>
    </row>
    <row r="25" spans="1:40" x14ac:dyDescent="0.25">
      <c r="A25" s="18" t="str" cm="1">
        <f t="array" aca="1" ref="A25" ca="1">IF(ROWS($1:19)&gt;COUNTA(ListeCollab),"",INDEX(ListeCollab,ROWS($1:19)))</f>
        <v/>
      </c>
      <c r="B25" s="13" t="str">
        <f ca="1">IF($A25="","",VLOOKUP($A25,[2]DR!$C$2:$AO$200,3,FALSE))</f>
        <v/>
      </c>
      <c r="C25" s="13" t="str">
        <f ca="1">IF($A25="","",VLOOKUP($A25,[2]DR!$C$2:$AO$200,5,FALSE))</f>
        <v/>
      </c>
      <c r="D25" s="13" t="str">
        <f ca="1">IF($A25="","",VLOOKUP($A25,[2]DR!$C$2:$AO$200,33,FALSE))</f>
        <v/>
      </c>
      <c r="E25" s="13" t="str">
        <f ca="1">IF($A25="","",VLOOKUP($A25,[2]DR!$C$2:$AO$200,37,FALSE))</f>
        <v/>
      </c>
      <c r="F25" s="19" t="str">
        <f ca="1">IF($A25="","",VLOOKUP($A25,[2]DR!$C$2:$AO$200,39,FALSE))</f>
        <v/>
      </c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4"/>
      <c r="AL25" s="24" t="str">
        <f t="shared" ca="1" si="3"/>
        <v/>
      </c>
      <c r="AM25" s="24" t="str">
        <f t="shared" ca="1" si="3"/>
        <v/>
      </c>
      <c r="AN25" s="39" t="str">
        <f t="shared" ca="1" si="3"/>
        <v/>
      </c>
    </row>
    <row r="26" spans="1:40" x14ac:dyDescent="0.25">
      <c r="A26" s="18" t="str" cm="1">
        <f t="array" aca="1" ref="A26" ca="1">IF(ROWS($1:20)&gt;COUNTA(ListeCollab),"",INDEX(ListeCollab,ROWS($1:20)))</f>
        <v/>
      </c>
      <c r="B26" s="13" t="str">
        <f ca="1">IF($A26="","",VLOOKUP($A26,[2]DR!$C$2:$AO$200,3,FALSE))</f>
        <v/>
      </c>
      <c r="C26" s="13" t="str">
        <f ca="1">IF($A26="","",VLOOKUP($A26,[2]DR!$C$2:$AO$200,5,FALSE))</f>
        <v/>
      </c>
      <c r="D26" s="13" t="str">
        <f ca="1">IF($A26="","",VLOOKUP($A26,[2]DR!$C$2:$AO$200,33,FALSE))</f>
        <v/>
      </c>
      <c r="E26" s="13" t="str">
        <f ca="1">IF($A26="","",VLOOKUP($A26,[2]DR!$C$2:$AO$200,37,FALSE))</f>
        <v/>
      </c>
      <c r="F26" s="19" t="str">
        <f ca="1">IF($A26="","",VLOOKUP($A26,[2]DR!$C$2:$AO$200,39,FALSE))</f>
        <v/>
      </c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4"/>
      <c r="AL26" s="24" t="str">
        <f t="shared" ca="1" si="3"/>
        <v/>
      </c>
      <c r="AM26" s="24" t="str">
        <f t="shared" ca="1" si="3"/>
        <v/>
      </c>
      <c r="AN26" s="39" t="str">
        <f t="shared" ca="1" si="3"/>
        <v/>
      </c>
    </row>
    <row r="27" spans="1:40" x14ac:dyDescent="0.25">
      <c r="A27" s="18" t="str" cm="1">
        <f t="array" aca="1" ref="A27" ca="1">IF(ROWS($1:21)&gt;COUNTA(ListeCollab),"",INDEX(ListeCollab,ROWS($1:21)))</f>
        <v/>
      </c>
      <c r="B27" s="13" t="str">
        <f ca="1">IF($A27="","",VLOOKUP($A27,[2]DR!$C$2:$AO$200,3,FALSE))</f>
        <v/>
      </c>
      <c r="C27" s="13" t="str">
        <f ca="1">IF($A27="","",VLOOKUP($A27,[2]DR!$C$2:$AO$200,5,FALSE))</f>
        <v/>
      </c>
      <c r="D27" s="13" t="str">
        <f ca="1">IF($A27="","",VLOOKUP($A27,[2]DR!$C$2:$AO$200,33,FALSE))</f>
        <v/>
      </c>
      <c r="E27" s="13" t="str">
        <f ca="1">IF($A27="","",VLOOKUP($A27,[2]DR!$C$2:$AO$200,37,FALSE))</f>
        <v/>
      </c>
      <c r="F27" s="19" t="str">
        <f ca="1">IF($A27="","",VLOOKUP($A27,[2]DR!$C$2:$AO$200,39,FALSE))</f>
        <v/>
      </c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4"/>
      <c r="AL27" s="24" t="str">
        <f t="shared" ca="1" si="3"/>
        <v/>
      </c>
      <c r="AM27" s="24" t="str">
        <f t="shared" ca="1" si="3"/>
        <v/>
      </c>
      <c r="AN27" s="39" t="str">
        <f t="shared" ca="1" si="3"/>
        <v/>
      </c>
    </row>
    <row r="28" spans="1:40" x14ac:dyDescent="0.25">
      <c r="A28" s="18" t="str" cm="1">
        <f t="array" aca="1" ref="A28" ca="1">IF(ROWS($1:22)&gt;COUNTA(ListeCollab),"",INDEX(ListeCollab,ROWS($1:22)))</f>
        <v/>
      </c>
      <c r="B28" s="13" t="str">
        <f ca="1">IF($A28="","",VLOOKUP($A28,[2]DR!$C$2:$AO$200,3,FALSE))</f>
        <v/>
      </c>
      <c r="C28" s="13" t="str">
        <f ca="1">IF($A28="","",VLOOKUP($A28,[2]DR!$C$2:$AO$200,5,FALSE))</f>
        <v/>
      </c>
      <c r="D28" s="13" t="str">
        <f ca="1">IF($A28="","",VLOOKUP($A28,[2]DR!$C$2:$AO$200,33,FALSE))</f>
        <v/>
      </c>
      <c r="E28" s="13" t="str">
        <f ca="1">IF($A28="","",VLOOKUP($A28,[2]DR!$C$2:$AO$200,37,FALSE))</f>
        <v/>
      </c>
      <c r="F28" s="19" t="str">
        <f ca="1">IF($A28="","",VLOOKUP($A28,[2]DR!$C$2:$AO$200,39,FALSE))</f>
        <v/>
      </c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4"/>
      <c r="AL28" s="24" t="str">
        <f t="shared" ca="1" si="3"/>
        <v/>
      </c>
      <c r="AM28" s="24" t="str">
        <f t="shared" ca="1" si="3"/>
        <v/>
      </c>
      <c r="AN28" s="39" t="str">
        <f t="shared" ca="1" si="3"/>
        <v/>
      </c>
    </row>
    <row r="29" spans="1:40" x14ac:dyDescent="0.25">
      <c r="A29" s="18" t="str" cm="1">
        <f t="array" aca="1" ref="A29" ca="1">IF(ROWS($1:23)&gt;COUNTA(ListeCollab),"",INDEX(ListeCollab,ROWS($1:23)))</f>
        <v/>
      </c>
      <c r="B29" s="13" t="str">
        <f ca="1">IF($A29="","",VLOOKUP($A29,[2]DR!$C$2:$AO$200,3,FALSE))</f>
        <v/>
      </c>
      <c r="C29" s="13" t="str">
        <f ca="1">IF($A29="","",VLOOKUP($A29,[2]DR!$C$2:$AO$200,5,FALSE))</f>
        <v/>
      </c>
      <c r="D29" s="13" t="str">
        <f ca="1">IF($A29="","",VLOOKUP($A29,[2]DR!$C$2:$AO$200,33,FALSE))</f>
        <v/>
      </c>
      <c r="E29" s="13" t="str">
        <f ca="1">IF($A29="","",VLOOKUP($A29,[2]DR!$C$2:$AO$200,37,FALSE))</f>
        <v/>
      </c>
      <c r="F29" s="19" t="str">
        <f ca="1">IF($A29="","",VLOOKUP($A29,[2]DR!$C$2:$AO$200,39,FALSE))</f>
        <v/>
      </c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4"/>
      <c r="AL29" s="24" t="str">
        <f t="shared" ca="1" si="3"/>
        <v/>
      </c>
      <c r="AM29" s="24" t="str">
        <f t="shared" ca="1" si="3"/>
        <v/>
      </c>
      <c r="AN29" s="39" t="str">
        <f t="shared" ca="1" si="3"/>
        <v/>
      </c>
    </row>
    <row r="30" spans="1:40" x14ac:dyDescent="0.25">
      <c r="A30" s="18" t="str" cm="1">
        <f t="array" aca="1" ref="A30" ca="1">IF(ROWS($1:24)&gt;COUNTA(ListeCollab),"",INDEX(ListeCollab,ROWS($1:24)))</f>
        <v/>
      </c>
      <c r="B30" s="13" t="str">
        <f ca="1">IF($A30="","",VLOOKUP($A30,[2]DR!$C$2:$AO$200,3,FALSE))</f>
        <v/>
      </c>
      <c r="C30" s="13" t="str">
        <f ca="1">IF($A30="","",VLOOKUP($A30,[2]DR!$C$2:$AO$200,5,FALSE))</f>
        <v/>
      </c>
      <c r="D30" s="13" t="str">
        <f ca="1">IF($A30="","",VLOOKUP($A30,[2]DR!$C$2:$AO$200,33,FALSE))</f>
        <v/>
      </c>
      <c r="E30" s="13" t="str">
        <f ca="1">IF($A30="","",VLOOKUP($A30,[2]DR!$C$2:$AO$200,37,FALSE))</f>
        <v/>
      </c>
      <c r="F30" s="19" t="str">
        <f ca="1">IF($A30="","",VLOOKUP($A30,[2]DR!$C$2:$AO$200,39,FALSE))</f>
        <v/>
      </c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4"/>
      <c r="AL30" s="24" t="str">
        <f t="shared" ca="1" si="3"/>
        <v/>
      </c>
      <c r="AM30" s="24" t="str">
        <f t="shared" ca="1" si="3"/>
        <v/>
      </c>
      <c r="AN30" s="39" t="str">
        <f t="shared" ca="1" si="3"/>
        <v/>
      </c>
    </row>
    <row r="31" spans="1:40" x14ac:dyDescent="0.25">
      <c r="A31" s="18" t="str" cm="1">
        <f t="array" aca="1" ref="A31" ca="1">IF(ROWS($1:25)&gt;COUNTA(ListeCollab),"",INDEX(ListeCollab,ROWS($1:25)))</f>
        <v/>
      </c>
      <c r="B31" s="13" t="str">
        <f ca="1">IF($A31="","",VLOOKUP($A31,[2]DR!$C$2:$AO$200,3,FALSE))</f>
        <v/>
      </c>
      <c r="C31" s="13" t="str">
        <f ca="1">IF($A31="","",VLOOKUP($A31,[2]DR!$C$2:$AO$200,5,FALSE))</f>
        <v/>
      </c>
      <c r="D31" s="13" t="str">
        <f ca="1">IF($A31="","",VLOOKUP($A31,[2]DR!$C$2:$AO$200,33,FALSE))</f>
        <v/>
      </c>
      <c r="E31" s="13" t="str">
        <f ca="1">IF($A31="","",VLOOKUP($A31,[2]DR!$C$2:$AO$200,37,FALSE))</f>
        <v/>
      </c>
      <c r="F31" s="19" t="str">
        <f ca="1">IF($A31="","",VLOOKUP($A31,[2]DR!$C$2:$AO$200,39,FALSE))</f>
        <v/>
      </c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4"/>
      <c r="AL31" s="24" t="str">
        <f t="shared" ca="1" si="3"/>
        <v/>
      </c>
      <c r="AM31" s="24" t="str">
        <f t="shared" ca="1" si="3"/>
        <v/>
      </c>
      <c r="AN31" s="39" t="str">
        <f t="shared" ca="1" si="3"/>
        <v/>
      </c>
    </row>
    <row r="32" spans="1:40" x14ac:dyDescent="0.25">
      <c r="A32" s="18" t="str" cm="1">
        <f t="array" aca="1" ref="A32" ca="1">IF(ROWS($1:26)&gt;COUNTA(ListeCollab),"",INDEX(ListeCollab,ROWS($1:26)))</f>
        <v/>
      </c>
      <c r="B32" s="13" t="str">
        <f ca="1">IF($A32="","",VLOOKUP($A32,[2]DR!$C$2:$AO$200,3,FALSE))</f>
        <v/>
      </c>
      <c r="C32" s="13" t="str">
        <f ca="1">IF($A32="","",VLOOKUP($A32,[2]DR!$C$2:$AO$200,5,FALSE))</f>
        <v/>
      </c>
      <c r="D32" s="13" t="str">
        <f ca="1">IF($A32="","",VLOOKUP($A32,[2]DR!$C$2:$AO$200,33,FALSE))</f>
        <v/>
      </c>
      <c r="E32" s="13" t="str">
        <f ca="1">IF($A32="","",VLOOKUP($A32,[2]DR!$C$2:$AO$200,37,FALSE))</f>
        <v/>
      </c>
      <c r="F32" s="19" t="str">
        <f ca="1">IF($A32="","",VLOOKUP($A32,[2]DR!$C$2:$AO$200,39,FALSE))</f>
        <v/>
      </c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4"/>
      <c r="AL32" s="24" t="str">
        <f t="shared" ca="1" si="3"/>
        <v/>
      </c>
      <c r="AM32" s="24" t="str">
        <f t="shared" ca="1" si="3"/>
        <v/>
      </c>
      <c r="AN32" s="39" t="str">
        <f t="shared" ca="1" si="3"/>
        <v/>
      </c>
    </row>
    <row r="33" spans="1:40" x14ac:dyDescent="0.25">
      <c r="A33" s="18" t="str" cm="1">
        <f t="array" aca="1" ref="A33" ca="1">IF(ROWS($1:27)&gt;COUNTA(ListeCollab),"",INDEX(ListeCollab,ROWS($1:27)))</f>
        <v/>
      </c>
      <c r="B33" s="13" t="str">
        <f ca="1">IF($A33="","",VLOOKUP($A33,[2]DR!$C$2:$AO$200,3,FALSE))</f>
        <v/>
      </c>
      <c r="C33" s="13" t="str">
        <f ca="1">IF($A33="","",VLOOKUP($A33,[2]DR!$C$2:$AO$200,5,FALSE))</f>
        <v/>
      </c>
      <c r="D33" s="13" t="str">
        <f ca="1">IF($A33="","",VLOOKUP($A33,[2]DR!$C$2:$AO$200,33,FALSE))</f>
        <v/>
      </c>
      <c r="E33" s="13" t="str">
        <f ca="1">IF($A33="","",VLOOKUP($A33,[2]DR!$C$2:$AO$200,37,FALSE))</f>
        <v/>
      </c>
      <c r="F33" s="19" t="str">
        <f ca="1">IF($A33="","",VLOOKUP($A33,[2]DR!$C$2:$AO$200,39,FALSE))</f>
        <v/>
      </c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4"/>
      <c r="AL33" s="24" t="str">
        <f t="shared" ca="1" si="3"/>
        <v/>
      </c>
      <c r="AM33" s="24" t="str">
        <f t="shared" ca="1" si="3"/>
        <v/>
      </c>
      <c r="AN33" s="39" t="str">
        <f t="shared" ca="1" si="3"/>
        <v/>
      </c>
    </row>
    <row r="34" spans="1:40" x14ac:dyDescent="0.25">
      <c r="A34" s="18" t="str" cm="1">
        <f t="array" aca="1" ref="A34" ca="1">IF(ROWS($1:28)&gt;COUNTA(ListeCollab),"",INDEX(ListeCollab,ROWS($1:28)))</f>
        <v/>
      </c>
      <c r="B34" s="13" t="str">
        <f ca="1">IF($A34="","",VLOOKUP($A34,[2]DR!$C$2:$AO$200,3,FALSE))</f>
        <v/>
      </c>
      <c r="C34" s="13" t="str">
        <f ca="1">IF($A34="","",VLOOKUP($A34,[2]DR!$C$2:$AO$200,5,FALSE))</f>
        <v/>
      </c>
      <c r="D34" s="13" t="str">
        <f ca="1">IF($A34="","",VLOOKUP($A34,[2]DR!$C$2:$AO$200,33,FALSE))</f>
        <v/>
      </c>
      <c r="E34" s="13" t="str">
        <f ca="1">IF($A34="","",VLOOKUP($A34,[2]DR!$C$2:$AO$200,37,FALSE))</f>
        <v/>
      </c>
      <c r="F34" s="19" t="str">
        <f ca="1">IF($A34="","",VLOOKUP($A34,[2]DR!$C$2:$AO$200,39,FALSE))</f>
        <v/>
      </c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4"/>
      <c r="AL34" s="24" t="str">
        <f t="shared" ca="1" si="3"/>
        <v/>
      </c>
      <c r="AM34" s="24" t="str">
        <f t="shared" ca="1" si="3"/>
        <v/>
      </c>
      <c r="AN34" s="39" t="str">
        <f t="shared" ca="1" si="3"/>
        <v/>
      </c>
    </row>
    <row r="35" spans="1:40" x14ac:dyDescent="0.25">
      <c r="A35" s="18" t="str" cm="1">
        <f t="array" aca="1" ref="A35" ca="1">IF(ROWS($1:29)&gt;COUNTA(ListeCollab),"",INDEX(ListeCollab,ROWS($1:29)))</f>
        <v/>
      </c>
      <c r="B35" s="13" t="str">
        <f ca="1">IF($A35="","",VLOOKUP($A35,[2]DR!$C$2:$AO$200,3,FALSE))</f>
        <v/>
      </c>
      <c r="C35" s="13" t="str">
        <f ca="1">IF($A35="","",VLOOKUP($A35,[2]DR!$C$2:$AO$200,5,FALSE))</f>
        <v/>
      </c>
      <c r="D35" s="13" t="str">
        <f ca="1">IF($A35="","",VLOOKUP($A35,[2]DR!$C$2:$AO$200,33,FALSE))</f>
        <v/>
      </c>
      <c r="E35" s="13" t="str">
        <f ca="1">IF($A35="","",VLOOKUP($A35,[2]DR!$C$2:$AO$200,37,FALSE))</f>
        <v/>
      </c>
      <c r="F35" s="19" t="str">
        <f ca="1">IF($A35="","",VLOOKUP($A35,[2]DR!$C$2:$AO$200,39,FALSE))</f>
        <v/>
      </c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4"/>
      <c r="AL35" s="24" t="str">
        <f t="shared" ca="1" si="3"/>
        <v/>
      </c>
      <c r="AM35" s="24" t="str">
        <f t="shared" ca="1" si="3"/>
        <v/>
      </c>
      <c r="AN35" s="39" t="str">
        <f t="shared" ca="1" si="3"/>
        <v/>
      </c>
    </row>
    <row r="36" spans="1:40" ht="13.8" thickBot="1" x14ac:dyDescent="0.3">
      <c r="A36" s="18" t="str" cm="1">
        <f t="array" aca="1" ref="A36" ca="1">IF(ROWS($1:30)&gt;COUNTA(ListeCollab),"",INDEX(ListeCollab,ROWS($1:30)))</f>
        <v/>
      </c>
      <c r="B36" s="13" t="str">
        <f ca="1">IF($A36="","",VLOOKUP($A36,[2]DR!$C$2:$AO$200,3,FALSE))</f>
        <v/>
      </c>
      <c r="C36" s="13" t="str">
        <f ca="1">IF($A36="","",VLOOKUP($A36,[2]DR!$C$2:$AO$200,5,FALSE))</f>
        <v/>
      </c>
      <c r="D36" s="13" t="str">
        <f ca="1">IF($A36="","",VLOOKUP($A36,[2]DR!$C$2:$AO$200,33,FALSE))</f>
        <v/>
      </c>
      <c r="E36" s="13" t="str">
        <f ca="1">IF($A36="","",VLOOKUP($A36,[2]DR!$C$2:$AO$200,37,FALSE))</f>
        <v/>
      </c>
      <c r="F36" s="19" t="str">
        <f ca="1">IF($A36="","",VLOOKUP($A36,[2]DR!$C$2:$AO$200,39,FALSE))</f>
        <v/>
      </c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4"/>
      <c r="AL36" s="40" t="str">
        <f t="shared" ca="1" si="3"/>
        <v/>
      </c>
      <c r="AM36" s="40" t="str">
        <f t="shared" ca="1" si="3"/>
        <v/>
      </c>
      <c r="AN36" s="41" t="str">
        <f t="shared" ca="1" si="3"/>
        <v/>
      </c>
    </row>
  </sheetData>
  <mergeCells count="1">
    <mergeCell ref="A5:F5"/>
  </mergeCells>
  <conditionalFormatting sqref="G5:AK36 AL5:AN5">
    <cfRule type="expression" dxfId="99" priority="10">
      <formula>WEEKDAY(G$5,2)&gt;5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F7B52821-09AE-4E87-906C-8178AE908EAC}">
            <xm:f>NOT(ISNA(VLOOKUP(G$5,Sources!$J$3:$J$15,1,0)))</xm:f>
            <x14:dxf>
              <fill>
                <patternFill>
                  <bgColor rgb="FFFFC000"/>
                </patternFill>
              </fill>
            </x14:dxf>
          </x14:cfRule>
          <xm:sqref>G5:AK36 AL5:AN5</xm:sqref>
        </x14:conditionalFormatting>
        <x14:conditionalFormatting xmlns:xm="http://schemas.microsoft.com/office/excel/2006/main">
          <x14:cfRule type="containsText" priority="2" operator="containsText" id="{02482E16-A59B-43CB-A6BD-BEED8D11D301}">
            <xm:f>NOT(ISERROR(SEARCH(Sources!$K$7,G7)))</xm:f>
            <xm:f>Sources!$K$7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8F393528-0C0C-4A47-AC2A-F84C5EF02969}">
            <xm:f>NOT(ISERROR(SEARCH(Sources!$K$6,G7)))</xm:f>
            <xm:f>Sources!$K$6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5CF4F2B0-4260-4A9B-869E-337E07470A27}">
            <xm:f>NOT(ISERROR(SEARCH(Sources!$K$5,G7)))</xm:f>
            <xm:f>Sources!$K$5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CA8E4BEC-BFA8-4066-B5DB-33188BD16887}">
            <xm:f>NOT(ISERROR(SEARCH(Sources!$K$4,G7)))</xm:f>
            <xm:f>Sources!$K$4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E194D45F-B32B-4E51-A30B-CD6C1A41B0B1}">
            <xm:f>NOT(ISERROR(SEARCH(Sources!$K$3,G7)))</xm:f>
            <xm:f>Sources!$K$3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14:cfRule type="containsText" priority="7" operator="containsText" id="{FC55A604-D0DD-499E-9735-4EDD7EEBBBDC}">
            <xm:f>NOT(ISERROR(SEARCH(Sources!$K$2,G7)))</xm:f>
            <xm:f>Sources!$K$2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8" operator="containsText" id="{C5F2AF9E-59C0-42E1-97E5-448D3106C1A2}">
            <xm:f>NOT(ISERROR(SEARCH(Sources!$K$1,G7)))</xm:f>
            <xm:f>Sources!$K$1</xm:f>
            <x14:dxf>
              <font>
                <b/>
                <i val="0"/>
              </font>
            </x14:dxf>
          </x14:cfRule>
          <xm:sqref>G7:AK36</xm:sqref>
        </x14:conditionalFormatting>
        <x14:conditionalFormatting xmlns:xm="http://schemas.microsoft.com/office/excel/2006/main">
          <x14:cfRule type="containsText" priority="1" operator="containsText" id="{A2B01923-EA53-4617-94A7-FEF6223DA638}">
            <xm:f>NOT(ISERROR(SEARCH(Sources!$K$8,AF18)))</xm:f>
            <xm:f>Sources!$K$8</xm:f>
            <x14:dxf>
              <font>
                <b/>
                <i val="0"/>
              </font>
              <fill>
                <patternFill>
                  <bgColor rgb="FF7030A0"/>
                </patternFill>
              </fill>
            </x14:dxf>
          </x14:cfRule>
          <xm:sqref>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Sources!$B$2:$B$13</xm:f>
          </x14:formula1>
          <xm:sqref>F3</xm:sqref>
        </x14:dataValidation>
        <x14:dataValidation type="list" allowBlank="1" showInputMessage="1" showErrorMessage="1">
          <x14:formula1>
            <xm:f>Sources!$E$2:$E$13</xm:f>
          </x14:formula1>
          <xm:sqref>F2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zoomScaleNormal="100" workbookViewId="0">
      <selection activeCell="D7" sqref="D7:F36"/>
    </sheetView>
  </sheetViews>
  <sheetFormatPr baseColWidth="10" defaultRowHeight="13.2" x14ac:dyDescent="0.25"/>
  <cols>
    <col min="1" max="1" width="5.77734375" customWidth="1"/>
    <col min="2" max="5" width="10.77734375" customWidth="1"/>
    <col min="6" max="6" width="10.77734375" style="1" customWidth="1"/>
    <col min="7" max="40" width="4.6640625" customWidth="1"/>
  </cols>
  <sheetData>
    <row r="1" spans="1:40" ht="13.8" thickBot="1" x14ac:dyDescent="0.3"/>
    <row r="2" spans="1:40" ht="13.8" customHeight="1" thickBot="1" x14ac:dyDescent="0.3">
      <c r="A2" s="46"/>
      <c r="B2" s="46"/>
      <c r="C2" s="50" t="str">
        <f>Sources!N1</f>
        <v xml:space="preserve">Année : </v>
      </c>
      <c r="D2" s="51">
        <f>Sources!O10</f>
        <v>2020</v>
      </c>
      <c r="E2" s="47"/>
      <c r="F2" s="48"/>
      <c r="H2" s="26" t="s">
        <v>48</v>
      </c>
      <c r="I2" s="6" t="s">
        <v>49</v>
      </c>
      <c r="L2" s="29" t="s">
        <v>54</v>
      </c>
      <c r="M2" s="6" t="s">
        <v>56</v>
      </c>
      <c r="Q2" s="37" t="s">
        <v>59</v>
      </c>
      <c r="R2" s="6" t="s">
        <v>60</v>
      </c>
      <c r="V2" s="28" t="s">
        <v>52</v>
      </c>
      <c r="W2" s="6" t="s">
        <v>53</v>
      </c>
    </row>
    <row r="3" spans="1:40" ht="13.8" customHeight="1" thickBot="1" x14ac:dyDescent="0.3">
      <c r="A3" s="46"/>
      <c r="B3" s="46"/>
      <c r="C3" s="50" t="str">
        <f>Sources!N2</f>
        <v xml:space="preserve">Mois : </v>
      </c>
      <c r="D3" s="51" t="str">
        <f>Sources!O11</f>
        <v>Octobre</v>
      </c>
      <c r="E3" s="47"/>
      <c r="F3" s="49"/>
      <c r="H3" s="27" t="s">
        <v>50</v>
      </c>
      <c r="I3" s="6" t="s">
        <v>51</v>
      </c>
      <c r="L3" s="30" t="s">
        <v>55</v>
      </c>
      <c r="M3" s="6" t="s">
        <v>57</v>
      </c>
      <c r="Q3" s="38" t="s">
        <v>61</v>
      </c>
      <c r="R3" s="6" t="s">
        <v>62</v>
      </c>
      <c r="V3" s="31" t="s">
        <v>58</v>
      </c>
      <c r="W3" s="6" t="s">
        <v>58</v>
      </c>
    </row>
    <row r="4" spans="1:40" ht="13.8" thickBot="1" x14ac:dyDescent="0.3"/>
    <row r="5" spans="1:40" ht="73.95" customHeight="1" thickBot="1" x14ac:dyDescent="0.3">
      <c r="A5" s="71" t="str">
        <f>Sources!O3</f>
        <v>Europe 1</v>
      </c>
      <c r="B5" s="72"/>
      <c r="C5" s="72"/>
      <c r="D5" s="72"/>
      <c r="E5" s="72"/>
      <c r="F5" s="73"/>
      <c r="G5" s="15">
        <f>DATEVALUE(COLUMNS($B:B)&amp;Sources!$O$11&amp;Sources!$O$10)</f>
        <v>44105</v>
      </c>
      <c r="H5" s="8">
        <f>IF(G5="","",IF(MONTH(G5+1)&lt;&gt;MONTH(G5),"",G5+1))</f>
        <v>44106</v>
      </c>
      <c r="I5" s="8">
        <f t="shared" ref="I5:AK5" si="0">IF(H5="","",IF(MONTH(H5+1)&lt;&gt;MONTH(H5),"",H5+1))</f>
        <v>44107</v>
      </c>
      <c r="J5" s="8">
        <f t="shared" si="0"/>
        <v>44108</v>
      </c>
      <c r="K5" s="8">
        <f t="shared" si="0"/>
        <v>44109</v>
      </c>
      <c r="L5" s="8">
        <f t="shared" si="0"/>
        <v>44110</v>
      </c>
      <c r="M5" s="8">
        <f t="shared" si="0"/>
        <v>44111</v>
      </c>
      <c r="N5" s="8">
        <f t="shared" si="0"/>
        <v>44112</v>
      </c>
      <c r="O5" s="8">
        <f t="shared" si="0"/>
        <v>44113</v>
      </c>
      <c r="P5" s="8">
        <f t="shared" si="0"/>
        <v>44114</v>
      </c>
      <c r="Q5" s="8">
        <f t="shared" si="0"/>
        <v>44115</v>
      </c>
      <c r="R5" s="8">
        <f t="shared" si="0"/>
        <v>44116</v>
      </c>
      <c r="S5" s="8">
        <f t="shared" si="0"/>
        <v>44117</v>
      </c>
      <c r="T5" s="8">
        <f t="shared" si="0"/>
        <v>44118</v>
      </c>
      <c r="U5" s="8">
        <f t="shared" si="0"/>
        <v>44119</v>
      </c>
      <c r="V5" s="8">
        <f t="shared" si="0"/>
        <v>44120</v>
      </c>
      <c r="W5" s="8">
        <f t="shared" si="0"/>
        <v>44121</v>
      </c>
      <c r="X5" s="8">
        <f t="shared" si="0"/>
        <v>44122</v>
      </c>
      <c r="Y5" s="8">
        <f t="shared" si="0"/>
        <v>44123</v>
      </c>
      <c r="Z5" s="8">
        <f t="shared" si="0"/>
        <v>44124</v>
      </c>
      <c r="AA5" s="8">
        <f t="shared" si="0"/>
        <v>44125</v>
      </c>
      <c r="AB5" s="8">
        <f t="shared" si="0"/>
        <v>44126</v>
      </c>
      <c r="AC5" s="8">
        <f t="shared" si="0"/>
        <v>44127</v>
      </c>
      <c r="AD5" s="8">
        <f t="shared" si="0"/>
        <v>44128</v>
      </c>
      <c r="AE5" s="8">
        <f t="shared" si="0"/>
        <v>44129</v>
      </c>
      <c r="AF5" s="8">
        <f t="shared" si="0"/>
        <v>44130</v>
      </c>
      <c r="AG5" s="8">
        <f t="shared" si="0"/>
        <v>44131</v>
      </c>
      <c r="AH5" s="8">
        <f t="shared" si="0"/>
        <v>44132</v>
      </c>
      <c r="AI5" s="8">
        <f t="shared" si="0"/>
        <v>44133</v>
      </c>
      <c r="AJ5" s="8">
        <f t="shared" si="0"/>
        <v>44134</v>
      </c>
      <c r="AK5" s="25">
        <f t="shared" si="0"/>
        <v>44135</v>
      </c>
      <c r="AL5" s="43" t="str">
        <f>D6</f>
        <v>Solde CP</v>
      </c>
      <c r="AM5" s="44" t="str">
        <f t="shared" ref="AM5:AN5" si="1">E6</f>
        <v>Solde CA</v>
      </c>
      <c r="AN5" s="45" t="str">
        <f t="shared" si="1"/>
        <v>Solde RTT</v>
      </c>
    </row>
    <row r="6" spans="1:40" ht="13.8" thickBot="1" x14ac:dyDescent="0.3">
      <c r="A6" s="16" t="s">
        <v>32</v>
      </c>
      <c r="B6" s="14" t="s">
        <v>33</v>
      </c>
      <c r="C6" s="14" t="s">
        <v>34</v>
      </c>
      <c r="D6" s="14" t="s">
        <v>45</v>
      </c>
      <c r="E6" s="14" t="s">
        <v>46</v>
      </c>
      <c r="F6" s="17" t="s">
        <v>47</v>
      </c>
      <c r="G6" s="32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4"/>
      <c r="AL6" s="21"/>
      <c r="AM6" s="22"/>
      <c r="AN6" s="23"/>
    </row>
    <row r="7" spans="1:40" x14ac:dyDescent="0.25">
      <c r="A7" s="18" t="e" cm="1">
        <f t="array" aca="1" ref="A7" ca="1">IF(ROWS($1:1)&gt;COUNTA(ListeCollab),"",INDEX(ListeCollab,ROWS($1:1)))</f>
        <v>#N/A</v>
      </c>
      <c r="B7" s="13" t="e">
        <f ca="1">IF($A7="","",VLOOKUP($A7,[2]DR!$C$2:$AO$200,3,FALSE))</f>
        <v>#N/A</v>
      </c>
      <c r="C7" s="13" t="e">
        <f ca="1">IF($A7="","",VLOOKUP($A7,[2]DR!$C$2:$AO$200,5,FALSE))</f>
        <v>#N/A</v>
      </c>
      <c r="D7" s="13" t="e">
        <f ca="1">IF($A7="","",VLOOKUP($A7,[2]DR!$C$2:$AO$200,33,FALSE))</f>
        <v>#N/A</v>
      </c>
      <c r="E7" s="13" t="e">
        <f ca="1">IF($A7="","",VLOOKUP($A7,[2]DR!$C$2:$AO$200,37,FALSE))</f>
        <v>#N/A</v>
      </c>
      <c r="F7" s="19" t="e">
        <f ca="1">IF($A7="","",VLOOKUP($A7,[2]DR!$C$2:$AO$200,39,FALSE))</f>
        <v>#N/A</v>
      </c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4"/>
      <c r="AL7" s="21" t="e">
        <f ca="1">IF($A7="","",D7-COUNTIF($G7:$AK7,MID(AL$5,7,3)))</f>
        <v>#N/A</v>
      </c>
      <c r="AM7" s="21" t="e">
        <f t="shared" ref="AM7:AN22" ca="1" si="2">IF($A7="","",E7-COUNTIF($G7:$AK7,MID(AM$5,7,3)))</f>
        <v>#N/A</v>
      </c>
      <c r="AN7" s="42" t="e">
        <f t="shared" ca="1" si="2"/>
        <v>#N/A</v>
      </c>
    </row>
    <row r="8" spans="1:40" x14ac:dyDescent="0.25">
      <c r="A8" s="18" t="str" cm="1">
        <f t="array" aca="1" ref="A8" ca="1">IF(ROWS($1:2)&gt;COUNTA(ListeCollab),"",INDEX(ListeCollab,ROWS($1:2)))</f>
        <v/>
      </c>
      <c r="B8" s="13" t="str">
        <f ca="1">IF($A8="","",VLOOKUP($A8,[2]DR!$C$2:$AO$200,3,FALSE))</f>
        <v/>
      </c>
      <c r="C8" s="13" t="str">
        <f ca="1">IF($A8="","",VLOOKUP($A8,[2]DR!$C$2:$AO$200,5,FALSE))</f>
        <v/>
      </c>
      <c r="D8" s="13" t="str">
        <f ca="1">IF($A8="","",VLOOKUP($A8,[2]DR!$C$2:$AO$200,33,FALSE))</f>
        <v/>
      </c>
      <c r="E8" s="13" t="str">
        <f ca="1">IF($A8="","",VLOOKUP($A8,[2]DR!$C$2:$AO$200,37,FALSE))</f>
        <v/>
      </c>
      <c r="F8" s="19" t="str">
        <f ca="1">IF($A8="","",VLOOKUP($A8,[2]DR!$C$2:$AO$200,39,FALSE))</f>
        <v/>
      </c>
      <c r="G8" s="32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4"/>
      <c r="AL8" s="24" t="str">
        <f t="shared" ref="AL8:AN36" ca="1" si="3">IF($A8="","",D8-COUNTIF($G8:$AK8,MID(AL$5,7,3)))</f>
        <v/>
      </c>
      <c r="AM8" s="24" t="str">
        <f t="shared" ca="1" si="2"/>
        <v/>
      </c>
      <c r="AN8" s="39" t="str">
        <f t="shared" ca="1" si="2"/>
        <v/>
      </c>
    </row>
    <row r="9" spans="1:40" x14ac:dyDescent="0.25">
      <c r="A9" s="18" t="str" cm="1">
        <f t="array" aca="1" ref="A9" ca="1">IF(ROWS($1:3)&gt;COUNTA(ListeCollab),"",INDEX(ListeCollab,ROWS($1:3)))</f>
        <v/>
      </c>
      <c r="B9" s="13" t="str">
        <f ca="1">IF($A9="","",VLOOKUP($A9,[2]DR!$C$2:$AO$200,3,FALSE))</f>
        <v/>
      </c>
      <c r="C9" s="13" t="str">
        <f ca="1">IF($A9="","",VLOOKUP($A9,[2]DR!$C$2:$AO$200,5,FALSE))</f>
        <v/>
      </c>
      <c r="D9" s="13" t="str">
        <f ca="1">IF($A9="","",VLOOKUP($A9,[2]DR!$C$2:$AO$200,33,FALSE))</f>
        <v/>
      </c>
      <c r="E9" s="13" t="str">
        <f ca="1">IF($A9="","",VLOOKUP($A9,[2]DR!$C$2:$AO$200,37,FALSE))</f>
        <v/>
      </c>
      <c r="F9" s="19" t="str">
        <f ca="1">IF($A9="","",VLOOKUP($A9,[2]DR!$C$2:$AO$200,39,FALSE))</f>
        <v/>
      </c>
      <c r="G9" s="32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4"/>
      <c r="AL9" s="24" t="str">
        <f t="shared" ca="1" si="3"/>
        <v/>
      </c>
      <c r="AM9" s="24" t="str">
        <f t="shared" ca="1" si="2"/>
        <v/>
      </c>
      <c r="AN9" s="39" t="str">
        <f t="shared" ca="1" si="2"/>
        <v/>
      </c>
    </row>
    <row r="10" spans="1:40" x14ac:dyDescent="0.25">
      <c r="A10" s="18" t="str" cm="1">
        <f t="array" aca="1" ref="A10" ca="1">IF(ROWS($1:4)&gt;COUNTA(ListeCollab),"",INDEX(ListeCollab,ROWS($1:4)))</f>
        <v/>
      </c>
      <c r="B10" s="13" t="str">
        <f ca="1">IF($A10="","",VLOOKUP($A10,[2]DR!$C$2:$AO$200,3,FALSE))</f>
        <v/>
      </c>
      <c r="C10" s="13" t="str">
        <f ca="1">IF($A10="","",VLOOKUP($A10,[2]DR!$C$2:$AO$200,5,FALSE))</f>
        <v/>
      </c>
      <c r="D10" s="13" t="str">
        <f ca="1">IF($A10="","",VLOOKUP($A10,[2]DR!$C$2:$AO$200,33,FALSE))</f>
        <v/>
      </c>
      <c r="E10" s="13" t="str">
        <f ca="1">IF($A10="","",VLOOKUP($A10,[2]DR!$C$2:$AO$200,37,FALSE))</f>
        <v/>
      </c>
      <c r="F10" s="19" t="str">
        <f ca="1">IF($A10="","",VLOOKUP($A10,[2]DR!$C$2:$AO$200,39,FALSE))</f>
        <v/>
      </c>
      <c r="G10" s="32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4"/>
      <c r="AL10" s="24" t="str">
        <f t="shared" ca="1" si="3"/>
        <v/>
      </c>
      <c r="AM10" s="24" t="str">
        <f t="shared" ca="1" si="2"/>
        <v/>
      </c>
      <c r="AN10" s="39" t="str">
        <f t="shared" ca="1" si="2"/>
        <v/>
      </c>
    </row>
    <row r="11" spans="1:40" x14ac:dyDescent="0.25">
      <c r="A11" s="18" t="str" cm="1">
        <f t="array" aca="1" ref="A11" ca="1">IF(ROWS($1:5)&gt;COUNTA(ListeCollab),"",INDEX(ListeCollab,ROWS($1:5)))</f>
        <v/>
      </c>
      <c r="B11" s="13" t="str">
        <f ca="1">IF($A11="","",VLOOKUP($A11,[2]DR!$C$2:$AO$200,3,FALSE))</f>
        <v/>
      </c>
      <c r="C11" s="13" t="str">
        <f ca="1">IF($A11="","",VLOOKUP($A11,[2]DR!$C$2:$AO$200,5,FALSE))</f>
        <v/>
      </c>
      <c r="D11" s="13" t="str">
        <f ca="1">IF($A11="","",VLOOKUP($A11,[2]DR!$C$2:$AO$200,33,FALSE))</f>
        <v/>
      </c>
      <c r="E11" s="13" t="str">
        <f ca="1">IF($A11="","",VLOOKUP($A11,[2]DR!$C$2:$AO$200,37,FALSE))</f>
        <v/>
      </c>
      <c r="F11" s="19" t="str">
        <f ca="1">IF($A11="","",VLOOKUP($A11,[2]DR!$C$2:$AO$200,39,FALSE))</f>
        <v/>
      </c>
      <c r="G11" s="32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  <c r="AL11" s="24" t="str">
        <f t="shared" ca="1" si="3"/>
        <v/>
      </c>
      <c r="AM11" s="24" t="str">
        <f t="shared" ca="1" si="2"/>
        <v/>
      </c>
      <c r="AN11" s="39" t="str">
        <f t="shared" ca="1" si="2"/>
        <v/>
      </c>
    </row>
    <row r="12" spans="1:40" x14ac:dyDescent="0.25">
      <c r="A12" s="18" t="str" cm="1">
        <f t="array" aca="1" ref="A12" ca="1">IF(ROWS($1:6)&gt;COUNTA(ListeCollab),"",INDEX(ListeCollab,ROWS($1:6)))</f>
        <v/>
      </c>
      <c r="B12" s="13" t="str">
        <f ca="1">IF($A12="","",VLOOKUP($A12,[2]DR!$C$2:$AO$200,3,FALSE))</f>
        <v/>
      </c>
      <c r="C12" s="13" t="str">
        <f ca="1">IF($A12="","",VLOOKUP($A12,[2]DR!$C$2:$AO$200,5,FALSE))</f>
        <v/>
      </c>
      <c r="D12" s="13" t="str">
        <f ca="1">IF($A12="","",VLOOKUP($A12,[2]DR!$C$2:$AO$200,33,FALSE))</f>
        <v/>
      </c>
      <c r="E12" s="13" t="str">
        <f ca="1">IF($A12="","",VLOOKUP($A12,[2]DR!$C$2:$AO$200,37,FALSE))</f>
        <v/>
      </c>
      <c r="F12" s="19" t="str">
        <f ca="1">IF($A12="","",VLOOKUP($A12,[2]DR!$C$2:$AO$200,39,FALSE))</f>
        <v/>
      </c>
      <c r="G12" s="32"/>
      <c r="H12" s="33"/>
      <c r="I12" s="33"/>
      <c r="J12" s="33"/>
      <c r="K12" s="33"/>
      <c r="L12" s="33"/>
      <c r="M12" s="33"/>
      <c r="N12" s="33"/>
      <c r="O12" s="33"/>
      <c r="P12" s="35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4"/>
      <c r="AL12" s="24" t="str">
        <f t="shared" ca="1" si="3"/>
        <v/>
      </c>
      <c r="AM12" s="24" t="str">
        <f t="shared" ca="1" si="2"/>
        <v/>
      </c>
      <c r="AN12" s="39" t="str">
        <f t="shared" ca="1" si="2"/>
        <v/>
      </c>
    </row>
    <row r="13" spans="1:40" x14ac:dyDescent="0.25">
      <c r="A13" s="18" t="str" cm="1">
        <f t="array" aca="1" ref="A13" ca="1">IF(ROWS($1:7)&gt;COUNTA(ListeCollab),"",INDEX(ListeCollab,ROWS($1:7)))</f>
        <v/>
      </c>
      <c r="B13" s="13" t="str">
        <f ca="1">IF($A13="","",VLOOKUP($A13,[2]DR!$C$2:$AO$200,3,FALSE))</f>
        <v/>
      </c>
      <c r="C13" s="13" t="str">
        <f ca="1">IF($A13="","",VLOOKUP($A13,[2]DR!$C$2:$AO$200,5,FALSE))</f>
        <v/>
      </c>
      <c r="D13" s="13" t="str">
        <f ca="1">IF($A13="","",VLOOKUP($A13,[2]DR!$C$2:$AO$200,33,FALSE))</f>
        <v/>
      </c>
      <c r="E13" s="13" t="str">
        <f ca="1">IF($A13="","",VLOOKUP($A13,[2]DR!$C$2:$AO$200,37,FALSE))</f>
        <v/>
      </c>
      <c r="F13" s="19" t="str">
        <f ca="1">IF($A13="","",VLOOKUP($A13,[2]DR!$C$2:$AO$200,39,FALSE))</f>
        <v/>
      </c>
      <c r="G13" s="32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4"/>
      <c r="AL13" s="24" t="str">
        <f t="shared" ca="1" si="3"/>
        <v/>
      </c>
      <c r="AM13" s="24" t="str">
        <f t="shared" ca="1" si="2"/>
        <v/>
      </c>
      <c r="AN13" s="39" t="str">
        <f t="shared" ca="1" si="2"/>
        <v/>
      </c>
    </row>
    <row r="14" spans="1:40" x14ac:dyDescent="0.25">
      <c r="A14" s="18" t="str" cm="1">
        <f t="array" aca="1" ref="A14" ca="1">IF(ROWS($1:8)&gt;COUNTA(ListeCollab),"",INDEX(ListeCollab,ROWS($1:8)))</f>
        <v/>
      </c>
      <c r="B14" s="13" t="str">
        <f ca="1">IF($A14="","",VLOOKUP($A14,[2]DR!$C$2:$AO$200,3,FALSE))</f>
        <v/>
      </c>
      <c r="C14" s="13" t="str">
        <f ca="1">IF($A14="","",VLOOKUP($A14,[2]DR!$C$2:$AO$200,5,FALSE))</f>
        <v/>
      </c>
      <c r="D14" s="13" t="str">
        <f ca="1">IF($A14="","",VLOOKUP($A14,[2]DR!$C$2:$AO$200,33,FALSE))</f>
        <v/>
      </c>
      <c r="E14" s="13" t="str">
        <f ca="1">IF($A14="","",VLOOKUP($A14,[2]DR!$C$2:$AO$200,37,FALSE))</f>
        <v/>
      </c>
      <c r="F14" s="19" t="str">
        <f ca="1">IF($A14="","",VLOOKUP($A14,[2]DR!$C$2:$AO$200,39,FALSE))</f>
        <v/>
      </c>
      <c r="G14" s="32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4"/>
      <c r="AL14" s="24" t="str">
        <f t="shared" ca="1" si="3"/>
        <v/>
      </c>
      <c r="AM14" s="24" t="str">
        <f t="shared" ca="1" si="2"/>
        <v/>
      </c>
      <c r="AN14" s="39" t="str">
        <f t="shared" ca="1" si="2"/>
        <v/>
      </c>
    </row>
    <row r="15" spans="1:40" x14ac:dyDescent="0.25">
      <c r="A15" s="18" t="str" cm="1">
        <f t="array" aca="1" ref="A15" ca="1">IF(ROWS($1:9)&gt;COUNTA(ListeCollab),"",INDEX(ListeCollab,ROWS($1:9)))</f>
        <v/>
      </c>
      <c r="B15" s="13" t="str">
        <f ca="1">IF($A15="","",VLOOKUP($A15,[2]DR!$C$2:$AO$200,3,FALSE))</f>
        <v/>
      </c>
      <c r="C15" s="13" t="str">
        <f ca="1">IF($A15="","",VLOOKUP($A15,[2]DR!$C$2:$AO$200,5,FALSE))</f>
        <v/>
      </c>
      <c r="D15" s="13" t="str">
        <f ca="1">IF($A15="","",VLOOKUP($A15,[2]DR!$C$2:$AO$200,33,FALSE))</f>
        <v/>
      </c>
      <c r="E15" s="13" t="str">
        <f ca="1">IF($A15="","",VLOOKUP($A15,[2]DR!$C$2:$AO$200,37,FALSE))</f>
        <v/>
      </c>
      <c r="F15" s="19" t="str">
        <f ca="1">IF($A15="","",VLOOKUP($A15,[2]DR!$C$2:$AO$200,39,FALSE))</f>
        <v/>
      </c>
      <c r="G15" s="32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4"/>
      <c r="AL15" s="24" t="str">
        <f t="shared" ca="1" si="3"/>
        <v/>
      </c>
      <c r="AM15" s="24" t="str">
        <f t="shared" ca="1" si="2"/>
        <v/>
      </c>
      <c r="AN15" s="39" t="str">
        <f t="shared" ca="1" si="2"/>
        <v/>
      </c>
    </row>
    <row r="16" spans="1:40" x14ac:dyDescent="0.25">
      <c r="A16" s="18" t="str" cm="1">
        <f t="array" aca="1" ref="A16" ca="1">IF(ROWS($1:10)&gt;COUNTA(ListeCollab),"",INDEX(ListeCollab,ROWS($1:10)))</f>
        <v/>
      </c>
      <c r="B16" s="13" t="str">
        <f ca="1">IF($A16="","",VLOOKUP($A16,[2]DR!$C$2:$AO$200,3,FALSE))</f>
        <v/>
      </c>
      <c r="C16" s="13" t="str">
        <f ca="1">IF($A16="","",VLOOKUP($A16,[2]DR!$C$2:$AO$200,5,FALSE))</f>
        <v/>
      </c>
      <c r="D16" s="13" t="str">
        <f ca="1">IF($A16="","",VLOOKUP($A16,[2]DR!$C$2:$AO$200,33,FALSE))</f>
        <v/>
      </c>
      <c r="E16" s="13" t="str">
        <f ca="1">IF($A16="","",VLOOKUP($A16,[2]DR!$C$2:$AO$200,37,FALSE))</f>
        <v/>
      </c>
      <c r="F16" s="19" t="str">
        <f ca="1">IF($A16="","",VLOOKUP($A16,[2]DR!$C$2:$AO$200,39,FALSE))</f>
        <v/>
      </c>
      <c r="G16" s="32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  <c r="AL16" s="24" t="str">
        <f t="shared" ca="1" si="3"/>
        <v/>
      </c>
      <c r="AM16" s="24" t="str">
        <f t="shared" ca="1" si="2"/>
        <v/>
      </c>
      <c r="AN16" s="39" t="str">
        <f t="shared" ca="1" si="2"/>
        <v/>
      </c>
    </row>
    <row r="17" spans="1:40" x14ac:dyDescent="0.25">
      <c r="A17" s="18" t="str" cm="1">
        <f t="array" aca="1" ref="A17" ca="1">IF(ROWS($1:11)&gt;COUNTA(ListeCollab),"",INDEX(ListeCollab,ROWS($1:11)))</f>
        <v/>
      </c>
      <c r="B17" s="13" t="str">
        <f ca="1">IF($A17="","",VLOOKUP($A17,[2]DR!$C$2:$AO$200,3,FALSE))</f>
        <v/>
      </c>
      <c r="C17" s="13" t="str">
        <f ca="1">IF($A17="","",VLOOKUP($A17,[2]DR!$C$2:$AO$200,5,FALSE))</f>
        <v/>
      </c>
      <c r="D17" s="13" t="str">
        <f ca="1">IF($A17="","",VLOOKUP($A17,[2]DR!$C$2:$AO$200,33,FALSE))</f>
        <v/>
      </c>
      <c r="E17" s="13" t="str">
        <f ca="1">IF($A17="","",VLOOKUP($A17,[2]DR!$C$2:$AO$200,37,FALSE))</f>
        <v/>
      </c>
      <c r="F17" s="19" t="str">
        <f ca="1">IF($A17="","",VLOOKUP($A17,[2]DR!$C$2:$AO$200,39,FALSE))</f>
        <v/>
      </c>
      <c r="G17" s="32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4"/>
      <c r="AL17" s="24" t="str">
        <f t="shared" ca="1" si="3"/>
        <v/>
      </c>
      <c r="AM17" s="24" t="str">
        <f t="shared" ca="1" si="2"/>
        <v/>
      </c>
      <c r="AN17" s="39" t="str">
        <f t="shared" ca="1" si="2"/>
        <v/>
      </c>
    </row>
    <row r="18" spans="1:40" x14ac:dyDescent="0.25">
      <c r="A18" s="18" t="str" cm="1">
        <f t="array" aca="1" ref="A18" ca="1">IF(ROWS($1:12)&gt;COUNTA(ListeCollab),"",INDEX(ListeCollab,ROWS($1:12)))</f>
        <v/>
      </c>
      <c r="B18" s="13" t="str">
        <f ca="1">IF($A18="","",VLOOKUP($A18,[2]DR!$C$2:$AO$200,3,FALSE))</f>
        <v/>
      </c>
      <c r="C18" s="13" t="str">
        <f ca="1">IF($A18="","",VLOOKUP($A18,[2]DR!$C$2:$AO$200,5,FALSE))</f>
        <v/>
      </c>
      <c r="D18" s="13" t="str">
        <f ca="1">IF($A18="","",VLOOKUP($A18,[2]DR!$C$2:$AO$200,33,FALSE))</f>
        <v/>
      </c>
      <c r="E18" s="13" t="str">
        <f ca="1">IF($A18="","",VLOOKUP($A18,[2]DR!$C$2:$AO$200,37,FALSE))</f>
        <v/>
      </c>
      <c r="F18" s="19" t="str">
        <f ca="1">IF($A18="","",VLOOKUP($A18,[2]DR!$C$2:$AO$200,39,FALSE))</f>
        <v/>
      </c>
      <c r="G18" s="32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4"/>
      <c r="AL18" s="24" t="str">
        <f t="shared" ca="1" si="3"/>
        <v/>
      </c>
      <c r="AM18" s="24" t="str">
        <f t="shared" ca="1" si="2"/>
        <v/>
      </c>
      <c r="AN18" s="39" t="str">
        <f t="shared" ca="1" si="2"/>
        <v/>
      </c>
    </row>
    <row r="19" spans="1:40" x14ac:dyDescent="0.25">
      <c r="A19" s="18" t="str" cm="1">
        <f t="array" aca="1" ref="A19" ca="1">IF(ROWS($1:13)&gt;COUNTA(ListeCollab),"",INDEX(ListeCollab,ROWS($1:13)))</f>
        <v/>
      </c>
      <c r="B19" s="13" t="str">
        <f ca="1">IF($A19="","",VLOOKUP($A19,[2]DR!$C$2:$AO$200,3,FALSE))</f>
        <v/>
      </c>
      <c r="C19" s="13" t="str">
        <f ca="1">IF($A19="","",VLOOKUP($A19,[2]DR!$C$2:$AO$200,5,FALSE))</f>
        <v/>
      </c>
      <c r="D19" s="13" t="str">
        <f ca="1">IF($A19="","",VLOOKUP($A19,[2]DR!$C$2:$AO$200,33,FALSE))</f>
        <v/>
      </c>
      <c r="E19" s="13" t="str">
        <f ca="1">IF($A19="","",VLOOKUP($A19,[2]DR!$C$2:$AO$200,37,FALSE))</f>
        <v/>
      </c>
      <c r="F19" s="19" t="str">
        <f ca="1">IF($A19="","",VLOOKUP($A19,[2]DR!$C$2:$AO$200,39,FALSE))</f>
        <v/>
      </c>
      <c r="G19" s="32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4"/>
      <c r="AL19" s="24" t="str">
        <f t="shared" ca="1" si="3"/>
        <v/>
      </c>
      <c r="AM19" s="24" t="str">
        <f t="shared" ca="1" si="2"/>
        <v/>
      </c>
      <c r="AN19" s="39" t="str">
        <f t="shared" ca="1" si="2"/>
        <v/>
      </c>
    </row>
    <row r="20" spans="1:40" x14ac:dyDescent="0.25">
      <c r="A20" s="18" t="str" cm="1">
        <f t="array" aca="1" ref="A20" ca="1">IF(ROWS($1:14)&gt;COUNTA(ListeCollab),"",INDEX(ListeCollab,ROWS($1:14)))</f>
        <v/>
      </c>
      <c r="B20" s="13" t="str">
        <f ca="1">IF($A20="","",VLOOKUP($A20,[2]DR!$C$2:$AO$200,3,FALSE))</f>
        <v/>
      </c>
      <c r="C20" s="13" t="str">
        <f ca="1">IF($A20="","",VLOOKUP($A20,[2]DR!$C$2:$AO$200,5,FALSE))</f>
        <v/>
      </c>
      <c r="D20" s="13" t="str">
        <f ca="1">IF($A20="","",VLOOKUP($A20,[2]DR!$C$2:$AO$200,33,FALSE))</f>
        <v/>
      </c>
      <c r="E20" s="13" t="str">
        <f ca="1">IF($A20="","",VLOOKUP($A20,[2]DR!$C$2:$AO$200,37,FALSE))</f>
        <v/>
      </c>
      <c r="F20" s="19" t="str">
        <f ca="1">IF($A20="","",VLOOKUP($A20,[2]DR!$C$2:$AO$200,39,FALSE))</f>
        <v/>
      </c>
      <c r="G20" s="32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4"/>
      <c r="AL20" s="24" t="str">
        <f t="shared" ca="1" si="3"/>
        <v/>
      </c>
      <c r="AM20" s="24" t="str">
        <f t="shared" ca="1" si="2"/>
        <v/>
      </c>
      <c r="AN20" s="39" t="str">
        <f t="shared" ca="1" si="2"/>
        <v/>
      </c>
    </row>
    <row r="21" spans="1:40" x14ac:dyDescent="0.25">
      <c r="A21" s="18" t="str" cm="1">
        <f t="array" aca="1" ref="A21" ca="1">IF(ROWS($1:15)&gt;COUNTA(ListeCollab),"",INDEX(ListeCollab,ROWS($1:15)))</f>
        <v/>
      </c>
      <c r="B21" s="13" t="str">
        <f ca="1">IF($A21="","",VLOOKUP($A21,[2]DR!$C$2:$AO$200,3,FALSE))</f>
        <v/>
      </c>
      <c r="C21" s="13" t="str">
        <f ca="1">IF($A21="","",VLOOKUP($A21,[2]DR!$C$2:$AO$200,5,FALSE))</f>
        <v/>
      </c>
      <c r="D21" s="13" t="str">
        <f ca="1">IF($A21="","",VLOOKUP($A21,[2]DR!$C$2:$AO$200,33,FALSE))</f>
        <v/>
      </c>
      <c r="E21" s="13" t="str">
        <f ca="1">IF($A21="","",VLOOKUP($A21,[2]DR!$C$2:$AO$200,37,FALSE))</f>
        <v/>
      </c>
      <c r="F21" s="19" t="str">
        <f ca="1">IF($A21="","",VLOOKUP($A21,[2]DR!$C$2:$AO$200,39,FALSE))</f>
        <v/>
      </c>
      <c r="G21" s="32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4"/>
      <c r="AL21" s="24" t="str">
        <f t="shared" ca="1" si="3"/>
        <v/>
      </c>
      <c r="AM21" s="24" t="str">
        <f t="shared" ca="1" si="2"/>
        <v/>
      </c>
      <c r="AN21" s="39" t="str">
        <f t="shared" ca="1" si="2"/>
        <v/>
      </c>
    </row>
    <row r="22" spans="1:40" x14ac:dyDescent="0.25">
      <c r="A22" s="18" t="str" cm="1">
        <f t="array" aca="1" ref="A22" ca="1">IF(ROWS($1:16)&gt;COUNTA(ListeCollab),"",INDEX(ListeCollab,ROWS($1:16)))</f>
        <v/>
      </c>
      <c r="B22" s="13" t="str">
        <f ca="1">IF($A22="","",VLOOKUP($A22,[2]DR!$C$2:$AO$200,3,FALSE))</f>
        <v/>
      </c>
      <c r="C22" s="13" t="str">
        <f ca="1">IF($A22="","",VLOOKUP($A22,[2]DR!$C$2:$AO$200,5,FALSE))</f>
        <v/>
      </c>
      <c r="D22" s="13" t="str">
        <f ca="1">IF($A22="","",VLOOKUP($A22,[2]DR!$C$2:$AO$200,33,FALSE))</f>
        <v/>
      </c>
      <c r="E22" s="13" t="str">
        <f ca="1">IF($A22="","",VLOOKUP($A22,[2]DR!$C$2:$AO$200,37,FALSE))</f>
        <v/>
      </c>
      <c r="F22" s="19" t="str">
        <f ca="1">IF($A22="","",VLOOKUP($A22,[2]DR!$C$2:$AO$200,39,FALSE))</f>
        <v/>
      </c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  <c r="AL22" s="24" t="str">
        <f t="shared" ca="1" si="3"/>
        <v/>
      </c>
      <c r="AM22" s="24" t="str">
        <f t="shared" ca="1" si="2"/>
        <v/>
      </c>
      <c r="AN22" s="39" t="str">
        <f t="shared" ca="1" si="2"/>
        <v/>
      </c>
    </row>
    <row r="23" spans="1:40" x14ac:dyDescent="0.25">
      <c r="A23" s="18" t="str" cm="1">
        <f t="array" aca="1" ref="A23" ca="1">IF(ROWS($1:17)&gt;COUNTA(ListeCollab),"",INDEX(ListeCollab,ROWS($1:17)))</f>
        <v/>
      </c>
      <c r="B23" s="13" t="str">
        <f ca="1">IF($A23="","",VLOOKUP($A23,[2]DR!$C$2:$AO$200,3,FALSE))</f>
        <v/>
      </c>
      <c r="C23" s="13" t="str">
        <f ca="1">IF($A23="","",VLOOKUP($A23,[2]DR!$C$2:$AO$200,5,FALSE))</f>
        <v/>
      </c>
      <c r="D23" s="13" t="str">
        <f ca="1">IF($A23="","",VLOOKUP($A23,[2]DR!$C$2:$AO$200,33,FALSE))</f>
        <v/>
      </c>
      <c r="E23" s="13" t="str">
        <f ca="1">IF($A23="","",VLOOKUP($A23,[2]DR!$C$2:$AO$200,37,FALSE))</f>
        <v/>
      </c>
      <c r="F23" s="19" t="str">
        <f ca="1">IF($A23="","",VLOOKUP($A23,[2]DR!$C$2:$AO$200,39,FALSE))</f>
        <v/>
      </c>
      <c r="G23" s="32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4"/>
      <c r="AL23" s="24" t="str">
        <f t="shared" ca="1" si="3"/>
        <v/>
      </c>
      <c r="AM23" s="24" t="str">
        <f t="shared" ca="1" si="3"/>
        <v/>
      </c>
      <c r="AN23" s="39" t="str">
        <f t="shared" ca="1" si="3"/>
        <v/>
      </c>
    </row>
    <row r="24" spans="1:40" x14ac:dyDescent="0.25">
      <c r="A24" s="18" t="str" cm="1">
        <f t="array" aca="1" ref="A24" ca="1">IF(ROWS($1:18)&gt;COUNTA(ListeCollab),"",INDEX(ListeCollab,ROWS($1:18)))</f>
        <v/>
      </c>
      <c r="B24" s="13" t="str">
        <f ca="1">IF($A24="","",VLOOKUP($A24,[2]DR!$C$2:$AO$200,3,FALSE))</f>
        <v/>
      </c>
      <c r="C24" s="13" t="str">
        <f ca="1">IF($A24="","",VLOOKUP($A24,[2]DR!$C$2:$AO$200,5,FALSE))</f>
        <v/>
      </c>
      <c r="D24" s="13" t="str">
        <f ca="1">IF($A24="","",VLOOKUP($A24,[2]DR!$C$2:$AO$200,33,FALSE))</f>
        <v/>
      </c>
      <c r="E24" s="13" t="str">
        <f ca="1">IF($A24="","",VLOOKUP($A24,[2]DR!$C$2:$AO$200,37,FALSE))</f>
        <v/>
      </c>
      <c r="F24" s="19" t="str">
        <f ca="1">IF($A24="","",VLOOKUP($A24,[2]DR!$C$2:$AO$200,39,FALSE))</f>
        <v/>
      </c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4"/>
      <c r="AL24" s="24" t="str">
        <f t="shared" ca="1" si="3"/>
        <v/>
      </c>
      <c r="AM24" s="24" t="str">
        <f t="shared" ca="1" si="3"/>
        <v/>
      </c>
      <c r="AN24" s="39" t="str">
        <f t="shared" ca="1" si="3"/>
        <v/>
      </c>
    </row>
    <row r="25" spans="1:40" x14ac:dyDescent="0.25">
      <c r="A25" s="18" t="str" cm="1">
        <f t="array" aca="1" ref="A25" ca="1">IF(ROWS($1:19)&gt;COUNTA(ListeCollab),"",INDEX(ListeCollab,ROWS($1:19)))</f>
        <v/>
      </c>
      <c r="B25" s="13" t="str">
        <f ca="1">IF($A25="","",VLOOKUP($A25,[2]DR!$C$2:$AO$200,3,FALSE))</f>
        <v/>
      </c>
      <c r="C25" s="13" t="str">
        <f ca="1">IF($A25="","",VLOOKUP($A25,[2]DR!$C$2:$AO$200,5,FALSE))</f>
        <v/>
      </c>
      <c r="D25" s="13" t="str">
        <f ca="1">IF($A25="","",VLOOKUP($A25,[2]DR!$C$2:$AO$200,33,FALSE))</f>
        <v/>
      </c>
      <c r="E25" s="13" t="str">
        <f ca="1">IF($A25="","",VLOOKUP($A25,[2]DR!$C$2:$AO$200,37,FALSE))</f>
        <v/>
      </c>
      <c r="F25" s="19" t="str">
        <f ca="1">IF($A25="","",VLOOKUP($A25,[2]DR!$C$2:$AO$200,39,FALSE))</f>
        <v/>
      </c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4"/>
      <c r="AL25" s="24" t="str">
        <f t="shared" ca="1" si="3"/>
        <v/>
      </c>
      <c r="AM25" s="24" t="str">
        <f t="shared" ca="1" si="3"/>
        <v/>
      </c>
      <c r="AN25" s="39" t="str">
        <f t="shared" ca="1" si="3"/>
        <v/>
      </c>
    </row>
    <row r="26" spans="1:40" x14ac:dyDescent="0.25">
      <c r="A26" s="18" t="str" cm="1">
        <f t="array" aca="1" ref="A26" ca="1">IF(ROWS($1:20)&gt;COUNTA(ListeCollab),"",INDEX(ListeCollab,ROWS($1:20)))</f>
        <v/>
      </c>
      <c r="B26" s="13" t="str">
        <f ca="1">IF($A26="","",VLOOKUP($A26,[2]DR!$C$2:$AO$200,3,FALSE))</f>
        <v/>
      </c>
      <c r="C26" s="13" t="str">
        <f ca="1">IF($A26="","",VLOOKUP($A26,[2]DR!$C$2:$AO$200,5,FALSE))</f>
        <v/>
      </c>
      <c r="D26" s="13" t="str">
        <f ca="1">IF($A26="","",VLOOKUP($A26,[2]DR!$C$2:$AO$200,33,FALSE))</f>
        <v/>
      </c>
      <c r="E26" s="13" t="str">
        <f ca="1">IF($A26="","",VLOOKUP($A26,[2]DR!$C$2:$AO$200,37,FALSE))</f>
        <v/>
      </c>
      <c r="F26" s="19" t="str">
        <f ca="1">IF($A26="","",VLOOKUP($A26,[2]DR!$C$2:$AO$200,39,FALSE))</f>
        <v/>
      </c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4"/>
      <c r="AL26" s="24" t="str">
        <f t="shared" ca="1" si="3"/>
        <v/>
      </c>
      <c r="AM26" s="24" t="str">
        <f t="shared" ca="1" si="3"/>
        <v/>
      </c>
      <c r="AN26" s="39" t="str">
        <f t="shared" ca="1" si="3"/>
        <v/>
      </c>
    </row>
    <row r="27" spans="1:40" x14ac:dyDescent="0.25">
      <c r="A27" s="18" t="str" cm="1">
        <f t="array" aca="1" ref="A27" ca="1">IF(ROWS($1:21)&gt;COUNTA(ListeCollab),"",INDEX(ListeCollab,ROWS($1:21)))</f>
        <v/>
      </c>
      <c r="B27" s="13" t="str">
        <f ca="1">IF($A27="","",VLOOKUP($A27,[2]DR!$C$2:$AO$200,3,FALSE))</f>
        <v/>
      </c>
      <c r="C27" s="13" t="str">
        <f ca="1">IF($A27="","",VLOOKUP($A27,[2]DR!$C$2:$AO$200,5,FALSE))</f>
        <v/>
      </c>
      <c r="D27" s="13" t="str">
        <f ca="1">IF($A27="","",VLOOKUP($A27,[2]DR!$C$2:$AO$200,33,FALSE))</f>
        <v/>
      </c>
      <c r="E27" s="13" t="str">
        <f ca="1">IF($A27="","",VLOOKUP($A27,[2]DR!$C$2:$AO$200,37,FALSE))</f>
        <v/>
      </c>
      <c r="F27" s="19" t="str">
        <f ca="1">IF($A27="","",VLOOKUP($A27,[2]DR!$C$2:$AO$200,39,FALSE))</f>
        <v/>
      </c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4"/>
      <c r="AL27" s="24" t="str">
        <f t="shared" ca="1" si="3"/>
        <v/>
      </c>
      <c r="AM27" s="24" t="str">
        <f t="shared" ca="1" si="3"/>
        <v/>
      </c>
      <c r="AN27" s="39" t="str">
        <f t="shared" ca="1" si="3"/>
        <v/>
      </c>
    </row>
    <row r="28" spans="1:40" x14ac:dyDescent="0.25">
      <c r="A28" s="18" t="str" cm="1">
        <f t="array" aca="1" ref="A28" ca="1">IF(ROWS($1:22)&gt;COUNTA(ListeCollab),"",INDEX(ListeCollab,ROWS($1:22)))</f>
        <v/>
      </c>
      <c r="B28" s="13" t="str">
        <f ca="1">IF($A28="","",VLOOKUP($A28,[2]DR!$C$2:$AO$200,3,FALSE))</f>
        <v/>
      </c>
      <c r="C28" s="13" t="str">
        <f ca="1">IF($A28="","",VLOOKUP($A28,[2]DR!$C$2:$AO$200,5,FALSE))</f>
        <v/>
      </c>
      <c r="D28" s="13" t="str">
        <f ca="1">IF($A28="","",VLOOKUP($A28,[2]DR!$C$2:$AO$200,33,FALSE))</f>
        <v/>
      </c>
      <c r="E28" s="13" t="str">
        <f ca="1">IF($A28="","",VLOOKUP($A28,[2]DR!$C$2:$AO$200,37,FALSE))</f>
        <v/>
      </c>
      <c r="F28" s="19" t="str">
        <f ca="1">IF($A28="","",VLOOKUP($A28,[2]DR!$C$2:$AO$200,39,FALSE))</f>
        <v/>
      </c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4"/>
      <c r="AL28" s="24" t="str">
        <f t="shared" ca="1" si="3"/>
        <v/>
      </c>
      <c r="AM28" s="24" t="str">
        <f t="shared" ca="1" si="3"/>
        <v/>
      </c>
      <c r="AN28" s="39" t="str">
        <f t="shared" ca="1" si="3"/>
        <v/>
      </c>
    </row>
    <row r="29" spans="1:40" x14ac:dyDescent="0.25">
      <c r="A29" s="18" t="str" cm="1">
        <f t="array" aca="1" ref="A29" ca="1">IF(ROWS($1:23)&gt;COUNTA(ListeCollab),"",INDEX(ListeCollab,ROWS($1:23)))</f>
        <v/>
      </c>
      <c r="B29" s="13" t="str">
        <f ca="1">IF($A29="","",VLOOKUP($A29,[2]DR!$C$2:$AO$200,3,FALSE))</f>
        <v/>
      </c>
      <c r="C29" s="13" t="str">
        <f ca="1">IF($A29="","",VLOOKUP($A29,[2]DR!$C$2:$AO$200,5,FALSE))</f>
        <v/>
      </c>
      <c r="D29" s="13" t="str">
        <f ca="1">IF($A29="","",VLOOKUP($A29,[2]DR!$C$2:$AO$200,33,FALSE))</f>
        <v/>
      </c>
      <c r="E29" s="13" t="str">
        <f ca="1">IF($A29="","",VLOOKUP($A29,[2]DR!$C$2:$AO$200,37,FALSE))</f>
        <v/>
      </c>
      <c r="F29" s="19" t="str">
        <f ca="1">IF($A29="","",VLOOKUP($A29,[2]DR!$C$2:$AO$200,39,FALSE))</f>
        <v/>
      </c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4"/>
      <c r="AL29" s="24" t="str">
        <f t="shared" ca="1" si="3"/>
        <v/>
      </c>
      <c r="AM29" s="24" t="str">
        <f t="shared" ca="1" si="3"/>
        <v/>
      </c>
      <c r="AN29" s="39" t="str">
        <f t="shared" ca="1" si="3"/>
        <v/>
      </c>
    </row>
    <row r="30" spans="1:40" x14ac:dyDescent="0.25">
      <c r="A30" s="18" t="str" cm="1">
        <f t="array" aca="1" ref="A30" ca="1">IF(ROWS($1:24)&gt;COUNTA(ListeCollab),"",INDEX(ListeCollab,ROWS($1:24)))</f>
        <v/>
      </c>
      <c r="B30" s="13" t="str">
        <f ca="1">IF($A30="","",VLOOKUP($A30,[2]DR!$C$2:$AO$200,3,FALSE))</f>
        <v/>
      </c>
      <c r="C30" s="13" t="str">
        <f ca="1">IF($A30="","",VLOOKUP($A30,[2]DR!$C$2:$AO$200,5,FALSE))</f>
        <v/>
      </c>
      <c r="D30" s="13" t="str">
        <f ca="1">IF($A30="","",VLOOKUP($A30,[2]DR!$C$2:$AO$200,33,FALSE))</f>
        <v/>
      </c>
      <c r="E30" s="13" t="str">
        <f ca="1">IF($A30="","",VLOOKUP($A30,[2]DR!$C$2:$AO$200,37,FALSE))</f>
        <v/>
      </c>
      <c r="F30" s="19" t="str">
        <f ca="1">IF($A30="","",VLOOKUP($A30,[2]DR!$C$2:$AO$200,39,FALSE))</f>
        <v/>
      </c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4"/>
      <c r="AL30" s="24" t="str">
        <f t="shared" ca="1" si="3"/>
        <v/>
      </c>
      <c r="AM30" s="24" t="str">
        <f t="shared" ca="1" si="3"/>
        <v/>
      </c>
      <c r="AN30" s="39" t="str">
        <f t="shared" ca="1" si="3"/>
        <v/>
      </c>
    </row>
    <row r="31" spans="1:40" x14ac:dyDescent="0.25">
      <c r="A31" s="18" t="str" cm="1">
        <f t="array" aca="1" ref="A31" ca="1">IF(ROWS($1:25)&gt;COUNTA(ListeCollab),"",INDEX(ListeCollab,ROWS($1:25)))</f>
        <v/>
      </c>
      <c r="B31" s="13" t="str">
        <f ca="1">IF($A31="","",VLOOKUP($A31,[2]DR!$C$2:$AO$200,3,FALSE))</f>
        <v/>
      </c>
      <c r="C31" s="13" t="str">
        <f ca="1">IF($A31="","",VLOOKUP($A31,[2]DR!$C$2:$AO$200,5,FALSE))</f>
        <v/>
      </c>
      <c r="D31" s="13" t="str">
        <f ca="1">IF($A31="","",VLOOKUP($A31,[2]DR!$C$2:$AO$200,33,FALSE))</f>
        <v/>
      </c>
      <c r="E31" s="13" t="str">
        <f ca="1">IF($A31="","",VLOOKUP($A31,[2]DR!$C$2:$AO$200,37,FALSE))</f>
        <v/>
      </c>
      <c r="F31" s="19" t="str">
        <f ca="1">IF($A31="","",VLOOKUP($A31,[2]DR!$C$2:$AO$200,39,FALSE))</f>
        <v/>
      </c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4"/>
      <c r="AL31" s="24" t="str">
        <f t="shared" ca="1" si="3"/>
        <v/>
      </c>
      <c r="AM31" s="24" t="str">
        <f t="shared" ca="1" si="3"/>
        <v/>
      </c>
      <c r="AN31" s="39" t="str">
        <f t="shared" ca="1" si="3"/>
        <v/>
      </c>
    </row>
    <row r="32" spans="1:40" x14ac:dyDescent="0.25">
      <c r="A32" s="18" t="str" cm="1">
        <f t="array" aca="1" ref="A32" ca="1">IF(ROWS($1:26)&gt;COUNTA(ListeCollab),"",INDEX(ListeCollab,ROWS($1:26)))</f>
        <v/>
      </c>
      <c r="B32" s="13" t="str">
        <f ca="1">IF($A32="","",VLOOKUP($A32,[2]DR!$C$2:$AO$200,3,FALSE))</f>
        <v/>
      </c>
      <c r="C32" s="13" t="str">
        <f ca="1">IF($A32="","",VLOOKUP($A32,[2]DR!$C$2:$AO$200,5,FALSE))</f>
        <v/>
      </c>
      <c r="D32" s="13" t="str">
        <f ca="1">IF($A32="","",VLOOKUP($A32,[2]DR!$C$2:$AO$200,33,FALSE))</f>
        <v/>
      </c>
      <c r="E32" s="13" t="str">
        <f ca="1">IF($A32="","",VLOOKUP($A32,[2]DR!$C$2:$AO$200,37,FALSE))</f>
        <v/>
      </c>
      <c r="F32" s="19" t="str">
        <f ca="1">IF($A32="","",VLOOKUP($A32,[2]DR!$C$2:$AO$200,39,FALSE))</f>
        <v/>
      </c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4"/>
      <c r="AL32" s="24" t="str">
        <f t="shared" ca="1" si="3"/>
        <v/>
      </c>
      <c r="AM32" s="24" t="str">
        <f t="shared" ca="1" si="3"/>
        <v/>
      </c>
      <c r="AN32" s="39" t="str">
        <f t="shared" ca="1" si="3"/>
        <v/>
      </c>
    </row>
    <row r="33" spans="1:40" x14ac:dyDescent="0.25">
      <c r="A33" s="18" t="str" cm="1">
        <f t="array" aca="1" ref="A33" ca="1">IF(ROWS($1:27)&gt;COUNTA(ListeCollab),"",INDEX(ListeCollab,ROWS($1:27)))</f>
        <v/>
      </c>
      <c r="B33" s="13" t="str">
        <f ca="1">IF($A33="","",VLOOKUP($A33,[2]DR!$C$2:$AO$200,3,FALSE))</f>
        <v/>
      </c>
      <c r="C33" s="13" t="str">
        <f ca="1">IF($A33="","",VLOOKUP($A33,[2]DR!$C$2:$AO$200,5,FALSE))</f>
        <v/>
      </c>
      <c r="D33" s="13" t="str">
        <f ca="1">IF($A33="","",VLOOKUP($A33,[2]DR!$C$2:$AO$200,33,FALSE))</f>
        <v/>
      </c>
      <c r="E33" s="13" t="str">
        <f ca="1">IF($A33="","",VLOOKUP($A33,[2]DR!$C$2:$AO$200,37,FALSE))</f>
        <v/>
      </c>
      <c r="F33" s="19" t="str">
        <f ca="1">IF($A33="","",VLOOKUP($A33,[2]DR!$C$2:$AO$200,39,FALSE))</f>
        <v/>
      </c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4"/>
      <c r="AL33" s="24" t="str">
        <f t="shared" ca="1" si="3"/>
        <v/>
      </c>
      <c r="AM33" s="24" t="str">
        <f t="shared" ca="1" si="3"/>
        <v/>
      </c>
      <c r="AN33" s="39" t="str">
        <f t="shared" ca="1" si="3"/>
        <v/>
      </c>
    </row>
    <row r="34" spans="1:40" x14ac:dyDescent="0.25">
      <c r="A34" s="18" t="str" cm="1">
        <f t="array" aca="1" ref="A34" ca="1">IF(ROWS($1:28)&gt;COUNTA(ListeCollab),"",INDEX(ListeCollab,ROWS($1:28)))</f>
        <v/>
      </c>
      <c r="B34" s="13" t="str">
        <f ca="1">IF($A34="","",VLOOKUP($A34,[2]DR!$C$2:$AO$200,3,FALSE))</f>
        <v/>
      </c>
      <c r="C34" s="13" t="str">
        <f ca="1">IF($A34="","",VLOOKUP($A34,[2]DR!$C$2:$AO$200,5,FALSE))</f>
        <v/>
      </c>
      <c r="D34" s="13" t="str">
        <f ca="1">IF($A34="","",VLOOKUP($A34,[2]DR!$C$2:$AO$200,33,FALSE))</f>
        <v/>
      </c>
      <c r="E34" s="13" t="str">
        <f ca="1">IF($A34="","",VLOOKUP($A34,[2]DR!$C$2:$AO$200,37,FALSE))</f>
        <v/>
      </c>
      <c r="F34" s="19" t="str">
        <f ca="1">IF($A34="","",VLOOKUP($A34,[2]DR!$C$2:$AO$200,39,FALSE))</f>
        <v/>
      </c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4"/>
      <c r="AL34" s="24" t="str">
        <f t="shared" ca="1" si="3"/>
        <v/>
      </c>
      <c r="AM34" s="24" t="str">
        <f t="shared" ca="1" si="3"/>
        <v/>
      </c>
      <c r="AN34" s="39" t="str">
        <f t="shared" ca="1" si="3"/>
        <v/>
      </c>
    </row>
    <row r="35" spans="1:40" x14ac:dyDescent="0.25">
      <c r="A35" s="18" t="str" cm="1">
        <f t="array" aca="1" ref="A35" ca="1">IF(ROWS($1:29)&gt;COUNTA(ListeCollab),"",INDEX(ListeCollab,ROWS($1:29)))</f>
        <v/>
      </c>
      <c r="B35" s="13" t="str">
        <f ca="1">IF($A35="","",VLOOKUP($A35,[2]DR!$C$2:$AO$200,3,FALSE))</f>
        <v/>
      </c>
      <c r="C35" s="13" t="str">
        <f ca="1">IF($A35="","",VLOOKUP($A35,[2]DR!$C$2:$AO$200,5,FALSE))</f>
        <v/>
      </c>
      <c r="D35" s="13" t="str">
        <f ca="1">IF($A35="","",VLOOKUP($A35,[2]DR!$C$2:$AO$200,33,FALSE))</f>
        <v/>
      </c>
      <c r="E35" s="13" t="str">
        <f ca="1">IF($A35="","",VLOOKUP($A35,[2]DR!$C$2:$AO$200,37,FALSE))</f>
        <v/>
      </c>
      <c r="F35" s="19" t="str">
        <f ca="1">IF($A35="","",VLOOKUP($A35,[2]DR!$C$2:$AO$200,39,FALSE))</f>
        <v/>
      </c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4"/>
      <c r="AL35" s="24" t="str">
        <f t="shared" ca="1" si="3"/>
        <v/>
      </c>
      <c r="AM35" s="24" t="str">
        <f t="shared" ca="1" si="3"/>
        <v/>
      </c>
      <c r="AN35" s="39" t="str">
        <f t="shared" ca="1" si="3"/>
        <v/>
      </c>
    </row>
    <row r="36" spans="1:40" ht="13.8" thickBot="1" x14ac:dyDescent="0.3">
      <c r="A36" s="18" t="str" cm="1">
        <f t="array" aca="1" ref="A36" ca="1">IF(ROWS($1:30)&gt;COUNTA(ListeCollab),"",INDEX(ListeCollab,ROWS($1:30)))</f>
        <v/>
      </c>
      <c r="B36" s="13" t="str">
        <f ca="1">IF($A36="","",VLOOKUP($A36,[2]DR!$C$2:$AO$200,3,FALSE))</f>
        <v/>
      </c>
      <c r="C36" s="13" t="str">
        <f ca="1">IF($A36="","",VLOOKUP($A36,[2]DR!$C$2:$AO$200,5,FALSE))</f>
        <v/>
      </c>
      <c r="D36" s="13" t="str">
        <f ca="1">IF($A36="","",VLOOKUP($A36,[2]DR!$C$2:$AO$200,33,FALSE))</f>
        <v/>
      </c>
      <c r="E36" s="13" t="str">
        <f ca="1">IF($A36="","",VLOOKUP($A36,[2]DR!$C$2:$AO$200,37,FALSE))</f>
        <v/>
      </c>
      <c r="F36" s="19" t="str">
        <f ca="1">IF($A36="","",VLOOKUP($A36,[2]DR!$C$2:$AO$200,39,FALSE))</f>
        <v/>
      </c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4"/>
      <c r="AL36" s="40" t="str">
        <f t="shared" ca="1" si="3"/>
        <v/>
      </c>
      <c r="AM36" s="40" t="str">
        <f t="shared" ca="1" si="3"/>
        <v/>
      </c>
      <c r="AN36" s="41" t="str">
        <f t="shared" ca="1" si="3"/>
        <v/>
      </c>
    </row>
  </sheetData>
  <mergeCells count="1">
    <mergeCell ref="A5:F5"/>
  </mergeCells>
  <conditionalFormatting sqref="G5:AK36 AL5:AN5">
    <cfRule type="expression" dxfId="89" priority="10">
      <formula>WEEKDAY(G$5,2)&gt;5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398B482C-FC6B-4D2B-B017-3013A748E4F1}">
            <xm:f>NOT(ISNA(VLOOKUP(G$5,Sources!$J$3:$J$15,1,0)))</xm:f>
            <x14:dxf>
              <fill>
                <patternFill>
                  <bgColor rgb="FFFFC000"/>
                </patternFill>
              </fill>
            </x14:dxf>
          </x14:cfRule>
          <xm:sqref>G5:AK36 AL5:AN5</xm:sqref>
        </x14:conditionalFormatting>
        <x14:conditionalFormatting xmlns:xm="http://schemas.microsoft.com/office/excel/2006/main">
          <x14:cfRule type="containsText" priority="2" operator="containsText" id="{A8E99831-7BF7-4492-B320-CA2051BE1364}">
            <xm:f>NOT(ISERROR(SEARCH(Sources!$K$7,G7)))</xm:f>
            <xm:f>Sources!$K$7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000764C3-A1C6-47D8-A053-B8F765B4C0DB}">
            <xm:f>NOT(ISERROR(SEARCH(Sources!$K$6,G7)))</xm:f>
            <xm:f>Sources!$K$6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DDE98BD9-DE20-4E42-846B-CC01422C105A}">
            <xm:f>NOT(ISERROR(SEARCH(Sources!$K$5,G7)))</xm:f>
            <xm:f>Sources!$K$5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C7AD22F3-D394-476C-B079-07C2AF9AEFCE}">
            <xm:f>NOT(ISERROR(SEARCH(Sources!$K$4,G7)))</xm:f>
            <xm:f>Sources!$K$4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1EA2E0B1-70BB-4529-BF31-217933B85C67}">
            <xm:f>NOT(ISERROR(SEARCH(Sources!$K$3,G7)))</xm:f>
            <xm:f>Sources!$K$3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14:cfRule type="containsText" priority="7" operator="containsText" id="{08366394-0C6B-493A-8C99-47056AD12F94}">
            <xm:f>NOT(ISERROR(SEARCH(Sources!$K$2,G7)))</xm:f>
            <xm:f>Sources!$K$2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8" operator="containsText" id="{21A284F2-2AB9-42D9-A28F-45C8D6520B4B}">
            <xm:f>NOT(ISERROR(SEARCH(Sources!$K$1,G7)))</xm:f>
            <xm:f>Sources!$K$1</xm:f>
            <x14:dxf>
              <font>
                <b/>
                <i val="0"/>
              </font>
            </x14:dxf>
          </x14:cfRule>
          <xm:sqref>G7:AK36</xm:sqref>
        </x14:conditionalFormatting>
        <x14:conditionalFormatting xmlns:xm="http://schemas.microsoft.com/office/excel/2006/main">
          <x14:cfRule type="containsText" priority="1" operator="containsText" id="{E9751299-58C8-4122-B067-2B0D4AA68C90}">
            <xm:f>NOT(ISERROR(SEARCH(Sources!$K$8,AF18)))</xm:f>
            <xm:f>Sources!$K$8</xm:f>
            <x14:dxf>
              <font>
                <b/>
                <i val="0"/>
              </font>
              <fill>
                <patternFill>
                  <bgColor rgb="FF7030A0"/>
                </patternFill>
              </fill>
            </x14:dxf>
          </x14:cfRule>
          <xm:sqref>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Sources!$E$2:$E$13</xm:f>
          </x14:formula1>
          <xm:sqref>F2</xm:sqref>
        </x14:dataValidation>
        <x14:dataValidation type="list" allowBlank="1" showInputMessage="1" showErrorMessage="1">
          <x14:formula1>
            <xm:f>Sources!$B$2:$B$13</xm:f>
          </x14:formula1>
          <xm:sqref>F3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topLeftCell="A6" zoomScaleNormal="100" workbookViewId="0">
      <selection activeCell="D7" sqref="D7:F36"/>
    </sheetView>
  </sheetViews>
  <sheetFormatPr baseColWidth="10" defaultRowHeight="13.2" x14ac:dyDescent="0.25"/>
  <cols>
    <col min="1" max="1" width="5.77734375" customWidth="1"/>
    <col min="2" max="5" width="10.77734375" customWidth="1"/>
    <col min="6" max="6" width="10.77734375" style="1" customWidth="1"/>
    <col min="7" max="40" width="4.6640625" customWidth="1"/>
  </cols>
  <sheetData>
    <row r="1" spans="1:40" ht="13.8" thickBot="1" x14ac:dyDescent="0.3"/>
    <row r="2" spans="1:40" ht="13.8" customHeight="1" thickBot="1" x14ac:dyDescent="0.3">
      <c r="A2" s="46"/>
      <c r="B2" s="46"/>
      <c r="C2" s="50" t="str">
        <f>Sources!N1</f>
        <v xml:space="preserve">Année : </v>
      </c>
      <c r="D2" s="51">
        <f>Sources!O13</f>
        <v>2020</v>
      </c>
      <c r="E2" s="47"/>
      <c r="F2" s="48"/>
      <c r="H2" s="26" t="s">
        <v>48</v>
      </c>
      <c r="I2" s="6" t="s">
        <v>49</v>
      </c>
      <c r="L2" s="29" t="s">
        <v>54</v>
      </c>
      <c r="M2" s="6" t="s">
        <v>56</v>
      </c>
      <c r="Q2" s="37" t="s">
        <v>59</v>
      </c>
      <c r="R2" s="6" t="s">
        <v>60</v>
      </c>
      <c r="V2" s="28" t="s">
        <v>52</v>
      </c>
      <c r="W2" s="6" t="s">
        <v>53</v>
      </c>
    </row>
    <row r="3" spans="1:40" ht="13.8" customHeight="1" thickBot="1" x14ac:dyDescent="0.3">
      <c r="A3" s="46"/>
      <c r="B3" s="46"/>
      <c r="C3" s="50" t="str">
        <f>Sources!N2</f>
        <v xml:space="preserve">Mois : </v>
      </c>
      <c r="D3" s="51" t="str">
        <f>Sources!O14</f>
        <v>Octobre</v>
      </c>
      <c r="E3" s="47"/>
      <c r="F3" s="49"/>
      <c r="H3" s="27" t="s">
        <v>50</v>
      </c>
      <c r="I3" s="6" t="s">
        <v>51</v>
      </c>
      <c r="L3" s="30" t="s">
        <v>55</v>
      </c>
      <c r="M3" s="6" t="s">
        <v>57</v>
      </c>
      <c r="Q3" s="38" t="s">
        <v>61</v>
      </c>
      <c r="R3" s="6" t="s">
        <v>62</v>
      </c>
      <c r="V3" s="31" t="s">
        <v>58</v>
      </c>
      <c r="W3" s="6" t="s">
        <v>58</v>
      </c>
    </row>
    <row r="4" spans="1:40" ht="13.8" thickBot="1" x14ac:dyDescent="0.3"/>
    <row r="5" spans="1:40" ht="73.95" customHeight="1" thickBot="1" x14ac:dyDescent="0.3">
      <c r="A5" s="71" t="str">
        <f>Sources!O3</f>
        <v>Europe 1</v>
      </c>
      <c r="B5" s="72"/>
      <c r="C5" s="72"/>
      <c r="D5" s="72"/>
      <c r="E5" s="72"/>
      <c r="F5" s="73"/>
      <c r="G5" s="15">
        <f>DATEVALUE(COLUMNS($B:B)&amp;Sources!$O$14&amp;Sources!$O$13)</f>
        <v>44105</v>
      </c>
      <c r="H5" s="8">
        <f>IF(G5="","",IF(MONTH(G5+1)&lt;&gt;MONTH(G5),"",G5+1))</f>
        <v>44106</v>
      </c>
      <c r="I5" s="8">
        <f t="shared" ref="I5:AK5" si="0">IF(H5="","",IF(MONTH(H5+1)&lt;&gt;MONTH(H5),"",H5+1))</f>
        <v>44107</v>
      </c>
      <c r="J5" s="8">
        <f t="shared" si="0"/>
        <v>44108</v>
      </c>
      <c r="K5" s="8">
        <f t="shared" si="0"/>
        <v>44109</v>
      </c>
      <c r="L5" s="8">
        <f t="shared" si="0"/>
        <v>44110</v>
      </c>
      <c r="M5" s="8">
        <f t="shared" si="0"/>
        <v>44111</v>
      </c>
      <c r="N5" s="8">
        <f t="shared" si="0"/>
        <v>44112</v>
      </c>
      <c r="O5" s="8">
        <f t="shared" si="0"/>
        <v>44113</v>
      </c>
      <c r="P5" s="8">
        <f t="shared" si="0"/>
        <v>44114</v>
      </c>
      <c r="Q5" s="8">
        <f t="shared" si="0"/>
        <v>44115</v>
      </c>
      <c r="R5" s="8">
        <f t="shared" si="0"/>
        <v>44116</v>
      </c>
      <c r="S5" s="8">
        <f t="shared" si="0"/>
        <v>44117</v>
      </c>
      <c r="T5" s="8">
        <f t="shared" si="0"/>
        <v>44118</v>
      </c>
      <c r="U5" s="8">
        <f t="shared" si="0"/>
        <v>44119</v>
      </c>
      <c r="V5" s="8">
        <f t="shared" si="0"/>
        <v>44120</v>
      </c>
      <c r="W5" s="8">
        <f t="shared" si="0"/>
        <v>44121</v>
      </c>
      <c r="X5" s="8">
        <f t="shared" si="0"/>
        <v>44122</v>
      </c>
      <c r="Y5" s="8">
        <f t="shared" si="0"/>
        <v>44123</v>
      </c>
      <c r="Z5" s="8">
        <f t="shared" si="0"/>
        <v>44124</v>
      </c>
      <c r="AA5" s="8">
        <f t="shared" si="0"/>
        <v>44125</v>
      </c>
      <c r="AB5" s="8">
        <f t="shared" si="0"/>
        <v>44126</v>
      </c>
      <c r="AC5" s="8">
        <f t="shared" si="0"/>
        <v>44127</v>
      </c>
      <c r="AD5" s="8">
        <f t="shared" si="0"/>
        <v>44128</v>
      </c>
      <c r="AE5" s="8">
        <f t="shared" si="0"/>
        <v>44129</v>
      </c>
      <c r="AF5" s="8">
        <f t="shared" si="0"/>
        <v>44130</v>
      </c>
      <c r="AG5" s="8">
        <f t="shared" si="0"/>
        <v>44131</v>
      </c>
      <c r="AH5" s="8">
        <f t="shared" si="0"/>
        <v>44132</v>
      </c>
      <c r="AI5" s="8">
        <f t="shared" si="0"/>
        <v>44133</v>
      </c>
      <c r="AJ5" s="8">
        <f t="shared" si="0"/>
        <v>44134</v>
      </c>
      <c r="AK5" s="25">
        <f t="shared" si="0"/>
        <v>44135</v>
      </c>
      <c r="AL5" s="43" t="str">
        <f>D6</f>
        <v>Solde CP</v>
      </c>
      <c r="AM5" s="44" t="str">
        <f t="shared" ref="AM5:AN5" si="1">E6</f>
        <v>Solde CA</v>
      </c>
      <c r="AN5" s="45" t="str">
        <f t="shared" si="1"/>
        <v>Solde RTT</v>
      </c>
    </row>
    <row r="6" spans="1:40" ht="13.8" thickBot="1" x14ac:dyDescent="0.3">
      <c r="A6" s="16" t="s">
        <v>32</v>
      </c>
      <c r="B6" s="14" t="s">
        <v>33</v>
      </c>
      <c r="C6" s="14" t="s">
        <v>34</v>
      </c>
      <c r="D6" s="14" t="s">
        <v>45</v>
      </c>
      <c r="E6" s="14" t="s">
        <v>46</v>
      </c>
      <c r="F6" s="17" t="s">
        <v>47</v>
      </c>
      <c r="G6" s="32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4"/>
      <c r="AL6" s="21"/>
      <c r="AM6" s="22"/>
      <c r="AN6" s="23"/>
    </row>
    <row r="7" spans="1:40" x14ac:dyDescent="0.25">
      <c r="A7" s="18" t="e" cm="1">
        <f t="array" aca="1" ref="A7" ca="1">IF(ROWS($1:1)&gt;COUNTA(ListeCollab),"",INDEX(ListeCollab,ROWS($1:1)))</f>
        <v>#N/A</v>
      </c>
      <c r="B7" s="13" t="e">
        <f ca="1">IF($A7="","",VLOOKUP($A7,[2]DR!$C$2:$AO$200,3,FALSE))</f>
        <v>#N/A</v>
      </c>
      <c r="C7" s="13" t="e">
        <f ca="1">IF($A7="","",VLOOKUP($A7,[2]DR!$C$2:$AO$200,5,FALSE))</f>
        <v>#N/A</v>
      </c>
      <c r="D7" s="13" t="e">
        <f ca="1">IF($A7="","",VLOOKUP($A7,[2]DR!$C$2:$AO$200,33,FALSE))</f>
        <v>#N/A</v>
      </c>
      <c r="E7" s="13" t="e">
        <f ca="1">IF($A7="","",VLOOKUP($A7,[2]DR!$C$2:$AO$200,37,FALSE))</f>
        <v>#N/A</v>
      </c>
      <c r="F7" s="19" t="e">
        <f ca="1">IF($A7="","",VLOOKUP($A7,[2]DR!$C$2:$AO$200,39,FALSE))</f>
        <v>#N/A</v>
      </c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4"/>
      <c r="AL7" s="21" t="e">
        <f ca="1">IF($A7="","",D7-COUNTIF($G7:$AK7,MID(AL$5,7,3)))</f>
        <v>#N/A</v>
      </c>
      <c r="AM7" s="21" t="e">
        <f t="shared" ref="AM7:AN22" ca="1" si="2">IF($A7="","",E7-COUNTIF($G7:$AK7,MID(AM$5,7,3)))</f>
        <v>#N/A</v>
      </c>
      <c r="AN7" s="42" t="e">
        <f t="shared" ca="1" si="2"/>
        <v>#N/A</v>
      </c>
    </row>
    <row r="8" spans="1:40" x14ac:dyDescent="0.25">
      <c r="A8" s="18" t="str" cm="1">
        <f t="array" aca="1" ref="A8" ca="1">IF(ROWS($1:2)&gt;COUNTA(ListeCollab),"",INDEX(ListeCollab,ROWS($1:2)))</f>
        <v/>
      </c>
      <c r="B8" s="13" t="str">
        <f ca="1">IF($A8="","",VLOOKUP($A8,[2]DR!$C$2:$AO$200,3,FALSE))</f>
        <v/>
      </c>
      <c r="C8" s="13" t="str">
        <f ca="1">IF($A8="","",VLOOKUP($A8,[2]DR!$C$2:$AO$200,5,FALSE))</f>
        <v/>
      </c>
      <c r="D8" s="13" t="str">
        <f ca="1">IF($A8="","",VLOOKUP($A8,[2]DR!$C$2:$AO$200,33,FALSE))</f>
        <v/>
      </c>
      <c r="E8" s="13" t="str">
        <f ca="1">IF($A8="","",VLOOKUP($A8,[2]DR!$C$2:$AO$200,37,FALSE))</f>
        <v/>
      </c>
      <c r="F8" s="19" t="str">
        <f ca="1">IF($A8="","",VLOOKUP($A8,[2]DR!$C$2:$AO$200,39,FALSE))</f>
        <v/>
      </c>
      <c r="G8" s="32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4"/>
      <c r="AL8" s="24" t="str">
        <f t="shared" ref="AL8:AN36" ca="1" si="3">IF($A8="","",D8-COUNTIF($G8:$AK8,MID(AL$5,7,3)))</f>
        <v/>
      </c>
      <c r="AM8" s="24" t="str">
        <f t="shared" ca="1" si="2"/>
        <v/>
      </c>
      <c r="AN8" s="39" t="str">
        <f t="shared" ca="1" si="2"/>
        <v/>
      </c>
    </row>
    <row r="9" spans="1:40" x14ac:dyDescent="0.25">
      <c r="A9" s="18" t="str" cm="1">
        <f t="array" aca="1" ref="A9" ca="1">IF(ROWS($1:3)&gt;COUNTA(ListeCollab),"",INDEX(ListeCollab,ROWS($1:3)))</f>
        <v/>
      </c>
      <c r="B9" s="13" t="str">
        <f ca="1">IF($A9="","",VLOOKUP($A9,[2]DR!$C$2:$AO$200,3,FALSE))</f>
        <v/>
      </c>
      <c r="C9" s="13" t="str">
        <f ca="1">IF($A9="","",VLOOKUP($A9,[2]DR!$C$2:$AO$200,5,FALSE))</f>
        <v/>
      </c>
      <c r="D9" s="13" t="str">
        <f ca="1">IF($A9="","",VLOOKUP($A9,[2]DR!$C$2:$AO$200,33,FALSE))</f>
        <v/>
      </c>
      <c r="E9" s="13" t="str">
        <f ca="1">IF($A9="","",VLOOKUP($A9,[2]DR!$C$2:$AO$200,37,FALSE))</f>
        <v/>
      </c>
      <c r="F9" s="19" t="str">
        <f ca="1">IF($A9="","",VLOOKUP($A9,[2]DR!$C$2:$AO$200,39,FALSE))</f>
        <v/>
      </c>
      <c r="G9" s="32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4"/>
      <c r="AL9" s="24" t="str">
        <f t="shared" ca="1" si="3"/>
        <v/>
      </c>
      <c r="AM9" s="24" t="str">
        <f t="shared" ca="1" si="2"/>
        <v/>
      </c>
      <c r="AN9" s="39" t="str">
        <f t="shared" ca="1" si="2"/>
        <v/>
      </c>
    </row>
    <row r="10" spans="1:40" x14ac:dyDescent="0.25">
      <c r="A10" s="18" t="str" cm="1">
        <f t="array" aca="1" ref="A10" ca="1">IF(ROWS($1:4)&gt;COUNTA(ListeCollab),"",INDEX(ListeCollab,ROWS($1:4)))</f>
        <v/>
      </c>
      <c r="B10" s="13" t="str">
        <f ca="1">IF($A10="","",VLOOKUP($A10,[2]DR!$C$2:$AO$200,3,FALSE))</f>
        <v/>
      </c>
      <c r="C10" s="13" t="str">
        <f ca="1">IF($A10="","",VLOOKUP($A10,[2]DR!$C$2:$AO$200,5,FALSE))</f>
        <v/>
      </c>
      <c r="D10" s="13" t="str">
        <f ca="1">IF($A10="","",VLOOKUP($A10,[2]DR!$C$2:$AO$200,33,FALSE))</f>
        <v/>
      </c>
      <c r="E10" s="13" t="str">
        <f ca="1">IF($A10="","",VLOOKUP($A10,[2]DR!$C$2:$AO$200,37,FALSE))</f>
        <v/>
      </c>
      <c r="F10" s="19" t="str">
        <f ca="1">IF($A10="","",VLOOKUP($A10,[2]DR!$C$2:$AO$200,39,FALSE))</f>
        <v/>
      </c>
      <c r="G10" s="32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4"/>
      <c r="AL10" s="24" t="str">
        <f t="shared" ca="1" si="3"/>
        <v/>
      </c>
      <c r="AM10" s="24" t="str">
        <f t="shared" ca="1" si="2"/>
        <v/>
      </c>
      <c r="AN10" s="39" t="str">
        <f t="shared" ca="1" si="2"/>
        <v/>
      </c>
    </row>
    <row r="11" spans="1:40" x14ac:dyDescent="0.25">
      <c r="A11" s="18" t="str" cm="1">
        <f t="array" aca="1" ref="A11" ca="1">IF(ROWS($1:5)&gt;COUNTA(ListeCollab),"",INDEX(ListeCollab,ROWS($1:5)))</f>
        <v/>
      </c>
      <c r="B11" s="13" t="str">
        <f ca="1">IF($A11="","",VLOOKUP($A11,[2]DR!$C$2:$AO$200,3,FALSE))</f>
        <v/>
      </c>
      <c r="C11" s="13" t="str">
        <f ca="1">IF($A11="","",VLOOKUP($A11,[2]DR!$C$2:$AO$200,5,FALSE))</f>
        <v/>
      </c>
      <c r="D11" s="13" t="str">
        <f ca="1">IF($A11="","",VLOOKUP($A11,[2]DR!$C$2:$AO$200,33,FALSE))</f>
        <v/>
      </c>
      <c r="E11" s="13" t="str">
        <f ca="1">IF($A11="","",VLOOKUP($A11,[2]DR!$C$2:$AO$200,37,FALSE))</f>
        <v/>
      </c>
      <c r="F11" s="19" t="str">
        <f ca="1">IF($A11="","",VLOOKUP($A11,[2]DR!$C$2:$AO$200,39,FALSE))</f>
        <v/>
      </c>
      <c r="G11" s="32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  <c r="AL11" s="24" t="str">
        <f t="shared" ca="1" si="3"/>
        <v/>
      </c>
      <c r="AM11" s="24" t="str">
        <f t="shared" ca="1" si="2"/>
        <v/>
      </c>
      <c r="AN11" s="39" t="str">
        <f t="shared" ca="1" si="2"/>
        <v/>
      </c>
    </row>
    <row r="12" spans="1:40" x14ac:dyDescent="0.25">
      <c r="A12" s="18" t="str" cm="1">
        <f t="array" aca="1" ref="A12" ca="1">IF(ROWS($1:6)&gt;COUNTA(ListeCollab),"",INDEX(ListeCollab,ROWS($1:6)))</f>
        <v/>
      </c>
      <c r="B12" s="13" t="str">
        <f ca="1">IF($A12="","",VLOOKUP($A12,[2]DR!$C$2:$AO$200,3,FALSE))</f>
        <v/>
      </c>
      <c r="C12" s="13" t="str">
        <f ca="1">IF($A12="","",VLOOKUP($A12,[2]DR!$C$2:$AO$200,5,FALSE))</f>
        <v/>
      </c>
      <c r="D12" s="13" t="str">
        <f ca="1">IF($A12="","",VLOOKUP($A12,[2]DR!$C$2:$AO$200,33,FALSE))</f>
        <v/>
      </c>
      <c r="E12" s="13" t="str">
        <f ca="1">IF($A12="","",VLOOKUP($A12,[2]DR!$C$2:$AO$200,37,FALSE))</f>
        <v/>
      </c>
      <c r="F12" s="19" t="str">
        <f ca="1">IF($A12="","",VLOOKUP($A12,[2]DR!$C$2:$AO$200,39,FALSE))</f>
        <v/>
      </c>
      <c r="G12" s="32"/>
      <c r="H12" s="33"/>
      <c r="I12" s="33"/>
      <c r="J12" s="33"/>
      <c r="K12" s="33"/>
      <c r="L12" s="33"/>
      <c r="M12" s="33"/>
      <c r="N12" s="33"/>
      <c r="O12" s="33"/>
      <c r="P12" s="35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4"/>
      <c r="AL12" s="24" t="str">
        <f t="shared" ca="1" si="3"/>
        <v/>
      </c>
      <c r="AM12" s="24" t="str">
        <f t="shared" ca="1" si="2"/>
        <v/>
      </c>
      <c r="AN12" s="39" t="str">
        <f t="shared" ca="1" si="2"/>
        <v/>
      </c>
    </row>
    <row r="13" spans="1:40" x14ac:dyDescent="0.25">
      <c r="A13" s="18" t="str" cm="1">
        <f t="array" aca="1" ref="A13" ca="1">IF(ROWS($1:7)&gt;COUNTA(ListeCollab),"",INDEX(ListeCollab,ROWS($1:7)))</f>
        <v/>
      </c>
      <c r="B13" s="13" t="str">
        <f ca="1">IF($A13="","",VLOOKUP($A13,[2]DR!$C$2:$AO$200,3,FALSE))</f>
        <v/>
      </c>
      <c r="C13" s="13" t="str">
        <f ca="1">IF($A13="","",VLOOKUP($A13,[2]DR!$C$2:$AO$200,5,FALSE))</f>
        <v/>
      </c>
      <c r="D13" s="13" t="str">
        <f ca="1">IF($A13="","",VLOOKUP($A13,[2]DR!$C$2:$AO$200,33,FALSE))</f>
        <v/>
      </c>
      <c r="E13" s="13" t="str">
        <f ca="1">IF($A13="","",VLOOKUP($A13,[2]DR!$C$2:$AO$200,37,FALSE))</f>
        <v/>
      </c>
      <c r="F13" s="19" t="str">
        <f ca="1">IF($A13="","",VLOOKUP($A13,[2]DR!$C$2:$AO$200,39,FALSE))</f>
        <v/>
      </c>
      <c r="G13" s="32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4"/>
      <c r="AL13" s="24" t="str">
        <f t="shared" ca="1" si="3"/>
        <v/>
      </c>
      <c r="AM13" s="24" t="str">
        <f t="shared" ca="1" si="2"/>
        <v/>
      </c>
      <c r="AN13" s="39" t="str">
        <f t="shared" ca="1" si="2"/>
        <v/>
      </c>
    </row>
    <row r="14" spans="1:40" x14ac:dyDescent="0.25">
      <c r="A14" s="18" t="str" cm="1">
        <f t="array" aca="1" ref="A14" ca="1">IF(ROWS($1:8)&gt;COUNTA(ListeCollab),"",INDEX(ListeCollab,ROWS($1:8)))</f>
        <v/>
      </c>
      <c r="B14" s="13" t="str">
        <f ca="1">IF($A14="","",VLOOKUP($A14,[2]DR!$C$2:$AO$200,3,FALSE))</f>
        <v/>
      </c>
      <c r="C14" s="13" t="str">
        <f ca="1">IF($A14="","",VLOOKUP($A14,[2]DR!$C$2:$AO$200,5,FALSE))</f>
        <v/>
      </c>
      <c r="D14" s="13" t="str">
        <f ca="1">IF($A14="","",VLOOKUP($A14,[2]DR!$C$2:$AO$200,33,FALSE))</f>
        <v/>
      </c>
      <c r="E14" s="13" t="str">
        <f ca="1">IF($A14="","",VLOOKUP($A14,[2]DR!$C$2:$AO$200,37,FALSE))</f>
        <v/>
      </c>
      <c r="F14" s="19" t="str">
        <f ca="1">IF($A14="","",VLOOKUP($A14,[2]DR!$C$2:$AO$200,39,FALSE))</f>
        <v/>
      </c>
      <c r="G14" s="32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4"/>
      <c r="AL14" s="24" t="str">
        <f t="shared" ca="1" si="3"/>
        <v/>
      </c>
      <c r="AM14" s="24" t="str">
        <f t="shared" ca="1" si="2"/>
        <v/>
      </c>
      <c r="AN14" s="39" t="str">
        <f t="shared" ca="1" si="2"/>
        <v/>
      </c>
    </row>
    <row r="15" spans="1:40" x14ac:dyDescent="0.25">
      <c r="A15" s="18" t="str" cm="1">
        <f t="array" aca="1" ref="A15" ca="1">IF(ROWS($1:9)&gt;COUNTA(ListeCollab),"",INDEX(ListeCollab,ROWS($1:9)))</f>
        <v/>
      </c>
      <c r="B15" s="13" t="str">
        <f ca="1">IF($A15="","",VLOOKUP($A15,[2]DR!$C$2:$AO$200,3,FALSE))</f>
        <v/>
      </c>
      <c r="C15" s="13" t="str">
        <f ca="1">IF($A15="","",VLOOKUP($A15,[2]DR!$C$2:$AO$200,5,FALSE))</f>
        <v/>
      </c>
      <c r="D15" s="13" t="str">
        <f ca="1">IF($A15="","",VLOOKUP($A15,[2]DR!$C$2:$AO$200,33,FALSE))</f>
        <v/>
      </c>
      <c r="E15" s="13" t="str">
        <f ca="1">IF($A15="","",VLOOKUP($A15,[2]DR!$C$2:$AO$200,37,FALSE))</f>
        <v/>
      </c>
      <c r="F15" s="19" t="str">
        <f ca="1">IF($A15="","",VLOOKUP($A15,[2]DR!$C$2:$AO$200,39,FALSE))</f>
        <v/>
      </c>
      <c r="G15" s="32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4"/>
      <c r="AL15" s="24" t="str">
        <f t="shared" ca="1" si="3"/>
        <v/>
      </c>
      <c r="AM15" s="24" t="str">
        <f t="shared" ca="1" si="2"/>
        <v/>
      </c>
      <c r="AN15" s="39" t="str">
        <f t="shared" ca="1" si="2"/>
        <v/>
      </c>
    </row>
    <row r="16" spans="1:40" x14ac:dyDescent="0.25">
      <c r="A16" s="18" t="str" cm="1">
        <f t="array" aca="1" ref="A16" ca="1">IF(ROWS($1:10)&gt;COUNTA(ListeCollab),"",INDEX(ListeCollab,ROWS($1:10)))</f>
        <v/>
      </c>
      <c r="B16" s="13" t="str">
        <f ca="1">IF($A16="","",VLOOKUP($A16,[2]DR!$C$2:$AO$200,3,FALSE))</f>
        <v/>
      </c>
      <c r="C16" s="13" t="str">
        <f ca="1">IF($A16="","",VLOOKUP($A16,[2]DR!$C$2:$AO$200,5,FALSE))</f>
        <v/>
      </c>
      <c r="D16" s="13" t="str">
        <f ca="1">IF($A16="","",VLOOKUP($A16,[2]DR!$C$2:$AO$200,33,FALSE))</f>
        <v/>
      </c>
      <c r="E16" s="13" t="str">
        <f ca="1">IF($A16="","",VLOOKUP($A16,[2]DR!$C$2:$AO$200,37,FALSE))</f>
        <v/>
      </c>
      <c r="F16" s="19" t="str">
        <f ca="1">IF($A16="","",VLOOKUP($A16,[2]DR!$C$2:$AO$200,39,FALSE))</f>
        <v/>
      </c>
      <c r="G16" s="32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  <c r="AL16" s="24" t="str">
        <f t="shared" ca="1" si="3"/>
        <v/>
      </c>
      <c r="AM16" s="24" t="str">
        <f t="shared" ca="1" si="2"/>
        <v/>
      </c>
      <c r="AN16" s="39" t="str">
        <f t="shared" ca="1" si="2"/>
        <v/>
      </c>
    </row>
    <row r="17" spans="1:40" x14ac:dyDescent="0.25">
      <c r="A17" s="18" t="str" cm="1">
        <f t="array" aca="1" ref="A17" ca="1">IF(ROWS($1:11)&gt;COUNTA(ListeCollab),"",INDEX(ListeCollab,ROWS($1:11)))</f>
        <v/>
      </c>
      <c r="B17" s="13" t="str">
        <f ca="1">IF($A17="","",VLOOKUP($A17,[2]DR!$C$2:$AO$200,3,FALSE))</f>
        <v/>
      </c>
      <c r="C17" s="13" t="str">
        <f ca="1">IF($A17="","",VLOOKUP($A17,[2]DR!$C$2:$AO$200,5,FALSE))</f>
        <v/>
      </c>
      <c r="D17" s="13" t="str">
        <f ca="1">IF($A17="","",VLOOKUP($A17,[2]DR!$C$2:$AO$200,33,FALSE))</f>
        <v/>
      </c>
      <c r="E17" s="13" t="str">
        <f ca="1">IF($A17="","",VLOOKUP($A17,[2]DR!$C$2:$AO$200,37,FALSE))</f>
        <v/>
      </c>
      <c r="F17" s="19" t="str">
        <f ca="1">IF($A17="","",VLOOKUP($A17,[2]DR!$C$2:$AO$200,39,FALSE))</f>
        <v/>
      </c>
      <c r="G17" s="32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4"/>
      <c r="AL17" s="24" t="str">
        <f t="shared" ca="1" si="3"/>
        <v/>
      </c>
      <c r="AM17" s="24" t="str">
        <f t="shared" ca="1" si="2"/>
        <v/>
      </c>
      <c r="AN17" s="39" t="str">
        <f t="shared" ca="1" si="2"/>
        <v/>
      </c>
    </row>
    <row r="18" spans="1:40" x14ac:dyDescent="0.25">
      <c r="A18" s="18" t="str" cm="1">
        <f t="array" aca="1" ref="A18" ca="1">IF(ROWS($1:12)&gt;COUNTA(ListeCollab),"",INDEX(ListeCollab,ROWS($1:12)))</f>
        <v/>
      </c>
      <c r="B18" s="13" t="str">
        <f ca="1">IF($A18="","",VLOOKUP($A18,[2]DR!$C$2:$AO$200,3,FALSE))</f>
        <v/>
      </c>
      <c r="C18" s="13" t="str">
        <f ca="1">IF($A18="","",VLOOKUP($A18,[2]DR!$C$2:$AO$200,5,FALSE))</f>
        <v/>
      </c>
      <c r="D18" s="13" t="str">
        <f ca="1">IF($A18="","",VLOOKUP($A18,[2]DR!$C$2:$AO$200,33,FALSE))</f>
        <v/>
      </c>
      <c r="E18" s="13" t="str">
        <f ca="1">IF($A18="","",VLOOKUP($A18,[2]DR!$C$2:$AO$200,37,FALSE))</f>
        <v/>
      </c>
      <c r="F18" s="19" t="str">
        <f ca="1">IF($A18="","",VLOOKUP($A18,[2]DR!$C$2:$AO$200,39,FALSE))</f>
        <v/>
      </c>
      <c r="G18" s="32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4"/>
      <c r="AL18" s="24" t="str">
        <f t="shared" ca="1" si="3"/>
        <v/>
      </c>
      <c r="AM18" s="24" t="str">
        <f t="shared" ca="1" si="2"/>
        <v/>
      </c>
      <c r="AN18" s="39" t="str">
        <f t="shared" ca="1" si="2"/>
        <v/>
      </c>
    </row>
    <row r="19" spans="1:40" x14ac:dyDescent="0.25">
      <c r="A19" s="18" t="str" cm="1">
        <f t="array" aca="1" ref="A19" ca="1">IF(ROWS($1:13)&gt;COUNTA(ListeCollab),"",INDEX(ListeCollab,ROWS($1:13)))</f>
        <v/>
      </c>
      <c r="B19" s="13" t="str">
        <f ca="1">IF($A19="","",VLOOKUP($A19,[2]DR!$C$2:$AO$200,3,FALSE))</f>
        <v/>
      </c>
      <c r="C19" s="13" t="str">
        <f ca="1">IF($A19="","",VLOOKUP($A19,[2]DR!$C$2:$AO$200,5,FALSE))</f>
        <v/>
      </c>
      <c r="D19" s="13" t="str">
        <f ca="1">IF($A19="","",VLOOKUP($A19,[2]DR!$C$2:$AO$200,33,FALSE))</f>
        <v/>
      </c>
      <c r="E19" s="13" t="str">
        <f ca="1">IF($A19="","",VLOOKUP($A19,[2]DR!$C$2:$AO$200,37,FALSE))</f>
        <v/>
      </c>
      <c r="F19" s="19" t="str">
        <f ca="1">IF($A19="","",VLOOKUP($A19,[2]DR!$C$2:$AO$200,39,FALSE))</f>
        <v/>
      </c>
      <c r="G19" s="32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4"/>
      <c r="AL19" s="24" t="str">
        <f t="shared" ca="1" si="3"/>
        <v/>
      </c>
      <c r="AM19" s="24" t="str">
        <f t="shared" ca="1" si="2"/>
        <v/>
      </c>
      <c r="AN19" s="39" t="str">
        <f t="shared" ca="1" si="2"/>
        <v/>
      </c>
    </row>
    <row r="20" spans="1:40" x14ac:dyDescent="0.25">
      <c r="A20" s="18" t="str" cm="1">
        <f t="array" aca="1" ref="A20" ca="1">IF(ROWS($1:14)&gt;COUNTA(ListeCollab),"",INDEX(ListeCollab,ROWS($1:14)))</f>
        <v/>
      </c>
      <c r="B20" s="13" t="str">
        <f ca="1">IF($A20="","",VLOOKUP($A20,[2]DR!$C$2:$AO$200,3,FALSE))</f>
        <v/>
      </c>
      <c r="C20" s="13" t="str">
        <f ca="1">IF($A20="","",VLOOKUP($A20,[2]DR!$C$2:$AO$200,5,FALSE))</f>
        <v/>
      </c>
      <c r="D20" s="13" t="str">
        <f ca="1">IF($A20="","",VLOOKUP($A20,[2]DR!$C$2:$AO$200,33,FALSE))</f>
        <v/>
      </c>
      <c r="E20" s="13" t="str">
        <f ca="1">IF($A20="","",VLOOKUP($A20,[2]DR!$C$2:$AO$200,37,FALSE))</f>
        <v/>
      </c>
      <c r="F20" s="19" t="str">
        <f ca="1">IF($A20="","",VLOOKUP($A20,[2]DR!$C$2:$AO$200,39,FALSE))</f>
        <v/>
      </c>
      <c r="G20" s="32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4"/>
      <c r="AL20" s="24" t="str">
        <f t="shared" ca="1" si="3"/>
        <v/>
      </c>
      <c r="AM20" s="24" t="str">
        <f t="shared" ca="1" si="2"/>
        <v/>
      </c>
      <c r="AN20" s="39" t="str">
        <f t="shared" ca="1" si="2"/>
        <v/>
      </c>
    </row>
    <row r="21" spans="1:40" x14ac:dyDescent="0.25">
      <c r="A21" s="18" t="str" cm="1">
        <f t="array" aca="1" ref="A21" ca="1">IF(ROWS($1:15)&gt;COUNTA(ListeCollab),"",INDEX(ListeCollab,ROWS($1:15)))</f>
        <v/>
      </c>
      <c r="B21" s="13" t="str">
        <f ca="1">IF($A21="","",VLOOKUP($A21,[2]DR!$C$2:$AO$200,3,FALSE))</f>
        <v/>
      </c>
      <c r="C21" s="13" t="str">
        <f ca="1">IF($A21="","",VLOOKUP($A21,[2]DR!$C$2:$AO$200,5,FALSE))</f>
        <v/>
      </c>
      <c r="D21" s="13" t="str">
        <f ca="1">IF($A21="","",VLOOKUP($A21,[2]DR!$C$2:$AO$200,33,FALSE))</f>
        <v/>
      </c>
      <c r="E21" s="13" t="str">
        <f ca="1">IF($A21="","",VLOOKUP($A21,[2]DR!$C$2:$AO$200,37,FALSE))</f>
        <v/>
      </c>
      <c r="F21" s="19" t="str">
        <f ca="1">IF($A21="","",VLOOKUP($A21,[2]DR!$C$2:$AO$200,39,FALSE))</f>
        <v/>
      </c>
      <c r="G21" s="32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4"/>
      <c r="AL21" s="24" t="str">
        <f t="shared" ca="1" si="3"/>
        <v/>
      </c>
      <c r="AM21" s="24" t="str">
        <f t="shared" ca="1" si="2"/>
        <v/>
      </c>
      <c r="AN21" s="39" t="str">
        <f t="shared" ca="1" si="2"/>
        <v/>
      </c>
    </row>
    <row r="22" spans="1:40" x14ac:dyDescent="0.25">
      <c r="A22" s="18" t="str" cm="1">
        <f t="array" aca="1" ref="A22" ca="1">IF(ROWS($1:16)&gt;COUNTA(ListeCollab),"",INDEX(ListeCollab,ROWS($1:16)))</f>
        <v/>
      </c>
      <c r="B22" s="13" t="str">
        <f ca="1">IF($A22="","",VLOOKUP($A22,[2]DR!$C$2:$AO$200,3,FALSE))</f>
        <v/>
      </c>
      <c r="C22" s="13" t="str">
        <f ca="1">IF($A22="","",VLOOKUP($A22,[2]DR!$C$2:$AO$200,5,FALSE))</f>
        <v/>
      </c>
      <c r="D22" s="13" t="str">
        <f ca="1">IF($A22="","",VLOOKUP($A22,[2]DR!$C$2:$AO$200,33,FALSE))</f>
        <v/>
      </c>
      <c r="E22" s="13" t="str">
        <f ca="1">IF($A22="","",VLOOKUP($A22,[2]DR!$C$2:$AO$200,37,FALSE))</f>
        <v/>
      </c>
      <c r="F22" s="19" t="str">
        <f ca="1">IF($A22="","",VLOOKUP($A22,[2]DR!$C$2:$AO$200,39,FALSE))</f>
        <v/>
      </c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  <c r="AL22" s="24" t="str">
        <f t="shared" ca="1" si="3"/>
        <v/>
      </c>
      <c r="AM22" s="24" t="str">
        <f t="shared" ca="1" si="2"/>
        <v/>
      </c>
      <c r="AN22" s="39" t="str">
        <f t="shared" ca="1" si="2"/>
        <v/>
      </c>
    </row>
    <row r="23" spans="1:40" x14ac:dyDescent="0.25">
      <c r="A23" s="18" t="str" cm="1">
        <f t="array" aca="1" ref="A23" ca="1">IF(ROWS($1:17)&gt;COUNTA(ListeCollab),"",INDEX(ListeCollab,ROWS($1:17)))</f>
        <v/>
      </c>
      <c r="B23" s="13" t="str">
        <f ca="1">IF($A23="","",VLOOKUP($A23,[2]DR!$C$2:$AO$200,3,FALSE))</f>
        <v/>
      </c>
      <c r="C23" s="13" t="str">
        <f ca="1">IF($A23="","",VLOOKUP($A23,[2]DR!$C$2:$AO$200,5,FALSE))</f>
        <v/>
      </c>
      <c r="D23" s="13" t="str">
        <f ca="1">IF($A23="","",VLOOKUP($A23,[2]DR!$C$2:$AO$200,33,FALSE))</f>
        <v/>
      </c>
      <c r="E23" s="13" t="str">
        <f ca="1">IF($A23="","",VLOOKUP($A23,[2]DR!$C$2:$AO$200,37,FALSE))</f>
        <v/>
      </c>
      <c r="F23" s="19" t="str">
        <f ca="1">IF($A23="","",VLOOKUP($A23,[2]DR!$C$2:$AO$200,39,FALSE))</f>
        <v/>
      </c>
      <c r="G23" s="32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4"/>
      <c r="AL23" s="24" t="str">
        <f t="shared" ca="1" si="3"/>
        <v/>
      </c>
      <c r="AM23" s="24" t="str">
        <f t="shared" ca="1" si="3"/>
        <v/>
      </c>
      <c r="AN23" s="39" t="str">
        <f t="shared" ca="1" si="3"/>
        <v/>
      </c>
    </row>
    <row r="24" spans="1:40" x14ac:dyDescent="0.25">
      <c r="A24" s="18" t="str" cm="1">
        <f t="array" aca="1" ref="A24" ca="1">IF(ROWS($1:18)&gt;COUNTA(ListeCollab),"",INDEX(ListeCollab,ROWS($1:18)))</f>
        <v/>
      </c>
      <c r="B24" s="13" t="str">
        <f ca="1">IF($A24="","",VLOOKUP($A24,[2]DR!$C$2:$AO$200,3,FALSE))</f>
        <v/>
      </c>
      <c r="C24" s="13" t="str">
        <f ca="1">IF($A24="","",VLOOKUP($A24,[2]DR!$C$2:$AO$200,5,FALSE))</f>
        <v/>
      </c>
      <c r="D24" s="13" t="str">
        <f ca="1">IF($A24="","",VLOOKUP($A24,[2]DR!$C$2:$AO$200,33,FALSE))</f>
        <v/>
      </c>
      <c r="E24" s="13" t="str">
        <f ca="1">IF($A24="","",VLOOKUP($A24,[2]DR!$C$2:$AO$200,37,FALSE))</f>
        <v/>
      </c>
      <c r="F24" s="19" t="str">
        <f ca="1">IF($A24="","",VLOOKUP($A24,[2]DR!$C$2:$AO$200,39,FALSE))</f>
        <v/>
      </c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4"/>
      <c r="AL24" s="24" t="str">
        <f t="shared" ca="1" si="3"/>
        <v/>
      </c>
      <c r="AM24" s="24" t="str">
        <f t="shared" ca="1" si="3"/>
        <v/>
      </c>
      <c r="AN24" s="39" t="str">
        <f t="shared" ca="1" si="3"/>
        <v/>
      </c>
    </row>
    <row r="25" spans="1:40" x14ac:dyDescent="0.25">
      <c r="A25" s="18" t="str" cm="1">
        <f t="array" aca="1" ref="A25" ca="1">IF(ROWS($1:19)&gt;COUNTA(ListeCollab),"",INDEX(ListeCollab,ROWS($1:19)))</f>
        <v/>
      </c>
      <c r="B25" s="13" t="str">
        <f ca="1">IF($A25="","",VLOOKUP($A25,[2]DR!$C$2:$AO$200,3,FALSE))</f>
        <v/>
      </c>
      <c r="C25" s="13" t="str">
        <f ca="1">IF($A25="","",VLOOKUP($A25,[2]DR!$C$2:$AO$200,5,FALSE))</f>
        <v/>
      </c>
      <c r="D25" s="13" t="str">
        <f ca="1">IF($A25="","",VLOOKUP($A25,[2]DR!$C$2:$AO$200,33,FALSE))</f>
        <v/>
      </c>
      <c r="E25" s="13" t="str">
        <f ca="1">IF($A25="","",VLOOKUP($A25,[2]DR!$C$2:$AO$200,37,FALSE))</f>
        <v/>
      </c>
      <c r="F25" s="19" t="str">
        <f ca="1">IF($A25="","",VLOOKUP($A25,[2]DR!$C$2:$AO$200,39,FALSE))</f>
        <v/>
      </c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4"/>
      <c r="AL25" s="24" t="str">
        <f t="shared" ca="1" si="3"/>
        <v/>
      </c>
      <c r="AM25" s="24" t="str">
        <f t="shared" ca="1" si="3"/>
        <v/>
      </c>
      <c r="AN25" s="39" t="str">
        <f t="shared" ca="1" si="3"/>
        <v/>
      </c>
    </row>
    <row r="26" spans="1:40" x14ac:dyDescent="0.25">
      <c r="A26" s="18" t="str" cm="1">
        <f t="array" aca="1" ref="A26" ca="1">IF(ROWS($1:20)&gt;COUNTA(ListeCollab),"",INDEX(ListeCollab,ROWS($1:20)))</f>
        <v/>
      </c>
      <c r="B26" s="13" t="str">
        <f ca="1">IF($A26="","",VLOOKUP($A26,[2]DR!$C$2:$AO$200,3,FALSE))</f>
        <v/>
      </c>
      <c r="C26" s="13" t="str">
        <f ca="1">IF($A26="","",VLOOKUP($A26,[2]DR!$C$2:$AO$200,5,FALSE))</f>
        <v/>
      </c>
      <c r="D26" s="13" t="str">
        <f ca="1">IF($A26="","",VLOOKUP($A26,[2]DR!$C$2:$AO$200,33,FALSE))</f>
        <v/>
      </c>
      <c r="E26" s="13" t="str">
        <f ca="1">IF($A26="","",VLOOKUP($A26,[2]DR!$C$2:$AO$200,37,FALSE))</f>
        <v/>
      </c>
      <c r="F26" s="19" t="str">
        <f ca="1">IF($A26="","",VLOOKUP($A26,[2]DR!$C$2:$AO$200,39,FALSE))</f>
        <v/>
      </c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4"/>
      <c r="AL26" s="24" t="str">
        <f t="shared" ca="1" si="3"/>
        <v/>
      </c>
      <c r="AM26" s="24" t="str">
        <f t="shared" ca="1" si="3"/>
        <v/>
      </c>
      <c r="AN26" s="39" t="str">
        <f t="shared" ca="1" si="3"/>
        <v/>
      </c>
    </row>
    <row r="27" spans="1:40" x14ac:dyDescent="0.25">
      <c r="A27" s="18" t="str" cm="1">
        <f t="array" aca="1" ref="A27" ca="1">IF(ROWS($1:21)&gt;COUNTA(ListeCollab),"",INDEX(ListeCollab,ROWS($1:21)))</f>
        <v/>
      </c>
      <c r="B27" s="13" t="str">
        <f ca="1">IF($A27="","",VLOOKUP($A27,[2]DR!$C$2:$AO$200,3,FALSE))</f>
        <v/>
      </c>
      <c r="C27" s="13" t="str">
        <f ca="1">IF($A27="","",VLOOKUP($A27,[2]DR!$C$2:$AO$200,5,FALSE))</f>
        <v/>
      </c>
      <c r="D27" s="13" t="str">
        <f ca="1">IF($A27="","",VLOOKUP($A27,[2]DR!$C$2:$AO$200,33,FALSE))</f>
        <v/>
      </c>
      <c r="E27" s="13" t="str">
        <f ca="1">IF($A27="","",VLOOKUP($A27,[2]DR!$C$2:$AO$200,37,FALSE))</f>
        <v/>
      </c>
      <c r="F27" s="19" t="str">
        <f ca="1">IF($A27="","",VLOOKUP($A27,[2]DR!$C$2:$AO$200,39,FALSE))</f>
        <v/>
      </c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4"/>
      <c r="AL27" s="24" t="str">
        <f t="shared" ca="1" si="3"/>
        <v/>
      </c>
      <c r="AM27" s="24" t="str">
        <f t="shared" ca="1" si="3"/>
        <v/>
      </c>
      <c r="AN27" s="39" t="str">
        <f t="shared" ca="1" si="3"/>
        <v/>
      </c>
    </row>
    <row r="28" spans="1:40" x14ac:dyDescent="0.25">
      <c r="A28" s="18" t="str" cm="1">
        <f t="array" aca="1" ref="A28" ca="1">IF(ROWS($1:22)&gt;COUNTA(ListeCollab),"",INDEX(ListeCollab,ROWS($1:22)))</f>
        <v/>
      </c>
      <c r="B28" s="13" t="str">
        <f ca="1">IF($A28="","",VLOOKUP($A28,[2]DR!$C$2:$AO$200,3,FALSE))</f>
        <v/>
      </c>
      <c r="C28" s="13" t="str">
        <f ca="1">IF($A28="","",VLOOKUP($A28,[2]DR!$C$2:$AO$200,5,FALSE))</f>
        <v/>
      </c>
      <c r="D28" s="13" t="str">
        <f ca="1">IF($A28="","",VLOOKUP($A28,[2]DR!$C$2:$AO$200,33,FALSE))</f>
        <v/>
      </c>
      <c r="E28" s="13" t="str">
        <f ca="1">IF($A28="","",VLOOKUP($A28,[2]DR!$C$2:$AO$200,37,FALSE))</f>
        <v/>
      </c>
      <c r="F28" s="19" t="str">
        <f ca="1">IF($A28="","",VLOOKUP($A28,[2]DR!$C$2:$AO$200,39,FALSE))</f>
        <v/>
      </c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4"/>
      <c r="AL28" s="24" t="str">
        <f t="shared" ca="1" si="3"/>
        <v/>
      </c>
      <c r="AM28" s="24" t="str">
        <f t="shared" ca="1" si="3"/>
        <v/>
      </c>
      <c r="AN28" s="39" t="str">
        <f t="shared" ca="1" si="3"/>
        <v/>
      </c>
    </row>
    <row r="29" spans="1:40" x14ac:dyDescent="0.25">
      <c r="A29" s="18" t="str" cm="1">
        <f t="array" aca="1" ref="A29" ca="1">IF(ROWS($1:23)&gt;COUNTA(ListeCollab),"",INDEX(ListeCollab,ROWS($1:23)))</f>
        <v/>
      </c>
      <c r="B29" s="13" t="str">
        <f ca="1">IF($A29="","",VLOOKUP($A29,[2]DR!$C$2:$AO$200,3,FALSE))</f>
        <v/>
      </c>
      <c r="C29" s="13" t="str">
        <f ca="1">IF($A29="","",VLOOKUP($A29,[2]DR!$C$2:$AO$200,5,FALSE))</f>
        <v/>
      </c>
      <c r="D29" s="13" t="str">
        <f ca="1">IF($A29="","",VLOOKUP($A29,[2]DR!$C$2:$AO$200,33,FALSE))</f>
        <v/>
      </c>
      <c r="E29" s="13" t="str">
        <f ca="1">IF($A29="","",VLOOKUP($A29,[2]DR!$C$2:$AO$200,37,FALSE))</f>
        <v/>
      </c>
      <c r="F29" s="19" t="str">
        <f ca="1">IF($A29="","",VLOOKUP($A29,[2]DR!$C$2:$AO$200,39,FALSE))</f>
        <v/>
      </c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4"/>
      <c r="AL29" s="24" t="str">
        <f t="shared" ca="1" si="3"/>
        <v/>
      </c>
      <c r="AM29" s="24" t="str">
        <f t="shared" ca="1" si="3"/>
        <v/>
      </c>
      <c r="AN29" s="39" t="str">
        <f t="shared" ca="1" si="3"/>
        <v/>
      </c>
    </row>
    <row r="30" spans="1:40" x14ac:dyDescent="0.25">
      <c r="A30" s="18" t="str" cm="1">
        <f t="array" aca="1" ref="A30" ca="1">IF(ROWS($1:24)&gt;COUNTA(ListeCollab),"",INDEX(ListeCollab,ROWS($1:24)))</f>
        <v/>
      </c>
      <c r="B30" s="13" t="str">
        <f ca="1">IF($A30="","",VLOOKUP($A30,[2]DR!$C$2:$AO$200,3,FALSE))</f>
        <v/>
      </c>
      <c r="C30" s="13" t="str">
        <f ca="1">IF($A30="","",VLOOKUP($A30,[2]DR!$C$2:$AO$200,5,FALSE))</f>
        <v/>
      </c>
      <c r="D30" s="13" t="str">
        <f ca="1">IF($A30="","",VLOOKUP($A30,[2]DR!$C$2:$AO$200,33,FALSE))</f>
        <v/>
      </c>
      <c r="E30" s="13" t="str">
        <f ca="1">IF($A30="","",VLOOKUP($A30,[2]DR!$C$2:$AO$200,37,FALSE))</f>
        <v/>
      </c>
      <c r="F30" s="19" t="str">
        <f ca="1">IF($A30="","",VLOOKUP($A30,[2]DR!$C$2:$AO$200,39,FALSE))</f>
        <v/>
      </c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4"/>
      <c r="AL30" s="24" t="str">
        <f t="shared" ca="1" si="3"/>
        <v/>
      </c>
      <c r="AM30" s="24" t="str">
        <f t="shared" ca="1" si="3"/>
        <v/>
      </c>
      <c r="AN30" s="39" t="str">
        <f t="shared" ca="1" si="3"/>
        <v/>
      </c>
    </row>
    <row r="31" spans="1:40" x14ac:dyDescent="0.25">
      <c r="A31" s="18" t="str" cm="1">
        <f t="array" aca="1" ref="A31" ca="1">IF(ROWS($1:25)&gt;COUNTA(ListeCollab),"",INDEX(ListeCollab,ROWS($1:25)))</f>
        <v/>
      </c>
      <c r="B31" s="13" t="str">
        <f ca="1">IF($A31="","",VLOOKUP($A31,[2]DR!$C$2:$AO$200,3,FALSE))</f>
        <v/>
      </c>
      <c r="C31" s="13" t="str">
        <f ca="1">IF($A31="","",VLOOKUP($A31,[2]DR!$C$2:$AO$200,5,FALSE))</f>
        <v/>
      </c>
      <c r="D31" s="13" t="str">
        <f ca="1">IF($A31="","",VLOOKUP($A31,[2]DR!$C$2:$AO$200,33,FALSE))</f>
        <v/>
      </c>
      <c r="E31" s="13" t="str">
        <f ca="1">IF($A31="","",VLOOKUP($A31,[2]DR!$C$2:$AO$200,37,FALSE))</f>
        <v/>
      </c>
      <c r="F31" s="19" t="str">
        <f ca="1">IF($A31="","",VLOOKUP($A31,[2]DR!$C$2:$AO$200,39,FALSE))</f>
        <v/>
      </c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4"/>
      <c r="AL31" s="24" t="str">
        <f t="shared" ca="1" si="3"/>
        <v/>
      </c>
      <c r="AM31" s="24" t="str">
        <f t="shared" ca="1" si="3"/>
        <v/>
      </c>
      <c r="AN31" s="39" t="str">
        <f t="shared" ca="1" si="3"/>
        <v/>
      </c>
    </row>
    <row r="32" spans="1:40" x14ac:dyDescent="0.25">
      <c r="A32" s="18" t="str" cm="1">
        <f t="array" aca="1" ref="A32" ca="1">IF(ROWS($1:26)&gt;COUNTA(ListeCollab),"",INDEX(ListeCollab,ROWS($1:26)))</f>
        <v/>
      </c>
      <c r="B32" s="13" t="str">
        <f ca="1">IF($A32="","",VLOOKUP($A32,[2]DR!$C$2:$AO$200,3,FALSE))</f>
        <v/>
      </c>
      <c r="C32" s="13" t="str">
        <f ca="1">IF($A32="","",VLOOKUP($A32,[2]DR!$C$2:$AO$200,5,FALSE))</f>
        <v/>
      </c>
      <c r="D32" s="13" t="str">
        <f ca="1">IF($A32="","",VLOOKUP($A32,[2]DR!$C$2:$AO$200,33,FALSE))</f>
        <v/>
      </c>
      <c r="E32" s="13" t="str">
        <f ca="1">IF($A32="","",VLOOKUP($A32,[2]DR!$C$2:$AO$200,37,FALSE))</f>
        <v/>
      </c>
      <c r="F32" s="19" t="str">
        <f ca="1">IF($A32="","",VLOOKUP($A32,[2]DR!$C$2:$AO$200,39,FALSE))</f>
        <v/>
      </c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4"/>
      <c r="AL32" s="24" t="str">
        <f t="shared" ca="1" si="3"/>
        <v/>
      </c>
      <c r="AM32" s="24" t="str">
        <f t="shared" ca="1" si="3"/>
        <v/>
      </c>
      <c r="AN32" s="39" t="str">
        <f t="shared" ca="1" si="3"/>
        <v/>
      </c>
    </row>
    <row r="33" spans="1:40" x14ac:dyDescent="0.25">
      <c r="A33" s="18" t="str" cm="1">
        <f t="array" aca="1" ref="A33" ca="1">IF(ROWS($1:27)&gt;COUNTA(ListeCollab),"",INDEX(ListeCollab,ROWS($1:27)))</f>
        <v/>
      </c>
      <c r="B33" s="13" t="str">
        <f ca="1">IF($A33="","",VLOOKUP($A33,[2]DR!$C$2:$AO$200,3,FALSE))</f>
        <v/>
      </c>
      <c r="C33" s="13" t="str">
        <f ca="1">IF($A33="","",VLOOKUP($A33,[2]DR!$C$2:$AO$200,5,FALSE))</f>
        <v/>
      </c>
      <c r="D33" s="13" t="str">
        <f ca="1">IF($A33="","",VLOOKUP($A33,[2]DR!$C$2:$AO$200,33,FALSE))</f>
        <v/>
      </c>
      <c r="E33" s="13" t="str">
        <f ca="1">IF($A33="","",VLOOKUP($A33,[2]DR!$C$2:$AO$200,37,FALSE))</f>
        <v/>
      </c>
      <c r="F33" s="19" t="str">
        <f ca="1">IF($A33="","",VLOOKUP($A33,[2]DR!$C$2:$AO$200,39,FALSE))</f>
        <v/>
      </c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4"/>
      <c r="AL33" s="24" t="str">
        <f t="shared" ca="1" si="3"/>
        <v/>
      </c>
      <c r="AM33" s="24" t="str">
        <f t="shared" ca="1" si="3"/>
        <v/>
      </c>
      <c r="AN33" s="39" t="str">
        <f t="shared" ca="1" si="3"/>
        <v/>
      </c>
    </row>
    <row r="34" spans="1:40" x14ac:dyDescent="0.25">
      <c r="A34" s="18" t="str" cm="1">
        <f t="array" aca="1" ref="A34" ca="1">IF(ROWS($1:28)&gt;COUNTA(ListeCollab),"",INDEX(ListeCollab,ROWS($1:28)))</f>
        <v/>
      </c>
      <c r="B34" s="13" t="str">
        <f ca="1">IF($A34="","",VLOOKUP($A34,[2]DR!$C$2:$AO$200,3,FALSE))</f>
        <v/>
      </c>
      <c r="C34" s="13" t="str">
        <f ca="1">IF($A34="","",VLOOKUP($A34,[2]DR!$C$2:$AO$200,5,FALSE))</f>
        <v/>
      </c>
      <c r="D34" s="13" t="str">
        <f ca="1">IF($A34="","",VLOOKUP($A34,[2]DR!$C$2:$AO$200,33,FALSE))</f>
        <v/>
      </c>
      <c r="E34" s="13" t="str">
        <f ca="1">IF($A34="","",VLOOKUP($A34,[2]DR!$C$2:$AO$200,37,FALSE))</f>
        <v/>
      </c>
      <c r="F34" s="19" t="str">
        <f ca="1">IF($A34="","",VLOOKUP($A34,[2]DR!$C$2:$AO$200,39,FALSE))</f>
        <v/>
      </c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4"/>
      <c r="AL34" s="24" t="str">
        <f t="shared" ca="1" si="3"/>
        <v/>
      </c>
      <c r="AM34" s="24" t="str">
        <f t="shared" ca="1" si="3"/>
        <v/>
      </c>
      <c r="AN34" s="39" t="str">
        <f t="shared" ca="1" si="3"/>
        <v/>
      </c>
    </row>
    <row r="35" spans="1:40" x14ac:dyDescent="0.25">
      <c r="A35" s="18" t="str" cm="1">
        <f t="array" aca="1" ref="A35" ca="1">IF(ROWS($1:29)&gt;COUNTA(ListeCollab),"",INDEX(ListeCollab,ROWS($1:29)))</f>
        <v/>
      </c>
      <c r="B35" s="13" t="str">
        <f ca="1">IF($A35="","",VLOOKUP($A35,[2]DR!$C$2:$AO$200,3,FALSE))</f>
        <v/>
      </c>
      <c r="C35" s="13" t="str">
        <f ca="1">IF($A35="","",VLOOKUP($A35,[2]DR!$C$2:$AO$200,5,FALSE))</f>
        <v/>
      </c>
      <c r="D35" s="13" t="str">
        <f ca="1">IF($A35="","",VLOOKUP($A35,[2]DR!$C$2:$AO$200,33,FALSE))</f>
        <v/>
      </c>
      <c r="E35" s="13" t="str">
        <f ca="1">IF($A35="","",VLOOKUP($A35,[2]DR!$C$2:$AO$200,37,FALSE))</f>
        <v/>
      </c>
      <c r="F35" s="19" t="str">
        <f ca="1">IF($A35="","",VLOOKUP($A35,[2]DR!$C$2:$AO$200,39,FALSE))</f>
        <v/>
      </c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4"/>
      <c r="AL35" s="24" t="str">
        <f t="shared" ca="1" si="3"/>
        <v/>
      </c>
      <c r="AM35" s="24" t="str">
        <f t="shared" ca="1" si="3"/>
        <v/>
      </c>
      <c r="AN35" s="39" t="str">
        <f t="shared" ca="1" si="3"/>
        <v/>
      </c>
    </row>
    <row r="36" spans="1:40" ht="13.8" thickBot="1" x14ac:dyDescent="0.3">
      <c r="A36" s="18" t="str" cm="1">
        <f t="array" aca="1" ref="A36" ca="1">IF(ROWS($1:30)&gt;COUNTA(ListeCollab),"",INDEX(ListeCollab,ROWS($1:30)))</f>
        <v/>
      </c>
      <c r="B36" s="13" t="str">
        <f ca="1">IF($A36="","",VLOOKUP($A36,[2]DR!$C$2:$AO$200,3,FALSE))</f>
        <v/>
      </c>
      <c r="C36" s="13" t="str">
        <f ca="1">IF($A36="","",VLOOKUP($A36,[2]DR!$C$2:$AO$200,5,FALSE))</f>
        <v/>
      </c>
      <c r="D36" s="13" t="str">
        <f ca="1">IF($A36="","",VLOOKUP($A36,[2]DR!$C$2:$AO$200,33,FALSE))</f>
        <v/>
      </c>
      <c r="E36" s="13" t="str">
        <f ca="1">IF($A36="","",VLOOKUP($A36,[2]DR!$C$2:$AO$200,37,FALSE))</f>
        <v/>
      </c>
      <c r="F36" s="19" t="str">
        <f ca="1">IF($A36="","",VLOOKUP($A36,[2]DR!$C$2:$AO$200,39,FALSE))</f>
        <v/>
      </c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4"/>
      <c r="AL36" s="40" t="str">
        <f t="shared" ca="1" si="3"/>
        <v/>
      </c>
      <c r="AM36" s="40" t="str">
        <f t="shared" ca="1" si="3"/>
        <v/>
      </c>
      <c r="AN36" s="41" t="str">
        <f t="shared" ca="1" si="3"/>
        <v/>
      </c>
    </row>
  </sheetData>
  <mergeCells count="1">
    <mergeCell ref="A5:F5"/>
  </mergeCells>
  <conditionalFormatting sqref="G5:AK36 AL5:AN5">
    <cfRule type="expression" dxfId="79" priority="10">
      <formula>WEEKDAY(G$5,2)&gt;5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B3E5552C-B11B-4C03-9928-F320A888D7B3}">
            <xm:f>NOT(ISNA(VLOOKUP(G$5,Sources!$J$3:$J$15,1,0)))</xm:f>
            <x14:dxf>
              <fill>
                <patternFill>
                  <bgColor rgb="FFFFC000"/>
                </patternFill>
              </fill>
            </x14:dxf>
          </x14:cfRule>
          <xm:sqref>G5:AK36 AL5:AN5</xm:sqref>
        </x14:conditionalFormatting>
        <x14:conditionalFormatting xmlns:xm="http://schemas.microsoft.com/office/excel/2006/main">
          <x14:cfRule type="containsText" priority="2" operator="containsText" id="{C9853622-D401-402A-92A3-6B166DA1E518}">
            <xm:f>NOT(ISERROR(SEARCH(Sources!$K$7,G7)))</xm:f>
            <xm:f>Sources!$K$7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201053AB-4C2A-4D4A-86C3-AF1523E05A7C}">
            <xm:f>NOT(ISERROR(SEARCH(Sources!$K$6,G7)))</xm:f>
            <xm:f>Sources!$K$6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50B8CD54-63CC-4B4D-830E-342E40C28EE7}">
            <xm:f>NOT(ISERROR(SEARCH(Sources!$K$5,G7)))</xm:f>
            <xm:f>Sources!$K$5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13914A01-8790-40E8-AF49-3BC87F08AC8E}">
            <xm:f>NOT(ISERROR(SEARCH(Sources!$K$4,G7)))</xm:f>
            <xm:f>Sources!$K$4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53F96958-AFE7-418C-9A0C-7361BFA49C62}">
            <xm:f>NOT(ISERROR(SEARCH(Sources!$K$3,G7)))</xm:f>
            <xm:f>Sources!$K$3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14:cfRule type="containsText" priority="7" operator="containsText" id="{0D574740-BA6C-47C6-9151-5FA2C581198C}">
            <xm:f>NOT(ISERROR(SEARCH(Sources!$K$2,G7)))</xm:f>
            <xm:f>Sources!$K$2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8" operator="containsText" id="{E422C68B-9A5C-4EA7-84CF-3D82C3C075A3}">
            <xm:f>NOT(ISERROR(SEARCH(Sources!$K$1,G7)))</xm:f>
            <xm:f>Sources!$K$1</xm:f>
            <x14:dxf>
              <font>
                <b/>
                <i val="0"/>
              </font>
            </x14:dxf>
          </x14:cfRule>
          <xm:sqref>G7:AK36</xm:sqref>
        </x14:conditionalFormatting>
        <x14:conditionalFormatting xmlns:xm="http://schemas.microsoft.com/office/excel/2006/main">
          <x14:cfRule type="containsText" priority="1" operator="containsText" id="{6799E3CF-2F89-4FEE-8005-36E466713290}">
            <xm:f>NOT(ISERROR(SEARCH(Sources!$K$8,AF18)))</xm:f>
            <xm:f>Sources!$K$8</xm:f>
            <x14:dxf>
              <font>
                <b/>
                <i val="0"/>
              </font>
              <fill>
                <patternFill>
                  <bgColor rgb="FF7030A0"/>
                </patternFill>
              </fill>
            </x14:dxf>
          </x14:cfRule>
          <xm:sqref>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Sources!$B$2:$B$13</xm:f>
          </x14:formula1>
          <xm:sqref>F3</xm:sqref>
        </x14:dataValidation>
        <x14:dataValidation type="list" allowBlank="1" showInputMessage="1" showErrorMessage="1">
          <x14:formula1>
            <xm:f>Sources!$E$2:$E$13</xm:f>
          </x14:formula1>
          <xm:sqref>F2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topLeftCell="A6" zoomScaleNormal="100" workbookViewId="0">
      <selection activeCell="D7" sqref="D7:F36"/>
    </sheetView>
  </sheetViews>
  <sheetFormatPr baseColWidth="10" defaultRowHeight="13.2" x14ac:dyDescent="0.25"/>
  <cols>
    <col min="1" max="1" width="5.77734375" customWidth="1"/>
    <col min="2" max="5" width="10.77734375" customWidth="1"/>
    <col min="6" max="6" width="10.77734375" style="1" customWidth="1"/>
    <col min="7" max="40" width="4.6640625" customWidth="1"/>
  </cols>
  <sheetData>
    <row r="1" spans="1:40" ht="13.8" thickBot="1" x14ac:dyDescent="0.3"/>
    <row r="2" spans="1:40" ht="13.8" customHeight="1" thickBot="1" x14ac:dyDescent="0.3">
      <c r="A2" s="46"/>
      <c r="B2" s="46"/>
      <c r="C2" s="50" t="str">
        <f>Sources!N1</f>
        <v xml:space="preserve">Année : </v>
      </c>
      <c r="D2" s="51">
        <f>Sources!O16</f>
        <v>2020</v>
      </c>
      <c r="E2" s="47"/>
      <c r="F2" s="48"/>
      <c r="H2" s="26" t="s">
        <v>48</v>
      </c>
      <c r="I2" s="6" t="s">
        <v>49</v>
      </c>
      <c r="L2" s="29" t="s">
        <v>54</v>
      </c>
      <c r="M2" s="6" t="s">
        <v>56</v>
      </c>
      <c r="Q2" s="37" t="s">
        <v>59</v>
      </c>
      <c r="R2" s="6" t="s">
        <v>60</v>
      </c>
      <c r="V2" s="28" t="s">
        <v>52</v>
      </c>
      <c r="W2" s="6" t="s">
        <v>53</v>
      </c>
    </row>
    <row r="3" spans="1:40" ht="13.8" customHeight="1" thickBot="1" x14ac:dyDescent="0.3">
      <c r="A3" s="46"/>
      <c r="B3" s="46"/>
      <c r="C3" s="50" t="str">
        <f>Sources!N2</f>
        <v xml:space="preserve">Mois : </v>
      </c>
      <c r="D3" s="51" t="str">
        <f>Sources!O17</f>
        <v>Novembre</v>
      </c>
      <c r="E3" s="47"/>
      <c r="F3" s="49"/>
      <c r="H3" s="27" t="s">
        <v>50</v>
      </c>
      <c r="I3" s="6" t="s">
        <v>51</v>
      </c>
      <c r="L3" s="30" t="s">
        <v>55</v>
      </c>
      <c r="M3" s="6" t="s">
        <v>57</v>
      </c>
      <c r="Q3" s="38" t="s">
        <v>61</v>
      </c>
      <c r="R3" s="6" t="s">
        <v>62</v>
      </c>
      <c r="V3" s="31" t="s">
        <v>58</v>
      </c>
      <c r="W3" s="6" t="s">
        <v>58</v>
      </c>
    </row>
    <row r="4" spans="1:40" ht="13.8" thickBot="1" x14ac:dyDescent="0.3"/>
    <row r="5" spans="1:40" ht="73.95" customHeight="1" thickBot="1" x14ac:dyDescent="0.3">
      <c r="A5" s="71" t="str">
        <f>Sources!O3</f>
        <v>Europe 1</v>
      </c>
      <c r="B5" s="72"/>
      <c r="C5" s="72"/>
      <c r="D5" s="72"/>
      <c r="E5" s="72"/>
      <c r="F5" s="73"/>
      <c r="G5" s="15">
        <f>DATEVALUE(COLUMNS($B:B)&amp;Sources!$O$17&amp;Sources!$O$16)</f>
        <v>44136</v>
      </c>
      <c r="H5" s="8">
        <f>IF(G5="","",IF(MONTH(G5+1)&lt;&gt;MONTH(G5),"",G5+1))</f>
        <v>44137</v>
      </c>
      <c r="I5" s="8">
        <f t="shared" ref="I5:AK5" si="0">IF(H5="","",IF(MONTH(H5+1)&lt;&gt;MONTH(H5),"",H5+1))</f>
        <v>44138</v>
      </c>
      <c r="J5" s="8">
        <f t="shared" si="0"/>
        <v>44139</v>
      </c>
      <c r="K5" s="8">
        <f t="shared" si="0"/>
        <v>44140</v>
      </c>
      <c r="L5" s="8">
        <f t="shared" si="0"/>
        <v>44141</v>
      </c>
      <c r="M5" s="8">
        <f t="shared" si="0"/>
        <v>44142</v>
      </c>
      <c r="N5" s="8">
        <f t="shared" si="0"/>
        <v>44143</v>
      </c>
      <c r="O5" s="8">
        <f t="shared" si="0"/>
        <v>44144</v>
      </c>
      <c r="P5" s="8">
        <f t="shared" si="0"/>
        <v>44145</v>
      </c>
      <c r="Q5" s="8">
        <f t="shared" si="0"/>
        <v>44146</v>
      </c>
      <c r="R5" s="8">
        <f t="shared" si="0"/>
        <v>44147</v>
      </c>
      <c r="S5" s="8">
        <f t="shared" si="0"/>
        <v>44148</v>
      </c>
      <c r="T5" s="8">
        <f t="shared" si="0"/>
        <v>44149</v>
      </c>
      <c r="U5" s="8">
        <f t="shared" si="0"/>
        <v>44150</v>
      </c>
      <c r="V5" s="8">
        <f t="shared" si="0"/>
        <v>44151</v>
      </c>
      <c r="W5" s="8">
        <f t="shared" si="0"/>
        <v>44152</v>
      </c>
      <c r="X5" s="8">
        <f t="shared" si="0"/>
        <v>44153</v>
      </c>
      <c r="Y5" s="8">
        <f t="shared" si="0"/>
        <v>44154</v>
      </c>
      <c r="Z5" s="8">
        <f t="shared" si="0"/>
        <v>44155</v>
      </c>
      <c r="AA5" s="8">
        <f t="shared" si="0"/>
        <v>44156</v>
      </c>
      <c r="AB5" s="8">
        <f t="shared" si="0"/>
        <v>44157</v>
      </c>
      <c r="AC5" s="8">
        <f t="shared" si="0"/>
        <v>44158</v>
      </c>
      <c r="AD5" s="8">
        <f t="shared" si="0"/>
        <v>44159</v>
      </c>
      <c r="AE5" s="8">
        <f t="shared" si="0"/>
        <v>44160</v>
      </c>
      <c r="AF5" s="8">
        <f t="shared" si="0"/>
        <v>44161</v>
      </c>
      <c r="AG5" s="8">
        <f t="shared" si="0"/>
        <v>44162</v>
      </c>
      <c r="AH5" s="8">
        <f t="shared" si="0"/>
        <v>44163</v>
      </c>
      <c r="AI5" s="8">
        <f t="shared" si="0"/>
        <v>44164</v>
      </c>
      <c r="AJ5" s="8">
        <f t="shared" si="0"/>
        <v>44165</v>
      </c>
      <c r="AK5" s="25" t="str">
        <f t="shared" si="0"/>
        <v/>
      </c>
      <c r="AL5" s="43" t="str">
        <f>D6</f>
        <v>Solde CP</v>
      </c>
      <c r="AM5" s="44" t="str">
        <f t="shared" ref="AM5:AN5" si="1">E6</f>
        <v>Solde CA</v>
      </c>
      <c r="AN5" s="45" t="str">
        <f t="shared" si="1"/>
        <v>Solde RTT</v>
      </c>
    </row>
    <row r="6" spans="1:40" ht="13.8" thickBot="1" x14ac:dyDescent="0.3">
      <c r="A6" s="16" t="s">
        <v>32</v>
      </c>
      <c r="B6" s="14" t="s">
        <v>33</v>
      </c>
      <c r="C6" s="14" t="s">
        <v>34</v>
      </c>
      <c r="D6" s="14" t="s">
        <v>45</v>
      </c>
      <c r="E6" s="14" t="s">
        <v>46</v>
      </c>
      <c r="F6" s="17" t="s">
        <v>47</v>
      </c>
      <c r="G6" s="32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4"/>
      <c r="AL6" s="21"/>
      <c r="AM6" s="22"/>
      <c r="AN6" s="23"/>
    </row>
    <row r="7" spans="1:40" x14ac:dyDescent="0.25">
      <c r="A7" s="18" t="e" cm="1">
        <f t="array" aca="1" ref="A7" ca="1">IF(ROWS($1:1)&gt;COUNTA(ListeCollab),"",INDEX(ListeCollab,ROWS($1:1)))</f>
        <v>#N/A</v>
      </c>
      <c r="B7" s="13" t="e">
        <f ca="1">IF($A7="","",VLOOKUP($A7,[2]DR!$C$2:$AO$200,3,FALSE))</f>
        <v>#N/A</v>
      </c>
      <c r="C7" s="13" t="e">
        <f ca="1">IF($A7="","",VLOOKUP($A7,[2]DR!$C$2:$AO$200,5,FALSE))</f>
        <v>#N/A</v>
      </c>
      <c r="D7" s="13" t="e">
        <f ca="1">IF($A7="","",VLOOKUP($A7,[2]DR!$C$2:$AO$200,33,FALSE))</f>
        <v>#N/A</v>
      </c>
      <c r="E7" s="13" t="e">
        <f ca="1">IF($A7="","",VLOOKUP($A7,[2]DR!$C$2:$AO$200,37,FALSE))</f>
        <v>#N/A</v>
      </c>
      <c r="F7" s="19" t="e">
        <f ca="1">IF($A7="","",VLOOKUP($A7,[2]DR!$C$2:$AO$200,39,FALSE))</f>
        <v>#N/A</v>
      </c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4"/>
      <c r="AL7" s="21" t="e">
        <f ca="1">IF($A7="","",D7-COUNTIF($G7:$AK7,MID(AL$5,7,3)))</f>
        <v>#N/A</v>
      </c>
      <c r="AM7" s="21" t="e">
        <f t="shared" ref="AM7:AN22" ca="1" si="2">IF($A7="","",E7-COUNTIF($G7:$AK7,MID(AM$5,7,3)))</f>
        <v>#N/A</v>
      </c>
      <c r="AN7" s="42" t="e">
        <f t="shared" ca="1" si="2"/>
        <v>#N/A</v>
      </c>
    </row>
    <row r="8" spans="1:40" x14ac:dyDescent="0.25">
      <c r="A8" s="18" t="str" cm="1">
        <f t="array" aca="1" ref="A8" ca="1">IF(ROWS($1:2)&gt;COUNTA(ListeCollab),"",INDEX(ListeCollab,ROWS($1:2)))</f>
        <v/>
      </c>
      <c r="B8" s="13" t="str">
        <f ca="1">IF($A8="","",VLOOKUP($A8,[2]DR!$C$2:$AO$200,3,FALSE))</f>
        <v/>
      </c>
      <c r="C8" s="13" t="str">
        <f ca="1">IF($A8="","",VLOOKUP($A8,[2]DR!$C$2:$AO$200,5,FALSE))</f>
        <v/>
      </c>
      <c r="D8" s="13" t="str">
        <f ca="1">IF($A8="","",VLOOKUP($A8,[2]DR!$C$2:$AO$200,33,FALSE))</f>
        <v/>
      </c>
      <c r="E8" s="13" t="str">
        <f ca="1">IF($A8="","",VLOOKUP($A8,[2]DR!$C$2:$AO$200,37,FALSE))</f>
        <v/>
      </c>
      <c r="F8" s="19" t="str">
        <f ca="1">IF($A8="","",VLOOKUP($A8,[2]DR!$C$2:$AO$200,39,FALSE))</f>
        <v/>
      </c>
      <c r="G8" s="32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4"/>
      <c r="AL8" s="24" t="str">
        <f t="shared" ref="AL8:AN36" ca="1" si="3">IF($A8="","",D8-COUNTIF($G8:$AK8,MID(AL$5,7,3)))</f>
        <v/>
      </c>
      <c r="AM8" s="24" t="str">
        <f t="shared" ca="1" si="2"/>
        <v/>
      </c>
      <c r="AN8" s="39" t="str">
        <f t="shared" ca="1" si="2"/>
        <v/>
      </c>
    </row>
    <row r="9" spans="1:40" x14ac:dyDescent="0.25">
      <c r="A9" s="18" t="str" cm="1">
        <f t="array" aca="1" ref="A9" ca="1">IF(ROWS($1:3)&gt;COUNTA(ListeCollab),"",INDEX(ListeCollab,ROWS($1:3)))</f>
        <v/>
      </c>
      <c r="B9" s="13" t="str">
        <f ca="1">IF($A9="","",VLOOKUP($A9,[2]DR!$C$2:$AO$200,3,FALSE))</f>
        <v/>
      </c>
      <c r="C9" s="13" t="str">
        <f ca="1">IF($A9="","",VLOOKUP($A9,[2]DR!$C$2:$AO$200,5,FALSE))</f>
        <v/>
      </c>
      <c r="D9" s="13" t="str">
        <f ca="1">IF($A9="","",VLOOKUP($A9,[2]DR!$C$2:$AO$200,33,FALSE))</f>
        <v/>
      </c>
      <c r="E9" s="13" t="str">
        <f ca="1">IF($A9="","",VLOOKUP($A9,[2]DR!$C$2:$AO$200,37,FALSE))</f>
        <v/>
      </c>
      <c r="F9" s="19" t="str">
        <f ca="1">IF($A9="","",VLOOKUP($A9,[2]DR!$C$2:$AO$200,39,FALSE))</f>
        <v/>
      </c>
      <c r="G9" s="32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4"/>
      <c r="AL9" s="24" t="str">
        <f t="shared" ca="1" si="3"/>
        <v/>
      </c>
      <c r="AM9" s="24" t="str">
        <f t="shared" ca="1" si="2"/>
        <v/>
      </c>
      <c r="AN9" s="39" t="str">
        <f t="shared" ca="1" si="2"/>
        <v/>
      </c>
    </row>
    <row r="10" spans="1:40" x14ac:dyDescent="0.25">
      <c r="A10" s="18" t="str" cm="1">
        <f t="array" aca="1" ref="A10" ca="1">IF(ROWS($1:4)&gt;COUNTA(ListeCollab),"",INDEX(ListeCollab,ROWS($1:4)))</f>
        <v/>
      </c>
      <c r="B10" s="13" t="str">
        <f ca="1">IF($A10="","",VLOOKUP($A10,[2]DR!$C$2:$AO$200,3,FALSE))</f>
        <v/>
      </c>
      <c r="C10" s="13" t="str">
        <f ca="1">IF($A10="","",VLOOKUP($A10,[2]DR!$C$2:$AO$200,5,FALSE))</f>
        <v/>
      </c>
      <c r="D10" s="13" t="str">
        <f ca="1">IF($A10="","",VLOOKUP($A10,[2]DR!$C$2:$AO$200,33,FALSE))</f>
        <v/>
      </c>
      <c r="E10" s="13" t="str">
        <f ca="1">IF($A10="","",VLOOKUP($A10,[2]DR!$C$2:$AO$200,37,FALSE))</f>
        <v/>
      </c>
      <c r="F10" s="19" t="str">
        <f ca="1">IF($A10="","",VLOOKUP($A10,[2]DR!$C$2:$AO$200,39,FALSE))</f>
        <v/>
      </c>
      <c r="G10" s="32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4"/>
      <c r="AL10" s="24" t="str">
        <f t="shared" ca="1" si="3"/>
        <v/>
      </c>
      <c r="AM10" s="24" t="str">
        <f t="shared" ca="1" si="2"/>
        <v/>
      </c>
      <c r="AN10" s="39" t="str">
        <f t="shared" ca="1" si="2"/>
        <v/>
      </c>
    </row>
    <row r="11" spans="1:40" x14ac:dyDescent="0.25">
      <c r="A11" s="18" t="str" cm="1">
        <f t="array" aca="1" ref="A11" ca="1">IF(ROWS($1:5)&gt;COUNTA(ListeCollab),"",INDEX(ListeCollab,ROWS($1:5)))</f>
        <v/>
      </c>
      <c r="B11" s="13" t="str">
        <f ca="1">IF($A11="","",VLOOKUP($A11,[2]DR!$C$2:$AO$200,3,FALSE))</f>
        <v/>
      </c>
      <c r="C11" s="13" t="str">
        <f ca="1">IF($A11="","",VLOOKUP($A11,[2]DR!$C$2:$AO$200,5,FALSE))</f>
        <v/>
      </c>
      <c r="D11" s="13" t="str">
        <f ca="1">IF($A11="","",VLOOKUP($A11,[2]DR!$C$2:$AO$200,33,FALSE))</f>
        <v/>
      </c>
      <c r="E11" s="13" t="str">
        <f ca="1">IF($A11="","",VLOOKUP($A11,[2]DR!$C$2:$AO$200,37,FALSE))</f>
        <v/>
      </c>
      <c r="F11" s="19" t="str">
        <f ca="1">IF($A11="","",VLOOKUP($A11,[2]DR!$C$2:$AO$200,39,FALSE))</f>
        <v/>
      </c>
      <c r="G11" s="32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  <c r="AL11" s="24" t="str">
        <f t="shared" ca="1" si="3"/>
        <v/>
      </c>
      <c r="AM11" s="24" t="str">
        <f t="shared" ca="1" si="2"/>
        <v/>
      </c>
      <c r="AN11" s="39" t="str">
        <f t="shared" ca="1" si="2"/>
        <v/>
      </c>
    </row>
    <row r="12" spans="1:40" x14ac:dyDescent="0.25">
      <c r="A12" s="18" t="str" cm="1">
        <f t="array" aca="1" ref="A12" ca="1">IF(ROWS($1:6)&gt;COUNTA(ListeCollab),"",INDEX(ListeCollab,ROWS($1:6)))</f>
        <v/>
      </c>
      <c r="B12" s="13" t="str">
        <f ca="1">IF($A12="","",VLOOKUP($A12,[2]DR!$C$2:$AO$200,3,FALSE))</f>
        <v/>
      </c>
      <c r="C12" s="13" t="str">
        <f ca="1">IF($A12="","",VLOOKUP($A12,[2]DR!$C$2:$AO$200,5,FALSE))</f>
        <v/>
      </c>
      <c r="D12" s="13" t="str">
        <f ca="1">IF($A12="","",VLOOKUP($A12,[2]DR!$C$2:$AO$200,33,FALSE))</f>
        <v/>
      </c>
      <c r="E12" s="13" t="str">
        <f ca="1">IF($A12="","",VLOOKUP($A12,[2]DR!$C$2:$AO$200,37,FALSE))</f>
        <v/>
      </c>
      <c r="F12" s="19" t="str">
        <f ca="1">IF($A12="","",VLOOKUP($A12,[2]DR!$C$2:$AO$200,39,FALSE))</f>
        <v/>
      </c>
      <c r="G12" s="32"/>
      <c r="H12" s="33"/>
      <c r="I12" s="33"/>
      <c r="J12" s="33"/>
      <c r="K12" s="33"/>
      <c r="L12" s="33"/>
      <c r="M12" s="33"/>
      <c r="N12" s="33"/>
      <c r="O12" s="33"/>
      <c r="P12" s="35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4"/>
      <c r="AL12" s="24" t="str">
        <f t="shared" ca="1" si="3"/>
        <v/>
      </c>
      <c r="AM12" s="24" t="str">
        <f t="shared" ca="1" si="2"/>
        <v/>
      </c>
      <c r="AN12" s="39" t="str">
        <f t="shared" ca="1" si="2"/>
        <v/>
      </c>
    </row>
    <row r="13" spans="1:40" x14ac:dyDescent="0.25">
      <c r="A13" s="18" t="str" cm="1">
        <f t="array" aca="1" ref="A13" ca="1">IF(ROWS($1:7)&gt;COUNTA(ListeCollab),"",INDEX(ListeCollab,ROWS($1:7)))</f>
        <v/>
      </c>
      <c r="B13" s="13" t="str">
        <f ca="1">IF($A13="","",VLOOKUP($A13,[2]DR!$C$2:$AO$200,3,FALSE))</f>
        <v/>
      </c>
      <c r="C13" s="13" t="str">
        <f ca="1">IF($A13="","",VLOOKUP($A13,[2]DR!$C$2:$AO$200,5,FALSE))</f>
        <v/>
      </c>
      <c r="D13" s="13" t="str">
        <f ca="1">IF($A13="","",VLOOKUP($A13,[2]DR!$C$2:$AO$200,33,FALSE))</f>
        <v/>
      </c>
      <c r="E13" s="13" t="str">
        <f ca="1">IF($A13="","",VLOOKUP($A13,[2]DR!$C$2:$AO$200,37,FALSE))</f>
        <v/>
      </c>
      <c r="F13" s="19" t="str">
        <f ca="1">IF($A13="","",VLOOKUP($A13,[2]DR!$C$2:$AO$200,39,FALSE))</f>
        <v/>
      </c>
      <c r="G13" s="32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4"/>
      <c r="AL13" s="24" t="str">
        <f t="shared" ca="1" si="3"/>
        <v/>
      </c>
      <c r="AM13" s="24" t="str">
        <f t="shared" ca="1" si="2"/>
        <v/>
      </c>
      <c r="AN13" s="39" t="str">
        <f t="shared" ca="1" si="2"/>
        <v/>
      </c>
    </row>
    <row r="14" spans="1:40" x14ac:dyDescent="0.25">
      <c r="A14" s="18" t="str" cm="1">
        <f t="array" aca="1" ref="A14" ca="1">IF(ROWS($1:8)&gt;COUNTA(ListeCollab),"",INDEX(ListeCollab,ROWS($1:8)))</f>
        <v/>
      </c>
      <c r="B14" s="13" t="str">
        <f ca="1">IF($A14="","",VLOOKUP($A14,[2]DR!$C$2:$AO$200,3,FALSE))</f>
        <v/>
      </c>
      <c r="C14" s="13" t="str">
        <f ca="1">IF($A14="","",VLOOKUP($A14,[2]DR!$C$2:$AO$200,5,FALSE))</f>
        <v/>
      </c>
      <c r="D14" s="13" t="str">
        <f ca="1">IF($A14="","",VLOOKUP($A14,[2]DR!$C$2:$AO$200,33,FALSE))</f>
        <v/>
      </c>
      <c r="E14" s="13" t="str">
        <f ca="1">IF($A14="","",VLOOKUP($A14,[2]DR!$C$2:$AO$200,37,FALSE))</f>
        <v/>
      </c>
      <c r="F14" s="19" t="str">
        <f ca="1">IF($A14="","",VLOOKUP($A14,[2]DR!$C$2:$AO$200,39,FALSE))</f>
        <v/>
      </c>
      <c r="G14" s="32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4"/>
      <c r="AL14" s="24" t="str">
        <f t="shared" ca="1" si="3"/>
        <v/>
      </c>
      <c r="AM14" s="24" t="str">
        <f t="shared" ca="1" si="2"/>
        <v/>
      </c>
      <c r="AN14" s="39" t="str">
        <f t="shared" ca="1" si="2"/>
        <v/>
      </c>
    </row>
    <row r="15" spans="1:40" x14ac:dyDescent="0.25">
      <c r="A15" s="18" t="str" cm="1">
        <f t="array" aca="1" ref="A15" ca="1">IF(ROWS($1:9)&gt;COUNTA(ListeCollab),"",INDEX(ListeCollab,ROWS($1:9)))</f>
        <v/>
      </c>
      <c r="B15" s="13" t="str">
        <f ca="1">IF($A15="","",VLOOKUP($A15,[2]DR!$C$2:$AO$200,3,FALSE))</f>
        <v/>
      </c>
      <c r="C15" s="13" t="str">
        <f ca="1">IF($A15="","",VLOOKUP($A15,[2]DR!$C$2:$AO$200,5,FALSE))</f>
        <v/>
      </c>
      <c r="D15" s="13" t="str">
        <f ca="1">IF($A15="","",VLOOKUP($A15,[2]DR!$C$2:$AO$200,33,FALSE))</f>
        <v/>
      </c>
      <c r="E15" s="13" t="str">
        <f ca="1">IF($A15="","",VLOOKUP($A15,[2]DR!$C$2:$AO$200,37,FALSE))</f>
        <v/>
      </c>
      <c r="F15" s="19" t="str">
        <f ca="1">IF($A15="","",VLOOKUP($A15,[2]DR!$C$2:$AO$200,39,FALSE))</f>
        <v/>
      </c>
      <c r="G15" s="32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4"/>
      <c r="AL15" s="24" t="str">
        <f t="shared" ca="1" si="3"/>
        <v/>
      </c>
      <c r="AM15" s="24" t="str">
        <f t="shared" ca="1" si="2"/>
        <v/>
      </c>
      <c r="AN15" s="39" t="str">
        <f t="shared" ca="1" si="2"/>
        <v/>
      </c>
    </row>
    <row r="16" spans="1:40" x14ac:dyDescent="0.25">
      <c r="A16" s="18" t="str" cm="1">
        <f t="array" aca="1" ref="A16" ca="1">IF(ROWS($1:10)&gt;COUNTA(ListeCollab),"",INDEX(ListeCollab,ROWS($1:10)))</f>
        <v/>
      </c>
      <c r="B16" s="13" t="str">
        <f ca="1">IF($A16="","",VLOOKUP($A16,[2]DR!$C$2:$AO$200,3,FALSE))</f>
        <v/>
      </c>
      <c r="C16" s="13" t="str">
        <f ca="1">IF($A16="","",VLOOKUP($A16,[2]DR!$C$2:$AO$200,5,FALSE))</f>
        <v/>
      </c>
      <c r="D16" s="13" t="str">
        <f ca="1">IF($A16="","",VLOOKUP($A16,[2]DR!$C$2:$AO$200,33,FALSE))</f>
        <v/>
      </c>
      <c r="E16" s="13" t="str">
        <f ca="1">IF($A16="","",VLOOKUP($A16,[2]DR!$C$2:$AO$200,37,FALSE))</f>
        <v/>
      </c>
      <c r="F16" s="19" t="str">
        <f ca="1">IF($A16="","",VLOOKUP($A16,[2]DR!$C$2:$AO$200,39,FALSE))</f>
        <v/>
      </c>
      <c r="G16" s="32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  <c r="AL16" s="24" t="str">
        <f t="shared" ca="1" si="3"/>
        <v/>
      </c>
      <c r="AM16" s="24" t="str">
        <f t="shared" ca="1" si="2"/>
        <v/>
      </c>
      <c r="AN16" s="39" t="str">
        <f t="shared" ca="1" si="2"/>
        <v/>
      </c>
    </row>
    <row r="17" spans="1:40" x14ac:dyDescent="0.25">
      <c r="A17" s="18" t="str" cm="1">
        <f t="array" aca="1" ref="A17" ca="1">IF(ROWS($1:11)&gt;COUNTA(ListeCollab),"",INDEX(ListeCollab,ROWS($1:11)))</f>
        <v/>
      </c>
      <c r="B17" s="13" t="str">
        <f ca="1">IF($A17="","",VLOOKUP($A17,[2]DR!$C$2:$AO$200,3,FALSE))</f>
        <v/>
      </c>
      <c r="C17" s="13" t="str">
        <f ca="1">IF($A17="","",VLOOKUP($A17,[2]DR!$C$2:$AO$200,5,FALSE))</f>
        <v/>
      </c>
      <c r="D17" s="13" t="str">
        <f ca="1">IF($A17="","",VLOOKUP($A17,[2]DR!$C$2:$AO$200,33,FALSE))</f>
        <v/>
      </c>
      <c r="E17" s="13" t="str">
        <f ca="1">IF($A17="","",VLOOKUP($A17,[2]DR!$C$2:$AO$200,37,FALSE))</f>
        <v/>
      </c>
      <c r="F17" s="19" t="str">
        <f ca="1">IF($A17="","",VLOOKUP($A17,[2]DR!$C$2:$AO$200,39,FALSE))</f>
        <v/>
      </c>
      <c r="G17" s="32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4"/>
      <c r="AL17" s="24" t="str">
        <f t="shared" ca="1" si="3"/>
        <v/>
      </c>
      <c r="AM17" s="24" t="str">
        <f t="shared" ca="1" si="2"/>
        <v/>
      </c>
      <c r="AN17" s="39" t="str">
        <f t="shared" ca="1" si="2"/>
        <v/>
      </c>
    </row>
    <row r="18" spans="1:40" x14ac:dyDescent="0.25">
      <c r="A18" s="18" t="str" cm="1">
        <f t="array" aca="1" ref="A18" ca="1">IF(ROWS($1:12)&gt;COUNTA(ListeCollab),"",INDEX(ListeCollab,ROWS($1:12)))</f>
        <v/>
      </c>
      <c r="B18" s="13" t="str">
        <f ca="1">IF($A18="","",VLOOKUP($A18,[2]DR!$C$2:$AO$200,3,FALSE))</f>
        <v/>
      </c>
      <c r="C18" s="13" t="str">
        <f ca="1">IF($A18="","",VLOOKUP($A18,[2]DR!$C$2:$AO$200,5,FALSE))</f>
        <v/>
      </c>
      <c r="D18" s="13" t="str">
        <f ca="1">IF($A18="","",VLOOKUP($A18,[2]DR!$C$2:$AO$200,33,FALSE))</f>
        <v/>
      </c>
      <c r="E18" s="13" t="str">
        <f ca="1">IF($A18="","",VLOOKUP($A18,[2]DR!$C$2:$AO$200,37,FALSE))</f>
        <v/>
      </c>
      <c r="F18" s="19" t="str">
        <f ca="1">IF($A18="","",VLOOKUP($A18,[2]DR!$C$2:$AO$200,39,FALSE))</f>
        <v/>
      </c>
      <c r="G18" s="32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4"/>
      <c r="AL18" s="24" t="str">
        <f t="shared" ca="1" si="3"/>
        <v/>
      </c>
      <c r="AM18" s="24" t="str">
        <f t="shared" ca="1" si="2"/>
        <v/>
      </c>
      <c r="AN18" s="39" t="str">
        <f t="shared" ca="1" si="2"/>
        <v/>
      </c>
    </row>
    <row r="19" spans="1:40" x14ac:dyDescent="0.25">
      <c r="A19" s="18" t="str" cm="1">
        <f t="array" aca="1" ref="A19" ca="1">IF(ROWS($1:13)&gt;COUNTA(ListeCollab),"",INDEX(ListeCollab,ROWS($1:13)))</f>
        <v/>
      </c>
      <c r="B19" s="13" t="str">
        <f ca="1">IF($A19="","",VLOOKUP($A19,[2]DR!$C$2:$AO$200,3,FALSE))</f>
        <v/>
      </c>
      <c r="C19" s="13" t="str">
        <f ca="1">IF($A19="","",VLOOKUP($A19,[2]DR!$C$2:$AO$200,5,FALSE))</f>
        <v/>
      </c>
      <c r="D19" s="13" t="str">
        <f ca="1">IF($A19="","",VLOOKUP($A19,[2]DR!$C$2:$AO$200,33,FALSE))</f>
        <v/>
      </c>
      <c r="E19" s="13" t="str">
        <f ca="1">IF($A19="","",VLOOKUP($A19,[2]DR!$C$2:$AO$200,37,FALSE))</f>
        <v/>
      </c>
      <c r="F19" s="19" t="str">
        <f ca="1">IF($A19="","",VLOOKUP($A19,[2]DR!$C$2:$AO$200,39,FALSE))</f>
        <v/>
      </c>
      <c r="G19" s="32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4"/>
      <c r="AL19" s="24" t="str">
        <f t="shared" ca="1" si="3"/>
        <v/>
      </c>
      <c r="AM19" s="24" t="str">
        <f t="shared" ca="1" si="2"/>
        <v/>
      </c>
      <c r="AN19" s="39" t="str">
        <f t="shared" ca="1" si="2"/>
        <v/>
      </c>
    </row>
    <row r="20" spans="1:40" x14ac:dyDescent="0.25">
      <c r="A20" s="18" t="str" cm="1">
        <f t="array" aca="1" ref="A20" ca="1">IF(ROWS($1:14)&gt;COUNTA(ListeCollab),"",INDEX(ListeCollab,ROWS($1:14)))</f>
        <v/>
      </c>
      <c r="B20" s="13" t="str">
        <f ca="1">IF($A20="","",VLOOKUP($A20,[2]DR!$C$2:$AO$200,3,FALSE))</f>
        <v/>
      </c>
      <c r="C20" s="13" t="str">
        <f ca="1">IF($A20="","",VLOOKUP($A20,[2]DR!$C$2:$AO$200,5,FALSE))</f>
        <v/>
      </c>
      <c r="D20" s="13" t="str">
        <f ca="1">IF($A20="","",VLOOKUP($A20,[2]DR!$C$2:$AO$200,33,FALSE))</f>
        <v/>
      </c>
      <c r="E20" s="13" t="str">
        <f ca="1">IF($A20="","",VLOOKUP($A20,[2]DR!$C$2:$AO$200,37,FALSE))</f>
        <v/>
      </c>
      <c r="F20" s="19" t="str">
        <f ca="1">IF($A20="","",VLOOKUP($A20,[2]DR!$C$2:$AO$200,39,FALSE))</f>
        <v/>
      </c>
      <c r="G20" s="32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4"/>
      <c r="AL20" s="24" t="str">
        <f t="shared" ca="1" si="3"/>
        <v/>
      </c>
      <c r="AM20" s="24" t="str">
        <f t="shared" ca="1" si="2"/>
        <v/>
      </c>
      <c r="AN20" s="39" t="str">
        <f t="shared" ca="1" si="2"/>
        <v/>
      </c>
    </row>
    <row r="21" spans="1:40" x14ac:dyDescent="0.25">
      <c r="A21" s="18" t="str" cm="1">
        <f t="array" aca="1" ref="A21" ca="1">IF(ROWS($1:15)&gt;COUNTA(ListeCollab),"",INDEX(ListeCollab,ROWS($1:15)))</f>
        <v/>
      </c>
      <c r="B21" s="13" t="str">
        <f ca="1">IF($A21="","",VLOOKUP($A21,[2]DR!$C$2:$AO$200,3,FALSE))</f>
        <v/>
      </c>
      <c r="C21" s="13" t="str">
        <f ca="1">IF($A21="","",VLOOKUP($A21,[2]DR!$C$2:$AO$200,5,FALSE))</f>
        <v/>
      </c>
      <c r="D21" s="13" t="str">
        <f ca="1">IF($A21="","",VLOOKUP($A21,[2]DR!$C$2:$AO$200,33,FALSE))</f>
        <v/>
      </c>
      <c r="E21" s="13" t="str">
        <f ca="1">IF($A21="","",VLOOKUP($A21,[2]DR!$C$2:$AO$200,37,FALSE))</f>
        <v/>
      </c>
      <c r="F21" s="19" t="str">
        <f ca="1">IF($A21="","",VLOOKUP($A21,[2]DR!$C$2:$AO$200,39,FALSE))</f>
        <v/>
      </c>
      <c r="G21" s="32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4"/>
      <c r="AL21" s="24" t="str">
        <f t="shared" ca="1" si="3"/>
        <v/>
      </c>
      <c r="AM21" s="24" t="str">
        <f t="shared" ca="1" si="2"/>
        <v/>
      </c>
      <c r="AN21" s="39" t="str">
        <f t="shared" ca="1" si="2"/>
        <v/>
      </c>
    </row>
    <row r="22" spans="1:40" x14ac:dyDescent="0.25">
      <c r="A22" s="18" t="str" cm="1">
        <f t="array" aca="1" ref="A22" ca="1">IF(ROWS($1:16)&gt;COUNTA(ListeCollab),"",INDEX(ListeCollab,ROWS($1:16)))</f>
        <v/>
      </c>
      <c r="B22" s="13" t="str">
        <f ca="1">IF($A22="","",VLOOKUP($A22,[2]DR!$C$2:$AO$200,3,FALSE))</f>
        <v/>
      </c>
      <c r="C22" s="13" t="str">
        <f ca="1">IF($A22="","",VLOOKUP($A22,[2]DR!$C$2:$AO$200,5,FALSE))</f>
        <v/>
      </c>
      <c r="D22" s="13" t="str">
        <f ca="1">IF($A22="","",VLOOKUP($A22,[2]DR!$C$2:$AO$200,33,FALSE))</f>
        <v/>
      </c>
      <c r="E22" s="13" t="str">
        <f ca="1">IF($A22="","",VLOOKUP($A22,[2]DR!$C$2:$AO$200,37,FALSE))</f>
        <v/>
      </c>
      <c r="F22" s="19" t="str">
        <f ca="1">IF($A22="","",VLOOKUP($A22,[2]DR!$C$2:$AO$200,39,FALSE))</f>
        <v/>
      </c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  <c r="AL22" s="24" t="str">
        <f t="shared" ca="1" si="3"/>
        <v/>
      </c>
      <c r="AM22" s="24" t="str">
        <f t="shared" ca="1" si="2"/>
        <v/>
      </c>
      <c r="AN22" s="39" t="str">
        <f t="shared" ca="1" si="2"/>
        <v/>
      </c>
    </row>
    <row r="23" spans="1:40" x14ac:dyDescent="0.25">
      <c r="A23" s="18" t="str" cm="1">
        <f t="array" aca="1" ref="A23" ca="1">IF(ROWS($1:17)&gt;COUNTA(ListeCollab),"",INDEX(ListeCollab,ROWS($1:17)))</f>
        <v/>
      </c>
      <c r="B23" s="13" t="str">
        <f ca="1">IF($A23="","",VLOOKUP($A23,[2]DR!$C$2:$AO$200,3,FALSE))</f>
        <v/>
      </c>
      <c r="C23" s="13" t="str">
        <f ca="1">IF($A23="","",VLOOKUP($A23,[2]DR!$C$2:$AO$200,5,FALSE))</f>
        <v/>
      </c>
      <c r="D23" s="13" t="str">
        <f ca="1">IF($A23="","",VLOOKUP($A23,[2]DR!$C$2:$AO$200,33,FALSE))</f>
        <v/>
      </c>
      <c r="E23" s="13" t="str">
        <f ca="1">IF($A23="","",VLOOKUP($A23,[2]DR!$C$2:$AO$200,37,FALSE))</f>
        <v/>
      </c>
      <c r="F23" s="19" t="str">
        <f ca="1">IF($A23="","",VLOOKUP($A23,[2]DR!$C$2:$AO$200,39,FALSE))</f>
        <v/>
      </c>
      <c r="G23" s="32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4"/>
      <c r="AL23" s="24" t="str">
        <f t="shared" ca="1" si="3"/>
        <v/>
      </c>
      <c r="AM23" s="24" t="str">
        <f t="shared" ca="1" si="3"/>
        <v/>
      </c>
      <c r="AN23" s="39" t="str">
        <f t="shared" ca="1" si="3"/>
        <v/>
      </c>
    </row>
    <row r="24" spans="1:40" x14ac:dyDescent="0.25">
      <c r="A24" s="18" t="str" cm="1">
        <f t="array" aca="1" ref="A24" ca="1">IF(ROWS($1:18)&gt;COUNTA(ListeCollab),"",INDEX(ListeCollab,ROWS($1:18)))</f>
        <v/>
      </c>
      <c r="B24" s="13" t="str">
        <f ca="1">IF($A24="","",VLOOKUP($A24,[2]DR!$C$2:$AO$200,3,FALSE))</f>
        <v/>
      </c>
      <c r="C24" s="13" t="str">
        <f ca="1">IF($A24="","",VLOOKUP($A24,[2]DR!$C$2:$AO$200,5,FALSE))</f>
        <v/>
      </c>
      <c r="D24" s="13" t="str">
        <f ca="1">IF($A24="","",VLOOKUP($A24,[2]DR!$C$2:$AO$200,33,FALSE))</f>
        <v/>
      </c>
      <c r="E24" s="13" t="str">
        <f ca="1">IF($A24="","",VLOOKUP($A24,[2]DR!$C$2:$AO$200,37,FALSE))</f>
        <v/>
      </c>
      <c r="F24" s="19" t="str">
        <f ca="1">IF($A24="","",VLOOKUP($A24,[2]DR!$C$2:$AO$200,39,FALSE))</f>
        <v/>
      </c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4"/>
      <c r="AL24" s="24" t="str">
        <f t="shared" ca="1" si="3"/>
        <v/>
      </c>
      <c r="AM24" s="24" t="str">
        <f t="shared" ca="1" si="3"/>
        <v/>
      </c>
      <c r="AN24" s="39" t="str">
        <f t="shared" ca="1" si="3"/>
        <v/>
      </c>
    </row>
    <row r="25" spans="1:40" x14ac:dyDescent="0.25">
      <c r="A25" s="18" t="str" cm="1">
        <f t="array" aca="1" ref="A25" ca="1">IF(ROWS($1:19)&gt;COUNTA(ListeCollab),"",INDEX(ListeCollab,ROWS($1:19)))</f>
        <v/>
      </c>
      <c r="B25" s="13" t="str">
        <f ca="1">IF($A25="","",VLOOKUP($A25,[2]DR!$C$2:$AO$200,3,FALSE))</f>
        <v/>
      </c>
      <c r="C25" s="13" t="str">
        <f ca="1">IF($A25="","",VLOOKUP($A25,[2]DR!$C$2:$AO$200,5,FALSE))</f>
        <v/>
      </c>
      <c r="D25" s="13" t="str">
        <f ca="1">IF($A25="","",VLOOKUP($A25,[2]DR!$C$2:$AO$200,33,FALSE))</f>
        <v/>
      </c>
      <c r="E25" s="13" t="str">
        <f ca="1">IF($A25="","",VLOOKUP($A25,[2]DR!$C$2:$AO$200,37,FALSE))</f>
        <v/>
      </c>
      <c r="F25" s="19" t="str">
        <f ca="1">IF($A25="","",VLOOKUP($A25,[2]DR!$C$2:$AO$200,39,FALSE))</f>
        <v/>
      </c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4"/>
      <c r="AL25" s="24" t="str">
        <f t="shared" ca="1" si="3"/>
        <v/>
      </c>
      <c r="AM25" s="24" t="str">
        <f t="shared" ca="1" si="3"/>
        <v/>
      </c>
      <c r="AN25" s="39" t="str">
        <f t="shared" ca="1" si="3"/>
        <v/>
      </c>
    </row>
    <row r="26" spans="1:40" x14ac:dyDescent="0.25">
      <c r="A26" s="18" t="str" cm="1">
        <f t="array" aca="1" ref="A26" ca="1">IF(ROWS($1:20)&gt;COUNTA(ListeCollab),"",INDEX(ListeCollab,ROWS($1:20)))</f>
        <v/>
      </c>
      <c r="B26" s="13" t="str">
        <f ca="1">IF($A26="","",VLOOKUP($A26,[2]DR!$C$2:$AO$200,3,FALSE))</f>
        <v/>
      </c>
      <c r="C26" s="13" t="str">
        <f ca="1">IF($A26="","",VLOOKUP($A26,[2]DR!$C$2:$AO$200,5,FALSE))</f>
        <v/>
      </c>
      <c r="D26" s="13" t="str">
        <f ca="1">IF($A26="","",VLOOKUP($A26,[2]DR!$C$2:$AO$200,33,FALSE))</f>
        <v/>
      </c>
      <c r="E26" s="13" t="str">
        <f ca="1">IF($A26="","",VLOOKUP($A26,[2]DR!$C$2:$AO$200,37,FALSE))</f>
        <v/>
      </c>
      <c r="F26" s="19" t="str">
        <f ca="1">IF($A26="","",VLOOKUP($A26,[2]DR!$C$2:$AO$200,39,FALSE))</f>
        <v/>
      </c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4"/>
      <c r="AL26" s="24" t="str">
        <f t="shared" ca="1" si="3"/>
        <v/>
      </c>
      <c r="AM26" s="24" t="str">
        <f t="shared" ca="1" si="3"/>
        <v/>
      </c>
      <c r="AN26" s="39" t="str">
        <f t="shared" ca="1" si="3"/>
        <v/>
      </c>
    </row>
    <row r="27" spans="1:40" x14ac:dyDescent="0.25">
      <c r="A27" s="18" t="str" cm="1">
        <f t="array" aca="1" ref="A27" ca="1">IF(ROWS($1:21)&gt;COUNTA(ListeCollab),"",INDEX(ListeCollab,ROWS($1:21)))</f>
        <v/>
      </c>
      <c r="B27" s="13" t="str">
        <f ca="1">IF($A27="","",VLOOKUP($A27,[2]DR!$C$2:$AO$200,3,FALSE))</f>
        <v/>
      </c>
      <c r="C27" s="13" t="str">
        <f ca="1">IF($A27="","",VLOOKUP($A27,[2]DR!$C$2:$AO$200,5,FALSE))</f>
        <v/>
      </c>
      <c r="D27" s="13" t="str">
        <f ca="1">IF($A27="","",VLOOKUP($A27,[2]DR!$C$2:$AO$200,33,FALSE))</f>
        <v/>
      </c>
      <c r="E27" s="13" t="str">
        <f ca="1">IF($A27="","",VLOOKUP($A27,[2]DR!$C$2:$AO$200,37,FALSE))</f>
        <v/>
      </c>
      <c r="F27" s="19" t="str">
        <f ca="1">IF($A27="","",VLOOKUP($A27,[2]DR!$C$2:$AO$200,39,FALSE))</f>
        <v/>
      </c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4"/>
      <c r="AL27" s="24" t="str">
        <f t="shared" ca="1" si="3"/>
        <v/>
      </c>
      <c r="AM27" s="24" t="str">
        <f t="shared" ca="1" si="3"/>
        <v/>
      </c>
      <c r="AN27" s="39" t="str">
        <f t="shared" ca="1" si="3"/>
        <v/>
      </c>
    </row>
    <row r="28" spans="1:40" x14ac:dyDescent="0.25">
      <c r="A28" s="18" t="str" cm="1">
        <f t="array" aca="1" ref="A28" ca="1">IF(ROWS($1:22)&gt;COUNTA(ListeCollab),"",INDEX(ListeCollab,ROWS($1:22)))</f>
        <v/>
      </c>
      <c r="B28" s="13" t="str">
        <f ca="1">IF($A28="","",VLOOKUP($A28,[2]DR!$C$2:$AO$200,3,FALSE))</f>
        <v/>
      </c>
      <c r="C28" s="13" t="str">
        <f ca="1">IF($A28="","",VLOOKUP($A28,[2]DR!$C$2:$AO$200,5,FALSE))</f>
        <v/>
      </c>
      <c r="D28" s="13" t="str">
        <f ca="1">IF($A28="","",VLOOKUP($A28,[2]DR!$C$2:$AO$200,33,FALSE))</f>
        <v/>
      </c>
      <c r="E28" s="13" t="str">
        <f ca="1">IF($A28="","",VLOOKUP($A28,[2]DR!$C$2:$AO$200,37,FALSE))</f>
        <v/>
      </c>
      <c r="F28" s="19" t="str">
        <f ca="1">IF($A28="","",VLOOKUP($A28,[2]DR!$C$2:$AO$200,39,FALSE))</f>
        <v/>
      </c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4"/>
      <c r="AL28" s="24" t="str">
        <f t="shared" ca="1" si="3"/>
        <v/>
      </c>
      <c r="AM28" s="24" t="str">
        <f t="shared" ca="1" si="3"/>
        <v/>
      </c>
      <c r="AN28" s="39" t="str">
        <f t="shared" ca="1" si="3"/>
        <v/>
      </c>
    </row>
    <row r="29" spans="1:40" x14ac:dyDescent="0.25">
      <c r="A29" s="18" t="str" cm="1">
        <f t="array" aca="1" ref="A29" ca="1">IF(ROWS($1:23)&gt;COUNTA(ListeCollab),"",INDEX(ListeCollab,ROWS($1:23)))</f>
        <v/>
      </c>
      <c r="B29" s="13" t="str">
        <f ca="1">IF($A29="","",VLOOKUP($A29,[2]DR!$C$2:$AO$200,3,FALSE))</f>
        <v/>
      </c>
      <c r="C29" s="13" t="str">
        <f ca="1">IF($A29="","",VLOOKUP($A29,[2]DR!$C$2:$AO$200,5,FALSE))</f>
        <v/>
      </c>
      <c r="D29" s="13" t="str">
        <f ca="1">IF($A29="","",VLOOKUP($A29,[2]DR!$C$2:$AO$200,33,FALSE))</f>
        <v/>
      </c>
      <c r="E29" s="13" t="str">
        <f ca="1">IF($A29="","",VLOOKUP($A29,[2]DR!$C$2:$AO$200,37,FALSE))</f>
        <v/>
      </c>
      <c r="F29" s="19" t="str">
        <f ca="1">IF($A29="","",VLOOKUP($A29,[2]DR!$C$2:$AO$200,39,FALSE))</f>
        <v/>
      </c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4"/>
      <c r="AL29" s="24" t="str">
        <f t="shared" ca="1" si="3"/>
        <v/>
      </c>
      <c r="AM29" s="24" t="str">
        <f t="shared" ca="1" si="3"/>
        <v/>
      </c>
      <c r="AN29" s="39" t="str">
        <f t="shared" ca="1" si="3"/>
        <v/>
      </c>
    </row>
    <row r="30" spans="1:40" x14ac:dyDescent="0.25">
      <c r="A30" s="18" t="str" cm="1">
        <f t="array" aca="1" ref="A30" ca="1">IF(ROWS($1:24)&gt;COUNTA(ListeCollab),"",INDEX(ListeCollab,ROWS($1:24)))</f>
        <v/>
      </c>
      <c r="B30" s="13" t="str">
        <f ca="1">IF($A30="","",VLOOKUP($A30,[2]DR!$C$2:$AO$200,3,FALSE))</f>
        <v/>
      </c>
      <c r="C30" s="13" t="str">
        <f ca="1">IF($A30="","",VLOOKUP($A30,[2]DR!$C$2:$AO$200,5,FALSE))</f>
        <v/>
      </c>
      <c r="D30" s="13" t="str">
        <f ca="1">IF($A30="","",VLOOKUP($A30,[2]DR!$C$2:$AO$200,33,FALSE))</f>
        <v/>
      </c>
      <c r="E30" s="13" t="str">
        <f ca="1">IF($A30="","",VLOOKUP($A30,[2]DR!$C$2:$AO$200,37,FALSE))</f>
        <v/>
      </c>
      <c r="F30" s="19" t="str">
        <f ca="1">IF($A30="","",VLOOKUP($A30,[2]DR!$C$2:$AO$200,39,FALSE))</f>
        <v/>
      </c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4"/>
      <c r="AL30" s="24" t="str">
        <f t="shared" ca="1" si="3"/>
        <v/>
      </c>
      <c r="AM30" s="24" t="str">
        <f t="shared" ca="1" si="3"/>
        <v/>
      </c>
      <c r="AN30" s="39" t="str">
        <f t="shared" ca="1" si="3"/>
        <v/>
      </c>
    </row>
    <row r="31" spans="1:40" x14ac:dyDescent="0.25">
      <c r="A31" s="18" t="str" cm="1">
        <f t="array" aca="1" ref="A31" ca="1">IF(ROWS($1:25)&gt;COUNTA(ListeCollab),"",INDEX(ListeCollab,ROWS($1:25)))</f>
        <v/>
      </c>
      <c r="B31" s="13" t="str">
        <f ca="1">IF($A31="","",VLOOKUP($A31,[2]DR!$C$2:$AO$200,3,FALSE))</f>
        <v/>
      </c>
      <c r="C31" s="13" t="str">
        <f ca="1">IF($A31="","",VLOOKUP($A31,[2]DR!$C$2:$AO$200,5,FALSE))</f>
        <v/>
      </c>
      <c r="D31" s="13" t="str">
        <f ca="1">IF($A31="","",VLOOKUP($A31,[2]DR!$C$2:$AO$200,33,FALSE))</f>
        <v/>
      </c>
      <c r="E31" s="13" t="str">
        <f ca="1">IF($A31="","",VLOOKUP($A31,[2]DR!$C$2:$AO$200,37,FALSE))</f>
        <v/>
      </c>
      <c r="F31" s="19" t="str">
        <f ca="1">IF($A31="","",VLOOKUP($A31,[2]DR!$C$2:$AO$200,39,FALSE))</f>
        <v/>
      </c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4"/>
      <c r="AL31" s="24" t="str">
        <f t="shared" ca="1" si="3"/>
        <v/>
      </c>
      <c r="AM31" s="24" t="str">
        <f t="shared" ca="1" si="3"/>
        <v/>
      </c>
      <c r="AN31" s="39" t="str">
        <f t="shared" ca="1" si="3"/>
        <v/>
      </c>
    </row>
    <row r="32" spans="1:40" x14ac:dyDescent="0.25">
      <c r="A32" s="18" t="str" cm="1">
        <f t="array" aca="1" ref="A32" ca="1">IF(ROWS($1:26)&gt;COUNTA(ListeCollab),"",INDEX(ListeCollab,ROWS($1:26)))</f>
        <v/>
      </c>
      <c r="B32" s="13" t="str">
        <f ca="1">IF($A32="","",VLOOKUP($A32,[2]DR!$C$2:$AO$200,3,FALSE))</f>
        <v/>
      </c>
      <c r="C32" s="13" t="str">
        <f ca="1">IF($A32="","",VLOOKUP($A32,[2]DR!$C$2:$AO$200,5,FALSE))</f>
        <v/>
      </c>
      <c r="D32" s="13" t="str">
        <f ca="1">IF($A32="","",VLOOKUP($A32,[2]DR!$C$2:$AO$200,33,FALSE))</f>
        <v/>
      </c>
      <c r="E32" s="13" t="str">
        <f ca="1">IF($A32="","",VLOOKUP($A32,[2]DR!$C$2:$AO$200,37,FALSE))</f>
        <v/>
      </c>
      <c r="F32" s="19" t="str">
        <f ca="1">IF($A32="","",VLOOKUP($A32,[2]DR!$C$2:$AO$200,39,FALSE))</f>
        <v/>
      </c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4"/>
      <c r="AL32" s="24" t="str">
        <f t="shared" ca="1" si="3"/>
        <v/>
      </c>
      <c r="AM32" s="24" t="str">
        <f t="shared" ca="1" si="3"/>
        <v/>
      </c>
      <c r="AN32" s="39" t="str">
        <f t="shared" ca="1" si="3"/>
        <v/>
      </c>
    </row>
    <row r="33" spans="1:40" x14ac:dyDescent="0.25">
      <c r="A33" s="18" t="str" cm="1">
        <f t="array" aca="1" ref="A33" ca="1">IF(ROWS($1:27)&gt;COUNTA(ListeCollab),"",INDEX(ListeCollab,ROWS($1:27)))</f>
        <v/>
      </c>
      <c r="B33" s="13" t="str">
        <f ca="1">IF($A33="","",VLOOKUP($A33,[2]DR!$C$2:$AO$200,3,FALSE))</f>
        <v/>
      </c>
      <c r="C33" s="13" t="str">
        <f ca="1">IF($A33="","",VLOOKUP($A33,[2]DR!$C$2:$AO$200,5,FALSE))</f>
        <v/>
      </c>
      <c r="D33" s="13" t="str">
        <f ca="1">IF($A33="","",VLOOKUP($A33,[2]DR!$C$2:$AO$200,33,FALSE))</f>
        <v/>
      </c>
      <c r="E33" s="13" t="str">
        <f ca="1">IF($A33="","",VLOOKUP($A33,[2]DR!$C$2:$AO$200,37,FALSE))</f>
        <v/>
      </c>
      <c r="F33" s="19" t="str">
        <f ca="1">IF($A33="","",VLOOKUP($A33,[2]DR!$C$2:$AO$200,39,FALSE))</f>
        <v/>
      </c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4"/>
      <c r="AL33" s="24" t="str">
        <f t="shared" ca="1" si="3"/>
        <v/>
      </c>
      <c r="AM33" s="24" t="str">
        <f t="shared" ca="1" si="3"/>
        <v/>
      </c>
      <c r="AN33" s="39" t="str">
        <f t="shared" ca="1" si="3"/>
        <v/>
      </c>
    </row>
    <row r="34" spans="1:40" x14ac:dyDescent="0.25">
      <c r="A34" s="18" t="str" cm="1">
        <f t="array" aca="1" ref="A34" ca="1">IF(ROWS($1:28)&gt;COUNTA(ListeCollab),"",INDEX(ListeCollab,ROWS($1:28)))</f>
        <v/>
      </c>
      <c r="B34" s="13" t="str">
        <f ca="1">IF($A34="","",VLOOKUP($A34,[2]DR!$C$2:$AO$200,3,FALSE))</f>
        <v/>
      </c>
      <c r="C34" s="13" t="str">
        <f ca="1">IF($A34="","",VLOOKUP($A34,[2]DR!$C$2:$AO$200,5,FALSE))</f>
        <v/>
      </c>
      <c r="D34" s="13" t="str">
        <f ca="1">IF($A34="","",VLOOKUP($A34,[2]DR!$C$2:$AO$200,33,FALSE))</f>
        <v/>
      </c>
      <c r="E34" s="13" t="str">
        <f ca="1">IF($A34="","",VLOOKUP($A34,[2]DR!$C$2:$AO$200,37,FALSE))</f>
        <v/>
      </c>
      <c r="F34" s="19" t="str">
        <f ca="1">IF($A34="","",VLOOKUP($A34,[2]DR!$C$2:$AO$200,39,FALSE))</f>
        <v/>
      </c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4"/>
      <c r="AL34" s="24" t="str">
        <f t="shared" ca="1" si="3"/>
        <v/>
      </c>
      <c r="AM34" s="24" t="str">
        <f t="shared" ca="1" si="3"/>
        <v/>
      </c>
      <c r="AN34" s="39" t="str">
        <f t="shared" ca="1" si="3"/>
        <v/>
      </c>
    </row>
    <row r="35" spans="1:40" x14ac:dyDescent="0.25">
      <c r="A35" s="18" t="str" cm="1">
        <f t="array" aca="1" ref="A35" ca="1">IF(ROWS($1:29)&gt;COUNTA(ListeCollab),"",INDEX(ListeCollab,ROWS($1:29)))</f>
        <v/>
      </c>
      <c r="B35" s="13" t="str">
        <f ca="1">IF($A35="","",VLOOKUP($A35,[2]DR!$C$2:$AO$200,3,FALSE))</f>
        <v/>
      </c>
      <c r="C35" s="13" t="str">
        <f ca="1">IF($A35="","",VLOOKUP($A35,[2]DR!$C$2:$AO$200,5,FALSE))</f>
        <v/>
      </c>
      <c r="D35" s="13" t="str">
        <f ca="1">IF($A35="","",VLOOKUP($A35,[2]DR!$C$2:$AO$200,33,FALSE))</f>
        <v/>
      </c>
      <c r="E35" s="13" t="str">
        <f ca="1">IF($A35="","",VLOOKUP($A35,[2]DR!$C$2:$AO$200,37,FALSE))</f>
        <v/>
      </c>
      <c r="F35" s="19" t="str">
        <f ca="1">IF($A35="","",VLOOKUP($A35,[2]DR!$C$2:$AO$200,39,FALSE))</f>
        <v/>
      </c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4"/>
      <c r="AL35" s="24" t="str">
        <f t="shared" ca="1" si="3"/>
        <v/>
      </c>
      <c r="AM35" s="24" t="str">
        <f t="shared" ca="1" si="3"/>
        <v/>
      </c>
      <c r="AN35" s="39" t="str">
        <f t="shared" ca="1" si="3"/>
        <v/>
      </c>
    </row>
    <row r="36" spans="1:40" ht="13.8" thickBot="1" x14ac:dyDescent="0.3">
      <c r="A36" s="18" t="str" cm="1">
        <f t="array" aca="1" ref="A36" ca="1">IF(ROWS($1:30)&gt;COUNTA(ListeCollab),"",INDEX(ListeCollab,ROWS($1:30)))</f>
        <v/>
      </c>
      <c r="B36" s="13" t="str">
        <f ca="1">IF($A36="","",VLOOKUP($A36,[2]DR!$C$2:$AO$200,3,FALSE))</f>
        <v/>
      </c>
      <c r="C36" s="13" t="str">
        <f ca="1">IF($A36="","",VLOOKUP($A36,[2]DR!$C$2:$AO$200,5,FALSE))</f>
        <v/>
      </c>
      <c r="D36" s="13" t="str">
        <f ca="1">IF($A36="","",VLOOKUP($A36,[2]DR!$C$2:$AO$200,33,FALSE))</f>
        <v/>
      </c>
      <c r="E36" s="13" t="str">
        <f ca="1">IF($A36="","",VLOOKUP($A36,[2]DR!$C$2:$AO$200,37,FALSE))</f>
        <v/>
      </c>
      <c r="F36" s="19" t="str">
        <f ca="1">IF($A36="","",VLOOKUP($A36,[2]DR!$C$2:$AO$200,39,FALSE))</f>
        <v/>
      </c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4"/>
      <c r="AL36" s="40" t="str">
        <f t="shared" ca="1" si="3"/>
        <v/>
      </c>
      <c r="AM36" s="40" t="str">
        <f t="shared" ca="1" si="3"/>
        <v/>
      </c>
      <c r="AN36" s="41" t="str">
        <f t="shared" ca="1" si="3"/>
        <v/>
      </c>
    </row>
  </sheetData>
  <mergeCells count="1">
    <mergeCell ref="A5:F5"/>
  </mergeCells>
  <conditionalFormatting sqref="G5:AK36 AL5:AN5">
    <cfRule type="expression" dxfId="69" priority="10">
      <formula>WEEKDAY(G$5,2)&gt;5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49A2D914-22FE-4F41-B5C6-0A58E88258FC}">
            <xm:f>NOT(ISNA(VLOOKUP(G$5,Sources!$J$3:$J$15,1,0)))</xm:f>
            <x14:dxf>
              <fill>
                <patternFill>
                  <bgColor rgb="FFFFC000"/>
                </patternFill>
              </fill>
            </x14:dxf>
          </x14:cfRule>
          <xm:sqref>G5:AK36 AL5:AN5</xm:sqref>
        </x14:conditionalFormatting>
        <x14:conditionalFormatting xmlns:xm="http://schemas.microsoft.com/office/excel/2006/main">
          <x14:cfRule type="containsText" priority="2" operator="containsText" id="{FCCFB4BF-548C-47C5-A5F0-5F2896A99222}">
            <xm:f>NOT(ISERROR(SEARCH(Sources!$K$7,G7)))</xm:f>
            <xm:f>Sources!$K$7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878F4F24-F4DB-43C8-908A-6B38FC576CFE}">
            <xm:f>NOT(ISERROR(SEARCH(Sources!$K$6,G7)))</xm:f>
            <xm:f>Sources!$K$6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5B8CD2DB-4A88-4174-A798-D5493CC7DC7F}">
            <xm:f>NOT(ISERROR(SEARCH(Sources!$K$5,G7)))</xm:f>
            <xm:f>Sources!$K$5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41913CDA-B504-41CA-BD81-F62356D43F1E}">
            <xm:f>NOT(ISERROR(SEARCH(Sources!$K$4,G7)))</xm:f>
            <xm:f>Sources!$K$4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2DDAE8F1-3680-4BAF-9132-DD12A43DA283}">
            <xm:f>NOT(ISERROR(SEARCH(Sources!$K$3,G7)))</xm:f>
            <xm:f>Sources!$K$3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14:cfRule type="containsText" priority="7" operator="containsText" id="{10E276E6-45C5-4033-A057-D188A7F28112}">
            <xm:f>NOT(ISERROR(SEARCH(Sources!$K$2,G7)))</xm:f>
            <xm:f>Sources!$K$2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8" operator="containsText" id="{F85669F8-9AE6-4D29-AA32-263638479B61}">
            <xm:f>NOT(ISERROR(SEARCH(Sources!$K$1,G7)))</xm:f>
            <xm:f>Sources!$K$1</xm:f>
            <x14:dxf>
              <font>
                <b/>
                <i val="0"/>
              </font>
            </x14:dxf>
          </x14:cfRule>
          <xm:sqref>G7:AK36</xm:sqref>
        </x14:conditionalFormatting>
        <x14:conditionalFormatting xmlns:xm="http://schemas.microsoft.com/office/excel/2006/main">
          <x14:cfRule type="containsText" priority="1" operator="containsText" id="{EB67AA98-3C10-4EF3-A710-52991C36DE68}">
            <xm:f>NOT(ISERROR(SEARCH(Sources!$K$8,AF18)))</xm:f>
            <xm:f>Sources!$K$8</xm:f>
            <x14:dxf>
              <font>
                <b/>
                <i val="0"/>
              </font>
              <fill>
                <patternFill>
                  <bgColor rgb="FF7030A0"/>
                </patternFill>
              </fill>
            </x14:dxf>
          </x14:cfRule>
          <xm:sqref>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Sources!$E$2:$E$13</xm:f>
          </x14:formula1>
          <xm:sqref>F2</xm:sqref>
        </x14:dataValidation>
        <x14:dataValidation type="list" allowBlank="1" showInputMessage="1" showErrorMessage="1">
          <x14:formula1>
            <xm:f>Sources!$B$2:$B$13</xm:f>
          </x14:formula1>
          <xm:sqref>F3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topLeftCell="C6" zoomScaleNormal="100" workbookViewId="0">
      <selection activeCell="J22" sqref="J22"/>
    </sheetView>
  </sheetViews>
  <sheetFormatPr baseColWidth="10" defaultRowHeight="13.2" x14ac:dyDescent="0.25"/>
  <cols>
    <col min="1" max="1" width="5.77734375" customWidth="1"/>
    <col min="2" max="5" width="10.77734375" customWidth="1"/>
    <col min="6" max="6" width="10.77734375" style="1" customWidth="1"/>
    <col min="7" max="40" width="4.6640625" customWidth="1"/>
  </cols>
  <sheetData>
    <row r="1" spans="1:40" ht="13.8" thickBot="1" x14ac:dyDescent="0.3"/>
    <row r="2" spans="1:40" ht="13.8" customHeight="1" thickBot="1" x14ac:dyDescent="0.3">
      <c r="A2" s="46"/>
      <c r="B2" s="46"/>
      <c r="C2" s="50" t="str">
        <f>Sources!N1</f>
        <v xml:space="preserve">Année : </v>
      </c>
      <c r="D2" s="51">
        <f>Sources!O19</f>
        <v>2020</v>
      </c>
      <c r="E2" s="47"/>
      <c r="F2" s="48"/>
      <c r="H2" s="26" t="s">
        <v>48</v>
      </c>
      <c r="I2" s="6" t="s">
        <v>49</v>
      </c>
      <c r="L2" s="29" t="s">
        <v>54</v>
      </c>
      <c r="M2" s="6" t="s">
        <v>56</v>
      </c>
      <c r="Q2" s="37" t="s">
        <v>59</v>
      </c>
      <c r="R2" s="6" t="s">
        <v>60</v>
      </c>
      <c r="V2" s="28" t="s">
        <v>52</v>
      </c>
      <c r="W2" s="6" t="s">
        <v>53</v>
      </c>
    </row>
    <row r="3" spans="1:40" ht="13.8" customHeight="1" thickBot="1" x14ac:dyDescent="0.3">
      <c r="A3" s="46"/>
      <c r="B3" s="46"/>
      <c r="C3" s="50" t="str">
        <f>Sources!N2</f>
        <v xml:space="preserve">Mois : </v>
      </c>
      <c r="D3" s="51" t="str">
        <f>Sources!O20</f>
        <v>Décembre</v>
      </c>
      <c r="E3" s="47"/>
      <c r="F3" s="49"/>
      <c r="H3" s="27" t="s">
        <v>50</v>
      </c>
      <c r="I3" s="6" t="s">
        <v>51</v>
      </c>
      <c r="L3" s="30" t="s">
        <v>55</v>
      </c>
      <c r="M3" s="6" t="s">
        <v>57</v>
      </c>
      <c r="Q3" s="38" t="s">
        <v>61</v>
      </c>
      <c r="R3" s="6" t="s">
        <v>62</v>
      </c>
      <c r="V3" s="31" t="s">
        <v>58</v>
      </c>
      <c r="W3" s="6" t="s">
        <v>58</v>
      </c>
    </row>
    <row r="4" spans="1:40" ht="13.8" thickBot="1" x14ac:dyDescent="0.3"/>
    <row r="5" spans="1:40" ht="73.95" customHeight="1" thickBot="1" x14ac:dyDescent="0.3">
      <c r="A5" s="71" t="str">
        <f>Sources!O3</f>
        <v>Europe 1</v>
      </c>
      <c r="B5" s="72"/>
      <c r="C5" s="72"/>
      <c r="D5" s="72"/>
      <c r="E5" s="72"/>
      <c r="F5" s="73"/>
      <c r="G5" s="15">
        <f>DATEVALUE(COLUMNS($B:B)&amp;Sources!$O$20&amp;Sources!$O$19)</f>
        <v>44166</v>
      </c>
      <c r="H5" s="8">
        <f>IF(G5="","",IF(MONTH(G5+1)&lt;&gt;MONTH(G5),"",G5+1))</f>
        <v>44167</v>
      </c>
      <c r="I5" s="8">
        <f t="shared" ref="I5:AK5" si="0">IF(H5="","",IF(MONTH(H5+1)&lt;&gt;MONTH(H5),"",H5+1))</f>
        <v>44168</v>
      </c>
      <c r="J5" s="8">
        <f t="shared" si="0"/>
        <v>44169</v>
      </c>
      <c r="K5" s="8">
        <f t="shared" si="0"/>
        <v>44170</v>
      </c>
      <c r="L5" s="8">
        <f t="shared" si="0"/>
        <v>44171</v>
      </c>
      <c r="M5" s="8">
        <f t="shared" si="0"/>
        <v>44172</v>
      </c>
      <c r="N5" s="8">
        <f t="shared" si="0"/>
        <v>44173</v>
      </c>
      <c r="O5" s="8">
        <f t="shared" si="0"/>
        <v>44174</v>
      </c>
      <c r="P5" s="8">
        <f t="shared" si="0"/>
        <v>44175</v>
      </c>
      <c r="Q5" s="8">
        <f t="shared" si="0"/>
        <v>44176</v>
      </c>
      <c r="R5" s="8">
        <f t="shared" si="0"/>
        <v>44177</v>
      </c>
      <c r="S5" s="8">
        <f t="shared" si="0"/>
        <v>44178</v>
      </c>
      <c r="T5" s="8">
        <f t="shared" si="0"/>
        <v>44179</v>
      </c>
      <c r="U5" s="8">
        <f t="shared" si="0"/>
        <v>44180</v>
      </c>
      <c r="V5" s="8">
        <f t="shared" si="0"/>
        <v>44181</v>
      </c>
      <c r="W5" s="8">
        <f t="shared" si="0"/>
        <v>44182</v>
      </c>
      <c r="X5" s="8">
        <f t="shared" si="0"/>
        <v>44183</v>
      </c>
      <c r="Y5" s="8">
        <f t="shared" si="0"/>
        <v>44184</v>
      </c>
      <c r="Z5" s="8">
        <f t="shared" si="0"/>
        <v>44185</v>
      </c>
      <c r="AA5" s="8">
        <f t="shared" si="0"/>
        <v>44186</v>
      </c>
      <c r="AB5" s="8">
        <f t="shared" si="0"/>
        <v>44187</v>
      </c>
      <c r="AC5" s="8">
        <f t="shared" si="0"/>
        <v>44188</v>
      </c>
      <c r="AD5" s="8">
        <f t="shared" si="0"/>
        <v>44189</v>
      </c>
      <c r="AE5" s="8">
        <f t="shared" si="0"/>
        <v>44190</v>
      </c>
      <c r="AF5" s="8">
        <f t="shared" si="0"/>
        <v>44191</v>
      </c>
      <c r="AG5" s="8">
        <f t="shared" si="0"/>
        <v>44192</v>
      </c>
      <c r="AH5" s="8">
        <f t="shared" si="0"/>
        <v>44193</v>
      </c>
      <c r="AI5" s="8">
        <f t="shared" si="0"/>
        <v>44194</v>
      </c>
      <c r="AJ5" s="8">
        <f t="shared" si="0"/>
        <v>44195</v>
      </c>
      <c r="AK5" s="25">
        <f t="shared" si="0"/>
        <v>44196</v>
      </c>
      <c r="AL5" s="43" t="str">
        <f>D6</f>
        <v>Solde CP</v>
      </c>
      <c r="AM5" s="44" t="str">
        <f t="shared" ref="AM5:AN5" si="1">E6</f>
        <v>Solde CA</v>
      </c>
      <c r="AN5" s="45" t="str">
        <f t="shared" si="1"/>
        <v>Solde RTT</v>
      </c>
    </row>
    <row r="6" spans="1:40" ht="13.8" thickBot="1" x14ac:dyDescent="0.3">
      <c r="A6" s="16" t="s">
        <v>32</v>
      </c>
      <c r="B6" s="14" t="s">
        <v>33</v>
      </c>
      <c r="C6" s="14" t="s">
        <v>34</v>
      </c>
      <c r="D6" s="14" t="s">
        <v>45</v>
      </c>
      <c r="E6" s="14" t="s">
        <v>46</v>
      </c>
      <c r="F6" s="17" t="s">
        <v>47</v>
      </c>
      <c r="G6" s="32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4"/>
      <c r="AL6" s="21"/>
      <c r="AM6" s="22"/>
      <c r="AN6" s="23"/>
    </row>
    <row r="7" spans="1:40" x14ac:dyDescent="0.25">
      <c r="A7" s="18" t="e" cm="1">
        <f t="array" aca="1" ref="A7" ca="1">IF(ROWS($1:1)&gt;COUNTA(ListeCollab),"",INDEX(ListeCollab,ROWS($1:1)))</f>
        <v>#N/A</v>
      </c>
      <c r="B7" s="13" t="e">
        <f ca="1">IF($A7="","",VLOOKUP($A7,[2]DR!$C$2:$AO$200,3,FALSE))</f>
        <v>#N/A</v>
      </c>
      <c r="C7" s="13" t="e">
        <f ca="1">IF($A7="","",VLOOKUP($A7,[2]DR!$C$2:$AO$200,5,FALSE))</f>
        <v>#N/A</v>
      </c>
      <c r="D7" s="13" t="e">
        <f ca="1">IF($A7="","",VLOOKUP($A7,[2]DR!$C$2:$AO$200,33,FALSE))</f>
        <v>#N/A</v>
      </c>
      <c r="E7" s="13" t="e">
        <f ca="1">IF($A7="","",VLOOKUP($A7,[2]DR!$C$2:$AO$200,37,FALSE))</f>
        <v>#N/A</v>
      </c>
      <c r="F7" s="19" t="e">
        <f ca="1">IF($A7="","",VLOOKUP($A7,[2]DR!$C$2:$AO$200,39,FALSE))</f>
        <v>#N/A</v>
      </c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4"/>
      <c r="AL7" s="21" t="e">
        <f ca="1">IF($A7="","",D7-COUNTIF($G7:$AK7,MID(AL$5,7,3)))</f>
        <v>#N/A</v>
      </c>
      <c r="AM7" s="21" t="e">
        <f t="shared" ref="AM7:AN22" ca="1" si="2">IF($A7="","",E7-COUNTIF($G7:$AK7,MID(AM$5,7,3)))</f>
        <v>#N/A</v>
      </c>
      <c r="AN7" s="42" t="e">
        <f t="shared" ca="1" si="2"/>
        <v>#N/A</v>
      </c>
    </row>
    <row r="8" spans="1:40" x14ac:dyDescent="0.25">
      <c r="A8" s="18" t="str" cm="1">
        <f t="array" aca="1" ref="A8" ca="1">IF(ROWS($1:2)&gt;COUNTA(ListeCollab),"",INDEX(ListeCollab,ROWS($1:2)))</f>
        <v/>
      </c>
      <c r="B8" s="13" t="str">
        <f ca="1">IF($A8="","",VLOOKUP($A8,[2]DR!$C$2:$AO$200,3,FALSE))</f>
        <v/>
      </c>
      <c r="C8" s="13" t="str">
        <f ca="1">IF($A8="","",VLOOKUP($A8,[2]DR!$C$2:$AO$200,5,FALSE))</f>
        <v/>
      </c>
      <c r="D8" s="13" t="str">
        <f ca="1">IF($A8="","",VLOOKUP($A8,[2]DR!$C$2:$AO$200,33,FALSE))</f>
        <v/>
      </c>
      <c r="E8" s="13" t="str">
        <f ca="1">IF($A8="","",VLOOKUP($A8,[2]DR!$C$2:$AO$200,37,FALSE))</f>
        <v/>
      </c>
      <c r="F8" s="19" t="str">
        <f ca="1">IF($A8="","",VLOOKUP($A8,[2]DR!$C$2:$AO$200,39,FALSE))</f>
        <v/>
      </c>
      <c r="G8" s="32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4"/>
      <c r="AL8" s="24" t="str">
        <f t="shared" ref="AL8:AN36" ca="1" si="3">IF($A8="","",D8-COUNTIF($G8:$AK8,MID(AL$5,7,3)))</f>
        <v/>
      </c>
      <c r="AM8" s="24" t="str">
        <f t="shared" ca="1" si="2"/>
        <v/>
      </c>
      <c r="AN8" s="39" t="str">
        <f t="shared" ca="1" si="2"/>
        <v/>
      </c>
    </row>
    <row r="9" spans="1:40" x14ac:dyDescent="0.25">
      <c r="A9" s="18" t="str" cm="1">
        <f t="array" aca="1" ref="A9" ca="1">IF(ROWS($1:3)&gt;COUNTA(ListeCollab),"",INDEX(ListeCollab,ROWS($1:3)))</f>
        <v/>
      </c>
      <c r="B9" s="13" t="str">
        <f ca="1">IF($A9="","",VLOOKUP($A9,[2]DR!$C$2:$AO$200,3,FALSE))</f>
        <v/>
      </c>
      <c r="C9" s="13" t="str">
        <f ca="1">IF($A9="","",VLOOKUP($A9,[2]DR!$C$2:$AO$200,5,FALSE))</f>
        <v/>
      </c>
      <c r="D9" s="13" t="str">
        <f ca="1">IF($A9="","",VLOOKUP($A9,[2]DR!$C$2:$AO$200,33,FALSE))</f>
        <v/>
      </c>
      <c r="E9" s="13" t="str">
        <f ca="1">IF($A9="","",VLOOKUP($A9,[2]DR!$C$2:$AO$200,37,FALSE))</f>
        <v/>
      </c>
      <c r="F9" s="19" t="str">
        <f ca="1">IF($A9="","",VLOOKUP($A9,[2]DR!$C$2:$AO$200,39,FALSE))</f>
        <v/>
      </c>
      <c r="G9" s="32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4"/>
      <c r="AL9" s="24" t="str">
        <f t="shared" ca="1" si="3"/>
        <v/>
      </c>
      <c r="AM9" s="24" t="str">
        <f t="shared" ca="1" si="2"/>
        <v/>
      </c>
      <c r="AN9" s="39" t="str">
        <f t="shared" ca="1" si="2"/>
        <v/>
      </c>
    </row>
    <row r="10" spans="1:40" x14ac:dyDescent="0.25">
      <c r="A10" s="18" t="str" cm="1">
        <f t="array" aca="1" ref="A10" ca="1">IF(ROWS($1:4)&gt;COUNTA(ListeCollab),"",INDEX(ListeCollab,ROWS($1:4)))</f>
        <v/>
      </c>
      <c r="B10" s="13" t="str">
        <f ca="1">IF($A10="","",VLOOKUP($A10,[2]DR!$C$2:$AO$200,3,FALSE))</f>
        <v/>
      </c>
      <c r="C10" s="13" t="str">
        <f ca="1">IF($A10="","",VLOOKUP($A10,[2]DR!$C$2:$AO$200,5,FALSE))</f>
        <v/>
      </c>
      <c r="D10" s="13" t="str">
        <f ca="1">IF($A10="","",VLOOKUP($A10,[2]DR!$C$2:$AO$200,33,FALSE))</f>
        <v/>
      </c>
      <c r="E10" s="13" t="str">
        <f ca="1">IF($A10="","",VLOOKUP($A10,[2]DR!$C$2:$AO$200,37,FALSE))</f>
        <v/>
      </c>
      <c r="F10" s="19" t="str">
        <f ca="1">IF($A10="","",VLOOKUP($A10,[2]DR!$C$2:$AO$200,39,FALSE))</f>
        <v/>
      </c>
      <c r="G10" s="32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4"/>
      <c r="AL10" s="24" t="str">
        <f t="shared" ca="1" si="3"/>
        <v/>
      </c>
      <c r="AM10" s="24" t="str">
        <f t="shared" ca="1" si="2"/>
        <v/>
      </c>
      <c r="AN10" s="39" t="str">
        <f t="shared" ca="1" si="2"/>
        <v/>
      </c>
    </row>
    <row r="11" spans="1:40" x14ac:dyDescent="0.25">
      <c r="A11" s="18" t="str" cm="1">
        <f t="array" aca="1" ref="A11" ca="1">IF(ROWS($1:5)&gt;COUNTA(ListeCollab),"",INDEX(ListeCollab,ROWS($1:5)))</f>
        <v/>
      </c>
      <c r="B11" s="13" t="str">
        <f ca="1">IF($A11="","",VLOOKUP($A11,[2]DR!$C$2:$AO$200,3,FALSE))</f>
        <v/>
      </c>
      <c r="C11" s="13" t="str">
        <f ca="1">IF($A11="","",VLOOKUP($A11,[2]DR!$C$2:$AO$200,5,FALSE))</f>
        <v/>
      </c>
      <c r="D11" s="13" t="str">
        <f ca="1">IF($A11="","",VLOOKUP($A11,[2]DR!$C$2:$AO$200,33,FALSE))</f>
        <v/>
      </c>
      <c r="E11" s="13" t="str">
        <f ca="1">IF($A11="","",VLOOKUP($A11,[2]DR!$C$2:$AO$200,37,FALSE))</f>
        <v/>
      </c>
      <c r="F11" s="19" t="str">
        <f ca="1">IF($A11="","",VLOOKUP($A11,[2]DR!$C$2:$AO$200,39,FALSE))</f>
        <v/>
      </c>
      <c r="G11" s="32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  <c r="AL11" s="24" t="str">
        <f t="shared" ca="1" si="3"/>
        <v/>
      </c>
      <c r="AM11" s="24" t="str">
        <f t="shared" ca="1" si="2"/>
        <v/>
      </c>
      <c r="AN11" s="39" t="str">
        <f t="shared" ca="1" si="2"/>
        <v/>
      </c>
    </row>
    <row r="12" spans="1:40" x14ac:dyDescent="0.25">
      <c r="A12" s="18" t="str" cm="1">
        <f t="array" aca="1" ref="A12" ca="1">IF(ROWS($1:6)&gt;COUNTA(ListeCollab),"",INDEX(ListeCollab,ROWS($1:6)))</f>
        <v/>
      </c>
      <c r="B12" s="13" t="str">
        <f ca="1">IF($A12="","",VLOOKUP($A12,[2]DR!$C$2:$AO$200,3,FALSE))</f>
        <v/>
      </c>
      <c r="C12" s="13" t="str">
        <f ca="1">IF($A12="","",VLOOKUP($A12,[2]DR!$C$2:$AO$200,5,FALSE))</f>
        <v/>
      </c>
      <c r="D12" s="13" t="str">
        <f ca="1">IF($A12="","",VLOOKUP($A12,[2]DR!$C$2:$AO$200,33,FALSE))</f>
        <v/>
      </c>
      <c r="E12" s="13" t="str">
        <f ca="1">IF($A12="","",VLOOKUP($A12,[2]DR!$C$2:$AO$200,37,FALSE))</f>
        <v/>
      </c>
      <c r="F12" s="19" t="str">
        <f ca="1">IF($A12="","",VLOOKUP($A12,[2]DR!$C$2:$AO$200,39,FALSE))</f>
        <v/>
      </c>
      <c r="G12" s="32"/>
      <c r="H12" s="33"/>
      <c r="I12" s="33"/>
      <c r="J12" s="33"/>
      <c r="K12" s="33"/>
      <c r="L12" s="33"/>
      <c r="M12" s="33"/>
      <c r="N12" s="33"/>
      <c r="O12" s="33"/>
      <c r="P12" s="35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4"/>
      <c r="AL12" s="24" t="str">
        <f t="shared" ca="1" si="3"/>
        <v/>
      </c>
      <c r="AM12" s="24" t="str">
        <f t="shared" ca="1" si="2"/>
        <v/>
      </c>
      <c r="AN12" s="39" t="str">
        <f t="shared" ca="1" si="2"/>
        <v/>
      </c>
    </row>
    <row r="13" spans="1:40" x14ac:dyDescent="0.25">
      <c r="A13" s="18" t="str" cm="1">
        <f t="array" aca="1" ref="A13" ca="1">IF(ROWS($1:7)&gt;COUNTA(ListeCollab),"",INDEX(ListeCollab,ROWS($1:7)))</f>
        <v/>
      </c>
      <c r="B13" s="13" t="str">
        <f ca="1">IF($A13="","",VLOOKUP($A13,[2]DR!$C$2:$AO$200,3,FALSE))</f>
        <v/>
      </c>
      <c r="C13" s="13" t="str">
        <f ca="1">IF($A13="","",VLOOKUP($A13,[2]DR!$C$2:$AO$200,5,FALSE))</f>
        <v/>
      </c>
      <c r="D13" s="13" t="str">
        <f ca="1">IF($A13="","",VLOOKUP($A13,[2]DR!$C$2:$AO$200,33,FALSE))</f>
        <v/>
      </c>
      <c r="E13" s="13" t="str">
        <f ca="1">IF($A13="","",VLOOKUP($A13,[2]DR!$C$2:$AO$200,37,FALSE))</f>
        <v/>
      </c>
      <c r="F13" s="19" t="str">
        <f ca="1">IF($A13="","",VLOOKUP($A13,[2]DR!$C$2:$AO$200,39,FALSE))</f>
        <v/>
      </c>
      <c r="G13" s="32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4"/>
      <c r="AL13" s="24" t="str">
        <f t="shared" ca="1" si="3"/>
        <v/>
      </c>
      <c r="AM13" s="24" t="str">
        <f t="shared" ca="1" si="2"/>
        <v/>
      </c>
      <c r="AN13" s="39" t="str">
        <f t="shared" ca="1" si="2"/>
        <v/>
      </c>
    </row>
    <row r="14" spans="1:40" x14ac:dyDescent="0.25">
      <c r="A14" s="18" t="str" cm="1">
        <f t="array" aca="1" ref="A14" ca="1">IF(ROWS($1:8)&gt;COUNTA(ListeCollab),"",INDEX(ListeCollab,ROWS($1:8)))</f>
        <v/>
      </c>
      <c r="B14" s="13" t="str">
        <f ca="1">IF($A14="","",VLOOKUP($A14,[2]DR!$C$2:$AO$200,3,FALSE))</f>
        <v/>
      </c>
      <c r="C14" s="13" t="str">
        <f ca="1">IF($A14="","",VLOOKUP($A14,[2]DR!$C$2:$AO$200,5,FALSE))</f>
        <v/>
      </c>
      <c r="D14" s="13" t="str">
        <f ca="1">IF($A14="","",VLOOKUP($A14,[2]DR!$C$2:$AO$200,33,FALSE))</f>
        <v/>
      </c>
      <c r="E14" s="13" t="str">
        <f ca="1">IF($A14="","",VLOOKUP($A14,[2]DR!$C$2:$AO$200,37,FALSE))</f>
        <v/>
      </c>
      <c r="F14" s="19" t="str">
        <f ca="1">IF($A14="","",VLOOKUP($A14,[2]DR!$C$2:$AO$200,39,FALSE))</f>
        <v/>
      </c>
      <c r="G14" s="32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4"/>
      <c r="AL14" s="24" t="str">
        <f t="shared" ca="1" si="3"/>
        <v/>
      </c>
      <c r="AM14" s="24" t="str">
        <f t="shared" ca="1" si="2"/>
        <v/>
      </c>
      <c r="AN14" s="39" t="str">
        <f t="shared" ca="1" si="2"/>
        <v/>
      </c>
    </row>
    <row r="15" spans="1:40" x14ac:dyDescent="0.25">
      <c r="A15" s="18" t="str" cm="1">
        <f t="array" aca="1" ref="A15" ca="1">IF(ROWS($1:9)&gt;COUNTA(ListeCollab),"",INDEX(ListeCollab,ROWS($1:9)))</f>
        <v/>
      </c>
      <c r="B15" s="13" t="str">
        <f ca="1">IF($A15="","",VLOOKUP($A15,[2]DR!$C$2:$AO$200,3,FALSE))</f>
        <v/>
      </c>
      <c r="C15" s="13" t="str">
        <f ca="1">IF($A15="","",VLOOKUP($A15,[2]DR!$C$2:$AO$200,5,FALSE))</f>
        <v/>
      </c>
      <c r="D15" s="13" t="str">
        <f ca="1">IF($A15="","",VLOOKUP($A15,[2]DR!$C$2:$AO$200,33,FALSE))</f>
        <v/>
      </c>
      <c r="E15" s="13" t="str">
        <f ca="1">IF($A15="","",VLOOKUP($A15,[2]DR!$C$2:$AO$200,37,FALSE))</f>
        <v/>
      </c>
      <c r="F15" s="19" t="str">
        <f ca="1">IF($A15="","",VLOOKUP($A15,[2]DR!$C$2:$AO$200,39,FALSE))</f>
        <v/>
      </c>
      <c r="G15" s="32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4"/>
      <c r="AL15" s="24" t="str">
        <f t="shared" ca="1" si="3"/>
        <v/>
      </c>
      <c r="AM15" s="24" t="str">
        <f t="shared" ca="1" si="2"/>
        <v/>
      </c>
      <c r="AN15" s="39" t="str">
        <f t="shared" ca="1" si="2"/>
        <v/>
      </c>
    </row>
    <row r="16" spans="1:40" x14ac:dyDescent="0.25">
      <c r="A16" s="18" t="str" cm="1">
        <f t="array" aca="1" ref="A16" ca="1">IF(ROWS($1:10)&gt;COUNTA(ListeCollab),"",INDEX(ListeCollab,ROWS($1:10)))</f>
        <v/>
      </c>
      <c r="B16" s="13" t="str">
        <f ca="1">IF($A16="","",VLOOKUP($A16,[2]DR!$C$2:$AO$200,3,FALSE))</f>
        <v/>
      </c>
      <c r="C16" s="13" t="str">
        <f ca="1">IF($A16="","",VLOOKUP($A16,[2]DR!$C$2:$AO$200,5,FALSE))</f>
        <v/>
      </c>
      <c r="D16" s="13" t="str">
        <f ca="1">IF($A16="","",VLOOKUP($A16,[2]DR!$C$2:$AO$200,33,FALSE))</f>
        <v/>
      </c>
      <c r="E16" s="13" t="str">
        <f ca="1">IF($A16="","",VLOOKUP($A16,[2]DR!$C$2:$AO$200,37,FALSE))</f>
        <v/>
      </c>
      <c r="F16" s="19" t="str">
        <f ca="1">IF($A16="","",VLOOKUP($A16,[2]DR!$C$2:$AO$200,39,FALSE))</f>
        <v/>
      </c>
      <c r="G16" s="32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  <c r="AL16" s="24" t="str">
        <f t="shared" ca="1" si="3"/>
        <v/>
      </c>
      <c r="AM16" s="24" t="str">
        <f t="shared" ca="1" si="2"/>
        <v/>
      </c>
      <c r="AN16" s="39" t="str">
        <f t="shared" ca="1" si="2"/>
        <v/>
      </c>
    </row>
    <row r="17" spans="1:40" x14ac:dyDescent="0.25">
      <c r="A17" s="18" t="str" cm="1">
        <f t="array" aca="1" ref="A17" ca="1">IF(ROWS($1:11)&gt;COUNTA(ListeCollab),"",INDEX(ListeCollab,ROWS($1:11)))</f>
        <v/>
      </c>
      <c r="B17" s="13" t="str">
        <f ca="1">IF($A17="","",VLOOKUP($A17,[2]DR!$C$2:$AO$200,3,FALSE))</f>
        <v/>
      </c>
      <c r="C17" s="13" t="str">
        <f ca="1">IF($A17="","",VLOOKUP($A17,[2]DR!$C$2:$AO$200,5,FALSE))</f>
        <v/>
      </c>
      <c r="D17" s="13" t="str">
        <f ca="1">IF($A17="","",VLOOKUP($A17,[2]DR!$C$2:$AO$200,33,FALSE))</f>
        <v/>
      </c>
      <c r="E17" s="13" t="str">
        <f ca="1">IF($A17="","",VLOOKUP($A17,[2]DR!$C$2:$AO$200,37,FALSE))</f>
        <v/>
      </c>
      <c r="F17" s="19" t="str">
        <f ca="1">IF($A17="","",VLOOKUP($A17,[2]DR!$C$2:$AO$200,39,FALSE))</f>
        <v/>
      </c>
      <c r="G17" s="32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4"/>
      <c r="AL17" s="24" t="str">
        <f t="shared" ca="1" si="3"/>
        <v/>
      </c>
      <c r="AM17" s="24" t="str">
        <f t="shared" ca="1" si="2"/>
        <v/>
      </c>
      <c r="AN17" s="39" t="str">
        <f t="shared" ca="1" si="2"/>
        <v/>
      </c>
    </row>
    <row r="18" spans="1:40" x14ac:dyDescent="0.25">
      <c r="A18" s="18" t="str" cm="1">
        <f t="array" aca="1" ref="A18" ca="1">IF(ROWS($1:12)&gt;COUNTA(ListeCollab),"",INDEX(ListeCollab,ROWS($1:12)))</f>
        <v/>
      </c>
      <c r="B18" s="13" t="str">
        <f ca="1">IF($A18="","",VLOOKUP($A18,[2]DR!$C$2:$AO$200,3,FALSE))</f>
        <v/>
      </c>
      <c r="C18" s="13" t="str">
        <f ca="1">IF($A18="","",VLOOKUP($A18,[2]DR!$C$2:$AO$200,5,FALSE))</f>
        <v/>
      </c>
      <c r="D18" s="13" t="str">
        <f ca="1">IF($A18="","",VLOOKUP($A18,[2]DR!$C$2:$AO$200,33,FALSE))</f>
        <v/>
      </c>
      <c r="E18" s="13" t="str">
        <f ca="1">IF($A18="","",VLOOKUP($A18,[2]DR!$C$2:$AO$200,37,FALSE))</f>
        <v/>
      </c>
      <c r="F18" s="19" t="str">
        <f ca="1">IF($A18="","",VLOOKUP($A18,[2]DR!$C$2:$AO$200,39,FALSE))</f>
        <v/>
      </c>
      <c r="G18" s="32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4"/>
      <c r="AL18" s="24" t="str">
        <f t="shared" ca="1" si="3"/>
        <v/>
      </c>
      <c r="AM18" s="24" t="str">
        <f t="shared" ca="1" si="2"/>
        <v/>
      </c>
      <c r="AN18" s="39" t="str">
        <f t="shared" ca="1" si="2"/>
        <v/>
      </c>
    </row>
    <row r="19" spans="1:40" x14ac:dyDescent="0.25">
      <c r="A19" s="18" t="str" cm="1">
        <f t="array" aca="1" ref="A19" ca="1">IF(ROWS($1:13)&gt;COUNTA(ListeCollab),"",INDEX(ListeCollab,ROWS($1:13)))</f>
        <v/>
      </c>
      <c r="B19" s="13" t="str">
        <f ca="1">IF($A19="","",VLOOKUP($A19,[2]DR!$C$2:$AO$200,3,FALSE))</f>
        <v/>
      </c>
      <c r="C19" s="13" t="str">
        <f ca="1">IF($A19="","",VLOOKUP($A19,[2]DR!$C$2:$AO$200,5,FALSE))</f>
        <v/>
      </c>
      <c r="D19" s="13" t="str">
        <f ca="1">IF($A19="","",VLOOKUP($A19,[2]DR!$C$2:$AO$200,33,FALSE))</f>
        <v/>
      </c>
      <c r="E19" s="13" t="str">
        <f ca="1">IF($A19="","",VLOOKUP($A19,[2]DR!$C$2:$AO$200,37,FALSE))</f>
        <v/>
      </c>
      <c r="F19" s="19" t="str">
        <f ca="1">IF($A19="","",VLOOKUP($A19,[2]DR!$C$2:$AO$200,39,FALSE))</f>
        <v/>
      </c>
      <c r="G19" s="32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4"/>
      <c r="AL19" s="24" t="str">
        <f t="shared" ca="1" si="3"/>
        <v/>
      </c>
      <c r="AM19" s="24" t="str">
        <f t="shared" ca="1" si="2"/>
        <v/>
      </c>
      <c r="AN19" s="39" t="str">
        <f t="shared" ca="1" si="2"/>
        <v/>
      </c>
    </row>
    <row r="20" spans="1:40" x14ac:dyDescent="0.25">
      <c r="A20" s="18" t="str" cm="1">
        <f t="array" aca="1" ref="A20" ca="1">IF(ROWS($1:14)&gt;COUNTA(ListeCollab),"",INDEX(ListeCollab,ROWS($1:14)))</f>
        <v/>
      </c>
      <c r="B20" s="13" t="str">
        <f ca="1">IF($A20="","",VLOOKUP($A20,[2]DR!$C$2:$AO$200,3,FALSE))</f>
        <v/>
      </c>
      <c r="C20" s="13" t="str">
        <f ca="1">IF($A20="","",VLOOKUP($A20,[2]DR!$C$2:$AO$200,5,FALSE))</f>
        <v/>
      </c>
      <c r="D20" s="13" t="str">
        <f ca="1">IF($A20="","",VLOOKUP($A20,[2]DR!$C$2:$AO$200,33,FALSE))</f>
        <v/>
      </c>
      <c r="E20" s="13" t="str">
        <f ca="1">IF($A20="","",VLOOKUP($A20,[2]DR!$C$2:$AO$200,37,FALSE))</f>
        <v/>
      </c>
      <c r="F20" s="19" t="str">
        <f ca="1">IF($A20="","",VLOOKUP($A20,[2]DR!$C$2:$AO$200,39,FALSE))</f>
        <v/>
      </c>
      <c r="G20" s="32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4"/>
      <c r="AL20" s="24" t="str">
        <f t="shared" ca="1" si="3"/>
        <v/>
      </c>
      <c r="AM20" s="24" t="str">
        <f t="shared" ca="1" si="2"/>
        <v/>
      </c>
      <c r="AN20" s="39" t="str">
        <f t="shared" ca="1" si="2"/>
        <v/>
      </c>
    </row>
    <row r="21" spans="1:40" x14ac:dyDescent="0.25">
      <c r="A21" s="18" t="str" cm="1">
        <f t="array" aca="1" ref="A21" ca="1">IF(ROWS($1:15)&gt;COUNTA(ListeCollab),"",INDEX(ListeCollab,ROWS($1:15)))</f>
        <v/>
      </c>
      <c r="B21" s="13" t="str">
        <f ca="1">IF($A21="","",VLOOKUP($A21,[2]DR!$C$2:$AO$200,3,FALSE))</f>
        <v/>
      </c>
      <c r="C21" s="13" t="str">
        <f ca="1">IF($A21="","",VLOOKUP($A21,[2]DR!$C$2:$AO$200,5,FALSE))</f>
        <v/>
      </c>
      <c r="D21" s="13" t="str">
        <f ca="1">IF($A21="","",VLOOKUP($A21,[2]DR!$C$2:$AO$200,33,FALSE))</f>
        <v/>
      </c>
      <c r="E21" s="13" t="str">
        <f ca="1">IF($A21="","",VLOOKUP($A21,[2]DR!$C$2:$AO$200,37,FALSE))</f>
        <v/>
      </c>
      <c r="F21" s="19" t="str">
        <f ca="1">IF($A21="","",VLOOKUP($A21,[2]DR!$C$2:$AO$200,39,FALSE))</f>
        <v/>
      </c>
      <c r="G21" s="32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4"/>
      <c r="AL21" s="24" t="str">
        <f t="shared" ca="1" si="3"/>
        <v/>
      </c>
      <c r="AM21" s="24" t="str">
        <f t="shared" ca="1" si="2"/>
        <v/>
      </c>
      <c r="AN21" s="39" t="str">
        <f t="shared" ca="1" si="2"/>
        <v/>
      </c>
    </row>
    <row r="22" spans="1:40" x14ac:dyDescent="0.25">
      <c r="A22" s="18" t="str" cm="1">
        <f t="array" aca="1" ref="A22" ca="1">IF(ROWS($1:16)&gt;COUNTA(ListeCollab),"",INDEX(ListeCollab,ROWS($1:16)))</f>
        <v/>
      </c>
      <c r="B22" s="13" t="str">
        <f ca="1">IF($A22="","",VLOOKUP($A22,[2]DR!$C$2:$AO$200,3,FALSE))</f>
        <v/>
      </c>
      <c r="C22" s="13" t="str">
        <f ca="1">IF($A22="","",VLOOKUP($A22,[2]DR!$C$2:$AO$200,5,FALSE))</f>
        <v/>
      </c>
      <c r="D22" s="13" t="str">
        <f ca="1">IF($A22="","",VLOOKUP($A22,[2]DR!$C$2:$AO$200,33,FALSE))</f>
        <v/>
      </c>
      <c r="E22" s="13" t="str">
        <f ca="1">IF($A22="","",VLOOKUP($A22,[2]DR!$C$2:$AO$200,37,FALSE))</f>
        <v/>
      </c>
      <c r="F22" s="19" t="str">
        <f ca="1">IF($A22="","",VLOOKUP($A22,[2]DR!$C$2:$AO$200,39,FALSE))</f>
        <v/>
      </c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  <c r="AL22" s="24" t="str">
        <f t="shared" ca="1" si="3"/>
        <v/>
      </c>
      <c r="AM22" s="24" t="str">
        <f t="shared" ca="1" si="2"/>
        <v/>
      </c>
      <c r="AN22" s="39" t="str">
        <f t="shared" ca="1" si="2"/>
        <v/>
      </c>
    </row>
    <row r="23" spans="1:40" x14ac:dyDescent="0.25">
      <c r="A23" s="18" t="str" cm="1">
        <f t="array" aca="1" ref="A23" ca="1">IF(ROWS($1:17)&gt;COUNTA(ListeCollab),"",INDEX(ListeCollab,ROWS($1:17)))</f>
        <v/>
      </c>
      <c r="B23" s="13" t="str">
        <f ca="1">IF($A23="","",VLOOKUP($A23,[2]DR!$C$2:$AO$200,3,FALSE))</f>
        <v/>
      </c>
      <c r="C23" s="13" t="str">
        <f ca="1">IF($A23="","",VLOOKUP($A23,[2]DR!$C$2:$AO$200,5,FALSE))</f>
        <v/>
      </c>
      <c r="D23" s="13" t="str">
        <f ca="1">IF($A23="","",VLOOKUP($A23,[2]DR!$C$2:$AO$200,33,FALSE))</f>
        <v/>
      </c>
      <c r="E23" s="13" t="str">
        <f ca="1">IF($A23="","",VLOOKUP($A23,[2]DR!$C$2:$AO$200,37,FALSE))</f>
        <v/>
      </c>
      <c r="F23" s="19" t="str">
        <f ca="1">IF($A23="","",VLOOKUP($A23,[2]DR!$C$2:$AO$200,39,FALSE))</f>
        <v/>
      </c>
      <c r="G23" s="32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4"/>
      <c r="AL23" s="24" t="str">
        <f t="shared" ca="1" si="3"/>
        <v/>
      </c>
      <c r="AM23" s="24" t="str">
        <f t="shared" ca="1" si="3"/>
        <v/>
      </c>
      <c r="AN23" s="39" t="str">
        <f t="shared" ca="1" si="3"/>
        <v/>
      </c>
    </row>
    <row r="24" spans="1:40" x14ac:dyDescent="0.25">
      <c r="A24" s="18" t="str" cm="1">
        <f t="array" aca="1" ref="A24" ca="1">IF(ROWS($1:18)&gt;COUNTA(ListeCollab),"",INDEX(ListeCollab,ROWS($1:18)))</f>
        <v/>
      </c>
      <c r="B24" s="13" t="str">
        <f ca="1">IF($A24="","",VLOOKUP($A24,[2]DR!$C$2:$AO$200,3,FALSE))</f>
        <v/>
      </c>
      <c r="C24" s="13" t="str">
        <f ca="1">IF($A24="","",VLOOKUP($A24,[2]DR!$C$2:$AO$200,5,FALSE))</f>
        <v/>
      </c>
      <c r="D24" s="13" t="str">
        <f ca="1">IF($A24="","",VLOOKUP($A24,[2]DR!$C$2:$AO$200,33,FALSE))</f>
        <v/>
      </c>
      <c r="E24" s="13" t="str">
        <f ca="1">IF($A24="","",VLOOKUP($A24,[2]DR!$C$2:$AO$200,37,FALSE))</f>
        <v/>
      </c>
      <c r="F24" s="19" t="str">
        <f ca="1">IF($A24="","",VLOOKUP($A24,[2]DR!$C$2:$AO$200,39,FALSE))</f>
        <v/>
      </c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4"/>
      <c r="AL24" s="24" t="str">
        <f t="shared" ca="1" si="3"/>
        <v/>
      </c>
      <c r="AM24" s="24" t="str">
        <f t="shared" ca="1" si="3"/>
        <v/>
      </c>
      <c r="AN24" s="39" t="str">
        <f t="shared" ca="1" si="3"/>
        <v/>
      </c>
    </row>
    <row r="25" spans="1:40" x14ac:dyDescent="0.25">
      <c r="A25" s="18" t="str" cm="1">
        <f t="array" aca="1" ref="A25" ca="1">IF(ROWS($1:19)&gt;COUNTA(ListeCollab),"",INDEX(ListeCollab,ROWS($1:19)))</f>
        <v/>
      </c>
      <c r="B25" s="13" t="str">
        <f ca="1">IF($A25="","",VLOOKUP($A25,[2]DR!$C$2:$AO$200,3,FALSE))</f>
        <v/>
      </c>
      <c r="C25" s="13" t="str">
        <f ca="1">IF($A25="","",VLOOKUP($A25,[2]DR!$C$2:$AO$200,5,FALSE))</f>
        <v/>
      </c>
      <c r="D25" s="13" t="str">
        <f ca="1">IF($A25="","",VLOOKUP($A25,[2]DR!$C$2:$AO$200,33,FALSE))</f>
        <v/>
      </c>
      <c r="E25" s="13" t="str">
        <f ca="1">IF($A25="","",VLOOKUP($A25,[2]DR!$C$2:$AO$200,37,FALSE))</f>
        <v/>
      </c>
      <c r="F25" s="19" t="str">
        <f ca="1">IF($A25="","",VLOOKUP($A25,[2]DR!$C$2:$AO$200,39,FALSE))</f>
        <v/>
      </c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4"/>
      <c r="AL25" s="24" t="str">
        <f t="shared" ca="1" si="3"/>
        <v/>
      </c>
      <c r="AM25" s="24" t="str">
        <f t="shared" ca="1" si="3"/>
        <v/>
      </c>
      <c r="AN25" s="39" t="str">
        <f t="shared" ca="1" si="3"/>
        <v/>
      </c>
    </row>
    <row r="26" spans="1:40" x14ac:dyDescent="0.25">
      <c r="A26" s="18" t="str" cm="1">
        <f t="array" aca="1" ref="A26" ca="1">IF(ROWS($1:20)&gt;COUNTA(ListeCollab),"",INDEX(ListeCollab,ROWS($1:20)))</f>
        <v/>
      </c>
      <c r="B26" s="13" t="str">
        <f ca="1">IF($A26="","",VLOOKUP($A26,[2]DR!$C$2:$AO$200,3,FALSE))</f>
        <v/>
      </c>
      <c r="C26" s="13" t="str">
        <f ca="1">IF($A26="","",VLOOKUP($A26,[2]DR!$C$2:$AO$200,5,FALSE))</f>
        <v/>
      </c>
      <c r="D26" s="13" t="str">
        <f ca="1">IF($A26="","",VLOOKUP($A26,[2]DR!$C$2:$AO$200,33,FALSE))</f>
        <v/>
      </c>
      <c r="E26" s="13" t="str">
        <f ca="1">IF($A26="","",VLOOKUP($A26,[2]DR!$C$2:$AO$200,37,FALSE))</f>
        <v/>
      </c>
      <c r="F26" s="19" t="str">
        <f ca="1">IF($A26="","",VLOOKUP($A26,[2]DR!$C$2:$AO$200,39,FALSE))</f>
        <v/>
      </c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4"/>
      <c r="AL26" s="24" t="str">
        <f t="shared" ca="1" si="3"/>
        <v/>
      </c>
      <c r="AM26" s="24" t="str">
        <f t="shared" ca="1" si="3"/>
        <v/>
      </c>
      <c r="AN26" s="39" t="str">
        <f t="shared" ca="1" si="3"/>
        <v/>
      </c>
    </row>
    <row r="27" spans="1:40" x14ac:dyDescent="0.25">
      <c r="A27" s="18" t="str" cm="1">
        <f t="array" aca="1" ref="A27" ca="1">IF(ROWS($1:21)&gt;COUNTA(ListeCollab),"",INDEX(ListeCollab,ROWS($1:21)))</f>
        <v/>
      </c>
      <c r="B27" s="13" t="str">
        <f ca="1">IF($A27="","",VLOOKUP($A27,[2]DR!$C$2:$AO$200,3,FALSE))</f>
        <v/>
      </c>
      <c r="C27" s="13" t="str">
        <f ca="1">IF($A27="","",VLOOKUP($A27,[2]DR!$C$2:$AO$200,5,FALSE))</f>
        <v/>
      </c>
      <c r="D27" s="13" t="str">
        <f ca="1">IF($A27="","",VLOOKUP($A27,[2]DR!$C$2:$AO$200,33,FALSE))</f>
        <v/>
      </c>
      <c r="E27" s="13" t="str">
        <f ca="1">IF($A27="","",VLOOKUP($A27,[2]DR!$C$2:$AO$200,37,FALSE))</f>
        <v/>
      </c>
      <c r="F27" s="19" t="str">
        <f ca="1">IF($A27="","",VLOOKUP($A27,[2]DR!$C$2:$AO$200,39,FALSE))</f>
        <v/>
      </c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4"/>
      <c r="AL27" s="24" t="str">
        <f t="shared" ca="1" si="3"/>
        <v/>
      </c>
      <c r="AM27" s="24" t="str">
        <f t="shared" ca="1" si="3"/>
        <v/>
      </c>
      <c r="AN27" s="39" t="str">
        <f t="shared" ca="1" si="3"/>
        <v/>
      </c>
    </row>
    <row r="28" spans="1:40" x14ac:dyDescent="0.25">
      <c r="A28" s="18" t="str" cm="1">
        <f t="array" aca="1" ref="A28" ca="1">IF(ROWS($1:22)&gt;COUNTA(ListeCollab),"",INDEX(ListeCollab,ROWS($1:22)))</f>
        <v/>
      </c>
      <c r="B28" s="13" t="str">
        <f ca="1">IF($A28="","",VLOOKUP($A28,[2]DR!$C$2:$AO$200,3,FALSE))</f>
        <v/>
      </c>
      <c r="C28" s="13" t="str">
        <f ca="1">IF($A28="","",VLOOKUP($A28,[2]DR!$C$2:$AO$200,5,FALSE))</f>
        <v/>
      </c>
      <c r="D28" s="13" t="str">
        <f ca="1">IF($A28="","",VLOOKUP($A28,[2]DR!$C$2:$AO$200,33,FALSE))</f>
        <v/>
      </c>
      <c r="E28" s="13" t="str">
        <f ca="1">IF($A28="","",VLOOKUP($A28,[2]DR!$C$2:$AO$200,37,FALSE))</f>
        <v/>
      </c>
      <c r="F28" s="19" t="str">
        <f ca="1">IF($A28="","",VLOOKUP($A28,[2]DR!$C$2:$AO$200,39,FALSE))</f>
        <v/>
      </c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4"/>
      <c r="AL28" s="24" t="str">
        <f t="shared" ca="1" si="3"/>
        <v/>
      </c>
      <c r="AM28" s="24" t="str">
        <f t="shared" ca="1" si="3"/>
        <v/>
      </c>
      <c r="AN28" s="39" t="str">
        <f t="shared" ca="1" si="3"/>
        <v/>
      </c>
    </row>
    <row r="29" spans="1:40" x14ac:dyDescent="0.25">
      <c r="A29" s="18" t="str" cm="1">
        <f t="array" aca="1" ref="A29" ca="1">IF(ROWS($1:23)&gt;COUNTA(ListeCollab),"",INDEX(ListeCollab,ROWS($1:23)))</f>
        <v/>
      </c>
      <c r="B29" s="13" t="str">
        <f ca="1">IF($A29="","",VLOOKUP($A29,[2]DR!$C$2:$AO$200,3,FALSE))</f>
        <v/>
      </c>
      <c r="C29" s="13" t="str">
        <f ca="1">IF($A29="","",VLOOKUP($A29,[2]DR!$C$2:$AO$200,5,FALSE))</f>
        <v/>
      </c>
      <c r="D29" s="13" t="str">
        <f ca="1">IF($A29="","",VLOOKUP($A29,[2]DR!$C$2:$AO$200,33,FALSE))</f>
        <v/>
      </c>
      <c r="E29" s="13" t="str">
        <f ca="1">IF($A29="","",VLOOKUP($A29,[2]DR!$C$2:$AO$200,37,FALSE))</f>
        <v/>
      </c>
      <c r="F29" s="19" t="str">
        <f ca="1">IF($A29="","",VLOOKUP($A29,[2]DR!$C$2:$AO$200,39,FALSE))</f>
        <v/>
      </c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4"/>
      <c r="AL29" s="24" t="str">
        <f t="shared" ca="1" si="3"/>
        <v/>
      </c>
      <c r="AM29" s="24" t="str">
        <f t="shared" ca="1" si="3"/>
        <v/>
      </c>
      <c r="AN29" s="39" t="str">
        <f t="shared" ca="1" si="3"/>
        <v/>
      </c>
    </row>
    <row r="30" spans="1:40" x14ac:dyDescent="0.25">
      <c r="A30" s="18" t="str" cm="1">
        <f t="array" aca="1" ref="A30" ca="1">IF(ROWS($1:24)&gt;COUNTA(ListeCollab),"",INDEX(ListeCollab,ROWS($1:24)))</f>
        <v/>
      </c>
      <c r="B30" s="13" t="str">
        <f ca="1">IF($A30="","",VLOOKUP($A30,[2]DR!$C$2:$AO$200,3,FALSE))</f>
        <v/>
      </c>
      <c r="C30" s="13" t="str">
        <f ca="1">IF($A30="","",VLOOKUP($A30,[2]DR!$C$2:$AO$200,5,FALSE))</f>
        <v/>
      </c>
      <c r="D30" s="13" t="str">
        <f ca="1">IF($A30="","",VLOOKUP($A30,[2]DR!$C$2:$AO$200,33,FALSE))</f>
        <v/>
      </c>
      <c r="E30" s="13" t="str">
        <f ca="1">IF($A30="","",VLOOKUP($A30,[2]DR!$C$2:$AO$200,37,FALSE))</f>
        <v/>
      </c>
      <c r="F30" s="19" t="str">
        <f ca="1">IF($A30="","",VLOOKUP($A30,[2]DR!$C$2:$AO$200,39,FALSE))</f>
        <v/>
      </c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4"/>
      <c r="AL30" s="24" t="str">
        <f t="shared" ca="1" si="3"/>
        <v/>
      </c>
      <c r="AM30" s="24" t="str">
        <f t="shared" ca="1" si="3"/>
        <v/>
      </c>
      <c r="AN30" s="39" t="str">
        <f t="shared" ca="1" si="3"/>
        <v/>
      </c>
    </row>
    <row r="31" spans="1:40" x14ac:dyDescent="0.25">
      <c r="A31" s="18" t="str" cm="1">
        <f t="array" aca="1" ref="A31" ca="1">IF(ROWS($1:25)&gt;COUNTA(ListeCollab),"",INDEX(ListeCollab,ROWS($1:25)))</f>
        <v/>
      </c>
      <c r="B31" s="13" t="str">
        <f ca="1">IF($A31="","",VLOOKUP($A31,[2]DR!$C$2:$AO$200,3,FALSE))</f>
        <v/>
      </c>
      <c r="C31" s="13" t="str">
        <f ca="1">IF($A31="","",VLOOKUP($A31,[2]DR!$C$2:$AO$200,5,FALSE))</f>
        <v/>
      </c>
      <c r="D31" s="13" t="str">
        <f ca="1">IF($A31="","",VLOOKUP($A31,[2]DR!$C$2:$AO$200,33,FALSE))</f>
        <v/>
      </c>
      <c r="E31" s="13" t="str">
        <f ca="1">IF($A31="","",VLOOKUP($A31,[2]DR!$C$2:$AO$200,37,FALSE))</f>
        <v/>
      </c>
      <c r="F31" s="19" t="str">
        <f ca="1">IF($A31="","",VLOOKUP($A31,[2]DR!$C$2:$AO$200,39,FALSE))</f>
        <v/>
      </c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4"/>
      <c r="AL31" s="24" t="str">
        <f t="shared" ca="1" si="3"/>
        <v/>
      </c>
      <c r="AM31" s="24" t="str">
        <f t="shared" ca="1" si="3"/>
        <v/>
      </c>
      <c r="AN31" s="39" t="str">
        <f t="shared" ca="1" si="3"/>
        <v/>
      </c>
    </row>
    <row r="32" spans="1:40" x14ac:dyDescent="0.25">
      <c r="A32" s="18" t="str" cm="1">
        <f t="array" aca="1" ref="A32" ca="1">IF(ROWS($1:26)&gt;COUNTA(ListeCollab),"",INDEX(ListeCollab,ROWS($1:26)))</f>
        <v/>
      </c>
      <c r="B32" s="13" t="str">
        <f ca="1">IF($A32="","",VLOOKUP($A32,[2]DR!$C$2:$AO$200,3,FALSE))</f>
        <v/>
      </c>
      <c r="C32" s="13" t="str">
        <f ca="1">IF($A32="","",VLOOKUP($A32,[2]DR!$C$2:$AO$200,5,FALSE))</f>
        <v/>
      </c>
      <c r="D32" s="13" t="str">
        <f ca="1">IF($A32="","",VLOOKUP($A32,[2]DR!$C$2:$AO$200,33,FALSE))</f>
        <v/>
      </c>
      <c r="E32" s="13" t="str">
        <f ca="1">IF($A32="","",VLOOKUP($A32,[2]DR!$C$2:$AO$200,37,FALSE))</f>
        <v/>
      </c>
      <c r="F32" s="19" t="str">
        <f ca="1">IF($A32="","",VLOOKUP($A32,[2]DR!$C$2:$AO$200,39,FALSE))</f>
        <v/>
      </c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4"/>
      <c r="AL32" s="24" t="str">
        <f t="shared" ca="1" si="3"/>
        <v/>
      </c>
      <c r="AM32" s="24" t="str">
        <f t="shared" ca="1" si="3"/>
        <v/>
      </c>
      <c r="AN32" s="39" t="str">
        <f t="shared" ca="1" si="3"/>
        <v/>
      </c>
    </row>
    <row r="33" spans="1:40" x14ac:dyDescent="0.25">
      <c r="A33" s="18" t="str" cm="1">
        <f t="array" aca="1" ref="A33" ca="1">IF(ROWS($1:27)&gt;COUNTA(ListeCollab),"",INDEX(ListeCollab,ROWS($1:27)))</f>
        <v/>
      </c>
      <c r="B33" s="13" t="str">
        <f ca="1">IF($A33="","",VLOOKUP($A33,[2]DR!$C$2:$AO$200,3,FALSE))</f>
        <v/>
      </c>
      <c r="C33" s="13" t="str">
        <f ca="1">IF($A33="","",VLOOKUP($A33,[2]DR!$C$2:$AO$200,5,FALSE))</f>
        <v/>
      </c>
      <c r="D33" s="13" t="str">
        <f ca="1">IF($A33="","",VLOOKUP($A33,[2]DR!$C$2:$AO$200,33,FALSE))</f>
        <v/>
      </c>
      <c r="E33" s="13" t="str">
        <f ca="1">IF($A33="","",VLOOKUP($A33,[2]DR!$C$2:$AO$200,37,FALSE))</f>
        <v/>
      </c>
      <c r="F33" s="19" t="str">
        <f ca="1">IF($A33="","",VLOOKUP($A33,[2]DR!$C$2:$AO$200,39,FALSE))</f>
        <v/>
      </c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4"/>
      <c r="AL33" s="24" t="str">
        <f t="shared" ca="1" si="3"/>
        <v/>
      </c>
      <c r="AM33" s="24" t="str">
        <f t="shared" ca="1" si="3"/>
        <v/>
      </c>
      <c r="AN33" s="39" t="str">
        <f t="shared" ca="1" si="3"/>
        <v/>
      </c>
    </row>
    <row r="34" spans="1:40" x14ac:dyDescent="0.25">
      <c r="A34" s="18" t="str" cm="1">
        <f t="array" aca="1" ref="A34" ca="1">IF(ROWS($1:28)&gt;COUNTA(ListeCollab),"",INDEX(ListeCollab,ROWS($1:28)))</f>
        <v/>
      </c>
      <c r="B34" s="13" t="str">
        <f ca="1">IF($A34="","",VLOOKUP($A34,[2]DR!$C$2:$AO$200,3,FALSE))</f>
        <v/>
      </c>
      <c r="C34" s="13" t="str">
        <f ca="1">IF($A34="","",VLOOKUP($A34,[2]DR!$C$2:$AO$200,5,FALSE))</f>
        <v/>
      </c>
      <c r="D34" s="13" t="str">
        <f ca="1">IF($A34="","",VLOOKUP($A34,[2]DR!$C$2:$AO$200,33,FALSE))</f>
        <v/>
      </c>
      <c r="E34" s="13" t="str">
        <f ca="1">IF($A34="","",VLOOKUP($A34,[2]DR!$C$2:$AO$200,37,FALSE))</f>
        <v/>
      </c>
      <c r="F34" s="19" t="str">
        <f ca="1">IF($A34="","",VLOOKUP($A34,[2]DR!$C$2:$AO$200,39,FALSE))</f>
        <v/>
      </c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4"/>
      <c r="AL34" s="24" t="str">
        <f t="shared" ca="1" si="3"/>
        <v/>
      </c>
      <c r="AM34" s="24" t="str">
        <f t="shared" ca="1" si="3"/>
        <v/>
      </c>
      <c r="AN34" s="39" t="str">
        <f t="shared" ca="1" si="3"/>
        <v/>
      </c>
    </row>
    <row r="35" spans="1:40" x14ac:dyDescent="0.25">
      <c r="A35" s="18" t="str" cm="1">
        <f t="array" aca="1" ref="A35" ca="1">IF(ROWS($1:29)&gt;COUNTA(ListeCollab),"",INDEX(ListeCollab,ROWS($1:29)))</f>
        <v/>
      </c>
      <c r="B35" s="13" t="str">
        <f ca="1">IF($A35="","",VLOOKUP($A35,[2]DR!$C$2:$AO$200,3,FALSE))</f>
        <v/>
      </c>
      <c r="C35" s="13" t="str">
        <f ca="1">IF($A35="","",VLOOKUP($A35,[2]DR!$C$2:$AO$200,5,FALSE))</f>
        <v/>
      </c>
      <c r="D35" s="13" t="str">
        <f ca="1">IF($A35="","",VLOOKUP($A35,[2]DR!$C$2:$AO$200,33,FALSE))</f>
        <v/>
      </c>
      <c r="E35" s="13" t="str">
        <f ca="1">IF($A35="","",VLOOKUP($A35,[2]DR!$C$2:$AO$200,37,FALSE))</f>
        <v/>
      </c>
      <c r="F35" s="19" t="str">
        <f ca="1">IF($A35="","",VLOOKUP($A35,[2]DR!$C$2:$AO$200,39,FALSE))</f>
        <v/>
      </c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4"/>
      <c r="AL35" s="24" t="str">
        <f t="shared" ca="1" si="3"/>
        <v/>
      </c>
      <c r="AM35" s="24" t="str">
        <f t="shared" ca="1" si="3"/>
        <v/>
      </c>
      <c r="AN35" s="39" t="str">
        <f t="shared" ca="1" si="3"/>
        <v/>
      </c>
    </row>
    <row r="36" spans="1:40" ht="13.8" thickBot="1" x14ac:dyDescent="0.3">
      <c r="A36" s="18" t="str" cm="1">
        <f t="array" aca="1" ref="A36" ca="1">IF(ROWS($1:30)&gt;COUNTA(ListeCollab),"",INDEX(ListeCollab,ROWS($1:30)))</f>
        <v/>
      </c>
      <c r="B36" s="13" t="str">
        <f ca="1">IF($A36="","",VLOOKUP($A36,[2]DR!$C$2:$AO$200,3,FALSE))</f>
        <v/>
      </c>
      <c r="C36" s="13" t="str">
        <f ca="1">IF($A36="","",VLOOKUP($A36,[2]DR!$C$2:$AO$200,5,FALSE))</f>
        <v/>
      </c>
      <c r="D36" s="13" t="str">
        <f ca="1">IF($A36="","",VLOOKUP($A36,[2]DR!$C$2:$AO$200,33,FALSE))</f>
        <v/>
      </c>
      <c r="E36" s="13" t="str">
        <f ca="1">IF($A36="","",VLOOKUP($A36,[2]DR!$C$2:$AO$200,37,FALSE))</f>
        <v/>
      </c>
      <c r="F36" s="19" t="str">
        <f ca="1">IF($A36="","",VLOOKUP($A36,[2]DR!$C$2:$AO$200,39,FALSE))</f>
        <v/>
      </c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4"/>
      <c r="AL36" s="40" t="str">
        <f t="shared" ca="1" si="3"/>
        <v/>
      </c>
      <c r="AM36" s="40" t="str">
        <f t="shared" ca="1" si="3"/>
        <v/>
      </c>
      <c r="AN36" s="41" t="str">
        <f t="shared" ca="1" si="3"/>
        <v/>
      </c>
    </row>
  </sheetData>
  <mergeCells count="1">
    <mergeCell ref="A5:F5"/>
  </mergeCells>
  <conditionalFormatting sqref="G5:AK36 AL5:AN5">
    <cfRule type="expression" dxfId="59" priority="10">
      <formula>WEEKDAY(G$5,2)&gt;5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F27EBCE7-C424-4E03-B590-02D37845F512}">
            <xm:f>NOT(ISNA(VLOOKUP(G$5,Sources!$J$3:$J$15,1,0)))</xm:f>
            <x14:dxf>
              <fill>
                <patternFill>
                  <bgColor rgb="FFFFC000"/>
                </patternFill>
              </fill>
            </x14:dxf>
          </x14:cfRule>
          <xm:sqref>G5:AK36 AL5:AN5</xm:sqref>
        </x14:conditionalFormatting>
        <x14:conditionalFormatting xmlns:xm="http://schemas.microsoft.com/office/excel/2006/main">
          <x14:cfRule type="containsText" priority="2" operator="containsText" id="{E40753E9-797A-4F35-B706-BA00F690B908}">
            <xm:f>NOT(ISERROR(SEARCH(Sources!$K$7,G7)))</xm:f>
            <xm:f>Sources!$K$7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9099F2D2-F04F-4070-B2DE-5B39925B4B72}">
            <xm:f>NOT(ISERROR(SEARCH(Sources!$K$6,G7)))</xm:f>
            <xm:f>Sources!$K$6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939176FA-D054-4D01-9223-2B853A7C627C}">
            <xm:f>NOT(ISERROR(SEARCH(Sources!$K$5,G7)))</xm:f>
            <xm:f>Sources!$K$5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63F9694A-7B79-4575-BC51-0D58F6377A5C}">
            <xm:f>NOT(ISERROR(SEARCH(Sources!$K$4,G7)))</xm:f>
            <xm:f>Sources!$K$4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92ACB7C3-693E-43F0-A57C-185BEB69C9BB}">
            <xm:f>NOT(ISERROR(SEARCH(Sources!$K$3,G7)))</xm:f>
            <xm:f>Sources!$K$3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14:cfRule type="containsText" priority="7" operator="containsText" id="{A40D0A63-ED82-4B1D-8EE0-DBB8049B2862}">
            <xm:f>NOT(ISERROR(SEARCH(Sources!$K$2,G7)))</xm:f>
            <xm:f>Sources!$K$2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8" operator="containsText" id="{472B46B3-B9B0-4C8F-B33E-719A8F163F1F}">
            <xm:f>NOT(ISERROR(SEARCH(Sources!$K$1,G7)))</xm:f>
            <xm:f>Sources!$K$1</xm:f>
            <x14:dxf>
              <font>
                <b/>
                <i val="0"/>
              </font>
            </x14:dxf>
          </x14:cfRule>
          <xm:sqref>G7:AK36</xm:sqref>
        </x14:conditionalFormatting>
        <x14:conditionalFormatting xmlns:xm="http://schemas.microsoft.com/office/excel/2006/main">
          <x14:cfRule type="containsText" priority="1" operator="containsText" id="{D22E95E5-C4A4-40F5-97FF-468B5C732C9F}">
            <xm:f>NOT(ISERROR(SEARCH(Sources!$K$8,AF18)))</xm:f>
            <xm:f>Sources!$K$8</xm:f>
            <x14:dxf>
              <font>
                <b/>
                <i val="0"/>
              </font>
              <fill>
                <patternFill>
                  <bgColor rgb="FF7030A0"/>
                </patternFill>
              </fill>
            </x14:dxf>
          </x14:cfRule>
          <xm:sqref>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Sources!$E$2:$E$13</xm:f>
          </x14:formula1>
          <xm:sqref>F2</xm:sqref>
        </x14:dataValidation>
        <x14:dataValidation type="list" allowBlank="1" showInputMessage="1" showErrorMessage="1">
          <x14:formula1>
            <xm:f>Sources!$B$2:$B$13</xm:f>
          </x14:formula1>
          <xm:sqref>F3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topLeftCell="A6" zoomScaleNormal="100" workbookViewId="0">
      <selection activeCell="D7" sqref="D7:F36"/>
    </sheetView>
  </sheetViews>
  <sheetFormatPr baseColWidth="10" defaultRowHeight="13.2" x14ac:dyDescent="0.25"/>
  <cols>
    <col min="1" max="1" width="5.77734375" customWidth="1"/>
    <col min="2" max="5" width="10.77734375" customWidth="1"/>
    <col min="6" max="6" width="10.77734375" style="1" customWidth="1"/>
    <col min="7" max="40" width="4.6640625" customWidth="1"/>
  </cols>
  <sheetData>
    <row r="1" spans="1:40" ht="13.8" thickBot="1" x14ac:dyDescent="0.3"/>
    <row r="2" spans="1:40" ht="13.8" customHeight="1" thickBot="1" x14ac:dyDescent="0.3">
      <c r="A2" s="46"/>
      <c r="B2" s="46"/>
      <c r="C2" s="50" t="str">
        <f>Sources!N1</f>
        <v xml:space="preserve">Année : </v>
      </c>
      <c r="D2" s="51">
        <f>Sources!O22</f>
        <v>2021</v>
      </c>
      <c r="E2" s="47"/>
      <c r="F2" s="48"/>
      <c r="H2" s="26" t="s">
        <v>48</v>
      </c>
      <c r="I2" s="6" t="s">
        <v>49</v>
      </c>
      <c r="L2" s="29" t="s">
        <v>54</v>
      </c>
      <c r="M2" s="6" t="s">
        <v>56</v>
      </c>
      <c r="Q2" s="37" t="s">
        <v>59</v>
      </c>
      <c r="R2" s="6" t="s">
        <v>60</v>
      </c>
      <c r="V2" s="28" t="s">
        <v>52</v>
      </c>
      <c r="W2" s="6" t="s">
        <v>53</v>
      </c>
    </row>
    <row r="3" spans="1:40" ht="13.8" customHeight="1" thickBot="1" x14ac:dyDescent="0.3">
      <c r="A3" s="46"/>
      <c r="B3" s="46"/>
      <c r="C3" s="50" t="str">
        <f>Sources!N2</f>
        <v xml:space="preserve">Mois : </v>
      </c>
      <c r="D3" s="51" t="str">
        <f>Sources!O23</f>
        <v xml:space="preserve">Janvier </v>
      </c>
      <c r="E3" s="47"/>
      <c r="F3" s="49"/>
      <c r="H3" s="27" t="s">
        <v>50</v>
      </c>
      <c r="I3" s="6" t="s">
        <v>51</v>
      </c>
      <c r="L3" s="30" t="s">
        <v>55</v>
      </c>
      <c r="M3" s="6" t="s">
        <v>57</v>
      </c>
      <c r="Q3" s="38" t="s">
        <v>61</v>
      </c>
      <c r="R3" s="6" t="s">
        <v>62</v>
      </c>
      <c r="V3" s="31" t="s">
        <v>58</v>
      </c>
      <c r="W3" s="6" t="s">
        <v>58</v>
      </c>
    </row>
    <row r="4" spans="1:40" ht="13.8" thickBot="1" x14ac:dyDescent="0.3"/>
    <row r="5" spans="1:40" ht="73.95" customHeight="1" thickBot="1" x14ac:dyDescent="0.3">
      <c r="A5" s="71" t="str">
        <f>Sources!O3</f>
        <v>Europe 1</v>
      </c>
      <c r="B5" s="72"/>
      <c r="C5" s="72"/>
      <c r="D5" s="72"/>
      <c r="E5" s="72"/>
      <c r="F5" s="73"/>
      <c r="G5" s="15">
        <f>DATEVALUE(COLUMNS($B:B)&amp;Sources!$O$23&amp;Sources!$O$22)</f>
        <v>44197</v>
      </c>
      <c r="H5" s="8">
        <f>IF(G5="","",IF(MONTH(G5+1)&lt;&gt;MONTH(G5),"",G5+1))</f>
        <v>44198</v>
      </c>
      <c r="I5" s="8">
        <f t="shared" ref="I5:AK5" si="0">IF(H5="","",IF(MONTH(H5+1)&lt;&gt;MONTH(H5),"",H5+1))</f>
        <v>44199</v>
      </c>
      <c r="J5" s="8">
        <f t="shared" si="0"/>
        <v>44200</v>
      </c>
      <c r="K5" s="8">
        <f t="shared" si="0"/>
        <v>44201</v>
      </c>
      <c r="L5" s="8">
        <f t="shared" si="0"/>
        <v>44202</v>
      </c>
      <c r="M5" s="8">
        <f t="shared" si="0"/>
        <v>44203</v>
      </c>
      <c r="N5" s="8">
        <f t="shared" si="0"/>
        <v>44204</v>
      </c>
      <c r="O5" s="8">
        <f t="shared" si="0"/>
        <v>44205</v>
      </c>
      <c r="P5" s="8">
        <f t="shared" si="0"/>
        <v>44206</v>
      </c>
      <c r="Q5" s="8">
        <f t="shared" si="0"/>
        <v>44207</v>
      </c>
      <c r="R5" s="8">
        <f t="shared" si="0"/>
        <v>44208</v>
      </c>
      <c r="S5" s="8">
        <f t="shared" si="0"/>
        <v>44209</v>
      </c>
      <c r="T5" s="8">
        <f t="shared" si="0"/>
        <v>44210</v>
      </c>
      <c r="U5" s="8">
        <f t="shared" si="0"/>
        <v>44211</v>
      </c>
      <c r="V5" s="8">
        <f t="shared" si="0"/>
        <v>44212</v>
      </c>
      <c r="W5" s="8">
        <f t="shared" si="0"/>
        <v>44213</v>
      </c>
      <c r="X5" s="8">
        <f t="shared" si="0"/>
        <v>44214</v>
      </c>
      <c r="Y5" s="8">
        <f t="shared" si="0"/>
        <v>44215</v>
      </c>
      <c r="Z5" s="8">
        <f t="shared" si="0"/>
        <v>44216</v>
      </c>
      <c r="AA5" s="8">
        <f t="shared" si="0"/>
        <v>44217</v>
      </c>
      <c r="AB5" s="8">
        <f t="shared" si="0"/>
        <v>44218</v>
      </c>
      <c r="AC5" s="8">
        <f t="shared" si="0"/>
        <v>44219</v>
      </c>
      <c r="AD5" s="8">
        <f t="shared" si="0"/>
        <v>44220</v>
      </c>
      <c r="AE5" s="8">
        <f t="shared" si="0"/>
        <v>44221</v>
      </c>
      <c r="AF5" s="8">
        <f t="shared" si="0"/>
        <v>44222</v>
      </c>
      <c r="AG5" s="8">
        <f t="shared" si="0"/>
        <v>44223</v>
      </c>
      <c r="AH5" s="8">
        <f t="shared" si="0"/>
        <v>44224</v>
      </c>
      <c r="AI5" s="8">
        <f t="shared" si="0"/>
        <v>44225</v>
      </c>
      <c r="AJ5" s="8">
        <f t="shared" si="0"/>
        <v>44226</v>
      </c>
      <c r="AK5" s="25">
        <f t="shared" si="0"/>
        <v>44227</v>
      </c>
      <c r="AL5" s="43" t="str">
        <f>D6</f>
        <v>Solde CP</v>
      </c>
      <c r="AM5" s="44" t="str">
        <f t="shared" ref="AM5:AN5" si="1">E6</f>
        <v>Solde CA</v>
      </c>
      <c r="AN5" s="45" t="str">
        <f t="shared" si="1"/>
        <v>Solde RTT</v>
      </c>
    </row>
    <row r="6" spans="1:40" ht="13.8" thickBot="1" x14ac:dyDescent="0.3">
      <c r="A6" s="16" t="s">
        <v>32</v>
      </c>
      <c r="B6" s="14" t="s">
        <v>33</v>
      </c>
      <c r="C6" s="14" t="s">
        <v>34</v>
      </c>
      <c r="D6" s="14" t="s">
        <v>45</v>
      </c>
      <c r="E6" s="14" t="s">
        <v>46</v>
      </c>
      <c r="F6" s="17" t="s">
        <v>47</v>
      </c>
      <c r="G6" s="32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4"/>
      <c r="AL6" s="21"/>
      <c r="AM6" s="22"/>
      <c r="AN6" s="23"/>
    </row>
    <row r="7" spans="1:40" x14ac:dyDescent="0.25">
      <c r="A7" s="18" t="e" cm="1">
        <f t="array" aca="1" ref="A7" ca="1">IF(ROWS($1:1)&gt;COUNTA(ListeCollab),"",INDEX(ListeCollab,ROWS($1:1)))</f>
        <v>#N/A</v>
      </c>
      <c r="B7" s="13" t="e">
        <f ca="1">IF($A7="","",VLOOKUP($A7,[2]DR!$C$2:$AO$200,3,FALSE))</f>
        <v>#N/A</v>
      </c>
      <c r="C7" s="13" t="e">
        <f ca="1">IF($A7="","",VLOOKUP($A7,[2]DR!$C$2:$AO$200,5,FALSE))</f>
        <v>#N/A</v>
      </c>
      <c r="D7" s="13" t="e">
        <f ca="1">IF($A7="","",VLOOKUP($A7,[2]DR!$C$2:$AO$200,33,FALSE))</f>
        <v>#N/A</v>
      </c>
      <c r="E7" s="13" t="e">
        <f ca="1">IF($A7="","",VLOOKUP($A7,[2]DR!$C$2:$AO$200,37,FALSE))</f>
        <v>#N/A</v>
      </c>
      <c r="F7" s="19" t="e">
        <f ca="1">IF($A7="","",VLOOKUP($A7,[2]DR!$C$2:$AO$200,39,FALSE))</f>
        <v>#N/A</v>
      </c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4"/>
      <c r="AL7" s="21" t="e">
        <f ca="1">IF($A7="","",D7-COUNTIF($G7:$AK7,MID(AL$5,7,3)))</f>
        <v>#N/A</v>
      </c>
      <c r="AM7" s="21" t="e">
        <f t="shared" ref="AM7:AN22" ca="1" si="2">IF($A7="","",E7-COUNTIF($G7:$AK7,MID(AM$5,7,3)))</f>
        <v>#N/A</v>
      </c>
      <c r="AN7" s="42" t="e">
        <f t="shared" ca="1" si="2"/>
        <v>#N/A</v>
      </c>
    </row>
    <row r="8" spans="1:40" x14ac:dyDescent="0.25">
      <c r="A8" s="18" t="str" cm="1">
        <f t="array" aca="1" ref="A8" ca="1">IF(ROWS($1:2)&gt;COUNTA(ListeCollab),"",INDEX(ListeCollab,ROWS($1:2)))</f>
        <v/>
      </c>
      <c r="B8" s="13" t="str">
        <f ca="1">IF($A8="","",VLOOKUP($A8,[2]DR!$C$2:$AO$200,3,FALSE))</f>
        <v/>
      </c>
      <c r="C8" s="13" t="str">
        <f ca="1">IF($A8="","",VLOOKUP($A8,[2]DR!$C$2:$AO$200,5,FALSE))</f>
        <v/>
      </c>
      <c r="D8" s="13" t="str">
        <f ca="1">IF($A8="","",VLOOKUP($A8,[2]DR!$C$2:$AO$200,33,FALSE))</f>
        <v/>
      </c>
      <c r="E8" s="13" t="str">
        <f ca="1">IF($A8="","",VLOOKUP($A8,[2]DR!$C$2:$AO$200,37,FALSE))</f>
        <v/>
      </c>
      <c r="F8" s="19" t="str">
        <f ca="1">IF($A8="","",VLOOKUP($A8,[2]DR!$C$2:$AO$200,39,FALSE))</f>
        <v/>
      </c>
      <c r="G8" s="32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4"/>
      <c r="AL8" s="24" t="str">
        <f t="shared" ref="AL8:AN36" ca="1" si="3">IF($A8="","",D8-COUNTIF($G8:$AK8,MID(AL$5,7,3)))</f>
        <v/>
      </c>
      <c r="AM8" s="24" t="str">
        <f t="shared" ca="1" si="2"/>
        <v/>
      </c>
      <c r="AN8" s="39" t="str">
        <f t="shared" ca="1" si="2"/>
        <v/>
      </c>
    </row>
    <row r="9" spans="1:40" x14ac:dyDescent="0.25">
      <c r="A9" s="18" t="str" cm="1">
        <f t="array" aca="1" ref="A9" ca="1">IF(ROWS($1:3)&gt;COUNTA(ListeCollab),"",INDEX(ListeCollab,ROWS($1:3)))</f>
        <v/>
      </c>
      <c r="B9" s="13" t="str">
        <f ca="1">IF($A9="","",VLOOKUP($A9,[2]DR!$C$2:$AO$200,3,FALSE))</f>
        <v/>
      </c>
      <c r="C9" s="13" t="str">
        <f ca="1">IF($A9="","",VLOOKUP($A9,[2]DR!$C$2:$AO$200,5,FALSE))</f>
        <v/>
      </c>
      <c r="D9" s="13" t="str">
        <f ca="1">IF($A9="","",VLOOKUP($A9,[2]DR!$C$2:$AO$200,33,FALSE))</f>
        <v/>
      </c>
      <c r="E9" s="13" t="str">
        <f ca="1">IF($A9="","",VLOOKUP($A9,[2]DR!$C$2:$AO$200,37,FALSE))</f>
        <v/>
      </c>
      <c r="F9" s="19" t="str">
        <f ca="1">IF($A9="","",VLOOKUP($A9,[2]DR!$C$2:$AO$200,39,FALSE))</f>
        <v/>
      </c>
      <c r="G9" s="32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4"/>
      <c r="AL9" s="24" t="str">
        <f t="shared" ca="1" si="3"/>
        <v/>
      </c>
      <c r="AM9" s="24" t="str">
        <f t="shared" ca="1" si="2"/>
        <v/>
      </c>
      <c r="AN9" s="39" t="str">
        <f t="shared" ca="1" si="2"/>
        <v/>
      </c>
    </row>
    <row r="10" spans="1:40" x14ac:dyDescent="0.25">
      <c r="A10" s="18" t="str" cm="1">
        <f t="array" aca="1" ref="A10" ca="1">IF(ROWS($1:4)&gt;COUNTA(ListeCollab),"",INDEX(ListeCollab,ROWS($1:4)))</f>
        <v/>
      </c>
      <c r="B10" s="13" t="str">
        <f ca="1">IF($A10="","",VLOOKUP($A10,[2]DR!$C$2:$AO$200,3,FALSE))</f>
        <v/>
      </c>
      <c r="C10" s="13" t="str">
        <f ca="1">IF($A10="","",VLOOKUP($A10,[2]DR!$C$2:$AO$200,5,FALSE))</f>
        <v/>
      </c>
      <c r="D10" s="13" t="str">
        <f ca="1">IF($A10="","",VLOOKUP($A10,[2]DR!$C$2:$AO$200,33,FALSE))</f>
        <v/>
      </c>
      <c r="E10" s="13" t="str">
        <f ca="1">IF($A10="","",VLOOKUP($A10,[2]DR!$C$2:$AO$200,37,FALSE))</f>
        <v/>
      </c>
      <c r="F10" s="19" t="str">
        <f ca="1">IF($A10="","",VLOOKUP($A10,[2]DR!$C$2:$AO$200,39,FALSE))</f>
        <v/>
      </c>
      <c r="G10" s="32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4"/>
      <c r="AL10" s="24" t="str">
        <f t="shared" ca="1" si="3"/>
        <v/>
      </c>
      <c r="AM10" s="24" t="str">
        <f t="shared" ca="1" si="2"/>
        <v/>
      </c>
      <c r="AN10" s="39" t="str">
        <f t="shared" ca="1" si="2"/>
        <v/>
      </c>
    </row>
    <row r="11" spans="1:40" x14ac:dyDescent="0.25">
      <c r="A11" s="18" t="str" cm="1">
        <f t="array" aca="1" ref="A11" ca="1">IF(ROWS($1:5)&gt;COUNTA(ListeCollab),"",INDEX(ListeCollab,ROWS($1:5)))</f>
        <v/>
      </c>
      <c r="B11" s="13" t="str">
        <f ca="1">IF($A11="","",VLOOKUP($A11,[2]DR!$C$2:$AO$200,3,FALSE))</f>
        <v/>
      </c>
      <c r="C11" s="13" t="str">
        <f ca="1">IF($A11="","",VLOOKUP($A11,[2]DR!$C$2:$AO$200,5,FALSE))</f>
        <v/>
      </c>
      <c r="D11" s="13" t="str">
        <f ca="1">IF($A11="","",VLOOKUP($A11,[2]DR!$C$2:$AO$200,33,FALSE))</f>
        <v/>
      </c>
      <c r="E11" s="13" t="str">
        <f ca="1">IF($A11="","",VLOOKUP($A11,[2]DR!$C$2:$AO$200,37,FALSE))</f>
        <v/>
      </c>
      <c r="F11" s="19" t="str">
        <f ca="1">IF($A11="","",VLOOKUP($A11,[2]DR!$C$2:$AO$200,39,FALSE))</f>
        <v/>
      </c>
      <c r="G11" s="32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  <c r="AL11" s="24" t="str">
        <f t="shared" ca="1" si="3"/>
        <v/>
      </c>
      <c r="AM11" s="24" t="str">
        <f t="shared" ca="1" si="2"/>
        <v/>
      </c>
      <c r="AN11" s="39" t="str">
        <f t="shared" ca="1" si="2"/>
        <v/>
      </c>
    </row>
    <row r="12" spans="1:40" x14ac:dyDescent="0.25">
      <c r="A12" s="18" t="str" cm="1">
        <f t="array" aca="1" ref="A12" ca="1">IF(ROWS($1:6)&gt;COUNTA(ListeCollab),"",INDEX(ListeCollab,ROWS($1:6)))</f>
        <v/>
      </c>
      <c r="B12" s="13" t="str">
        <f ca="1">IF($A12="","",VLOOKUP($A12,[2]DR!$C$2:$AO$200,3,FALSE))</f>
        <v/>
      </c>
      <c r="C12" s="13" t="str">
        <f ca="1">IF($A12="","",VLOOKUP($A12,[2]DR!$C$2:$AO$200,5,FALSE))</f>
        <v/>
      </c>
      <c r="D12" s="13" t="str">
        <f ca="1">IF($A12="","",VLOOKUP($A12,[2]DR!$C$2:$AO$200,33,FALSE))</f>
        <v/>
      </c>
      <c r="E12" s="13" t="str">
        <f ca="1">IF($A12="","",VLOOKUP($A12,[2]DR!$C$2:$AO$200,37,FALSE))</f>
        <v/>
      </c>
      <c r="F12" s="19" t="str">
        <f ca="1">IF($A12="","",VLOOKUP($A12,[2]DR!$C$2:$AO$200,39,FALSE))</f>
        <v/>
      </c>
      <c r="G12" s="32"/>
      <c r="H12" s="33"/>
      <c r="I12" s="33"/>
      <c r="J12" s="33"/>
      <c r="K12" s="33"/>
      <c r="L12" s="33"/>
      <c r="M12" s="33"/>
      <c r="N12" s="33"/>
      <c r="O12" s="33"/>
      <c r="P12" s="35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4"/>
      <c r="AL12" s="24" t="str">
        <f t="shared" ca="1" si="3"/>
        <v/>
      </c>
      <c r="AM12" s="24" t="str">
        <f t="shared" ca="1" si="2"/>
        <v/>
      </c>
      <c r="AN12" s="39" t="str">
        <f t="shared" ca="1" si="2"/>
        <v/>
      </c>
    </row>
    <row r="13" spans="1:40" x14ac:dyDescent="0.25">
      <c r="A13" s="18" t="str" cm="1">
        <f t="array" aca="1" ref="A13" ca="1">IF(ROWS($1:7)&gt;COUNTA(ListeCollab),"",INDEX(ListeCollab,ROWS($1:7)))</f>
        <v/>
      </c>
      <c r="B13" s="13" t="str">
        <f ca="1">IF($A13="","",VLOOKUP($A13,[2]DR!$C$2:$AO$200,3,FALSE))</f>
        <v/>
      </c>
      <c r="C13" s="13" t="str">
        <f ca="1">IF($A13="","",VLOOKUP($A13,[2]DR!$C$2:$AO$200,5,FALSE))</f>
        <v/>
      </c>
      <c r="D13" s="13" t="str">
        <f ca="1">IF($A13="","",VLOOKUP($A13,[2]DR!$C$2:$AO$200,33,FALSE))</f>
        <v/>
      </c>
      <c r="E13" s="13" t="str">
        <f ca="1">IF($A13="","",VLOOKUP($A13,[2]DR!$C$2:$AO$200,37,FALSE))</f>
        <v/>
      </c>
      <c r="F13" s="19" t="str">
        <f ca="1">IF($A13="","",VLOOKUP($A13,[2]DR!$C$2:$AO$200,39,FALSE))</f>
        <v/>
      </c>
      <c r="G13" s="32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4"/>
      <c r="AL13" s="24" t="str">
        <f t="shared" ca="1" si="3"/>
        <v/>
      </c>
      <c r="AM13" s="24" t="str">
        <f t="shared" ca="1" si="2"/>
        <v/>
      </c>
      <c r="AN13" s="39" t="str">
        <f t="shared" ca="1" si="2"/>
        <v/>
      </c>
    </row>
    <row r="14" spans="1:40" x14ac:dyDescent="0.25">
      <c r="A14" s="18" t="str" cm="1">
        <f t="array" aca="1" ref="A14" ca="1">IF(ROWS($1:8)&gt;COUNTA(ListeCollab),"",INDEX(ListeCollab,ROWS($1:8)))</f>
        <v/>
      </c>
      <c r="B14" s="13" t="str">
        <f ca="1">IF($A14="","",VLOOKUP($A14,[2]DR!$C$2:$AO$200,3,FALSE))</f>
        <v/>
      </c>
      <c r="C14" s="13" t="str">
        <f ca="1">IF($A14="","",VLOOKUP($A14,[2]DR!$C$2:$AO$200,5,FALSE))</f>
        <v/>
      </c>
      <c r="D14" s="13" t="str">
        <f ca="1">IF($A14="","",VLOOKUP($A14,[2]DR!$C$2:$AO$200,33,FALSE))</f>
        <v/>
      </c>
      <c r="E14" s="13" t="str">
        <f ca="1">IF($A14="","",VLOOKUP($A14,[2]DR!$C$2:$AO$200,37,FALSE))</f>
        <v/>
      </c>
      <c r="F14" s="19" t="str">
        <f ca="1">IF($A14="","",VLOOKUP($A14,[2]DR!$C$2:$AO$200,39,FALSE))</f>
        <v/>
      </c>
      <c r="G14" s="32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4"/>
      <c r="AL14" s="24" t="str">
        <f t="shared" ca="1" si="3"/>
        <v/>
      </c>
      <c r="AM14" s="24" t="str">
        <f t="shared" ca="1" si="2"/>
        <v/>
      </c>
      <c r="AN14" s="39" t="str">
        <f t="shared" ca="1" si="2"/>
        <v/>
      </c>
    </row>
    <row r="15" spans="1:40" x14ac:dyDescent="0.25">
      <c r="A15" s="18" t="str" cm="1">
        <f t="array" aca="1" ref="A15" ca="1">IF(ROWS($1:9)&gt;COUNTA(ListeCollab),"",INDEX(ListeCollab,ROWS($1:9)))</f>
        <v/>
      </c>
      <c r="B15" s="13" t="str">
        <f ca="1">IF($A15="","",VLOOKUP($A15,[2]DR!$C$2:$AO$200,3,FALSE))</f>
        <v/>
      </c>
      <c r="C15" s="13" t="str">
        <f ca="1">IF($A15="","",VLOOKUP($A15,[2]DR!$C$2:$AO$200,5,FALSE))</f>
        <v/>
      </c>
      <c r="D15" s="13" t="str">
        <f ca="1">IF($A15="","",VLOOKUP($A15,[2]DR!$C$2:$AO$200,33,FALSE))</f>
        <v/>
      </c>
      <c r="E15" s="13" t="str">
        <f ca="1">IF($A15="","",VLOOKUP($A15,[2]DR!$C$2:$AO$200,37,FALSE))</f>
        <v/>
      </c>
      <c r="F15" s="19" t="str">
        <f ca="1">IF($A15="","",VLOOKUP($A15,[2]DR!$C$2:$AO$200,39,FALSE))</f>
        <v/>
      </c>
      <c r="G15" s="32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4"/>
      <c r="AL15" s="24" t="str">
        <f t="shared" ca="1" si="3"/>
        <v/>
      </c>
      <c r="AM15" s="24" t="str">
        <f t="shared" ca="1" si="2"/>
        <v/>
      </c>
      <c r="AN15" s="39" t="str">
        <f t="shared" ca="1" si="2"/>
        <v/>
      </c>
    </row>
    <row r="16" spans="1:40" x14ac:dyDescent="0.25">
      <c r="A16" s="18" t="str" cm="1">
        <f t="array" aca="1" ref="A16" ca="1">IF(ROWS($1:10)&gt;COUNTA(ListeCollab),"",INDEX(ListeCollab,ROWS($1:10)))</f>
        <v/>
      </c>
      <c r="B16" s="13" t="str">
        <f ca="1">IF($A16="","",VLOOKUP($A16,[2]DR!$C$2:$AO$200,3,FALSE))</f>
        <v/>
      </c>
      <c r="C16" s="13" t="str">
        <f ca="1">IF($A16="","",VLOOKUP($A16,[2]DR!$C$2:$AO$200,5,FALSE))</f>
        <v/>
      </c>
      <c r="D16" s="13" t="str">
        <f ca="1">IF($A16="","",VLOOKUP($A16,[2]DR!$C$2:$AO$200,33,FALSE))</f>
        <v/>
      </c>
      <c r="E16" s="13" t="str">
        <f ca="1">IF($A16="","",VLOOKUP($A16,[2]DR!$C$2:$AO$200,37,FALSE))</f>
        <v/>
      </c>
      <c r="F16" s="19" t="str">
        <f ca="1">IF($A16="","",VLOOKUP($A16,[2]DR!$C$2:$AO$200,39,FALSE))</f>
        <v/>
      </c>
      <c r="G16" s="32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  <c r="AL16" s="24" t="str">
        <f t="shared" ca="1" si="3"/>
        <v/>
      </c>
      <c r="AM16" s="24" t="str">
        <f t="shared" ca="1" si="2"/>
        <v/>
      </c>
      <c r="AN16" s="39" t="str">
        <f t="shared" ca="1" si="2"/>
        <v/>
      </c>
    </row>
    <row r="17" spans="1:40" x14ac:dyDescent="0.25">
      <c r="A17" s="18" t="str" cm="1">
        <f t="array" aca="1" ref="A17" ca="1">IF(ROWS($1:11)&gt;COUNTA(ListeCollab),"",INDEX(ListeCollab,ROWS($1:11)))</f>
        <v/>
      </c>
      <c r="B17" s="13" t="str">
        <f ca="1">IF($A17="","",VLOOKUP($A17,[2]DR!$C$2:$AO$200,3,FALSE))</f>
        <v/>
      </c>
      <c r="C17" s="13" t="str">
        <f ca="1">IF($A17="","",VLOOKUP($A17,[2]DR!$C$2:$AO$200,5,FALSE))</f>
        <v/>
      </c>
      <c r="D17" s="13" t="str">
        <f ca="1">IF($A17="","",VLOOKUP($A17,[2]DR!$C$2:$AO$200,33,FALSE))</f>
        <v/>
      </c>
      <c r="E17" s="13" t="str">
        <f ca="1">IF($A17="","",VLOOKUP($A17,[2]DR!$C$2:$AO$200,37,FALSE))</f>
        <v/>
      </c>
      <c r="F17" s="19" t="str">
        <f ca="1">IF($A17="","",VLOOKUP($A17,[2]DR!$C$2:$AO$200,39,FALSE))</f>
        <v/>
      </c>
      <c r="G17" s="32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4"/>
      <c r="AL17" s="24" t="str">
        <f t="shared" ca="1" si="3"/>
        <v/>
      </c>
      <c r="AM17" s="24" t="str">
        <f t="shared" ca="1" si="2"/>
        <v/>
      </c>
      <c r="AN17" s="39" t="str">
        <f t="shared" ca="1" si="2"/>
        <v/>
      </c>
    </row>
    <row r="18" spans="1:40" x14ac:dyDescent="0.25">
      <c r="A18" s="18" t="str" cm="1">
        <f t="array" aca="1" ref="A18" ca="1">IF(ROWS($1:12)&gt;COUNTA(ListeCollab),"",INDEX(ListeCollab,ROWS($1:12)))</f>
        <v/>
      </c>
      <c r="B18" s="13" t="str">
        <f ca="1">IF($A18="","",VLOOKUP($A18,[2]DR!$C$2:$AO$200,3,FALSE))</f>
        <v/>
      </c>
      <c r="C18" s="13" t="str">
        <f ca="1">IF($A18="","",VLOOKUP($A18,[2]DR!$C$2:$AO$200,5,FALSE))</f>
        <v/>
      </c>
      <c r="D18" s="13" t="str">
        <f ca="1">IF($A18="","",VLOOKUP($A18,[2]DR!$C$2:$AO$200,33,FALSE))</f>
        <v/>
      </c>
      <c r="E18" s="13" t="str">
        <f ca="1">IF($A18="","",VLOOKUP($A18,[2]DR!$C$2:$AO$200,37,FALSE))</f>
        <v/>
      </c>
      <c r="F18" s="19" t="str">
        <f ca="1">IF($A18="","",VLOOKUP($A18,[2]DR!$C$2:$AO$200,39,FALSE))</f>
        <v/>
      </c>
      <c r="G18" s="32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4"/>
      <c r="AL18" s="24" t="str">
        <f t="shared" ca="1" si="3"/>
        <v/>
      </c>
      <c r="AM18" s="24" t="str">
        <f t="shared" ca="1" si="2"/>
        <v/>
      </c>
      <c r="AN18" s="39" t="str">
        <f t="shared" ca="1" si="2"/>
        <v/>
      </c>
    </row>
    <row r="19" spans="1:40" x14ac:dyDescent="0.25">
      <c r="A19" s="18" t="str" cm="1">
        <f t="array" aca="1" ref="A19" ca="1">IF(ROWS($1:13)&gt;COUNTA(ListeCollab),"",INDEX(ListeCollab,ROWS($1:13)))</f>
        <v/>
      </c>
      <c r="B19" s="13" t="str">
        <f ca="1">IF($A19="","",VLOOKUP($A19,[2]DR!$C$2:$AO$200,3,FALSE))</f>
        <v/>
      </c>
      <c r="C19" s="13" t="str">
        <f ca="1">IF($A19="","",VLOOKUP($A19,[2]DR!$C$2:$AO$200,5,FALSE))</f>
        <v/>
      </c>
      <c r="D19" s="13" t="str">
        <f ca="1">IF($A19="","",VLOOKUP($A19,[2]DR!$C$2:$AO$200,33,FALSE))</f>
        <v/>
      </c>
      <c r="E19" s="13" t="str">
        <f ca="1">IF($A19="","",VLOOKUP($A19,[2]DR!$C$2:$AO$200,37,FALSE))</f>
        <v/>
      </c>
      <c r="F19" s="19" t="str">
        <f ca="1">IF($A19="","",VLOOKUP($A19,[2]DR!$C$2:$AO$200,39,FALSE))</f>
        <v/>
      </c>
      <c r="G19" s="32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4"/>
      <c r="AL19" s="24" t="str">
        <f t="shared" ca="1" si="3"/>
        <v/>
      </c>
      <c r="AM19" s="24" t="str">
        <f t="shared" ca="1" si="2"/>
        <v/>
      </c>
      <c r="AN19" s="39" t="str">
        <f t="shared" ca="1" si="2"/>
        <v/>
      </c>
    </row>
    <row r="20" spans="1:40" x14ac:dyDescent="0.25">
      <c r="A20" s="18" t="str" cm="1">
        <f t="array" aca="1" ref="A20" ca="1">IF(ROWS($1:14)&gt;COUNTA(ListeCollab),"",INDEX(ListeCollab,ROWS($1:14)))</f>
        <v/>
      </c>
      <c r="B20" s="13" t="str">
        <f ca="1">IF($A20="","",VLOOKUP($A20,[2]DR!$C$2:$AO$200,3,FALSE))</f>
        <v/>
      </c>
      <c r="C20" s="13" t="str">
        <f ca="1">IF($A20="","",VLOOKUP($A20,[2]DR!$C$2:$AO$200,5,FALSE))</f>
        <v/>
      </c>
      <c r="D20" s="13" t="str">
        <f ca="1">IF($A20="","",VLOOKUP($A20,[2]DR!$C$2:$AO$200,33,FALSE))</f>
        <v/>
      </c>
      <c r="E20" s="13" t="str">
        <f ca="1">IF($A20="","",VLOOKUP($A20,[2]DR!$C$2:$AO$200,37,FALSE))</f>
        <v/>
      </c>
      <c r="F20" s="19" t="str">
        <f ca="1">IF($A20="","",VLOOKUP($A20,[2]DR!$C$2:$AO$200,39,FALSE))</f>
        <v/>
      </c>
      <c r="G20" s="32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4"/>
      <c r="AL20" s="24" t="str">
        <f t="shared" ca="1" si="3"/>
        <v/>
      </c>
      <c r="AM20" s="24" t="str">
        <f t="shared" ca="1" si="2"/>
        <v/>
      </c>
      <c r="AN20" s="39" t="str">
        <f t="shared" ca="1" si="2"/>
        <v/>
      </c>
    </row>
    <row r="21" spans="1:40" x14ac:dyDescent="0.25">
      <c r="A21" s="18" t="str" cm="1">
        <f t="array" aca="1" ref="A21" ca="1">IF(ROWS($1:15)&gt;COUNTA(ListeCollab),"",INDEX(ListeCollab,ROWS($1:15)))</f>
        <v/>
      </c>
      <c r="B21" s="13" t="str">
        <f ca="1">IF($A21="","",VLOOKUP($A21,[2]DR!$C$2:$AO$200,3,FALSE))</f>
        <v/>
      </c>
      <c r="C21" s="13" t="str">
        <f ca="1">IF($A21="","",VLOOKUP($A21,[2]DR!$C$2:$AO$200,5,FALSE))</f>
        <v/>
      </c>
      <c r="D21" s="13" t="str">
        <f ca="1">IF($A21="","",VLOOKUP($A21,[2]DR!$C$2:$AO$200,33,FALSE))</f>
        <v/>
      </c>
      <c r="E21" s="13" t="str">
        <f ca="1">IF($A21="","",VLOOKUP($A21,[2]DR!$C$2:$AO$200,37,FALSE))</f>
        <v/>
      </c>
      <c r="F21" s="19" t="str">
        <f ca="1">IF($A21="","",VLOOKUP($A21,[2]DR!$C$2:$AO$200,39,FALSE))</f>
        <v/>
      </c>
      <c r="G21" s="32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4"/>
      <c r="AL21" s="24" t="str">
        <f t="shared" ca="1" si="3"/>
        <v/>
      </c>
      <c r="AM21" s="24" t="str">
        <f t="shared" ca="1" si="2"/>
        <v/>
      </c>
      <c r="AN21" s="39" t="str">
        <f t="shared" ca="1" si="2"/>
        <v/>
      </c>
    </row>
    <row r="22" spans="1:40" x14ac:dyDescent="0.25">
      <c r="A22" s="18" t="str" cm="1">
        <f t="array" aca="1" ref="A22" ca="1">IF(ROWS($1:16)&gt;COUNTA(ListeCollab),"",INDEX(ListeCollab,ROWS($1:16)))</f>
        <v/>
      </c>
      <c r="B22" s="13" t="str">
        <f ca="1">IF($A22="","",VLOOKUP($A22,[2]DR!$C$2:$AO$200,3,FALSE))</f>
        <v/>
      </c>
      <c r="C22" s="13" t="str">
        <f ca="1">IF($A22="","",VLOOKUP($A22,[2]DR!$C$2:$AO$200,5,FALSE))</f>
        <v/>
      </c>
      <c r="D22" s="13" t="str">
        <f ca="1">IF($A22="","",VLOOKUP($A22,[2]DR!$C$2:$AO$200,33,FALSE))</f>
        <v/>
      </c>
      <c r="E22" s="13" t="str">
        <f ca="1">IF($A22="","",VLOOKUP($A22,[2]DR!$C$2:$AO$200,37,FALSE))</f>
        <v/>
      </c>
      <c r="F22" s="19" t="str">
        <f ca="1">IF($A22="","",VLOOKUP($A22,[2]DR!$C$2:$AO$200,39,FALSE))</f>
        <v/>
      </c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  <c r="AL22" s="24" t="str">
        <f t="shared" ca="1" si="3"/>
        <v/>
      </c>
      <c r="AM22" s="24" t="str">
        <f t="shared" ca="1" si="2"/>
        <v/>
      </c>
      <c r="AN22" s="39" t="str">
        <f t="shared" ca="1" si="2"/>
        <v/>
      </c>
    </row>
    <row r="23" spans="1:40" x14ac:dyDescent="0.25">
      <c r="A23" s="18" t="str" cm="1">
        <f t="array" aca="1" ref="A23" ca="1">IF(ROWS($1:17)&gt;COUNTA(ListeCollab),"",INDEX(ListeCollab,ROWS($1:17)))</f>
        <v/>
      </c>
      <c r="B23" s="13" t="str">
        <f ca="1">IF($A23="","",VLOOKUP($A23,[2]DR!$C$2:$AO$200,3,FALSE))</f>
        <v/>
      </c>
      <c r="C23" s="13" t="str">
        <f ca="1">IF($A23="","",VLOOKUP($A23,[2]DR!$C$2:$AO$200,5,FALSE))</f>
        <v/>
      </c>
      <c r="D23" s="13" t="str">
        <f ca="1">IF($A23="","",VLOOKUP($A23,[2]DR!$C$2:$AO$200,33,FALSE))</f>
        <v/>
      </c>
      <c r="E23" s="13" t="str">
        <f ca="1">IF($A23="","",VLOOKUP($A23,[2]DR!$C$2:$AO$200,37,FALSE))</f>
        <v/>
      </c>
      <c r="F23" s="19" t="str">
        <f ca="1">IF($A23="","",VLOOKUP($A23,[2]DR!$C$2:$AO$200,39,FALSE))</f>
        <v/>
      </c>
      <c r="G23" s="32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4"/>
      <c r="AL23" s="24" t="str">
        <f t="shared" ca="1" si="3"/>
        <v/>
      </c>
      <c r="AM23" s="24" t="str">
        <f t="shared" ca="1" si="3"/>
        <v/>
      </c>
      <c r="AN23" s="39" t="str">
        <f t="shared" ca="1" si="3"/>
        <v/>
      </c>
    </row>
    <row r="24" spans="1:40" x14ac:dyDescent="0.25">
      <c r="A24" s="18" t="str" cm="1">
        <f t="array" aca="1" ref="A24" ca="1">IF(ROWS($1:18)&gt;COUNTA(ListeCollab),"",INDEX(ListeCollab,ROWS($1:18)))</f>
        <v/>
      </c>
      <c r="B24" s="13" t="str">
        <f ca="1">IF($A24="","",VLOOKUP($A24,[2]DR!$C$2:$AO$200,3,FALSE))</f>
        <v/>
      </c>
      <c r="C24" s="13" t="str">
        <f ca="1">IF($A24="","",VLOOKUP($A24,[2]DR!$C$2:$AO$200,5,FALSE))</f>
        <v/>
      </c>
      <c r="D24" s="13" t="str">
        <f ca="1">IF($A24="","",VLOOKUP($A24,[2]DR!$C$2:$AO$200,33,FALSE))</f>
        <v/>
      </c>
      <c r="E24" s="13" t="str">
        <f ca="1">IF($A24="","",VLOOKUP($A24,[2]DR!$C$2:$AO$200,37,FALSE))</f>
        <v/>
      </c>
      <c r="F24" s="19" t="str">
        <f ca="1">IF($A24="","",VLOOKUP($A24,[2]DR!$C$2:$AO$200,39,FALSE))</f>
        <v/>
      </c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4"/>
      <c r="AL24" s="24" t="str">
        <f t="shared" ca="1" si="3"/>
        <v/>
      </c>
      <c r="AM24" s="24" t="str">
        <f t="shared" ca="1" si="3"/>
        <v/>
      </c>
      <c r="AN24" s="39" t="str">
        <f t="shared" ca="1" si="3"/>
        <v/>
      </c>
    </row>
    <row r="25" spans="1:40" x14ac:dyDescent="0.25">
      <c r="A25" s="18" t="str" cm="1">
        <f t="array" aca="1" ref="A25" ca="1">IF(ROWS($1:19)&gt;COUNTA(ListeCollab),"",INDEX(ListeCollab,ROWS($1:19)))</f>
        <v/>
      </c>
      <c r="B25" s="13" t="str">
        <f ca="1">IF($A25="","",VLOOKUP($A25,[2]DR!$C$2:$AO$200,3,FALSE))</f>
        <v/>
      </c>
      <c r="C25" s="13" t="str">
        <f ca="1">IF($A25="","",VLOOKUP($A25,[2]DR!$C$2:$AO$200,5,FALSE))</f>
        <v/>
      </c>
      <c r="D25" s="13" t="str">
        <f ca="1">IF($A25="","",VLOOKUP($A25,[2]DR!$C$2:$AO$200,33,FALSE))</f>
        <v/>
      </c>
      <c r="E25" s="13" t="str">
        <f ca="1">IF($A25="","",VLOOKUP($A25,[2]DR!$C$2:$AO$200,37,FALSE))</f>
        <v/>
      </c>
      <c r="F25" s="19" t="str">
        <f ca="1">IF($A25="","",VLOOKUP($A25,[2]DR!$C$2:$AO$200,39,FALSE))</f>
        <v/>
      </c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4"/>
      <c r="AL25" s="24" t="str">
        <f t="shared" ca="1" si="3"/>
        <v/>
      </c>
      <c r="AM25" s="24" t="str">
        <f t="shared" ca="1" si="3"/>
        <v/>
      </c>
      <c r="AN25" s="39" t="str">
        <f t="shared" ca="1" si="3"/>
        <v/>
      </c>
    </row>
    <row r="26" spans="1:40" x14ac:dyDescent="0.25">
      <c r="A26" s="18" t="str" cm="1">
        <f t="array" aca="1" ref="A26" ca="1">IF(ROWS($1:20)&gt;COUNTA(ListeCollab),"",INDEX(ListeCollab,ROWS($1:20)))</f>
        <v/>
      </c>
      <c r="B26" s="13" t="str">
        <f ca="1">IF($A26="","",VLOOKUP($A26,[2]DR!$C$2:$AO$200,3,FALSE))</f>
        <v/>
      </c>
      <c r="C26" s="13" t="str">
        <f ca="1">IF($A26="","",VLOOKUP($A26,[2]DR!$C$2:$AO$200,5,FALSE))</f>
        <v/>
      </c>
      <c r="D26" s="13" t="str">
        <f ca="1">IF($A26="","",VLOOKUP($A26,[2]DR!$C$2:$AO$200,33,FALSE))</f>
        <v/>
      </c>
      <c r="E26" s="13" t="str">
        <f ca="1">IF($A26="","",VLOOKUP($A26,[2]DR!$C$2:$AO$200,37,FALSE))</f>
        <v/>
      </c>
      <c r="F26" s="19" t="str">
        <f ca="1">IF($A26="","",VLOOKUP($A26,[2]DR!$C$2:$AO$200,39,FALSE))</f>
        <v/>
      </c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4"/>
      <c r="AL26" s="24" t="str">
        <f t="shared" ca="1" si="3"/>
        <v/>
      </c>
      <c r="AM26" s="24" t="str">
        <f t="shared" ca="1" si="3"/>
        <v/>
      </c>
      <c r="AN26" s="39" t="str">
        <f t="shared" ca="1" si="3"/>
        <v/>
      </c>
    </row>
    <row r="27" spans="1:40" x14ac:dyDescent="0.25">
      <c r="A27" s="18" t="str" cm="1">
        <f t="array" aca="1" ref="A27" ca="1">IF(ROWS($1:21)&gt;COUNTA(ListeCollab),"",INDEX(ListeCollab,ROWS($1:21)))</f>
        <v/>
      </c>
      <c r="B27" s="13" t="str">
        <f ca="1">IF($A27="","",VLOOKUP($A27,[2]DR!$C$2:$AO$200,3,FALSE))</f>
        <v/>
      </c>
      <c r="C27" s="13" t="str">
        <f ca="1">IF($A27="","",VLOOKUP($A27,[2]DR!$C$2:$AO$200,5,FALSE))</f>
        <v/>
      </c>
      <c r="D27" s="13" t="str">
        <f ca="1">IF($A27="","",VLOOKUP($A27,[2]DR!$C$2:$AO$200,33,FALSE))</f>
        <v/>
      </c>
      <c r="E27" s="13" t="str">
        <f ca="1">IF($A27="","",VLOOKUP($A27,[2]DR!$C$2:$AO$200,37,FALSE))</f>
        <v/>
      </c>
      <c r="F27" s="19" t="str">
        <f ca="1">IF($A27="","",VLOOKUP($A27,[2]DR!$C$2:$AO$200,39,FALSE))</f>
        <v/>
      </c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4"/>
      <c r="AL27" s="24" t="str">
        <f t="shared" ca="1" si="3"/>
        <v/>
      </c>
      <c r="AM27" s="24" t="str">
        <f t="shared" ca="1" si="3"/>
        <v/>
      </c>
      <c r="AN27" s="39" t="str">
        <f t="shared" ca="1" si="3"/>
        <v/>
      </c>
    </row>
    <row r="28" spans="1:40" x14ac:dyDescent="0.25">
      <c r="A28" s="18" t="str" cm="1">
        <f t="array" aca="1" ref="A28" ca="1">IF(ROWS($1:22)&gt;COUNTA(ListeCollab),"",INDEX(ListeCollab,ROWS($1:22)))</f>
        <v/>
      </c>
      <c r="B28" s="13" t="str">
        <f ca="1">IF($A28="","",VLOOKUP($A28,[2]DR!$C$2:$AO$200,3,FALSE))</f>
        <v/>
      </c>
      <c r="C28" s="13" t="str">
        <f ca="1">IF($A28="","",VLOOKUP($A28,[2]DR!$C$2:$AO$200,5,FALSE))</f>
        <v/>
      </c>
      <c r="D28" s="13" t="str">
        <f ca="1">IF($A28="","",VLOOKUP($A28,[2]DR!$C$2:$AO$200,33,FALSE))</f>
        <v/>
      </c>
      <c r="E28" s="13" t="str">
        <f ca="1">IF($A28="","",VLOOKUP($A28,[2]DR!$C$2:$AO$200,37,FALSE))</f>
        <v/>
      </c>
      <c r="F28" s="19" t="str">
        <f ca="1">IF($A28="","",VLOOKUP($A28,[2]DR!$C$2:$AO$200,39,FALSE))</f>
        <v/>
      </c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4"/>
      <c r="AL28" s="24" t="str">
        <f t="shared" ca="1" si="3"/>
        <v/>
      </c>
      <c r="AM28" s="24" t="str">
        <f t="shared" ca="1" si="3"/>
        <v/>
      </c>
      <c r="AN28" s="39" t="str">
        <f t="shared" ca="1" si="3"/>
        <v/>
      </c>
    </row>
    <row r="29" spans="1:40" x14ac:dyDescent="0.25">
      <c r="A29" s="18" t="str" cm="1">
        <f t="array" aca="1" ref="A29" ca="1">IF(ROWS($1:23)&gt;COUNTA(ListeCollab),"",INDEX(ListeCollab,ROWS($1:23)))</f>
        <v/>
      </c>
      <c r="B29" s="13" t="str">
        <f ca="1">IF($A29="","",VLOOKUP($A29,[2]DR!$C$2:$AO$200,3,FALSE))</f>
        <v/>
      </c>
      <c r="C29" s="13" t="str">
        <f ca="1">IF($A29="","",VLOOKUP($A29,[2]DR!$C$2:$AO$200,5,FALSE))</f>
        <v/>
      </c>
      <c r="D29" s="13" t="str">
        <f ca="1">IF($A29="","",VLOOKUP($A29,[2]DR!$C$2:$AO$200,33,FALSE))</f>
        <v/>
      </c>
      <c r="E29" s="13" t="str">
        <f ca="1">IF($A29="","",VLOOKUP($A29,[2]DR!$C$2:$AO$200,37,FALSE))</f>
        <v/>
      </c>
      <c r="F29" s="19" t="str">
        <f ca="1">IF($A29="","",VLOOKUP($A29,[2]DR!$C$2:$AO$200,39,FALSE))</f>
        <v/>
      </c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4"/>
      <c r="AL29" s="24" t="str">
        <f t="shared" ca="1" si="3"/>
        <v/>
      </c>
      <c r="AM29" s="24" t="str">
        <f t="shared" ca="1" si="3"/>
        <v/>
      </c>
      <c r="AN29" s="39" t="str">
        <f t="shared" ca="1" si="3"/>
        <v/>
      </c>
    </row>
    <row r="30" spans="1:40" x14ac:dyDescent="0.25">
      <c r="A30" s="18" t="str" cm="1">
        <f t="array" aca="1" ref="A30" ca="1">IF(ROWS($1:24)&gt;COUNTA(ListeCollab),"",INDEX(ListeCollab,ROWS($1:24)))</f>
        <v/>
      </c>
      <c r="B30" s="13" t="str">
        <f ca="1">IF($A30="","",VLOOKUP($A30,[2]DR!$C$2:$AO$200,3,FALSE))</f>
        <v/>
      </c>
      <c r="C30" s="13" t="str">
        <f ca="1">IF($A30="","",VLOOKUP($A30,[2]DR!$C$2:$AO$200,5,FALSE))</f>
        <v/>
      </c>
      <c r="D30" s="13" t="str">
        <f ca="1">IF($A30="","",VLOOKUP($A30,[2]DR!$C$2:$AO$200,33,FALSE))</f>
        <v/>
      </c>
      <c r="E30" s="13" t="str">
        <f ca="1">IF($A30="","",VLOOKUP($A30,[2]DR!$C$2:$AO$200,37,FALSE))</f>
        <v/>
      </c>
      <c r="F30" s="19" t="str">
        <f ca="1">IF($A30="","",VLOOKUP($A30,[2]DR!$C$2:$AO$200,39,FALSE))</f>
        <v/>
      </c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4"/>
      <c r="AL30" s="24" t="str">
        <f t="shared" ca="1" si="3"/>
        <v/>
      </c>
      <c r="AM30" s="24" t="str">
        <f t="shared" ca="1" si="3"/>
        <v/>
      </c>
      <c r="AN30" s="39" t="str">
        <f t="shared" ca="1" si="3"/>
        <v/>
      </c>
    </row>
    <row r="31" spans="1:40" x14ac:dyDescent="0.25">
      <c r="A31" s="18" t="str" cm="1">
        <f t="array" aca="1" ref="A31" ca="1">IF(ROWS($1:25)&gt;COUNTA(ListeCollab),"",INDEX(ListeCollab,ROWS($1:25)))</f>
        <v/>
      </c>
      <c r="B31" s="13" t="str">
        <f ca="1">IF($A31="","",VLOOKUP($A31,[2]DR!$C$2:$AO$200,3,FALSE))</f>
        <v/>
      </c>
      <c r="C31" s="13" t="str">
        <f ca="1">IF($A31="","",VLOOKUP($A31,[2]DR!$C$2:$AO$200,5,FALSE))</f>
        <v/>
      </c>
      <c r="D31" s="13" t="str">
        <f ca="1">IF($A31="","",VLOOKUP($A31,[2]DR!$C$2:$AO$200,33,FALSE))</f>
        <v/>
      </c>
      <c r="E31" s="13" t="str">
        <f ca="1">IF($A31="","",VLOOKUP($A31,[2]DR!$C$2:$AO$200,37,FALSE))</f>
        <v/>
      </c>
      <c r="F31" s="19" t="str">
        <f ca="1">IF($A31="","",VLOOKUP($A31,[2]DR!$C$2:$AO$200,39,FALSE))</f>
        <v/>
      </c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4"/>
      <c r="AL31" s="24" t="str">
        <f t="shared" ca="1" si="3"/>
        <v/>
      </c>
      <c r="AM31" s="24" t="str">
        <f t="shared" ca="1" si="3"/>
        <v/>
      </c>
      <c r="AN31" s="39" t="str">
        <f t="shared" ca="1" si="3"/>
        <v/>
      </c>
    </row>
    <row r="32" spans="1:40" x14ac:dyDescent="0.25">
      <c r="A32" s="18" t="str" cm="1">
        <f t="array" aca="1" ref="A32" ca="1">IF(ROWS($1:26)&gt;COUNTA(ListeCollab),"",INDEX(ListeCollab,ROWS($1:26)))</f>
        <v/>
      </c>
      <c r="B32" s="13" t="str">
        <f ca="1">IF($A32="","",VLOOKUP($A32,[2]DR!$C$2:$AO$200,3,FALSE))</f>
        <v/>
      </c>
      <c r="C32" s="13" t="str">
        <f ca="1">IF($A32="","",VLOOKUP($A32,[2]DR!$C$2:$AO$200,5,FALSE))</f>
        <v/>
      </c>
      <c r="D32" s="13" t="str">
        <f ca="1">IF($A32="","",VLOOKUP($A32,[2]DR!$C$2:$AO$200,33,FALSE))</f>
        <v/>
      </c>
      <c r="E32" s="13" t="str">
        <f ca="1">IF($A32="","",VLOOKUP($A32,[2]DR!$C$2:$AO$200,37,FALSE))</f>
        <v/>
      </c>
      <c r="F32" s="19" t="str">
        <f ca="1">IF($A32="","",VLOOKUP($A32,[2]DR!$C$2:$AO$200,39,FALSE))</f>
        <v/>
      </c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4"/>
      <c r="AL32" s="24" t="str">
        <f t="shared" ca="1" si="3"/>
        <v/>
      </c>
      <c r="AM32" s="24" t="str">
        <f t="shared" ca="1" si="3"/>
        <v/>
      </c>
      <c r="AN32" s="39" t="str">
        <f t="shared" ca="1" si="3"/>
        <v/>
      </c>
    </row>
    <row r="33" spans="1:40" x14ac:dyDescent="0.25">
      <c r="A33" s="18" t="str" cm="1">
        <f t="array" aca="1" ref="A33" ca="1">IF(ROWS($1:27)&gt;COUNTA(ListeCollab),"",INDEX(ListeCollab,ROWS($1:27)))</f>
        <v/>
      </c>
      <c r="B33" s="13" t="str">
        <f ca="1">IF($A33="","",VLOOKUP($A33,[2]DR!$C$2:$AO$200,3,FALSE))</f>
        <v/>
      </c>
      <c r="C33" s="13" t="str">
        <f ca="1">IF($A33="","",VLOOKUP($A33,[2]DR!$C$2:$AO$200,5,FALSE))</f>
        <v/>
      </c>
      <c r="D33" s="13" t="str">
        <f ca="1">IF($A33="","",VLOOKUP($A33,[2]DR!$C$2:$AO$200,33,FALSE))</f>
        <v/>
      </c>
      <c r="E33" s="13" t="str">
        <f ca="1">IF($A33="","",VLOOKUP($A33,[2]DR!$C$2:$AO$200,37,FALSE))</f>
        <v/>
      </c>
      <c r="F33" s="19" t="str">
        <f ca="1">IF($A33="","",VLOOKUP($A33,[2]DR!$C$2:$AO$200,39,FALSE))</f>
        <v/>
      </c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4"/>
      <c r="AL33" s="24" t="str">
        <f t="shared" ca="1" si="3"/>
        <v/>
      </c>
      <c r="AM33" s="24" t="str">
        <f t="shared" ca="1" si="3"/>
        <v/>
      </c>
      <c r="AN33" s="39" t="str">
        <f t="shared" ca="1" si="3"/>
        <v/>
      </c>
    </row>
    <row r="34" spans="1:40" x14ac:dyDescent="0.25">
      <c r="A34" s="18" t="str" cm="1">
        <f t="array" aca="1" ref="A34" ca="1">IF(ROWS($1:28)&gt;COUNTA(ListeCollab),"",INDEX(ListeCollab,ROWS($1:28)))</f>
        <v/>
      </c>
      <c r="B34" s="13" t="str">
        <f ca="1">IF($A34="","",VLOOKUP($A34,[2]DR!$C$2:$AO$200,3,FALSE))</f>
        <v/>
      </c>
      <c r="C34" s="13" t="str">
        <f ca="1">IF($A34="","",VLOOKUP($A34,[2]DR!$C$2:$AO$200,5,FALSE))</f>
        <v/>
      </c>
      <c r="D34" s="13" t="str">
        <f ca="1">IF($A34="","",VLOOKUP($A34,[2]DR!$C$2:$AO$200,33,FALSE))</f>
        <v/>
      </c>
      <c r="E34" s="13" t="str">
        <f ca="1">IF($A34="","",VLOOKUP($A34,[2]DR!$C$2:$AO$200,37,FALSE))</f>
        <v/>
      </c>
      <c r="F34" s="19" t="str">
        <f ca="1">IF($A34="","",VLOOKUP($A34,[2]DR!$C$2:$AO$200,39,FALSE))</f>
        <v/>
      </c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4"/>
      <c r="AL34" s="24" t="str">
        <f t="shared" ca="1" si="3"/>
        <v/>
      </c>
      <c r="AM34" s="24" t="str">
        <f t="shared" ca="1" si="3"/>
        <v/>
      </c>
      <c r="AN34" s="39" t="str">
        <f t="shared" ca="1" si="3"/>
        <v/>
      </c>
    </row>
    <row r="35" spans="1:40" x14ac:dyDescent="0.25">
      <c r="A35" s="18" t="str" cm="1">
        <f t="array" aca="1" ref="A35" ca="1">IF(ROWS($1:29)&gt;COUNTA(ListeCollab),"",INDEX(ListeCollab,ROWS($1:29)))</f>
        <v/>
      </c>
      <c r="B35" s="13" t="str">
        <f ca="1">IF($A35="","",VLOOKUP($A35,[2]DR!$C$2:$AO$200,3,FALSE))</f>
        <v/>
      </c>
      <c r="C35" s="13" t="str">
        <f ca="1">IF($A35="","",VLOOKUP($A35,[2]DR!$C$2:$AO$200,5,FALSE))</f>
        <v/>
      </c>
      <c r="D35" s="13" t="str">
        <f ca="1">IF($A35="","",VLOOKUP($A35,[2]DR!$C$2:$AO$200,33,FALSE))</f>
        <v/>
      </c>
      <c r="E35" s="13" t="str">
        <f ca="1">IF($A35="","",VLOOKUP($A35,[2]DR!$C$2:$AO$200,37,FALSE))</f>
        <v/>
      </c>
      <c r="F35" s="19" t="str">
        <f ca="1">IF($A35="","",VLOOKUP($A35,[2]DR!$C$2:$AO$200,39,FALSE))</f>
        <v/>
      </c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4"/>
      <c r="AL35" s="24" t="str">
        <f t="shared" ca="1" si="3"/>
        <v/>
      </c>
      <c r="AM35" s="24" t="str">
        <f t="shared" ca="1" si="3"/>
        <v/>
      </c>
      <c r="AN35" s="39" t="str">
        <f t="shared" ca="1" si="3"/>
        <v/>
      </c>
    </row>
    <row r="36" spans="1:40" ht="13.8" thickBot="1" x14ac:dyDescent="0.3">
      <c r="A36" s="18" t="str" cm="1">
        <f t="array" aca="1" ref="A36" ca="1">IF(ROWS($1:30)&gt;COUNTA(ListeCollab),"",INDEX(ListeCollab,ROWS($1:30)))</f>
        <v/>
      </c>
      <c r="B36" s="13" t="str">
        <f ca="1">IF($A36="","",VLOOKUP($A36,[2]DR!$C$2:$AO$200,3,FALSE))</f>
        <v/>
      </c>
      <c r="C36" s="13" t="str">
        <f ca="1">IF($A36="","",VLOOKUP($A36,[2]DR!$C$2:$AO$200,5,FALSE))</f>
        <v/>
      </c>
      <c r="D36" s="13" t="str">
        <f ca="1">IF($A36="","",VLOOKUP($A36,[2]DR!$C$2:$AO$200,33,FALSE))</f>
        <v/>
      </c>
      <c r="E36" s="13" t="str">
        <f ca="1">IF($A36="","",VLOOKUP($A36,[2]DR!$C$2:$AO$200,37,FALSE))</f>
        <v/>
      </c>
      <c r="F36" s="19" t="str">
        <f ca="1">IF($A36="","",VLOOKUP($A36,[2]DR!$C$2:$AO$200,39,FALSE))</f>
        <v/>
      </c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4"/>
      <c r="AL36" s="40" t="str">
        <f t="shared" ca="1" si="3"/>
        <v/>
      </c>
      <c r="AM36" s="40" t="str">
        <f t="shared" ca="1" si="3"/>
        <v/>
      </c>
      <c r="AN36" s="41" t="str">
        <f t="shared" ca="1" si="3"/>
        <v/>
      </c>
    </row>
  </sheetData>
  <mergeCells count="1">
    <mergeCell ref="A5:F5"/>
  </mergeCells>
  <conditionalFormatting sqref="G5:AK36 AL5:AN5">
    <cfRule type="expression" dxfId="49" priority="10">
      <formula>WEEKDAY(G$5,2)&gt;5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DAA96881-EF88-4AC4-9B8F-C63815EFF174}">
            <xm:f>NOT(ISNA(VLOOKUP(G$5,Sources!$J$19:$J$31,1,0)))</xm:f>
            <x14:dxf>
              <fill>
                <patternFill>
                  <bgColor rgb="FFFFC000"/>
                </patternFill>
              </fill>
            </x14:dxf>
          </x14:cfRule>
          <xm:sqref>G5:AK36 AL5:AN5</xm:sqref>
        </x14:conditionalFormatting>
        <x14:conditionalFormatting xmlns:xm="http://schemas.microsoft.com/office/excel/2006/main">
          <x14:cfRule type="containsText" priority="2" operator="containsText" id="{3E05BDE1-2DAE-4976-8646-08E553DBBB57}">
            <xm:f>NOT(ISERROR(SEARCH(Sources!$K$7,G7)))</xm:f>
            <xm:f>Sources!$K$7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E217C925-C4C9-4B91-B8F0-43250BEF98B6}">
            <xm:f>NOT(ISERROR(SEARCH(Sources!$K$6,G7)))</xm:f>
            <xm:f>Sources!$K$6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6FA68DCF-B80C-4959-9C06-32BA444F5ECA}">
            <xm:f>NOT(ISERROR(SEARCH(Sources!$K$5,G7)))</xm:f>
            <xm:f>Sources!$K$5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8BB63E64-6661-40A5-B869-552FF79CD5BB}">
            <xm:f>NOT(ISERROR(SEARCH(Sources!$K$4,G7)))</xm:f>
            <xm:f>Sources!$K$4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5EE5BEB2-B385-4B0E-BF7A-B118BF3E0F09}">
            <xm:f>NOT(ISERROR(SEARCH(Sources!$K$3,G7)))</xm:f>
            <xm:f>Sources!$K$3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14:cfRule type="containsText" priority="7" operator="containsText" id="{D3A897D1-BA7C-4A60-A0B7-29ABA8619A91}">
            <xm:f>NOT(ISERROR(SEARCH(Sources!$K$2,G7)))</xm:f>
            <xm:f>Sources!$K$2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8" operator="containsText" id="{997D8124-2610-4A7C-97E3-85B3652D041E}">
            <xm:f>NOT(ISERROR(SEARCH(Sources!$K$1,G7)))</xm:f>
            <xm:f>Sources!$K$1</xm:f>
            <x14:dxf>
              <font>
                <b/>
                <i val="0"/>
              </font>
            </x14:dxf>
          </x14:cfRule>
          <xm:sqref>G7:AK36</xm:sqref>
        </x14:conditionalFormatting>
        <x14:conditionalFormatting xmlns:xm="http://schemas.microsoft.com/office/excel/2006/main">
          <x14:cfRule type="containsText" priority="1" operator="containsText" id="{976388DC-54F3-4C6F-B5F6-C016C09F2032}">
            <xm:f>NOT(ISERROR(SEARCH(Sources!$K$8,AF18)))</xm:f>
            <xm:f>Sources!$K$8</xm:f>
            <x14:dxf>
              <font>
                <b/>
                <i val="0"/>
              </font>
              <fill>
                <patternFill>
                  <bgColor rgb="FF7030A0"/>
                </patternFill>
              </fill>
            </x14:dxf>
          </x14:cfRule>
          <xm:sqref>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Sources!$B$2:$B$13</xm:f>
          </x14:formula1>
          <xm:sqref>F3</xm:sqref>
        </x14:dataValidation>
        <x14:dataValidation type="list" allowBlank="1" showInputMessage="1" showErrorMessage="1">
          <x14:formula1>
            <xm:f>Sources!$E$2:$E$13</xm:f>
          </x14:formula1>
          <xm:sqref>F2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zoomScaleNormal="100" workbookViewId="0">
      <selection activeCell="D7" sqref="D7:F36"/>
    </sheetView>
  </sheetViews>
  <sheetFormatPr baseColWidth="10" defaultRowHeight="13.2" x14ac:dyDescent="0.25"/>
  <cols>
    <col min="1" max="1" width="5.77734375" customWidth="1"/>
    <col min="2" max="5" width="10.77734375" customWidth="1"/>
    <col min="6" max="6" width="10.77734375" style="1" customWidth="1"/>
    <col min="7" max="40" width="4.6640625" customWidth="1"/>
  </cols>
  <sheetData>
    <row r="1" spans="1:40" ht="13.8" thickBot="1" x14ac:dyDescent="0.3"/>
    <row r="2" spans="1:40" ht="13.8" customHeight="1" thickBot="1" x14ac:dyDescent="0.3">
      <c r="A2" s="46"/>
      <c r="B2" s="46"/>
      <c r="C2" s="50" t="str">
        <f>Sources!N1</f>
        <v xml:space="preserve">Année : </v>
      </c>
      <c r="D2" s="51">
        <f>Sources!O25</f>
        <v>2021</v>
      </c>
      <c r="E2" s="47"/>
      <c r="F2" s="48"/>
      <c r="H2" s="26" t="s">
        <v>48</v>
      </c>
      <c r="I2" s="6" t="s">
        <v>49</v>
      </c>
      <c r="L2" s="29" t="s">
        <v>54</v>
      </c>
      <c r="M2" s="6" t="s">
        <v>56</v>
      </c>
      <c r="Q2" s="37" t="s">
        <v>59</v>
      </c>
      <c r="R2" s="6" t="s">
        <v>60</v>
      </c>
      <c r="V2" s="28" t="s">
        <v>52</v>
      </c>
      <c r="W2" s="6" t="s">
        <v>53</v>
      </c>
    </row>
    <row r="3" spans="1:40" ht="13.8" customHeight="1" thickBot="1" x14ac:dyDescent="0.3">
      <c r="A3" s="46"/>
      <c r="B3" s="46"/>
      <c r="C3" s="50" t="str">
        <f>Sources!N2</f>
        <v xml:space="preserve">Mois : </v>
      </c>
      <c r="D3" s="51" t="str">
        <f>Sources!O26</f>
        <v>Février</v>
      </c>
      <c r="E3" s="47"/>
      <c r="F3" s="49"/>
      <c r="H3" s="27" t="s">
        <v>50</v>
      </c>
      <c r="I3" s="6" t="s">
        <v>51</v>
      </c>
      <c r="L3" s="30" t="s">
        <v>55</v>
      </c>
      <c r="M3" s="6" t="s">
        <v>57</v>
      </c>
      <c r="Q3" s="38" t="s">
        <v>61</v>
      </c>
      <c r="R3" s="6" t="s">
        <v>62</v>
      </c>
      <c r="V3" s="31" t="s">
        <v>58</v>
      </c>
      <c r="W3" s="6" t="s">
        <v>58</v>
      </c>
    </row>
    <row r="4" spans="1:40" ht="13.8" thickBot="1" x14ac:dyDescent="0.3"/>
    <row r="5" spans="1:40" ht="73.95" customHeight="1" thickBot="1" x14ac:dyDescent="0.3">
      <c r="A5" s="71" t="str">
        <f>Sources!O3</f>
        <v>Europe 1</v>
      </c>
      <c r="B5" s="72"/>
      <c r="C5" s="72"/>
      <c r="D5" s="72"/>
      <c r="E5" s="72"/>
      <c r="F5" s="73"/>
      <c r="G5" s="15">
        <f>DATEVALUE(COLUMNS($B:B)&amp;Sources!$O$26&amp;Sources!$O$25)</f>
        <v>44228</v>
      </c>
      <c r="H5" s="8">
        <f>IF(G5="","",IF(MONTH(G5+1)&lt;&gt;MONTH(G5),"",G5+1))</f>
        <v>44229</v>
      </c>
      <c r="I5" s="8">
        <f t="shared" ref="I5:AK5" si="0">IF(H5="","",IF(MONTH(H5+1)&lt;&gt;MONTH(H5),"",H5+1))</f>
        <v>44230</v>
      </c>
      <c r="J5" s="8">
        <f t="shared" si="0"/>
        <v>44231</v>
      </c>
      <c r="K5" s="8">
        <f t="shared" si="0"/>
        <v>44232</v>
      </c>
      <c r="L5" s="8">
        <f t="shared" si="0"/>
        <v>44233</v>
      </c>
      <c r="M5" s="8">
        <f t="shared" si="0"/>
        <v>44234</v>
      </c>
      <c r="N5" s="8">
        <f t="shared" si="0"/>
        <v>44235</v>
      </c>
      <c r="O5" s="8">
        <f t="shared" si="0"/>
        <v>44236</v>
      </c>
      <c r="P5" s="8">
        <f t="shared" si="0"/>
        <v>44237</v>
      </c>
      <c r="Q5" s="8">
        <f t="shared" si="0"/>
        <v>44238</v>
      </c>
      <c r="R5" s="8">
        <f t="shared" si="0"/>
        <v>44239</v>
      </c>
      <c r="S5" s="8">
        <f t="shared" si="0"/>
        <v>44240</v>
      </c>
      <c r="T5" s="8">
        <f t="shared" si="0"/>
        <v>44241</v>
      </c>
      <c r="U5" s="8">
        <f t="shared" si="0"/>
        <v>44242</v>
      </c>
      <c r="V5" s="8">
        <f t="shared" si="0"/>
        <v>44243</v>
      </c>
      <c r="W5" s="8">
        <f t="shared" si="0"/>
        <v>44244</v>
      </c>
      <c r="X5" s="8">
        <f t="shared" si="0"/>
        <v>44245</v>
      </c>
      <c r="Y5" s="8">
        <f t="shared" si="0"/>
        <v>44246</v>
      </c>
      <c r="Z5" s="8">
        <f t="shared" si="0"/>
        <v>44247</v>
      </c>
      <c r="AA5" s="8">
        <f t="shared" si="0"/>
        <v>44248</v>
      </c>
      <c r="AB5" s="8">
        <f t="shared" si="0"/>
        <v>44249</v>
      </c>
      <c r="AC5" s="8">
        <f t="shared" si="0"/>
        <v>44250</v>
      </c>
      <c r="AD5" s="8">
        <f t="shared" si="0"/>
        <v>44251</v>
      </c>
      <c r="AE5" s="8">
        <f t="shared" si="0"/>
        <v>44252</v>
      </c>
      <c r="AF5" s="8">
        <f t="shared" si="0"/>
        <v>44253</v>
      </c>
      <c r="AG5" s="8">
        <f t="shared" si="0"/>
        <v>44254</v>
      </c>
      <c r="AH5" s="8">
        <f t="shared" si="0"/>
        <v>44255</v>
      </c>
      <c r="AI5" s="8" t="str">
        <f t="shared" si="0"/>
        <v/>
      </c>
      <c r="AJ5" s="8" t="str">
        <f t="shared" si="0"/>
        <v/>
      </c>
      <c r="AK5" s="25" t="str">
        <f t="shared" si="0"/>
        <v/>
      </c>
      <c r="AL5" s="43" t="str">
        <f>D6</f>
        <v>Solde CP</v>
      </c>
      <c r="AM5" s="44" t="str">
        <f t="shared" ref="AM5:AN5" si="1">E6</f>
        <v>Solde CA</v>
      </c>
      <c r="AN5" s="45" t="str">
        <f t="shared" si="1"/>
        <v>Solde RTT</v>
      </c>
    </row>
    <row r="6" spans="1:40" ht="13.8" thickBot="1" x14ac:dyDescent="0.3">
      <c r="A6" s="16" t="s">
        <v>32</v>
      </c>
      <c r="B6" s="14" t="s">
        <v>33</v>
      </c>
      <c r="C6" s="14" t="s">
        <v>34</v>
      </c>
      <c r="D6" s="14" t="s">
        <v>45</v>
      </c>
      <c r="E6" s="14" t="s">
        <v>46</v>
      </c>
      <c r="F6" s="17" t="s">
        <v>47</v>
      </c>
      <c r="G6" s="32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4"/>
      <c r="AL6" s="21"/>
      <c r="AM6" s="22"/>
      <c r="AN6" s="23"/>
    </row>
    <row r="7" spans="1:40" x14ac:dyDescent="0.25">
      <c r="A7" s="18" t="e" cm="1">
        <f t="array" aca="1" ref="A7" ca="1">IF(ROWS($1:1)&gt;COUNTA(ListeCollab),"",INDEX(ListeCollab,ROWS($1:1)))</f>
        <v>#N/A</v>
      </c>
      <c r="B7" s="13" t="e">
        <f ca="1">IF($A7="","",VLOOKUP($A7,[2]DR!$C$2:$AO$200,3,FALSE))</f>
        <v>#N/A</v>
      </c>
      <c r="C7" s="13" t="e">
        <f ca="1">IF($A7="","",VLOOKUP($A7,[2]DR!$C$2:$AO$200,5,FALSE))</f>
        <v>#N/A</v>
      </c>
      <c r="D7" s="13" t="e">
        <f ca="1">IF($A7="","",VLOOKUP($A7,[2]DR!$C$2:$AO$200,34,FALSE))</f>
        <v>#N/A</v>
      </c>
      <c r="E7" s="13" t="e">
        <f ca="1">IF($A7="","",VLOOKUP($A7,[2]DR!$C$2:$AO$200,37,FALSE))</f>
        <v>#N/A</v>
      </c>
      <c r="F7" s="19" t="e">
        <f ca="1">IF($A7="","",VLOOKUP($A7,[2]DR!$C$2:$AO$200,39,FALSE))</f>
        <v>#N/A</v>
      </c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4"/>
      <c r="AL7" s="21" t="e">
        <f ca="1">IF($A7="","",D7-COUNTIF($G7:$AK7,MID(AL$5,7,3)))</f>
        <v>#N/A</v>
      </c>
      <c r="AM7" s="21" t="e">
        <f t="shared" ref="AM7:AN22" ca="1" si="2">IF($A7="","",E7-COUNTIF($G7:$AK7,MID(AM$5,7,3)))</f>
        <v>#N/A</v>
      </c>
      <c r="AN7" s="42" t="e">
        <f t="shared" ca="1" si="2"/>
        <v>#N/A</v>
      </c>
    </row>
    <row r="8" spans="1:40" x14ac:dyDescent="0.25">
      <c r="A8" s="18" t="str" cm="1">
        <f t="array" aca="1" ref="A8" ca="1">IF(ROWS($1:2)&gt;COUNTA(ListeCollab),"",INDEX(ListeCollab,ROWS($1:2)))</f>
        <v/>
      </c>
      <c r="B8" s="13" t="str">
        <f ca="1">IF($A8="","",VLOOKUP($A8,[2]DR!$C$2:$AO$200,3,FALSE))</f>
        <v/>
      </c>
      <c r="C8" s="13" t="str">
        <f ca="1">IF($A8="","",VLOOKUP($A8,[2]DR!$C$2:$AO$200,5,FALSE))</f>
        <v/>
      </c>
      <c r="D8" s="13" t="str">
        <f ca="1">IF($A8="","",VLOOKUP($A8,[2]DR!$C$2:$AO$200,34,FALSE))</f>
        <v/>
      </c>
      <c r="E8" s="13" t="str">
        <f ca="1">IF($A8="","",VLOOKUP($A8,[2]DR!$C$2:$AO$200,37,FALSE))</f>
        <v/>
      </c>
      <c r="F8" s="19" t="str">
        <f ca="1">IF($A8="","",VLOOKUP($A8,[2]DR!$C$2:$AO$200,39,FALSE))</f>
        <v/>
      </c>
      <c r="G8" s="32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4"/>
      <c r="AL8" s="24" t="str">
        <f t="shared" ref="AL8:AN36" ca="1" si="3">IF($A8="","",D8-COUNTIF($G8:$AK8,MID(AL$5,7,3)))</f>
        <v/>
      </c>
      <c r="AM8" s="24" t="str">
        <f t="shared" ca="1" si="2"/>
        <v/>
      </c>
      <c r="AN8" s="39" t="str">
        <f t="shared" ca="1" si="2"/>
        <v/>
      </c>
    </row>
    <row r="9" spans="1:40" x14ac:dyDescent="0.25">
      <c r="A9" s="18" t="str" cm="1">
        <f t="array" aca="1" ref="A9" ca="1">IF(ROWS($1:3)&gt;COUNTA(ListeCollab),"",INDEX(ListeCollab,ROWS($1:3)))</f>
        <v/>
      </c>
      <c r="B9" s="13" t="str">
        <f ca="1">IF($A9="","",VLOOKUP($A9,[2]DR!$C$2:$AO$200,3,FALSE))</f>
        <v/>
      </c>
      <c r="C9" s="13" t="str">
        <f ca="1">IF($A9="","",VLOOKUP($A9,[2]DR!$C$2:$AO$200,5,FALSE))</f>
        <v/>
      </c>
      <c r="D9" s="13" t="str">
        <f ca="1">IF($A9="","",VLOOKUP($A9,[2]DR!$C$2:$AO$200,34,FALSE))</f>
        <v/>
      </c>
      <c r="E9" s="13" t="str">
        <f ca="1">IF($A9="","",VLOOKUP($A9,[2]DR!$C$2:$AO$200,37,FALSE))</f>
        <v/>
      </c>
      <c r="F9" s="19" t="str">
        <f ca="1">IF($A9="","",VLOOKUP($A9,[2]DR!$C$2:$AO$200,39,FALSE))</f>
        <v/>
      </c>
      <c r="G9" s="32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4"/>
      <c r="AL9" s="24" t="str">
        <f t="shared" ca="1" si="3"/>
        <v/>
      </c>
      <c r="AM9" s="24" t="str">
        <f t="shared" ca="1" si="2"/>
        <v/>
      </c>
      <c r="AN9" s="39" t="str">
        <f t="shared" ca="1" si="2"/>
        <v/>
      </c>
    </row>
    <row r="10" spans="1:40" x14ac:dyDescent="0.25">
      <c r="A10" s="18" t="str" cm="1">
        <f t="array" aca="1" ref="A10" ca="1">IF(ROWS($1:4)&gt;COUNTA(ListeCollab),"",INDEX(ListeCollab,ROWS($1:4)))</f>
        <v/>
      </c>
      <c r="B10" s="13" t="str">
        <f ca="1">IF($A10="","",VLOOKUP($A10,[2]DR!$C$2:$AO$200,3,FALSE))</f>
        <v/>
      </c>
      <c r="C10" s="13" t="str">
        <f ca="1">IF($A10="","",VLOOKUP($A10,[2]DR!$C$2:$AO$200,5,FALSE))</f>
        <v/>
      </c>
      <c r="D10" s="13" t="str">
        <f ca="1">IF($A10="","",VLOOKUP($A10,[2]DR!$C$2:$AO$200,34,FALSE))</f>
        <v/>
      </c>
      <c r="E10" s="13" t="str">
        <f ca="1">IF($A10="","",VLOOKUP($A10,[2]DR!$C$2:$AO$200,37,FALSE))</f>
        <v/>
      </c>
      <c r="F10" s="19" t="str">
        <f ca="1">IF($A10="","",VLOOKUP($A10,[2]DR!$C$2:$AO$200,39,FALSE))</f>
        <v/>
      </c>
      <c r="G10" s="32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4"/>
      <c r="AL10" s="24" t="str">
        <f t="shared" ca="1" si="3"/>
        <v/>
      </c>
      <c r="AM10" s="24" t="str">
        <f t="shared" ca="1" si="2"/>
        <v/>
      </c>
      <c r="AN10" s="39" t="str">
        <f t="shared" ca="1" si="2"/>
        <v/>
      </c>
    </row>
    <row r="11" spans="1:40" x14ac:dyDescent="0.25">
      <c r="A11" s="18" t="str" cm="1">
        <f t="array" aca="1" ref="A11" ca="1">IF(ROWS($1:5)&gt;COUNTA(ListeCollab),"",INDEX(ListeCollab,ROWS($1:5)))</f>
        <v/>
      </c>
      <c r="B11" s="13" t="str">
        <f ca="1">IF($A11="","",VLOOKUP($A11,[2]DR!$C$2:$AO$200,3,FALSE))</f>
        <v/>
      </c>
      <c r="C11" s="13" t="str">
        <f ca="1">IF($A11="","",VLOOKUP($A11,[2]DR!$C$2:$AO$200,5,FALSE))</f>
        <v/>
      </c>
      <c r="D11" s="13" t="str">
        <f ca="1">IF($A11="","",VLOOKUP($A11,[2]DR!$C$2:$AO$200,34,FALSE))</f>
        <v/>
      </c>
      <c r="E11" s="13" t="str">
        <f ca="1">IF($A11="","",VLOOKUP($A11,[2]DR!$C$2:$AO$200,37,FALSE))</f>
        <v/>
      </c>
      <c r="F11" s="19" t="str">
        <f ca="1">IF($A11="","",VLOOKUP($A11,[2]DR!$C$2:$AO$200,39,FALSE))</f>
        <v/>
      </c>
      <c r="G11" s="32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  <c r="AL11" s="24" t="str">
        <f t="shared" ca="1" si="3"/>
        <v/>
      </c>
      <c r="AM11" s="24" t="str">
        <f t="shared" ca="1" si="2"/>
        <v/>
      </c>
      <c r="AN11" s="39" t="str">
        <f t="shared" ca="1" si="2"/>
        <v/>
      </c>
    </row>
    <row r="12" spans="1:40" x14ac:dyDescent="0.25">
      <c r="A12" s="18" t="str" cm="1">
        <f t="array" aca="1" ref="A12" ca="1">IF(ROWS($1:6)&gt;COUNTA(ListeCollab),"",INDEX(ListeCollab,ROWS($1:6)))</f>
        <v/>
      </c>
      <c r="B12" s="13" t="str">
        <f ca="1">IF($A12="","",VLOOKUP($A12,[2]DR!$C$2:$AO$200,3,FALSE))</f>
        <v/>
      </c>
      <c r="C12" s="13" t="str">
        <f ca="1">IF($A12="","",VLOOKUP($A12,[2]DR!$C$2:$AO$200,5,FALSE))</f>
        <v/>
      </c>
      <c r="D12" s="13" t="str">
        <f ca="1">IF($A12="","",VLOOKUP($A12,[2]DR!$C$2:$AO$200,34,FALSE))</f>
        <v/>
      </c>
      <c r="E12" s="13" t="str">
        <f ca="1">IF($A12="","",VLOOKUP($A12,[2]DR!$C$2:$AO$200,37,FALSE))</f>
        <v/>
      </c>
      <c r="F12" s="19" t="str">
        <f ca="1">IF($A12="","",VLOOKUP($A12,[2]DR!$C$2:$AO$200,39,FALSE))</f>
        <v/>
      </c>
      <c r="G12" s="32"/>
      <c r="H12" s="33"/>
      <c r="I12" s="33"/>
      <c r="J12" s="33"/>
      <c r="K12" s="33"/>
      <c r="L12" s="33"/>
      <c r="M12" s="33"/>
      <c r="N12" s="33"/>
      <c r="O12" s="33"/>
      <c r="P12" s="35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4"/>
      <c r="AL12" s="24" t="str">
        <f t="shared" ca="1" si="3"/>
        <v/>
      </c>
      <c r="AM12" s="24" t="str">
        <f t="shared" ca="1" si="2"/>
        <v/>
      </c>
      <c r="AN12" s="39" t="str">
        <f t="shared" ca="1" si="2"/>
        <v/>
      </c>
    </row>
    <row r="13" spans="1:40" x14ac:dyDescent="0.25">
      <c r="A13" s="18" t="str" cm="1">
        <f t="array" aca="1" ref="A13" ca="1">IF(ROWS($1:7)&gt;COUNTA(ListeCollab),"",INDEX(ListeCollab,ROWS($1:7)))</f>
        <v/>
      </c>
      <c r="B13" s="13" t="str">
        <f ca="1">IF($A13="","",VLOOKUP($A13,[2]DR!$C$2:$AO$200,3,FALSE))</f>
        <v/>
      </c>
      <c r="C13" s="13" t="str">
        <f ca="1">IF($A13="","",VLOOKUP($A13,[2]DR!$C$2:$AO$200,5,FALSE))</f>
        <v/>
      </c>
      <c r="D13" s="13" t="str">
        <f ca="1">IF($A13="","",VLOOKUP($A13,[2]DR!$C$2:$AO$200,34,FALSE))</f>
        <v/>
      </c>
      <c r="E13" s="13" t="str">
        <f ca="1">IF($A13="","",VLOOKUP($A13,[2]DR!$C$2:$AO$200,37,FALSE))</f>
        <v/>
      </c>
      <c r="F13" s="19" t="str">
        <f ca="1">IF($A13="","",VLOOKUP($A13,[2]DR!$C$2:$AO$200,39,FALSE))</f>
        <v/>
      </c>
      <c r="G13" s="32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4"/>
      <c r="AL13" s="24" t="str">
        <f t="shared" ca="1" si="3"/>
        <v/>
      </c>
      <c r="AM13" s="24" t="str">
        <f t="shared" ca="1" si="2"/>
        <v/>
      </c>
      <c r="AN13" s="39" t="str">
        <f t="shared" ca="1" si="2"/>
        <v/>
      </c>
    </row>
    <row r="14" spans="1:40" x14ac:dyDescent="0.25">
      <c r="A14" s="18" t="str" cm="1">
        <f t="array" aca="1" ref="A14" ca="1">IF(ROWS($1:8)&gt;COUNTA(ListeCollab),"",INDEX(ListeCollab,ROWS($1:8)))</f>
        <v/>
      </c>
      <c r="B14" s="13" t="str">
        <f ca="1">IF($A14="","",VLOOKUP($A14,[2]DR!$C$2:$AO$200,3,FALSE))</f>
        <v/>
      </c>
      <c r="C14" s="13" t="str">
        <f ca="1">IF($A14="","",VLOOKUP($A14,[2]DR!$C$2:$AO$200,5,FALSE))</f>
        <v/>
      </c>
      <c r="D14" s="13" t="str">
        <f ca="1">IF($A14="","",VLOOKUP($A14,[2]DR!$C$2:$AO$200,34,FALSE))</f>
        <v/>
      </c>
      <c r="E14" s="13" t="str">
        <f ca="1">IF($A14="","",VLOOKUP($A14,[2]DR!$C$2:$AO$200,37,FALSE))</f>
        <v/>
      </c>
      <c r="F14" s="19" t="str">
        <f ca="1">IF($A14="","",VLOOKUP($A14,[2]DR!$C$2:$AO$200,39,FALSE))</f>
        <v/>
      </c>
      <c r="G14" s="32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4"/>
      <c r="AL14" s="24" t="str">
        <f t="shared" ca="1" si="3"/>
        <v/>
      </c>
      <c r="AM14" s="24" t="str">
        <f t="shared" ca="1" si="2"/>
        <v/>
      </c>
      <c r="AN14" s="39" t="str">
        <f t="shared" ca="1" si="2"/>
        <v/>
      </c>
    </row>
    <row r="15" spans="1:40" x14ac:dyDescent="0.25">
      <c r="A15" s="18" t="str" cm="1">
        <f t="array" aca="1" ref="A15" ca="1">IF(ROWS($1:9)&gt;COUNTA(ListeCollab),"",INDEX(ListeCollab,ROWS($1:9)))</f>
        <v/>
      </c>
      <c r="B15" s="13" t="str">
        <f ca="1">IF($A15="","",VLOOKUP($A15,[2]DR!$C$2:$AO$200,3,FALSE))</f>
        <v/>
      </c>
      <c r="C15" s="13" t="str">
        <f ca="1">IF($A15="","",VLOOKUP($A15,[2]DR!$C$2:$AO$200,5,FALSE))</f>
        <v/>
      </c>
      <c r="D15" s="13" t="str">
        <f ca="1">IF($A15="","",VLOOKUP($A15,[2]DR!$C$2:$AO$200,34,FALSE))</f>
        <v/>
      </c>
      <c r="E15" s="13" t="str">
        <f ca="1">IF($A15="","",VLOOKUP($A15,[2]DR!$C$2:$AO$200,37,FALSE))</f>
        <v/>
      </c>
      <c r="F15" s="19" t="str">
        <f ca="1">IF($A15="","",VLOOKUP($A15,[2]DR!$C$2:$AO$200,39,FALSE))</f>
        <v/>
      </c>
      <c r="G15" s="32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4"/>
      <c r="AL15" s="24" t="str">
        <f t="shared" ca="1" si="3"/>
        <v/>
      </c>
      <c r="AM15" s="24" t="str">
        <f t="shared" ca="1" si="2"/>
        <v/>
      </c>
      <c r="AN15" s="39" t="str">
        <f t="shared" ca="1" si="2"/>
        <v/>
      </c>
    </row>
    <row r="16" spans="1:40" x14ac:dyDescent="0.25">
      <c r="A16" s="18" t="str" cm="1">
        <f t="array" aca="1" ref="A16" ca="1">IF(ROWS($1:10)&gt;COUNTA(ListeCollab),"",INDEX(ListeCollab,ROWS($1:10)))</f>
        <v/>
      </c>
      <c r="B16" s="13" t="str">
        <f ca="1">IF($A16="","",VLOOKUP($A16,[2]DR!$C$2:$AO$200,3,FALSE))</f>
        <v/>
      </c>
      <c r="C16" s="13" t="str">
        <f ca="1">IF($A16="","",VLOOKUP($A16,[2]DR!$C$2:$AO$200,5,FALSE))</f>
        <v/>
      </c>
      <c r="D16" s="13" t="str">
        <f ca="1">IF($A16="","",VLOOKUP($A16,[2]DR!$C$2:$AO$200,34,FALSE))</f>
        <v/>
      </c>
      <c r="E16" s="13" t="str">
        <f ca="1">IF($A16="","",VLOOKUP($A16,[2]DR!$C$2:$AO$200,37,FALSE))</f>
        <v/>
      </c>
      <c r="F16" s="19" t="str">
        <f ca="1">IF($A16="","",VLOOKUP($A16,[2]DR!$C$2:$AO$200,39,FALSE))</f>
        <v/>
      </c>
      <c r="G16" s="32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  <c r="AL16" s="24" t="str">
        <f t="shared" ca="1" si="3"/>
        <v/>
      </c>
      <c r="AM16" s="24" t="str">
        <f t="shared" ca="1" si="2"/>
        <v/>
      </c>
      <c r="AN16" s="39" t="str">
        <f t="shared" ca="1" si="2"/>
        <v/>
      </c>
    </row>
    <row r="17" spans="1:40" x14ac:dyDescent="0.25">
      <c r="A17" s="18" t="str" cm="1">
        <f t="array" aca="1" ref="A17" ca="1">IF(ROWS($1:11)&gt;COUNTA(ListeCollab),"",INDEX(ListeCollab,ROWS($1:11)))</f>
        <v/>
      </c>
      <c r="B17" s="13" t="str">
        <f ca="1">IF($A17="","",VLOOKUP($A17,[2]DR!$C$2:$AO$200,3,FALSE))</f>
        <v/>
      </c>
      <c r="C17" s="13" t="str">
        <f ca="1">IF($A17="","",VLOOKUP($A17,[2]DR!$C$2:$AO$200,5,FALSE))</f>
        <v/>
      </c>
      <c r="D17" s="13" t="str">
        <f ca="1">IF($A17="","",VLOOKUP($A17,[2]DR!$C$2:$AO$200,34,FALSE))</f>
        <v/>
      </c>
      <c r="E17" s="13" t="str">
        <f ca="1">IF($A17="","",VLOOKUP($A17,[2]DR!$C$2:$AO$200,37,FALSE))</f>
        <v/>
      </c>
      <c r="F17" s="19" t="str">
        <f ca="1">IF($A17="","",VLOOKUP($A17,[2]DR!$C$2:$AO$200,39,FALSE))</f>
        <v/>
      </c>
      <c r="G17" s="32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4"/>
      <c r="AL17" s="24" t="str">
        <f t="shared" ca="1" si="3"/>
        <v/>
      </c>
      <c r="AM17" s="24" t="str">
        <f t="shared" ca="1" si="2"/>
        <v/>
      </c>
      <c r="AN17" s="39" t="str">
        <f t="shared" ca="1" si="2"/>
        <v/>
      </c>
    </row>
    <row r="18" spans="1:40" x14ac:dyDescent="0.25">
      <c r="A18" s="18" t="str" cm="1">
        <f t="array" aca="1" ref="A18" ca="1">IF(ROWS($1:12)&gt;COUNTA(ListeCollab),"",INDEX(ListeCollab,ROWS($1:12)))</f>
        <v/>
      </c>
      <c r="B18" s="13" t="str">
        <f ca="1">IF($A18="","",VLOOKUP($A18,[2]DR!$C$2:$AO$200,3,FALSE))</f>
        <v/>
      </c>
      <c r="C18" s="13" t="str">
        <f ca="1">IF($A18="","",VLOOKUP($A18,[2]DR!$C$2:$AO$200,5,FALSE))</f>
        <v/>
      </c>
      <c r="D18" s="13" t="str">
        <f ca="1">IF($A18="","",VLOOKUP($A18,[2]DR!$C$2:$AO$200,34,FALSE))</f>
        <v/>
      </c>
      <c r="E18" s="13" t="str">
        <f ca="1">IF($A18="","",VLOOKUP($A18,[2]DR!$C$2:$AO$200,37,FALSE))</f>
        <v/>
      </c>
      <c r="F18" s="19" t="str">
        <f ca="1">IF($A18="","",VLOOKUP($A18,[2]DR!$C$2:$AO$200,39,FALSE))</f>
        <v/>
      </c>
      <c r="G18" s="32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4"/>
      <c r="AL18" s="24" t="str">
        <f t="shared" ca="1" si="3"/>
        <v/>
      </c>
      <c r="AM18" s="24" t="str">
        <f t="shared" ca="1" si="2"/>
        <v/>
      </c>
      <c r="AN18" s="39" t="str">
        <f t="shared" ca="1" si="2"/>
        <v/>
      </c>
    </row>
    <row r="19" spans="1:40" x14ac:dyDescent="0.25">
      <c r="A19" s="18" t="str" cm="1">
        <f t="array" aca="1" ref="A19" ca="1">IF(ROWS($1:13)&gt;COUNTA(ListeCollab),"",INDEX(ListeCollab,ROWS($1:13)))</f>
        <v/>
      </c>
      <c r="B19" s="13" t="str">
        <f ca="1">IF($A19="","",VLOOKUP($A19,[2]DR!$C$2:$AO$200,3,FALSE))</f>
        <v/>
      </c>
      <c r="C19" s="13" t="str">
        <f ca="1">IF($A19="","",VLOOKUP($A19,[2]DR!$C$2:$AO$200,5,FALSE))</f>
        <v/>
      </c>
      <c r="D19" s="13" t="str">
        <f ca="1">IF($A19="","",VLOOKUP($A19,[2]DR!$C$2:$AO$200,34,FALSE))</f>
        <v/>
      </c>
      <c r="E19" s="13" t="str">
        <f ca="1">IF($A19="","",VLOOKUP($A19,[2]DR!$C$2:$AO$200,37,FALSE))</f>
        <v/>
      </c>
      <c r="F19" s="19" t="str">
        <f ca="1">IF($A19="","",VLOOKUP($A19,[2]DR!$C$2:$AO$200,39,FALSE))</f>
        <v/>
      </c>
      <c r="G19" s="32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4"/>
      <c r="AL19" s="24" t="str">
        <f t="shared" ca="1" si="3"/>
        <v/>
      </c>
      <c r="AM19" s="24" t="str">
        <f t="shared" ca="1" si="2"/>
        <v/>
      </c>
      <c r="AN19" s="39" t="str">
        <f t="shared" ca="1" si="2"/>
        <v/>
      </c>
    </row>
    <row r="20" spans="1:40" x14ac:dyDescent="0.25">
      <c r="A20" s="18" t="str" cm="1">
        <f t="array" aca="1" ref="A20" ca="1">IF(ROWS($1:14)&gt;COUNTA(ListeCollab),"",INDEX(ListeCollab,ROWS($1:14)))</f>
        <v/>
      </c>
      <c r="B20" s="13" t="str">
        <f ca="1">IF($A20="","",VLOOKUP($A20,[2]DR!$C$2:$AO$200,3,FALSE))</f>
        <v/>
      </c>
      <c r="C20" s="13" t="str">
        <f ca="1">IF($A20="","",VLOOKUP($A20,[2]DR!$C$2:$AO$200,5,FALSE))</f>
        <v/>
      </c>
      <c r="D20" s="13" t="str">
        <f ca="1">IF($A20="","",VLOOKUP($A20,[2]DR!$C$2:$AO$200,34,FALSE))</f>
        <v/>
      </c>
      <c r="E20" s="13" t="str">
        <f ca="1">IF($A20="","",VLOOKUP($A20,[2]DR!$C$2:$AO$200,37,FALSE))</f>
        <v/>
      </c>
      <c r="F20" s="19" t="str">
        <f ca="1">IF($A20="","",VLOOKUP($A20,[2]DR!$C$2:$AO$200,39,FALSE))</f>
        <v/>
      </c>
      <c r="G20" s="32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4"/>
      <c r="AL20" s="24" t="str">
        <f t="shared" ca="1" si="3"/>
        <v/>
      </c>
      <c r="AM20" s="24" t="str">
        <f t="shared" ca="1" si="2"/>
        <v/>
      </c>
      <c r="AN20" s="39" t="str">
        <f t="shared" ca="1" si="2"/>
        <v/>
      </c>
    </row>
    <row r="21" spans="1:40" x14ac:dyDescent="0.25">
      <c r="A21" s="18" t="str" cm="1">
        <f t="array" aca="1" ref="A21" ca="1">IF(ROWS($1:15)&gt;COUNTA(ListeCollab),"",INDEX(ListeCollab,ROWS($1:15)))</f>
        <v/>
      </c>
      <c r="B21" s="13" t="str">
        <f ca="1">IF($A21="","",VLOOKUP($A21,[2]DR!$C$2:$AO$200,3,FALSE))</f>
        <v/>
      </c>
      <c r="C21" s="13" t="str">
        <f ca="1">IF($A21="","",VLOOKUP($A21,[2]DR!$C$2:$AO$200,5,FALSE))</f>
        <v/>
      </c>
      <c r="D21" s="13" t="str">
        <f ca="1">IF($A21="","",VLOOKUP($A21,[2]DR!$C$2:$AO$200,34,FALSE))</f>
        <v/>
      </c>
      <c r="E21" s="13" t="str">
        <f ca="1">IF($A21="","",VLOOKUP($A21,[2]DR!$C$2:$AO$200,37,FALSE))</f>
        <v/>
      </c>
      <c r="F21" s="19" t="str">
        <f ca="1">IF($A21="","",VLOOKUP($A21,[2]DR!$C$2:$AO$200,39,FALSE))</f>
        <v/>
      </c>
      <c r="G21" s="32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4"/>
      <c r="AL21" s="24" t="str">
        <f t="shared" ca="1" si="3"/>
        <v/>
      </c>
      <c r="AM21" s="24" t="str">
        <f t="shared" ca="1" si="2"/>
        <v/>
      </c>
      <c r="AN21" s="39" t="str">
        <f t="shared" ca="1" si="2"/>
        <v/>
      </c>
    </row>
    <row r="22" spans="1:40" x14ac:dyDescent="0.25">
      <c r="A22" s="18" t="str" cm="1">
        <f t="array" aca="1" ref="A22" ca="1">IF(ROWS($1:16)&gt;COUNTA(ListeCollab),"",INDEX(ListeCollab,ROWS($1:16)))</f>
        <v/>
      </c>
      <c r="B22" s="13" t="str">
        <f ca="1">IF($A22="","",VLOOKUP($A22,[2]DR!$C$2:$AO$200,3,FALSE))</f>
        <v/>
      </c>
      <c r="C22" s="13" t="str">
        <f ca="1">IF($A22="","",VLOOKUP($A22,[2]DR!$C$2:$AO$200,5,FALSE))</f>
        <v/>
      </c>
      <c r="D22" s="13" t="str">
        <f ca="1">IF($A22="","",VLOOKUP($A22,[2]DR!$C$2:$AO$200,34,FALSE))</f>
        <v/>
      </c>
      <c r="E22" s="13" t="str">
        <f ca="1">IF($A22="","",VLOOKUP($A22,[2]DR!$C$2:$AO$200,37,FALSE))</f>
        <v/>
      </c>
      <c r="F22" s="19" t="str">
        <f ca="1">IF($A22="","",VLOOKUP($A22,[2]DR!$C$2:$AO$200,39,FALSE))</f>
        <v/>
      </c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  <c r="AL22" s="24" t="str">
        <f t="shared" ca="1" si="3"/>
        <v/>
      </c>
      <c r="AM22" s="24" t="str">
        <f t="shared" ca="1" si="2"/>
        <v/>
      </c>
      <c r="AN22" s="39" t="str">
        <f t="shared" ca="1" si="2"/>
        <v/>
      </c>
    </row>
    <row r="23" spans="1:40" x14ac:dyDescent="0.25">
      <c r="A23" s="18" t="str" cm="1">
        <f t="array" aca="1" ref="A23" ca="1">IF(ROWS($1:17)&gt;COUNTA(ListeCollab),"",INDEX(ListeCollab,ROWS($1:17)))</f>
        <v/>
      </c>
      <c r="B23" s="13" t="str">
        <f ca="1">IF($A23="","",VLOOKUP($A23,[2]DR!$C$2:$AO$200,3,FALSE))</f>
        <v/>
      </c>
      <c r="C23" s="13" t="str">
        <f ca="1">IF($A23="","",VLOOKUP($A23,[2]DR!$C$2:$AO$200,5,FALSE))</f>
        <v/>
      </c>
      <c r="D23" s="13" t="str">
        <f ca="1">IF($A23="","",VLOOKUP($A23,[2]DR!$C$2:$AO$200,34,FALSE))</f>
        <v/>
      </c>
      <c r="E23" s="13" t="str">
        <f ca="1">IF($A23="","",VLOOKUP($A23,[2]DR!$C$2:$AO$200,37,FALSE))</f>
        <v/>
      </c>
      <c r="F23" s="19" t="str">
        <f ca="1">IF($A23="","",VLOOKUP($A23,[2]DR!$C$2:$AO$200,39,FALSE))</f>
        <v/>
      </c>
      <c r="G23" s="32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4"/>
      <c r="AL23" s="24" t="str">
        <f t="shared" ca="1" si="3"/>
        <v/>
      </c>
      <c r="AM23" s="24" t="str">
        <f t="shared" ca="1" si="3"/>
        <v/>
      </c>
      <c r="AN23" s="39" t="str">
        <f t="shared" ca="1" si="3"/>
        <v/>
      </c>
    </row>
    <row r="24" spans="1:40" x14ac:dyDescent="0.25">
      <c r="A24" s="18" t="str" cm="1">
        <f t="array" aca="1" ref="A24" ca="1">IF(ROWS($1:18)&gt;COUNTA(ListeCollab),"",INDEX(ListeCollab,ROWS($1:18)))</f>
        <v/>
      </c>
      <c r="B24" s="13" t="str">
        <f ca="1">IF($A24="","",VLOOKUP($A24,[2]DR!$C$2:$AO$200,3,FALSE))</f>
        <v/>
      </c>
      <c r="C24" s="13" t="str">
        <f ca="1">IF($A24="","",VLOOKUP($A24,[2]DR!$C$2:$AO$200,5,FALSE))</f>
        <v/>
      </c>
      <c r="D24" s="13" t="str">
        <f ca="1">IF($A24="","",VLOOKUP($A24,[2]DR!$C$2:$AO$200,34,FALSE))</f>
        <v/>
      </c>
      <c r="E24" s="13" t="str">
        <f ca="1">IF($A24="","",VLOOKUP($A24,[2]DR!$C$2:$AO$200,37,FALSE))</f>
        <v/>
      </c>
      <c r="F24" s="19" t="str">
        <f ca="1">IF($A24="","",VLOOKUP($A24,[2]DR!$C$2:$AO$200,39,FALSE))</f>
        <v/>
      </c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4"/>
      <c r="AL24" s="24" t="str">
        <f t="shared" ca="1" si="3"/>
        <v/>
      </c>
      <c r="AM24" s="24" t="str">
        <f t="shared" ca="1" si="3"/>
        <v/>
      </c>
      <c r="AN24" s="39" t="str">
        <f t="shared" ca="1" si="3"/>
        <v/>
      </c>
    </row>
    <row r="25" spans="1:40" x14ac:dyDescent="0.25">
      <c r="A25" s="18" t="str" cm="1">
        <f t="array" aca="1" ref="A25" ca="1">IF(ROWS($1:19)&gt;COUNTA(ListeCollab),"",INDEX(ListeCollab,ROWS($1:19)))</f>
        <v/>
      </c>
      <c r="B25" s="13" t="str">
        <f ca="1">IF($A25="","",VLOOKUP($A25,[2]DR!$C$2:$AO$200,3,FALSE))</f>
        <v/>
      </c>
      <c r="C25" s="13" t="str">
        <f ca="1">IF($A25="","",VLOOKUP($A25,[2]DR!$C$2:$AO$200,5,FALSE))</f>
        <v/>
      </c>
      <c r="D25" s="13" t="str">
        <f ca="1">IF($A25="","",VLOOKUP($A25,[2]DR!$C$2:$AO$200,34,FALSE))</f>
        <v/>
      </c>
      <c r="E25" s="13" t="str">
        <f ca="1">IF($A25="","",VLOOKUP($A25,[2]DR!$C$2:$AO$200,37,FALSE))</f>
        <v/>
      </c>
      <c r="F25" s="19" t="str">
        <f ca="1">IF($A25="","",VLOOKUP($A25,[2]DR!$C$2:$AO$200,39,FALSE))</f>
        <v/>
      </c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4"/>
      <c r="AL25" s="24" t="str">
        <f t="shared" ca="1" si="3"/>
        <v/>
      </c>
      <c r="AM25" s="24" t="str">
        <f t="shared" ca="1" si="3"/>
        <v/>
      </c>
      <c r="AN25" s="39" t="str">
        <f t="shared" ca="1" si="3"/>
        <v/>
      </c>
    </row>
    <row r="26" spans="1:40" x14ac:dyDescent="0.25">
      <c r="A26" s="18" t="str" cm="1">
        <f t="array" aca="1" ref="A26" ca="1">IF(ROWS($1:20)&gt;COUNTA(ListeCollab),"",INDEX(ListeCollab,ROWS($1:20)))</f>
        <v/>
      </c>
      <c r="B26" s="13" t="str">
        <f ca="1">IF($A26="","",VLOOKUP($A26,[2]DR!$C$2:$AO$200,3,FALSE))</f>
        <v/>
      </c>
      <c r="C26" s="13" t="str">
        <f ca="1">IF($A26="","",VLOOKUP($A26,[2]DR!$C$2:$AO$200,5,FALSE))</f>
        <v/>
      </c>
      <c r="D26" s="13" t="str">
        <f ca="1">IF($A26="","",VLOOKUP($A26,[2]DR!$C$2:$AO$200,34,FALSE))</f>
        <v/>
      </c>
      <c r="E26" s="13" t="str">
        <f ca="1">IF($A26="","",VLOOKUP($A26,[2]DR!$C$2:$AO$200,37,FALSE))</f>
        <v/>
      </c>
      <c r="F26" s="19" t="str">
        <f ca="1">IF($A26="","",VLOOKUP($A26,[2]DR!$C$2:$AO$200,39,FALSE))</f>
        <v/>
      </c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4"/>
      <c r="AL26" s="24" t="str">
        <f t="shared" ca="1" si="3"/>
        <v/>
      </c>
      <c r="AM26" s="24" t="str">
        <f t="shared" ca="1" si="3"/>
        <v/>
      </c>
      <c r="AN26" s="39" t="str">
        <f t="shared" ca="1" si="3"/>
        <v/>
      </c>
    </row>
    <row r="27" spans="1:40" x14ac:dyDescent="0.25">
      <c r="A27" s="18" t="str" cm="1">
        <f t="array" aca="1" ref="A27" ca="1">IF(ROWS($1:21)&gt;COUNTA(ListeCollab),"",INDEX(ListeCollab,ROWS($1:21)))</f>
        <v/>
      </c>
      <c r="B27" s="13" t="str">
        <f ca="1">IF($A27="","",VLOOKUP($A27,[2]DR!$C$2:$AO$200,3,FALSE))</f>
        <v/>
      </c>
      <c r="C27" s="13" t="str">
        <f ca="1">IF($A27="","",VLOOKUP($A27,[2]DR!$C$2:$AO$200,5,FALSE))</f>
        <v/>
      </c>
      <c r="D27" s="13" t="str">
        <f ca="1">IF($A27="","",VLOOKUP($A27,[2]DR!$C$2:$AO$200,34,FALSE))</f>
        <v/>
      </c>
      <c r="E27" s="13" t="str">
        <f ca="1">IF($A27="","",VLOOKUP($A27,[2]DR!$C$2:$AO$200,37,FALSE))</f>
        <v/>
      </c>
      <c r="F27" s="19" t="str">
        <f ca="1">IF($A27="","",VLOOKUP($A27,[2]DR!$C$2:$AO$200,39,FALSE))</f>
        <v/>
      </c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4"/>
      <c r="AL27" s="24" t="str">
        <f t="shared" ca="1" si="3"/>
        <v/>
      </c>
      <c r="AM27" s="24" t="str">
        <f t="shared" ca="1" si="3"/>
        <v/>
      </c>
      <c r="AN27" s="39" t="str">
        <f t="shared" ca="1" si="3"/>
        <v/>
      </c>
    </row>
    <row r="28" spans="1:40" x14ac:dyDescent="0.25">
      <c r="A28" s="18" t="str" cm="1">
        <f t="array" aca="1" ref="A28" ca="1">IF(ROWS($1:22)&gt;COUNTA(ListeCollab),"",INDEX(ListeCollab,ROWS($1:22)))</f>
        <v/>
      </c>
      <c r="B28" s="13" t="str">
        <f ca="1">IF($A28="","",VLOOKUP($A28,[2]DR!$C$2:$AO$200,3,FALSE))</f>
        <v/>
      </c>
      <c r="C28" s="13" t="str">
        <f ca="1">IF($A28="","",VLOOKUP($A28,[2]DR!$C$2:$AO$200,5,FALSE))</f>
        <v/>
      </c>
      <c r="D28" s="13" t="str">
        <f ca="1">IF($A28="","",VLOOKUP($A28,[2]DR!$C$2:$AO$200,34,FALSE))</f>
        <v/>
      </c>
      <c r="E28" s="13" t="str">
        <f ca="1">IF($A28="","",VLOOKUP($A28,[2]DR!$C$2:$AO$200,37,FALSE))</f>
        <v/>
      </c>
      <c r="F28" s="19" t="str">
        <f ca="1">IF($A28="","",VLOOKUP($A28,[2]DR!$C$2:$AO$200,39,FALSE))</f>
        <v/>
      </c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4"/>
      <c r="AL28" s="24" t="str">
        <f t="shared" ca="1" si="3"/>
        <v/>
      </c>
      <c r="AM28" s="24" t="str">
        <f t="shared" ca="1" si="3"/>
        <v/>
      </c>
      <c r="AN28" s="39" t="str">
        <f t="shared" ca="1" si="3"/>
        <v/>
      </c>
    </row>
    <row r="29" spans="1:40" x14ac:dyDescent="0.25">
      <c r="A29" s="18" t="str" cm="1">
        <f t="array" aca="1" ref="A29" ca="1">IF(ROWS($1:23)&gt;COUNTA(ListeCollab),"",INDEX(ListeCollab,ROWS($1:23)))</f>
        <v/>
      </c>
      <c r="B29" s="13" t="str">
        <f ca="1">IF($A29="","",VLOOKUP($A29,[2]DR!$C$2:$AO$200,3,FALSE))</f>
        <v/>
      </c>
      <c r="C29" s="13" t="str">
        <f ca="1">IF($A29="","",VLOOKUP($A29,[2]DR!$C$2:$AO$200,5,FALSE))</f>
        <v/>
      </c>
      <c r="D29" s="13" t="str">
        <f ca="1">IF($A29="","",VLOOKUP($A29,[2]DR!$C$2:$AO$200,34,FALSE))</f>
        <v/>
      </c>
      <c r="E29" s="13" t="str">
        <f ca="1">IF($A29="","",VLOOKUP($A29,[2]DR!$C$2:$AO$200,37,FALSE))</f>
        <v/>
      </c>
      <c r="F29" s="19" t="str">
        <f ca="1">IF($A29="","",VLOOKUP($A29,[2]DR!$C$2:$AO$200,39,FALSE))</f>
        <v/>
      </c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4"/>
      <c r="AL29" s="24" t="str">
        <f t="shared" ca="1" si="3"/>
        <v/>
      </c>
      <c r="AM29" s="24" t="str">
        <f t="shared" ca="1" si="3"/>
        <v/>
      </c>
      <c r="AN29" s="39" t="str">
        <f t="shared" ca="1" si="3"/>
        <v/>
      </c>
    </row>
    <row r="30" spans="1:40" x14ac:dyDescent="0.25">
      <c r="A30" s="18" t="str" cm="1">
        <f t="array" aca="1" ref="A30" ca="1">IF(ROWS($1:24)&gt;COUNTA(ListeCollab),"",INDEX(ListeCollab,ROWS($1:24)))</f>
        <v/>
      </c>
      <c r="B30" s="13" t="str">
        <f ca="1">IF($A30="","",VLOOKUP($A30,[2]DR!$C$2:$AO$200,3,FALSE))</f>
        <v/>
      </c>
      <c r="C30" s="13" t="str">
        <f ca="1">IF($A30="","",VLOOKUP($A30,[2]DR!$C$2:$AO$200,5,FALSE))</f>
        <v/>
      </c>
      <c r="D30" s="13" t="str">
        <f ca="1">IF($A30="","",VLOOKUP($A30,[2]DR!$C$2:$AO$200,34,FALSE))</f>
        <v/>
      </c>
      <c r="E30" s="13" t="str">
        <f ca="1">IF($A30="","",VLOOKUP($A30,[2]DR!$C$2:$AO$200,37,FALSE))</f>
        <v/>
      </c>
      <c r="F30" s="19" t="str">
        <f ca="1">IF($A30="","",VLOOKUP($A30,[2]DR!$C$2:$AO$200,39,FALSE))</f>
        <v/>
      </c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4"/>
      <c r="AL30" s="24" t="str">
        <f t="shared" ca="1" si="3"/>
        <v/>
      </c>
      <c r="AM30" s="24" t="str">
        <f t="shared" ca="1" si="3"/>
        <v/>
      </c>
      <c r="AN30" s="39" t="str">
        <f t="shared" ca="1" si="3"/>
        <v/>
      </c>
    </row>
    <row r="31" spans="1:40" x14ac:dyDescent="0.25">
      <c r="A31" s="18" t="str" cm="1">
        <f t="array" aca="1" ref="A31" ca="1">IF(ROWS($1:25)&gt;COUNTA(ListeCollab),"",INDEX(ListeCollab,ROWS($1:25)))</f>
        <v/>
      </c>
      <c r="B31" s="13" t="str">
        <f ca="1">IF($A31="","",VLOOKUP($A31,[2]DR!$C$2:$AO$200,3,FALSE))</f>
        <v/>
      </c>
      <c r="C31" s="13" t="str">
        <f ca="1">IF($A31="","",VLOOKUP($A31,[2]DR!$C$2:$AO$200,5,FALSE))</f>
        <v/>
      </c>
      <c r="D31" s="13" t="str">
        <f ca="1">IF($A31="","",VLOOKUP($A31,[2]DR!$C$2:$AO$200,34,FALSE))</f>
        <v/>
      </c>
      <c r="E31" s="13" t="str">
        <f ca="1">IF($A31="","",VLOOKUP($A31,[2]DR!$C$2:$AO$200,37,FALSE))</f>
        <v/>
      </c>
      <c r="F31" s="19" t="str">
        <f ca="1">IF($A31="","",VLOOKUP($A31,[2]DR!$C$2:$AO$200,39,FALSE))</f>
        <v/>
      </c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4"/>
      <c r="AL31" s="24" t="str">
        <f t="shared" ca="1" si="3"/>
        <v/>
      </c>
      <c r="AM31" s="24" t="str">
        <f t="shared" ca="1" si="3"/>
        <v/>
      </c>
      <c r="AN31" s="39" t="str">
        <f t="shared" ca="1" si="3"/>
        <v/>
      </c>
    </row>
    <row r="32" spans="1:40" x14ac:dyDescent="0.25">
      <c r="A32" s="18" t="str" cm="1">
        <f t="array" aca="1" ref="A32" ca="1">IF(ROWS($1:26)&gt;COUNTA(ListeCollab),"",INDEX(ListeCollab,ROWS($1:26)))</f>
        <v/>
      </c>
      <c r="B32" s="13" t="str">
        <f ca="1">IF($A32="","",VLOOKUP($A32,[2]DR!$C$2:$AO$200,3,FALSE))</f>
        <v/>
      </c>
      <c r="C32" s="13" t="str">
        <f ca="1">IF($A32="","",VLOOKUP($A32,[2]DR!$C$2:$AO$200,5,FALSE))</f>
        <v/>
      </c>
      <c r="D32" s="13" t="str">
        <f ca="1">IF($A32="","",VLOOKUP($A32,[2]DR!$C$2:$AO$200,34,FALSE))</f>
        <v/>
      </c>
      <c r="E32" s="13" t="str">
        <f ca="1">IF($A32="","",VLOOKUP($A32,[2]DR!$C$2:$AO$200,37,FALSE))</f>
        <v/>
      </c>
      <c r="F32" s="19" t="str">
        <f ca="1">IF($A32="","",VLOOKUP($A32,[2]DR!$C$2:$AO$200,39,FALSE))</f>
        <v/>
      </c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4"/>
      <c r="AL32" s="24" t="str">
        <f t="shared" ca="1" si="3"/>
        <v/>
      </c>
      <c r="AM32" s="24" t="str">
        <f t="shared" ca="1" si="3"/>
        <v/>
      </c>
      <c r="AN32" s="39" t="str">
        <f t="shared" ca="1" si="3"/>
        <v/>
      </c>
    </row>
    <row r="33" spans="1:40" x14ac:dyDescent="0.25">
      <c r="A33" s="18" t="str" cm="1">
        <f t="array" aca="1" ref="A33" ca="1">IF(ROWS($1:27)&gt;COUNTA(ListeCollab),"",INDEX(ListeCollab,ROWS($1:27)))</f>
        <v/>
      </c>
      <c r="B33" s="13" t="str">
        <f ca="1">IF($A33="","",VLOOKUP($A33,[2]DR!$C$2:$AO$200,3,FALSE))</f>
        <v/>
      </c>
      <c r="C33" s="13" t="str">
        <f ca="1">IF($A33="","",VLOOKUP($A33,[2]DR!$C$2:$AO$200,5,FALSE))</f>
        <v/>
      </c>
      <c r="D33" s="13" t="str">
        <f ca="1">IF($A33="","",VLOOKUP($A33,[2]DR!$C$2:$AO$200,34,FALSE))</f>
        <v/>
      </c>
      <c r="E33" s="13" t="str">
        <f ca="1">IF($A33="","",VLOOKUP($A33,[2]DR!$C$2:$AO$200,37,FALSE))</f>
        <v/>
      </c>
      <c r="F33" s="19" t="str">
        <f ca="1">IF($A33="","",VLOOKUP($A33,[2]DR!$C$2:$AO$200,39,FALSE))</f>
        <v/>
      </c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4"/>
      <c r="AL33" s="24" t="str">
        <f t="shared" ca="1" si="3"/>
        <v/>
      </c>
      <c r="AM33" s="24" t="str">
        <f t="shared" ca="1" si="3"/>
        <v/>
      </c>
      <c r="AN33" s="39" t="str">
        <f t="shared" ca="1" si="3"/>
        <v/>
      </c>
    </row>
    <row r="34" spans="1:40" x14ac:dyDescent="0.25">
      <c r="A34" s="18" t="str" cm="1">
        <f t="array" aca="1" ref="A34" ca="1">IF(ROWS($1:28)&gt;COUNTA(ListeCollab),"",INDEX(ListeCollab,ROWS($1:28)))</f>
        <v/>
      </c>
      <c r="B34" s="13" t="str">
        <f ca="1">IF($A34="","",VLOOKUP($A34,[2]DR!$C$2:$AO$200,3,FALSE))</f>
        <v/>
      </c>
      <c r="C34" s="13" t="str">
        <f ca="1">IF($A34="","",VLOOKUP($A34,[2]DR!$C$2:$AO$200,5,FALSE))</f>
        <v/>
      </c>
      <c r="D34" s="13" t="str">
        <f ca="1">IF($A34="","",VLOOKUP($A34,[2]DR!$C$2:$AO$200,34,FALSE))</f>
        <v/>
      </c>
      <c r="E34" s="13" t="str">
        <f ca="1">IF($A34="","",VLOOKUP($A34,[2]DR!$C$2:$AO$200,37,FALSE))</f>
        <v/>
      </c>
      <c r="F34" s="19" t="str">
        <f ca="1">IF($A34="","",VLOOKUP($A34,[2]DR!$C$2:$AO$200,39,FALSE))</f>
        <v/>
      </c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4"/>
      <c r="AL34" s="24" t="str">
        <f t="shared" ca="1" si="3"/>
        <v/>
      </c>
      <c r="AM34" s="24" t="str">
        <f t="shared" ca="1" si="3"/>
        <v/>
      </c>
      <c r="AN34" s="39" t="str">
        <f t="shared" ca="1" si="3"/>
        <v/>
      </c>
    </row>
    <row r="35" spans="1:40" x14ac:dyDescent="0.25">
      <c r="A35" s="18" t="str" cm="1">
        <f t="array" aca="1" ref="A35" ca="1">IF(ROWS($1:29)&gt;COUNTA(ListeCollab),"",INDEX(ListeCollab,ROWS($1:29)))</f>
        <v/>
      </c>
      <c r="B35" s="13" t="str">
        <f ca="1">IF($A35="","",VLOOKUP($A35,[2]DR!$C$2:$AO$200,3,FALSE))</f>
        <v/>
      </c>
      <c r="C35" s="13" t="str">
        <f ca="1">IF($A35="","",VLOOKUP($A35,[2]DR!$C$2:$AO$200,5,FALSE))</f>
        <v/>
      </c>
      <c r="D35" s="13" t="str">
        <f ca="1">IF($A35="","",VLOOKUP($A35,[2]DR!$C$2:$AO$200,34,FALSE))</f>
        <v/>
      </c>
      <c r="E35" s="13" t="str">
        <f ca="1">IF($A35="","",VLOOKUP($A35,[2]DR!$C$2:$AO$200,37,FALSE))</f>
        <v/>
      </c>
      <c r="F35" s="19" t="str">
        <f ca="1">IF($A35="","",VLOOKUP($A35,[2]DR!$C$2:$AO$200,39,FALSE))</f>
        <v/>
      </c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4"/>
      <c r="AL35" s="24" t="str">
        <f t="shared" ca="1" si="3"/>
        <v/>
      </c>
      <c r="AM35" s="24" t="str">
        <f t="shared" ca="1" si="3"/>
        <v/>
      </c>
      <c r="AN35" s="39" t="str">
        <f t="shared" ca="1" si="3"/>
        <v/>
      </c>
    </row>
    <row r="36" spans="1:40" ht="13.8" thickBot="1" x14ac:dyDescent="0.3">
      <c r="A36" s="18" t="str" cm="1">
        <f t="array" aca="1" ref="A36" ca="1">IF(ROWS($1:30)&gt;COUNTA(ListeCollab),"",INDEX(ListeCollab,ROWS($1:30)))</f>
        <v/>
      </c>
      <c r="B36" s="13" t="str">
        <f ca="1">IF($A36="","",VLOOKUP($A36,[2]DR!$C$2:$AO$200,3,FALSE))</f>
        <v/>
      </c>
      <c r="C36" s="13" t="str">
        <f ca="1">IF($A36="","",VLOOKUP($A36,[2]DR!$C$2:$AO$200,5,FALSE))</f>
        <v/>
      </c>
      <c r="D36" s="13" t="str">
        <f ca="1">IF($A36="","",VLOOKUP($A36,[2]DR!$C$2:$AO$200,34,FALSE))</f>
        <v/>
      </c>
      <c r="E36" s="13" t="str">
        <f ca="1">IF($A36="","",VLOOKUP($A36,[2]DR!$C$2:$AO$200,37,FALSE))</f>
        <v/>
      </c>
      <c r="F36" s="19" t="str">
        <f ca="1">IF($A36="","",VLOOKUP($A36,[2]DR!$C$2:$AO$200,39,FALSE))</f>
        <v/>
      </c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4"/>
      <c r="AL36" s="40" t="str">
        <f t="shared" ca="1" si="3"/>
        <v/>
      </c>
      <c r="AM36" s="40" t="str">
        <f t="shared" ca="1" si="3"/>
        <v/>
      </c>
      <c r="AN36" s="41" t="str">
        <f t="shared" ca="1" si="3"/>
        <v/>
      </c>
    </row>
  </sheetData>
  <mergeCells count="1">
    <mergeCell ref="A5:F5"/>
  </mergeCells>
  <conditionalFormatting sqref="G5:AK36 AL5:AN5">
    <cfRule type="expression" dxfId="39" priority="10">
      <formula>WEEKDAY(G$5,2)&gt;5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F9260255-C40E-4FEA-AE43-230233A08009}">
            <xm:f>NOT(ISNA(VLOOKUP(G$5,Sources!$J$19:$J$31,1,0)))</xm:f>
            <x14:dxf>
              <fill>
                <patternFill>
                  <bgColor rgb="FFFFC000"/>
                </patternFill>
              </fill>
            </x14:dxf>
          </x14:cfRule>
          <xm:sqref>G5:AK36 AL5:AN5</xm:sqref>
        </x14:conditionalFormatting>
        <x14:conditionalFormatting xmlns:xm="http://schemas.microsoft.com/office/excel/2006/main">
          <x14:cfRule type="containsText" priority="2" operator="containsText" id="{4C335951-23F5-4D0C-84DA-FC5BD72AE906}">
            <xm:f>NOT(ISERROR(SEARCH(Sources!$K$7,G7)))</xm:f>
            <xm:f>Sources!$K$7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04CF037A-656C-4AFD-B108-12C6C0311CD1}">
            <xm:f>NOT(ISERROR(SEARCH(Sources!$K$6,G7)))</xm:f>
            <xm:f>Sources!$K$6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ED422311-E58A-427C-8E98-1F0BAD4DEBE6}">
            <xm:f>NOT(ISERROR(SEARCH(Sources!$K$5,G7)))</xm:f>
            <xm:f>Sources!$K$5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6F3B3B38-FA07-4528-83A8-D231F2415BE6}">
            <xm:f>NOT(ISERROR(SEARCH(Sources!$K$4,G7)))</xm:f>
            <xm:f>Sources!$K$4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B6C63606-7354-45BD-AC2F-F67F01239E6D}">
            <xm:f>NOT(ISERROR(SEARCH(Sources!$K$3,G7)))</xm:f>
            <xm:f>Sources!$K$3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14:cfRule type="containsText" priority="7" operator="containsText" id="{4D24E032-8CBC-4303-BF90-BF096FE40740}">
            <xm:f>NOT(ISERROR(SEARCH(Sources!$K$2,G7)))</xm:f>
            <xm:f>Sources!$K$2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8" operator="containsText" id="{0350A423-34C7-4C7D-93B5-877732CE6376}">
            <xm:f>NOT(ISERROR(SEARCH(Sources!$K$1,G7)))</xm:f>
            <xm:f>Sources!$K$1</xm:f>
            <x14:dxf>
              <font>
                <b/>
                <i val="0"/>
              </font>
            </x14:dxf>
          </x14:cfRule>
          <xm:sqref>G7:AK36</xm:sqref>
        </x14:conditionalFormatting>
        <x14:conditionalFormatting xmlns:xm="http://schemas.microsoft.com/office/excel/2006/main">
          <x14:cfRule type="containsText" priority="1" operator="containsText" id="{FABD2E52-B133-4882-AFE2-3827F995A55B}">
            <xm:f>NOT(ISERROR(SEARCH(Sources!$K$8,AF18)))</xm:f>
            <xm:f>Sources!$K$8</xm:f>
            <x14:dxf>
              <font>
                <b/>
                <i val="0"/>
              </font>
              <fill>
                <patternFill>
                  <bgColor rgb="FF7030A0"/>
                </patternFill>
              </fill>
            </x14:dxf>
          </x14:cfRule>
          <xm:sqref>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Sources!$E$2:$E$13</xm:f>
          </x14:formula1>
          <xm:sqref>F2</xm:sqref>
        </x14:dataValidation>
        <x14:dataValidation type="list" allowBlank="1" showInputMessage="1" showErrorMessage="1">
          <x14:formula1>
            <xm:f>Sources!$B$2:$B$13</xm:f>
          </x14:formula1>
          <xm:sqref>F3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zoomScaleNormal="100" workbookViewId="0">
      <selection activeCell="D7" sqref="D7:F36"/>
    </sheetView>
  </sheetViews>
  <sheetFormatPr baseColWidth="10" defaultRowHeight="13.2" x14ac:dyDescent="0.25"/>
  <cols>
    <col min="1" max="1" width="5.77734375" customWidth="1"/>
    <col min="2" max="5" width="10.77734375" customWidth="1"/>
    <col min="6" max="6" width="10.77734375" style="1" customWidth="1"/>
    <col min="7" max="40" width="4.6640625" customWidth="1"/>
  </cols>
  <sheetData>
    <row r="1" spans="1:40" ht="13.8" thickBot="1" x14ac:dyDescent="0.3"/>
    <row r="2" spans="1:40" ht="13.8" customHeight="1" thickBot="1" x14ac:dyDescent="0.3">
      <c r="A2" s="46"/>
      <c r="B2" s="46"/>
      <c r="C2" s="50" t="str">
        <f>Sources!N1</f>
        <v xml:space="preserve">Année : </v>
      </c>
      <c r="D2" s="51">
        <f>Sources!O28</f>
        <v>2021</v>
      </c>
      <c r="E2" s="47"/>
      <c r="F2" s="48"/>
      <c r="H2" s="26" t="s">
        <v>48</v>
      </c>
      <c r="I2" s="6" t="s">
        <v>49</v>
      </c>
      <c r="L2" s="29" t="s">
        <v>54</v>
      </c>
      <c r="M2" s="6" t="s">
        <v>56</v>
      </c>
      <c r="Q2" s="37" t="s">
        <v>59</v>
      </c>
      <c r="R2" s="6" t="s">
        <v>60</v>
      </c>
      <c r="V2" s="28" t="s">
        <v>52</v>
      </c>
      <c r="W2" s="6" t="s">
        <v>53</v>
      </c>
    </row>
    <row r="3" spans="1:40" ht="13.8" customHeight="1" thickBot="1" x14ac:dyDescent="0.3">
      <c r="A3" s="46"/>
      <c r="B3" s="46"/>
      <c r="C3" s="50" t="str">
        <f>Sources!N2</f>
        <v xml:space="preserve">Mois : </v>
      </c>
      <c r="D3" s="51" t="str">
        <f>Sources!O29</f>
        <v>Mars</v>
      </c>
      <c r="E3" s="47"/>
      <c r="F3" s="49"/>
      <c r="H3" s="27" t="s">
        <v>50</v>
      </c>
      <c r="I3" s="6" t="s">
        <v>51</v>
      </c>
      <c r="L3" s="30" t="s">
        <v>55</v>
      </c>
      <c r="M3" s="6" t="s">
        <v>57</v>
      </c>
      <c r="Q3" s="38" t="s">
        <v>61</v>
      </c>
      <c r="R3" s="6" t="s">
        <v>62</v>
      </c>
      <c r="V3" s="31" t="s">
        <v>58</v>
      </c>
      <c r="W3" s="6" t="s">
        <v>58</v>
      </c>
    </row>
    <row r="4" spans="1:40" ht="13.8" thickBot="1" x14ac:dyDescent="0.3"/>
    <row r="5" spans="1:40" ht="73.95" customHeight="1" thickBot="1" x14ac:dyDescent="0.3">
      <c r="A5" s="71" t="str">
        <f>Sources!O3</f>
        <v>Europe 1</v>
      </c>
      <c r="B5" s="72"/>
      <c r="C5" s="72"/>
      <c r="D5" s="72"/>
      <c r="E5" s="72"/>
      <c r="F5" s="73"/>
      <c r="G5" s="15">
        <f>DATEVALUE(COLUMNS($B:B)&amp;Sources!$O$29&amp;Sources!$O$28)</f>
        <v>44256</v>
      </c>
      <c r="H5" s="8">
        <f>IF(G5="","",IF(MONTH(G5+1)&lt;&gt;MONTH(G5),"",G5+1))</f>
        <v>44257</v>
      </c>
      <c r="I5" s="8">
        <f t="shared" ref="I5:AK5" si="0">IF(H5="","",IF(MONTH(H5+1)&lt;&gt;MONTH(H5),"",H5+1))</f>
        <v>44258</v>
      </c>
      <c r="J5" s="8">
        <f t="shared" si="0"/>
        <v>44259</v>
      </c>
      <c r="K5" s="8">
        <f t="shared" si="0"/>
        <v>44260</v>
      </c>
      <c r="L5" s="8">
        <f t="shared" si="0"/>
        <v>44261</v>
      </c>
      <c r="M5" s="8">
        <f t="shared" si="0"/>
        <v>44262</v>
      </c>
      <c r="N5" s="8">
        <f t="shared" si="0"/>
        <v>44263</v>
      </c>
      <c r="O5" s="8">
        <f t="shared" si="0"/>
        <v>44264</v>
      </c>
      <c r="P5" s="8">
        <f t="shared" si="0"/>
        <v>44265</v>
      </c>
      <c r="Q5" s="8">
        <f t="shared" si="0"/>
        <v>44266</v>
      </c>
      <c r="R5" s="8">
        <f t="shared" si="0"/>
        <v>44267</v>
      </c>
      <c r="S5" s="8">
        <f t="shared" si="0"/>
        <v>44268</v>
      </c>
      <c r="T5" s="8">
        <f t="shared" si="0"/>
        <v>44269</v>
      </c>
      <c r="U5" s="8">
        <f t="shared" si="0"/>
        <v>44270</v>
      </c>
      <c r="V5" s="8">
        <f t="shared" si="0"/>
        <v>44271</v>
      </c>
      <c r="W5" s="8">
        <f t="shared" si="0"/>
        <v>44272</v>
      </c>
      <c r="X5" s="8">
        <f t="shared" si="0"/>
        <v>44273</v>
      </c>
      <c r="Y5" s="8">
        <f t="shared" si="0"/>
        <v>44274</v>
      </c>
      <c r="Z5" s="8">
        <f t="shared" si="0"/>
        <v>44275</v>
      </c>
      <c r="AA5" s="8">
        <f t="shared" si="0"/>
        <v>44276</v>
      </c>
      <c r="AB5" s="8">
        <f t="shared" si="0"/>
        <v>44277</v>
      </c>
      <c r="AC5" s="8">
        <f t="shared" si="0"/>
        <v>44278</v>
      </c>
      <c r="AD5" s="8">
        <f t="shared" si="0"/>
        <v>44279</v>
      </c>
      <c r="AE5" s="8">
        <f t="shared" si="0"/>
        <v>44280</v>
      </c>
      <c r="AF5" s="8">
        <f t="shared" si="0"/>
        <v>44281</v>
      </c>
      <c r="AG5" s="8">
        <f t="shared" si="0"/>
        <v>44282</v>
      </c>
      <c r="AH5" s="8">
        <f t="shared" si="0"/>
        <v>44283</v>
      </c>
      <c r="AI5" s="8">
        <f t="shared" si="0"/>
        <v>44284</v>
      </c>
      <c r="AJ5" s="8">
        <f t="shared" si="0"/>
        <v>44285</v>
      </c>
      <c r="AK5" s="25">
        <f t="shared" si="0"/>
        <v>44286</v>
      </c>
      <c r="AL5" s="43" t="str">
        <f>D6</f>
        <v>Solde CP</v>
      </c>
      <c r="AM5" s="44" t="str">
        <f t="shared" ref="AM5:AN5" si="1">E6</f>
        <v>Solde CA</v>
      </c>
      <c r="AN5" s="45" t="str">
        <f t="shared" si="1"/>
        <v>Solde RTT</v>
      </c>
    </row>
    <row r="6" spans="1:40" ht="13.8" thickBot="1" x14ac:dyDescent="0.3">
      <c r="A6" s="16" t="s">
        <v>32</v>
      </c>
      <c r="B6" s="14" t="s">
        <v>33</v>
      </c>
      <c r="C6" s="14" t="s">
        <v>34</v>
      </c>
      <c r="D6" s="14" t="s">
        <v>45</v>
      </c>
      <c r="E6" s="14" t="s">
        <v>46</v>
      </c>
      <c r="F6" s="17" t="s">
        <v>47</v>
      </c>
      <c r="G6" s="32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4"/>
      <c r="AL6" s="21"/>
      <c r="AM6" s="22"/>
      <c r="AN6" s="23"/>
    </row>
    <row r="7" spans="1:40" x14ac:dyDescent="0.25">
      <c r="A7" s="18" t="e" cm="1">
        <f t="array" aca="1" ref="A7" ca="1">IF(ROWS($1:1)&gt;COUNTA(ListeCollab),"",INDEX(ListeCollab,ROWS($1:1)))</f>
        <v>#N/A</v>
      </c>
      <c r="B7" s="13" t="e">
        <f ca="1">IF($A7="","",VLOOKUP($A7,[2]DR!$C$2:$AO$200,3,FALSE))</f>
        <v>#N/A</v>
      </c>
      <c r="C7" s="13" t="e">
        <f ca="1">IF($A7="","",VLOOKUP($A7,[2]DR!$C$2:$AO$200,5,FALSE))</f>
        <v>#N/A</v>
      </c>
      <c r="D7" s="13" t="e">
        <f ca="1">IF($A7="","",VLOOKUP($A7,[2]DR!$C$2:$AO$200,33,FALSE))</f>
        <v>#N/A</v>
      </c>
      <c r="E7" s="13" t="e">
        <f ca="1">IF($A7="","",VLOOKUP($A7,[2]DR!$C$2:$AO$200,37,FALSE))</f>
        <v>#N/A</v>
      </c>
      <c r="F7" s="19" t="e">
        <f ca="1">IF($A7="","",VLOOKUP($A7,[2]DR!$C$2:$AO$200,39,FALSE))</f>
        <v>#N/A</v>
      </c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4"/>
      <c r="AL7" s="21" t="e">
        <f ca="1">IF($A7="","",D7-COUNTIF($G7:$AK7,MID(AL$5,7,3)))</f>
        <v>#N/A</v>
      </c>
      <c r="AM7" s="21" t="e">
        <f t="shared" ref="AM7:AN22" ca="1" si="2">IF($A7="","",E7-COUNTIF($G7:$AK7,MID(AM$5,7,3)))</f>
        <v>#N/A</v>
      </c>
      <c r="AN7" s="42" t="e">
        <f t="shared" ca="1" si="2"/>
        <v>#N/A</v>
      </c>
    </row>
    <row r="8" spans="1:40" x14ac:dyDescent="0.25">
      <c r="A8" s="18" t="str" cm="1">
        <f t="array" aca="1" ref="A8" ca="1">IF(ROWS($1:2)&gt;COUNTA(ListeCollab),"",INDEX(ListeCollab,ROWS($1:2)))</f>
        <v/>
      </c>
      <c r="B8" s="13" t="str">
        <f ca="1">IF($A8="","",VLOOKUP($A8,[2]DR!$C$2:$AO$200,3,FALSE))</f>
        <v/>
      </c>
      <c r="C8" s="13" t="str">
        <f ca="1">IF($A8="","",VLOOKUP($A8,[2]DR!$C$2:$AO$200,5,FALSE))</f>
        <v/>
      </c>
      <c r="D8" s="13" t="str">
        <f ca="1">IF($A8="","",VLOOKUP($A8,[2]DR!$C$2:$AO$200,33,FALSE))</f>
        <v/>
      </c>
      <c r="E8" s="13" t="str">
        <f ca="1">IF($A8="","",VLOOKUP($A8,[2]DR!$C$2:$AO$200,37,FALSE))</f>
        <v/>
      </c>
      <c r="F8" s="19" t="str">
        <f ca="1">IF($A8="","",VLOOKUP($A8,[2]DR!$C$2:$AO$200,39,FALSE))</f>
        <v/>
      </c>
      <c r="G8" s="32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4"/>
      <c r="AL8" s="24" t="str">
        <f t="shared" ref="AL8:AN36" ca="1" si="3">IF($A8="","",D8-COUNTIF($G8:$AK8,MID(AL$5,7,3)))</f>
        <v/>
      </c>
      <c r="AM8" s="24" t="str">
        <f t="shared" ca="1" si="2"/>
        <v/>
      </c>
      <c r="AN8" s="39" t="str">
        <f t="shared" ca="1" si="2"/>
        <v/>
      </c>
    </row>
    <row r="9" spans="1:40" x14ac:dyDescent="0.25">
      <c r="A9" s="18" t="str" cm="1">
        <f t="array" aca="1" ref="A9" ca="1">IF(ROWS($1:3)&gt;COUNTA(ListeCollab),"",INDEX(ListeCollab,ROWS($1:3)))</f>
        <v/>
      </c>
      <c r="B9" s="13" t="str">
        <f ca="1">IF($A9="","",VLOOKUP($A9,[2]DR!$C$2:$AO$200,3,FALSE))</f>
        <v/>
      </c>
      <c r="C9" s="13" t="str">
        <f ca="1">IF($A9="","",VLOOKUP($A9,[2]DR!$C$2:$AO$200,5,FALSE))</f>
        <v/>
      </c>
      <c r="D9" s="13" t="str">
        <f ca="1">IF($A9="","",VLOOKUP($A9,[2]DR!$C$2:$AO$200,33,FALSE))</f>
        <v/>
      </c>
      <c r="E9" s="13" t="str">
        <f ca="1">IF($A9="","",VLOOKUP($A9,[2]DR!$C$2:$AO$200,37,FALSE))</f>
        <v/>
      </c>
      <c r="F9" s="19" t="str">
        <f ca="1">IF($A9="","",VLOOKUP($A9,[2]DR!$C$2:$AO$200,39,FALSE))</f>
        <v/>
      </c>
      <c r="G9" s="32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4"/>
      <c r="AL9" s="24" t="str">
        <f t="shared" ca="1" si="3"/>
        <v/>
      </c>
      <c r="AM9" s="24" t="str">
        <f t="shared" ca="1" si="2"/>
        <v/>
      </c>
      <c r="AN9" s="39" t="str">
        <f t="shared" ca="1" si="2"/>
        <v/>
      </c>
    </row>
    <row r="10" spans="1:40" x14ac:dyDescent="0.25">
      <c r="A10" s="18" t="str" cm="1">
        <f t="array" aca="1" ref="A10" ca="1">IF(ROWS($1:4)&gt;COUNTA(ListeCollab),"",INDEX(ListeCollab,ROWS($1:4)))</f>
        <v/>
      </c>
      <c r="B10" s="13" t="str">
        <f ca="1">IF($A10="","",VLOOKUP($A10,[2]DR!$C$2:$AO$200,3,FALSE))</f>
        <v/>
      </c>
      <c r="C10" s="13" t="str">
        <f ca="1">IF($A10="","",VLOOKUP($A10,[2]DR!$C$2:$AO$200,5,FALSE))</f>
        <v/>
      </c>
      <c r="D10" s="13" t="str">
        <f ca="1">IF($A10="","",VLOOKUP($A10,[2]DR!$C$2:$AO$200,33,FALSE))</f>
        <v/>
      </c>
      <c r="E10" s="13" t="str">
        <f ca="1">IF($A10="","",VLOOKUP($A10,[2]DR!$C$2:$AO$200,37,FALSE))</f>
        <v/>
      </c>
      <c r="F10" s="19" t="str">
        <f ca="1">IF($A10="","",VLOOKUP($A10,[2]DR!$C$2:$AO$200,39,FALSE))</f>
        <v/>
      </c>
      <c r="G10" s="32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4"/>
      <c r="AL10" s="24" t="str">
        <f t="shared" ca="1" si="3"/>
        <v/>
      </c>
      <c r="AM10" s="24" t="str">
        <f t="shared" ca="1" si="2"/>
        <v/>
      </c>
      <c r="AN10" s="39" t="str">
        <f t="shared" ca="1" si="2"/>
        <v/>
      </c>
    </row>
    <row r="11" spans="1:40" x14ac:dyDescent="0.25">
      <c r="A11" s="18" t="str" cm="1">
        <f t="array" aca="1" ref="A11" ca="1">IF(ROWS($1:5)&gt;COUNTA(ListeCollab),"",INDEX(ListeCollab,ROWS($1:5)))</f>
        <v/>
      </c>
      <c r="B11" s="13" t="str">
        <f ca="1">IF($A11="","",VLOOKUP($A11,[2]DR!$C$2:$AO$200,3,FALSE))</f>
        <v/>
      </c>
      <c r="C11" s="13" t="str">
        <f ca="1">IF($A11="","",VLOOKUP($A11,[2]DR!$C$2:$AO$200,5,FALSE))</f>
        <v/>
      </c>
      <c r="D11" s="13" t="str">
        <f ca="1">IF($A11="","",VLOOKUP($A11,[2]DR!$C$2:$AO$200,33,FALSE))</f>
        <v/>
      </c>
      <c r="E11" s="13" t="str">
        <f ca="1">IF($A11="","",VLOOKUP($A11,[2]DR!$C$2:$AO$200,37,FALSE))</f>
        <v/>
      </c>
      <c r="F11" s="19" t="str">
        <f ca="1">IF($A11="","",VLOOKUP($A11,[2]DR!$C$2:$AO$200,39,FALSE))</f>
        <v/>
      </c>
      <c r="G11" s="32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  <c r="AL11" s="24" t="str">
        <f t="shared" ca="1" si="3"/>
        <v/>
      </c>
      <c r="AM11" s="24" t="str">
        <f t="shared" ca="1" si="2"/>
        <v/>
      </c>
      <c r="AN11" s="39" t="str">
        <f t="shared" ca="1" si="2"/>
        <v/>
      </c>
    </row>
    <row r="12" spans="1:40" x14ac:dyDescent="0.25">
      <c r="A12" s="18" t="str" cm="1">
        <f t="array" aca="1" ref="A12" ca="1">IF(ROWS($1:6)&gt;COUNTA(ListeCollab),"",INDEX(ListeCollab,ROWS($1:6)))</f>
        <v/>
      </c>
      <c r="B12" s="13" t="str">
        <f ca="1">IF($A12="","",VLOOKUP($A12,[2]DR!$C$2:$AO$200,3,FALSE))</f>
        <v/>
      </c>
      <c r="C12" s="13" t="str">
        <f ca="1">IF($A12="","",VLOOKUP($A12,[2]DR!$C$2:$AO$200,5,FALSE))</f>
        <v/>
      </c>
      <c r="D12" s="13" t="str">
        <f ca="1">IF($A12="","",VLOOKUP($A12,[2]DR!$C$2:$AO$200,33,FALSE))</f>
        <v/>
      </c>
      <c r="E12" s="13" t="str">
        <f ca="1">IF($A12="","",VLOOKUP($A12,[2]DR!$C$2:$AO$200,37,FALSE))</f>
        <v/>
      </c>
      <c r="F12" s="19" t="str">
        <f ca="1">IF($A12="","",VLOOKUP($A12,[2]DR!$C$2:$AO$200,39,FALSE))</f>
        <v/>
      </c>
      <c r="G12" s="32"/>
      <c r="H12" s="33"/>
      <c r="I12" s="33"/>
      <c r="J12" s="33"/>
      <c r="K12" s="33"/>
      <c r="L12" s="33"/>
      <c r="M12" s="33"/>
      <c r="N12" s="33"/>
      <c r="O12" s="33"/>
      <c r="P12" s="35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4"/>
      <c r="AL12" s="24" t="str">
        <f t="shared" ca="1" si="3"/>
        <v/>
      </c>
      <c r="AM12" s="24" t="str">
        <f t="shared" ca="1" si="2"/>
        <v/>
      </c>
      <c r="AN12" s="39" t="str">
        <f t="shared" ca="1" si="2"/>
        <v/>
      </c>
    </row>
    <row r="13" spans="1:40" x14ac:dyDescent="0.25">
      <c r="A13" s="18" t="str" cm="1">
        <f t="array" aca="1" ref="A13" ca="1">IF(ROWS($1:7)&gt;COUNTA(ListeCollab),"",INDEX(ListeCollab,ROWS($1:7)))</f>
        <v/>
      </c>
      <c r="B13" s="13" t="str">
        <f ca="1">IF($A13="","",VLOOKUP($A13,[2]DR!$C$2:$AO$200,3,FALSE))</f>
        <v/>
      </c>
      <c r="C13" s="13" t="str">
        <f ca="1">IF($A13="","",VLOOKUP($A13,[2]DR!$C$2:$AO$200,5,FALSE))</f>
        <v/>
      </c>
      <c r="D13" s="13" t="str">
        <f ca="1">IF($A13="","",VLOOKUP($A13,[2]DR!$C$2:$AO$200,33,FALSE))</f>
        <v/>
      </c>
      <c r="E13" s="13" t="str">
        <f ca="1">IF($A13="","",VLOOKUP($A13,[2]DR!$C$2:$AO$200,37,FALSE))</f>
        <v/>
      </c>
      <c r="F13" s="19" t="str">
        <f ca="1">IF($A13="","",VLOOKUP($A13,[2]DR!$C$2:$AO$200,39,FALSE))</f>
        <v/>
      </c>
      <c r="G13" s="32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4"/>
      <c r="AL13" s="24" t="str">
        <f t="shared" ca="1" si="3"/>
        <v/>
      </c>
      <c r="AM13" s="24" t="str">
        <f t="shared" ca="1" si="2"/>
        <v/>
      </c>
      <c r="AN13" s="39" t="str">
        <f t="shared" ca="1" si="2"/>
        <v/>
      </c>
    </row>
    <row r="14" spans="1:40" x14ac:dyDescent="0.25">
      <c r="A14" s="18" t="str" cm="1">
        <f t="array" aca="1" ref="A14" ca="1">IF(ROWS($1:8)&gt;COUNTA(ListeCollab),"",INDEX(ListeCollab,ROWS($1:8)))</f>
        <v/>
      </c>
      <c r="B14" s="13" t="str">
        <f ca="1">IF($A14="","",VLOOKUP($A14,[2]DR!$C$2:$AO$200,3,FALSE))</f>
        <v/>
      </c>
      <c r="C14" s="13" t="str">
        <f ca="1">IF($A14="","",VLOOKUP($A14,[2]DR!$C$2:$AO$200,5,FALSE))</f>
        <v/>
      </c>
      <c r="D14" s="13" t="str">
        <f ca="1">IF($A14="","",VLOOKUP($A14,[2]DR!$C$2:$AO$200,33,FALSE))</f>
        <v/>
      </c>
      <c r="E14" s="13" t="str">
        <f ca="1">IF($A14="","",VLOOKUP($A14,[2]DR!$C$2:$AO$200,37,FALSE))</f>
        <v/>
      </c>
      <c r="F14" s="19" t="str">
        <f ca="1">IF($A14="","",VLOOKUP($A14,[2]DR!$C$2:$AO$200,39,FALSE))</f>
        <v/>
      </c>
      <c r="G14" s="32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4"/>
      <c r="AL14" s="24" t="str">
        <f t="shared" ca="1" si="3"/>
        <v/>
      </c>
      <c r="AM14" s="24" t="str">
        <f t="shared" ca="1" si="2"/>
        <v/>
      </c>
      <c r="AN14" s="39" t="str">
        <f t="shared" ca="1" si="2"/>
        <v/>
      </c>
    </row>
    <row r="15" spans="1:40" x14ac:dyDescent="0.25">
      <c r="A15" s="18" t="str" cm="1">
        <f t="array" aca="1" ref="A15" ca="1">IF(ROWS($1:9)&gt;COUNTA(ListeCollab),"",INDEX(ListeCollab,ROWS($1:9)))</f>
        <v/>
      </c>
      <c r="B15" s="13" t="str">
        <f ca="1">IF($A15="","",VLOOKUP($A15,[2]DR!$C$2:$AO$200,3,FALSE))</f>
        <v/>
      </c>
      <c r="C15" s="13" t="str">
        <f ca="1">IF($A15="","",VLOOKUP($A15,[2]DR!$C$2:$AO$200,5,FALSE))</f>
        <v/>
      </c>
      <c r="D15" s="13" t="str">
        <f ca="1">IF($A15="","",VLOOKUP($A15,[2]DR!$C$2:$AO$200,33,FALSE))</f>
        <v/>
      </c>
      <c r="E15" s="13" t="str">
        <f ca="1">IF($A15="","",VLOOKUP($A15,[2]DR!$C$2:$AO$200,37,FALSE))</f>
        <v/>
      </c>
      <c r="F15" s="19" t="str">
        <f ca="1">IF($A15="","",VLOOKUP($A15,[2]DR!$C$2:$AO$200,39,FALSE))</f>
        <v/>
      </c>
      <c r="G15" s="32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4"/>
      <c r="AL15" s="24" t="str">
        <f t="shared" ca="1" si="3"/>
        <v/>
      </c>
      <c r="AM15" s="24" t="str">
        <f t="shared" ca="1" si="2"/>
        <v/>
      </c>
      <c r="AN15" s="39" t="str">
        <f t="shared" ca="1" si="2"/>
        <v/>
      </c>
    </row>
    <row r="16" spans="1:40" x14ac:dyDescent="0.25">
      <c r="A16" s="18" t="str" cm="1">
        <f t="array" aca="1" ref="A16" ca="1">IF(ROWS($1:10)&gt;COUNTA(ListeCollab),"",INDEX(ListeCollab,ROWS($1:10)))</f>
        <v/>
      </c>
      <c r="B16" s="13" t="str">
        <f ca="1">IF($A16="","",VLOOKUP($A16,[2]DR!$C$2:$AO$200,3,FALSE))</f>
        <v/>
      </c>
      <c r="C16" s="13" t="str">
        <f ca="1">IF($A16="","",VLOOKUP($A16,[2]DR!$C$2:$AO$200,5,FALSE))</f>
        <v/>
      </c>
      <c r="D16" s="13" t="str">
        <f ca="1">IF($A16="","",VLOOKUP($A16,[2]DR!$C$2:$AO$200,33,FALSE))</f>
        <v/>
      </c>
      <c r="E16" s="13" t="str">
        <f ca="1">IF($A16="","",VLOOKUP($A16,[2]DR!$C$2:$AO$200,37,FALSE))</f>
        <v/>
      </c>
      <c r="F16" s="19" t="str">
        <f ca="1">IF($A16="","",VLOOKUP($A16,[2]DR!$C$2:$AO$200,39,FALSE))</f>
        <v/>
      </c>
      <c r="G16" s="32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  <c r="AL16" s="24" t="str">
        <f t="shared" ca="1" si="3"/>
        <v/>
      </c>
      <c r="AM16" s="24" t="str">
        <f t="shared" ca="1" si="2"/>
        <v/>
      </c>
      <c r="AN16" s="39" t="str">
        <f t="shared" ca="1" si="2"/>
        <v/>
      </c>
    </row>
    <row r="17" spans="1:40" x14ac:dyDescent="0.25">
      <c r="A17" s="18" t="str" cm="1">
        <f t="array" aca="1" ref="A17" ca="1">IF(ROWS($1:11)&gt;COUNTA(ListeCollab),"",INDEX(ListeCollab,ROWS($1:11)))</f>
        <v/>
      </c>
      <c r="B17" s="13" t="str">
        <f ca="1">IF($A17="","",VLOOKUP($A17,[2]DR!$C$2:$AO$200,3,FALSE))</f>
        <v/>
      </c>
      <c r="C17" s="13" t="str">
        <f ca="1">IF($A17="","",VLOOKUP($A17,[2]DR!$C$2:$AO$200,5,FALSE))</f>
        <v/>
      </c>
      <c r="D17" s="13" t="str">
        <f ca="1">IF($A17="","",VLOOKUP($A17,[2]DR!$C$2:$AO$200,33,FALSE))</f>
        <v/>
      </c>
      <c r="E17" s="13" t="str">
        <f ca="1">IF($A17="","",VLOOKUP($A17,[2]DR!$C$2:$AO$200,37,FALSE))</f>
        <v/>
      </c>
      <c r="F17" s="19" t="str">
        <f ca="1">IF($A17="","",VLOOKUP($A17,[2]DR!$C$2:$AO$200,39,FALSE))</f>
        <v/>
      </c>
      <c r="G17" s="32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4"/>
      <c r="AL17" s="24" t="str">
        <f t="shared" ca="1" si="3"/>
        <v/>
      </c>
      <c r="AM17" s="24" t="str">
        <f t="shared" ca="1" si="2"/>
        <v/>
      </c>
      <c r="AN17" s="39" t="str">
        <f t="shared" ca="1" si="2"/>
        <v/>
      </c>
    </row>
    <row r="18" spans="1:40" x14ac:dyDescent="0.25">
      <c r="A18" s="18" t="str" cm="1">
        <f t="array" aca="1" ref="A18" ca="1">IF(ROWS($1:12)&gt;COUNTA(ListeCollab),"",INDEX(ListeCollab,ROWS($1:12)))</f>
        <v/>
      </c>
      <c r="B18" s="13" t="str">
        <f ca="1">IF($A18="","",VLOOKUP($A18,[2]DR!$C$2:$AO$200,3,FALSE))</f>
        <v/>
      </c>
      <c r="C18" s="13" t="str">
        <f ca="1">IF($A18="","",VLOOKUP($A18,[2]DR!$C$2:$AO$200,5,FALSE))</f>
        <v/>
      </c>
      <c r="D18" s="13" t="str">
        <f ca="1">IF($A18="","",VLOOKUP($A18,[2]DR!$C$2:$AO$200,33,FALSE))</f>
        <v/>
      </c>
      <c r="E18" s="13" t="str">
        <f ca="1">IF($A18="","",VLOOKUP($A18,[2]DR!$C$2:$AO$200,37,FALSE))</f>
        <v/>
      </c>
      <c r="F18" s="19" t="str">
        <f ca="1">IF($A18="","",VLOOKUP($A18,[2]DR!$C$2:$AO$200,39,FALSE))</f>
        <v/>
      </c>
      <c r="G18" s="32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4"/>
      <c r="AL18" s="24" t="str">
        <f t="shared" ca="1" si="3"/>
        <v/>
      </c>
      <c r="AM18" s="24" t="str">
        <f t="shared" ca="1" si="2"/>
        <v/>
      </c>
      <c r="AN18" s="39" t="str">
        <f t="shared" ca="1" si="2"/>
        <v/>
      </c>
    </row>
    <row r="19" spans="1:40" x14ac:dyDescent="0.25">
      <c r="A19" s="18" t="str" cm="1">
        <f t="array" aca="1" ref="A19" ca="1">IF(ROWS($1:13)&gt;COUNTA(ListeCollab),"",INDEX(ListeCollab,ROWS($1:13)))</f>
        <v/>
      </c>
      <c r="B19" s="13" t="str">
        <f ca="1">IF($A19="","",VLOOKUP($A19,[2]DR!$C$2:$AO$200,3,FALSE))</f>
        <v/>
      </c>
      <c r="C19" s="13" t="str">
        <f ca="1">IF($A19="","",VLOOKUP($A19,[2]DR!$C$2:$AO$200,5,FALSE))</f>
        <v/>
      </c>
      <c r="D19" s="13" t="str">
        <f ca="1">IF($A19="","",VLOOKUP($A19,[2]DR!$C$2:$AO$200,33,FALSE))</f>
        <v/>
      </c>
      <c r="E19" s="13" t="str">
        <f ca="1">IF($A19="","",VLOOKUP($A19,[2]DR!$C$2:$AO$200,37,FALSE))</f>
        <v/>
      </c>
      <c r="F19" s="19" t="str">
        <f ca="1">IF($A19="","",VLOOKUP($A19,[2]DR!$C$2:$AO$200,39,FALSE))</f>
        <v/>
      </c>
      <c r="G19" s="32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4"/>
      <c r="AL19" s="24" t="str">
        <f t="shared" ca="1" si="3"/>
        <v/>
      </c>
      <c r="AM19" s="24" t="str">
        <f t="shared" ca="1" si="2"/>
        <v/>
      </c>
      <c r="AN19" s="39" t="str">
        <f t="shared" ca="1" si="2"/>
        <v/>
      </c>
    </row>
    <row r="20" spans="1:40" x14ac:dyDescent="0.25">
      <c r="A20" s="18" t="str" cm="1">
        <f t="array" aca="1" ref="A20" ca="1">IF(ROWS($1:14)&gt;COUNTA(ListeCollab),"",INDEX(ListeCollab,ROWS($1:14)))</f>
        <v/>
      </c>
      <c r="B20" s="13" t="str">
        <f ca="1">IF($A20="","",VLOOKUP($A20,[2]DR!$C$2:$AO$200,3,FALSE))</f>
        <v/>
      </c>
      <c r="C20" s="13" t="str">
        <f ca="1">IF($A20="","",VLOOKUP($A20,[2]DR!$C$2:$AO$200,5,FALSE))</f>
        <v/>
      </c>
      <c r="D20" s="13" t="str">
        <f ca="1">IF($A20="","",VLOOKUP($A20,[2]DR!$C$2:$AO$200,33,FALSE))</f>
        <v/>
      </c>
      <c r="E20" s="13" t="str">
        <f ca="1">IF($A20="","",VLOOKUP($A20,[2]DR!$C$2:$AO$200,37,FALSE))</f>
        <v/>
      </c>
      <c r="F20" s="19" t="str">
        <f ca="1">IF($A20="","",VLOOKUP($A20,[2]DR!$C$2:$AO$200,39,FALSE))</f>
        <v/>
      </c>
      <c r="G20" s="32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4"/>
      <c r="AL20" s="24" t="str">
        <f t="shared" ca="1" si="3"/>
        <v/>
      </c>
      <c r="AM20" s="24" t="str">
        <f t="shared" ca="1" si="2"/>
        <v/>
      </c>
      <c r="AN20" s="39" t="str">
        <f t="shared" ca="1" si="2"/>
        <v/>
      </c>
    </row>
    <row r="21" spans="1:40" x14ac:dyDescent="0.25">
      <c r="A21" s="18" t="str" cm="1">
        <f t="array" aca="1" ref="A21" ca="1">IF(ROWS($1:15)&gt;COUNTA(ListeCollab),"",INDEX(ListeCollab,ROWS($1:15)))</f>
        <v/>
      </c>
      <c r="B21" s="13" t="str">
        <f ca="1">IF($A21="","",VLOOKUP($A21,[2]DR!$C$2:$AO$200,3,FALSE))</f>
        <v/>
      </c>
      <c r="C21" s="13" t="str">
        <f ca="1">IF($A21="","",VLOOKUP($A21,[2]DR!$C$2:$AO$200,5,FALSE))</f>
        <v/>
      </c>
      <c r="D21" s="13" t="str">
        <f ca="1">IF($A21="","",VLOOKUP($A21,[2]DR!$C$2:$AO$200,33,FALSE))</f>
        <v/>
      </c>
      <c r="E21" s="13" t="str">
        <f ca="1">IF($A21="","",VLOOKUP($A21,[2]DR!$C$2:$AO$200,37,FALSE))</f>
        <v/>
      </c>
      <c r="F21" s="19" t="str">
        <f ca="1">IF($A21="","",VLOOKUP($A21,[2]DR!$C$2:$AO$200,39,FALSE))</f>
        <v/>
      </c>
      <c r="G21" s="32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4"/>
      <c r="AL21" s="24" t="str">
        <f t="shared" ca="1" si="3"/>
        <v/>
      </c>
      <c r="AM21" s="24" t="str">
        <f t="shared" ca="1" si="2"/>
        <v/>
      </c>
      <c r="AN21" s="39" t="str">
        <f t="shared" ca="1" si="2"/>
        <v/>
      </c>
    </row>
    <row r="22" spans="1:40" x14ac:dyDescent="0.25">
      <c r="A22" s="18" t="str" cm="1">
        <f t="array" aca="1" ref="A22" ca="1">IF(ROWS($1:16)&gt;COUNTA(ListeCollab),"",INDEX(ListeCollab,ROWS($1:16)))</f>
        <v/>
      </c>
      <c r="B22" s="13" t="str">
        <f ca="1">IF($A22="","",VLOOKUP($A22,[2]DR!$C$2:$AO$200,3,FALSE))</f>
        <v/>
      </c>
      <c r="C22" s="13" t="str">
        <f ca="1">IF($A22="","",VLOOKUP($A22,[2]DR!$C$2:$AO$200,5,FALSE))</f>
        <v/>
      </c>
      <c r="D22" s="13" t="str">
        <f ca="1">IF($A22="","",VLOOKUP($A22,[2]DR!$C$2:$AO$200,33,FALSE))</f>
        <v/>
      </c>
      <c r="E22" s="13" t="str">
        <f ca="1">IF($A22="","",VLOOKUP($A22,[2]DR!$C$2:$AO$200,37,FALSE))</f>
        <v/>
      </c>
      <c r="F22" s="19" t="str">
        <f ca="1">IF($A22="","",VLOOKUP($A22,[2]DR!$C$2:$AO$200,39,FALSE))</f>
        <v/>
      </c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  <c r="AL22" s="24" t="str">
        <f t="shared" ca="1" si="3"/>
        <v/>
      </c>
      <c r="AM22" s="24" t="str">
        <f t="shared" ca="1" si="2"/>
        <v/>
      </c>
      <c r="AN22" s="39" t="str">
        <f t="shared" ca="1" si="2"/>
        <v/>
      </c>
    </row>
    <row r="23" spans="1:40" x14ac:dyDescent="0.25">
      <c r="A23" s="18" t="str" cm="1">
        <f t="array" aca="1" ref="A23" ca="1">IF(ROWS($1:17)&gt;COUNTA(ListeCollab),"",INDEX(ListeCollab,ROWS($1:17)))</f>
        <v/>
      </c>
      <c r="B23" s="13" t="str">
        <f ca="1">IF($A23="","",VLOOKUP($A23,[2]DR!$C$2:$AO$200,3,FALSE))</f>
        <v/>
      </c>
      <c r="C23" s="13" t="str">
        <f ca="1">IF($A23="","",VLOOKUP($A23,[2]DR!$C$2:$AO$200,5,FALSE))</f>
        <v/>
      </c>
      <c r="D23" s="13" t="str">
        <f ca="1">IF($A23="","",VLOOKUP($A23,[2]DR!$C$2:$AO$200,33,FALSE))</f>
        <v/>
      </c>
      <c r="E23" s="13" t="str">
        <f ca="1">IF($A23="","",VLOOKUP($A23,[2]DR!$C$2:$AO$200,37,FALSE))</f>
        <v/>
      </c>
      <c r="F23" s="19" t="str">
        <f ca="1">IF($A23="","",VLOOKUP($A23,[2]DR!$C$2:$AO$200,39,FALSE))</f>
        <v/>
      </c>
      <c r="G23" s="32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4"/>
      <c r="AL23" s="24" t="str">
        <f t="shared" ca="1" si="3"/>
        <v/>
      </c>
      <c r="AM23" s="24" t="str">
        <f t="shared" ca="1" si="3"/>
        <v/>
      </c>
      <c r="AN23" s="39" t="str">
        <f t="shared" ca="1" si="3"/>
        <v/>
      </c>
    </row>
    <row r="24" spans="1:40" x14ac:dyDescent="0.25">
      <c r="A24" s="18" t="str" cm="1">
        <f t="array" aca="1" ref="A24" ca="1">IF(ROWS($1:18)&gt;COUNTA(ListeCollab),"",INDEX(ListeCollab,ROWS($1:18)))</f>
        <v/>
      </c>
      <c r="B24" s="13" t="str">
        <f ca="1">IF($A24="","",VLOOKUP($A24,[2]DR!$C$2:$AO$200,3,FALSE))</f>
        <v/>
      </c>
      <c r="C24" s="13" t="str">
        <f ca="1">IF($A24="","",VLOOKUP($A24,[2]DR!$C$2:$AO$200,5,FALSE))</f>
        <v/>
      </c>
      <c r="D24" s="13" t="str">
        <f ca="1">IF($A24="","",VLOOKUP($A24,[2]DR!$C$2:$AO$200,33,FALSE))</f>
        <v/>
      </c>
      <c r="E24" s="13" t="str">
        <f ca="1">IF($A24="","",VLOOKUP($A24,[2]DR!$C$2:$AO$200,37,FALSE))</f>
        <v/>
      </c>
      <c r="F24" s="19" t="str">
        <f ca="1">IF($A24="","",VLOOKUP($A24,[2]DR!$C$2:$AO$200,39,FALSE))</f>
        <v/>
      </c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4"/>
      <c r="AL24" s="24" t="str">
        <f t="shared" ca="1" si="3"/>
        <v/>
      </c>
      <c r="AM24" s="24" t="str">
        <f t="shared" ca="1" si="3"/>
        <v/>
      </c>
      <c r="AN24" s="39" t="str">
        <f t="shared" ca="1" si="3"/>
        <v/>
      </c>
    </row>
    <row r="25" spans="1:40" x14ac:dyDescent="0.25">
      <c r="A25" s="18" t="str" cm="1">
        <f t="array" aca="1" ref="A25" ca="1">IF(ROWS($1:19)&gt;COUNTA(ListeCollab),"",INDEX(ListeCollab,ROWS($1:19)))</f>
        <v/>
      </c>
      <c r="B25" s="13" t="str">
        <f ca="1">IF($A25="","",VLOOKUP($A25,[2]DR!$C$2:$AO$200,3,FALSE))</f>
        <v/>
      </c>
      <c r="C25" s="13" t="str">
        <f ca="1">IF($A25="","",VLOOKUP($A25,[2]DR!$C$2:$AO$200,5,FALSE))</f>
        <v/>
      </c>
      <c r="D25" s="13" t="str">
        <f ca="1">IF($A25="","",VLOOKUP($A25,[2]DR!$C$2:$AO$200,33,FALSE))</f>
        <v/>
      </c>
      <c r="E25" s="13" t="str">
        <f ca="1">IF($A25="","",VLOOKUP($A25,[2]DR!$C$2:$AO$200,37,FALSE))</f>
        <v/>
      </c>
      <c r="F25" s="19" t="str">
        <f ca="1">IF($A25="","",VLOOKUP($A25,[2]DR!$C$2:$AO$200,39,FALSE))</f>
        <v/>
      </c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4"/>
      <c r="AL25" s="24" t="str">
        <f t="shared" ca="1" si="3"/>
        <v/>
      </c>
      <c r="AM25" s="24" t="str">
        <f t="shared" ca="1" si="3"/>
        <v/>
      </c>
      <c r="AN25" s="39" t="str">
        <f t="shared" ca="1" si="3"/>
        <v/>
      </c>
    </row>
    <row r="26" spans="1:40" x14ac:dyDescent="0.25">
      <c r="A26" s="18" t="str" cm="1">
        <f t="array" aca="1" ref="A26" ca="1">IF(ROWS($1:20)&gt;COUNTA(ListeCollab),"",INDEX(ListeCollab,ROWS($1:20)))</f>
        <v/>
      </c>
      <c r="B26" s="13" t="str">
        <f ca="1">IF($A26="","",VLOOKUP($A26,[2]DR!$C$2:$AO$200,3,FALSE))</f>
        <v/>
      </c>
      <c r="C26" s="13" t="str">
        <f ca="1">IF($A26="","",VLOOKUP($A26,[2]DR!$C$2:$AO$200,5,FALSE))</f>
        <v/>
      </c>
      <c r="D26" s="13" t="str">
        <f ca="1">IF($A26="","",VLOOKUP($A26,[2]DR!$C$2:$AO$200,33,FALSE))</f>
        <v/>
      </c>
      <c r="E26" s="13" t="str">
        <f ca="1">IF($A26="","",VLOOKUP($A26,[2]DR!$C$2:$AO$200,37,FALSE))</f>
        <v/>
      </c>
      <c r="F26" s="19" t="str">
        <f ca="1">IF($A26="","",VLOOKUP($A26,[2]DR!$C$2:$AO$200,39,FALSE))</f>
        <v/>
      </c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4"/>
      <c r="AL26" s="24" t="str">
        <f t="shared" ca="1" si="3"/>
        <v/>
      </c>
      <c r="AM26" s="24" t="str">
        <f t="shared" ca="1" si="3"/>
        <v/>
      </c>
      <c r="AN26" s="39" t="str">
        <f t="shared" ca="1" si="3"/>
        <v/>
      </c>
    </row>
    <row r="27" spans="1:40" x14ac:dyDescent="0.25">
      <c r="A27" s="18" t="str" cm="1">
        <f t="array" aca="1" ref="A27" ca="1">IF(ROWS($1:21)&gt;COUNTA(ListeCollab),"",INDEX(ListeCollab,ROWS($1:21)))</f>
        <v/>
      </c>
      <c r="B27" s="13" t="str">
        <f ca="1">IF($A27="","",VLOOKUP($A27,[2]DR!$C$2:$AO$200,3,FALSE))</f>
        <v/>
      </c>
      <c r="C27" s="13" t="str">
        <f ca="1">IF($A27="","",VLOOKUP($A27,[2]DR!$C$2:$AO$200,5,FALSE))</f>
        <v/>
      </c>
      <c r="D27" s="13" t="str">
        <f ca="1">IF($A27="","",VLOOKUP($A27,[2]DR!$C$2:$AO$200,33,FALSE))</f>
        <v/>
      </c>
      <c r="E27" s="13" t="str">
        <f ca="1">IF($A27="","",VLOOKUP($A27,[2]DR!$C$2:$AO$200,37,FALSE))</f>
        <v/>
      </c>
      <c r="F27" s="19" t="str">
        <f ca="1">IF($A27="","",VLOOKUP($A27,[2]DR!$C$2:$AO$200,39,FALSE))</f>
        <v/>
      </c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4"/>
      <c r="AL27" s="24" t="str">
        <f t="shared" ca="1" si="3"/>
        <v/>
      </c>
      <c r="AM27" s="24" t="str">
        <f t="shared" ca="1" si="3"/>
        <v/>
      </c>
      <c r="AN27" s="39" t="str">
        <f t="shared" ca="1" si="3"/>
        <v/>
      </c>
    </row>
    <row r="28" spans="1:40" x14ac:dyDescent="0.25">
      <c r="A28" s="18" t="str" cm="1">
        <f t="array" aca="1" ref="A28" ca="1">IF(ROWS($1:22)&gt;COUNTA(ListeCollab),"",INDEX(ListeCollab,ROWS($1:22)))</f>
        <v/>
      </c>
      <c r="B28" s="13" t="str">
        <f ca="1">IF($A28="","",VLOOKUP($A28,[2]DR!$C$2:$AO$200,3,FALSE))</f>
        <v/>
      </c>
      <c r="C28" s="13" t="str">
        <f ca="1">IF($A28="","",VLOOKUP($A28,[2]DR!$C$2:$AO$200,5,FALSE))</f>
        <v/>
      </c>
      <c r="D28" s="13" t="str">
        <f ca="1">IF($A28="","",VLOOKUP($A28,[2]DR!$C$2:$AO$200,33,FALSE))</f>
        <v/>
      </c>
      <c r="E28" s="13" t="str">
        <f ca="1">IF($A28="","",VLOOKUP($A28,[2]DR!$C$2:$AO$200,37,FALSE))</f>
        <v/>
      </c>
      <c r="F28" s="19" t="str">
        <f ca="1">IF($A28="","",VLOOKUP($A28,[2]DR!$C$2:$AO$200,39,FALSE))</f>
        <v/>
      </c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4"/>
      <c r="AL28" s="24" t="str">
        <f t="shared" ca="1" si="3"/>
        <v/>
      </c>
      <c r="AM28" s="24" t="str">
        <f t="shared" ca="1" si="3"/>
        <v/>
      </c>
      <c r="AN28" s="39" t="str">
        <f t="shared" ca="1" si="3"/>
        <v/>
      </c>
    </row>
    <row r="29" spans="1:40" x14ac:dyDescent="0.25">
      <c r="A29" s="18" t="str" cm="1">
        <f t="array" aca="1" ref="A29" ca="1">IF(ROWS($1:23)&gt;COUNTA(ListeCollab),"",INDEX(ListeCollab,ROWS($1:23)))</f>
        <v/>
      </c>
      <c r="B29" s="13" t="str">
        <f ca="1">IF($A29="","",VLOOKUP($A29,[2]DR!$C$2:$AO$200,3,FALSE))</f>
        <v/>
      </c>
      <c r="C29" s="13" t="str">
        <f ca="1">IF($A29="","",VLOOKUP($A29,[2]DR!$C$2:$AO$200,5,FALSE))</f>
        <v/>
      </c>
      <c r="D29" s="13" t="str">
        <f ca="1">IF($A29="","",VLOOKUP($A29,[2]DR!$C$2:$AO$200,33,FALSE))</f>
        <v/>
      </c>
      <c r="E29" s="13" t="str">
        <f ca="1">IF($A29="","",VLOOKUP($A29,[2]DR!$C$2:$AO$200,37,FALSE))</f>
        <v/>
      </c>
      <c r="F29" s="19" t="str">
        <f ca="1">IF($A29="","",VLOOKUP($A29,[2]DR!$C$2:$AO$200,39,FALSE))</f>
        <v/>
      </c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4"/>
      <c r="AL29" s="24" t="str">
        <f t="shared" ca="1" si="3"/>
        <v/>
      </c>
      <c r="AM29" s="24" t="str">
        <f t="shared" ca="1" si="3"/>
        <v/>
      </c>
      <c r="AN29" s="39" t="str">
        <f t="shared" ca="1" si="3"/>
        <v/>
      </c>
    </row>
    <row r="30" spans="1:40" x14ac:dyDescent="0.25">
      <c r="A30" s="18" t="str" cm="1">
        <f t="array" aca="1" ref="A30" ca="1">IF(ROWS($1:24)&gt;COUNTA(ListeCollab),"",INDEX(ListeCollab,ROWS($1:24)))</f>
        <v/>
      </c>
      <c r="B30" s="13" t="str">
        <f ca="1">IF($A30="","",VLOOKUP($A30,[2]DR!$C$2:$AO$200,3,FALSE))</f>
        <v/>
      </c>
      <c r="C30" s="13" t="str">
        <f ca="1">IF($A30="","",VLOOKUP($A30,[2]DR!$C$2:$AO$200,5,FALSE))</f>
        <v/>
      </c>
      <c r="D30" s="13" t="str">
        <f ca="1">IF($A30="","",VLOOKUP($A30,[2]DR!$C$2:$AO$200,33,FALSE))</f>
        <v/>
      </c>
      <c r="E30" s="13" t="str">
        <f ca="1">IF($A30="","",VLOOKUP($A30,[2]DR!$C$2:$AO$200,37,FALSE))</f>
        <v/>
      </c>
      <c r="F30" s="19" t="str">
        <f ca="1">IF($A30="","",VLOOKUP($A30,[2]DR!$C$2:$AO$200,39,FALSE))</f>
        <v/>
      </c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4"/>
      <c r="AL30" s="24" t="str">
        <f t="shared" ca="1" si="3"/>
        <v/>
      </c>
      <c r="AM30" s="24" t="str">
        <f t="shared" ca="1" si="3"/>
        <v/>
      </c>
      <c r="AN30" s="39" t="str">
        <f t="shared" ca="1" si="3"/>
        <v/>
      </c>
    </row>
    <row r="31" spans="1:40" x14ac:dyDescent="0.25">
      <c r="A31" s="18" t="str" cm="1">
        <f t="array" aca="1" ref="A31" ca="1">IF(ROWS($1:25)&gt;COUNTA(ListeCollab),"",INDEX(ListeCollab,ROWS($1:25)))</f>
        <v/>
      </c>
      <c r="B31" s="13" t="str">
        <f ca="1">IF($A31="","",VLOOKUP($A31,[2]DR!$C$2:$AO$200,3,FALSE))</f>
        <v/>
      </c>
      <c r="C31" s="13" t="str">
        <f ca="1">IF($A31="","",VLOOKUP($A31,[2]DR!$C$2:$AO$200,5,FALSE))</f>
        <v/>
      </c>
      <c r="D31" s="13" t="str">
        <f ca="1">IF($A31="","",VLOOKUP($A31,[2]DR!$C$2:$AO$200,33,FALSE))</f>
        <v/>
      </c>
      <c r="E31" s="13" t="str">
        <f ca="1">IF($A31="","",VLOOKUP($A31,[2]DR!$C$2:$AO$200,37,FALSE))</f>
        <v/>
      </c>
      <c r="F31" s="19" t="str">
        <f ca="1">IF($A31="","",VLOOKUP($A31,[2]DR!$C$2:$AO$200,39,FALSE))</f>
        <v/>
      </c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4"/>
      <c r="AL31" s="24" t="str">
        <f t="shared" ca="1" si="3"/>
        <v/>
      </c>
      <c r="AM31" s="24" t="str">
        <f t="shared" ca="1" si="3"/>
        <v/>
      </c>
      <c r="AN31" s="39" t="str">
        <f t="shared" ca="1" si="3"/>
        <v/>
      </c>
    </row>
    <row r="32" spans="1:40" x14ac:dyDescent="0.25">
      <c r="A32" s="18" t="str" cm="1">
        <f t="array" aca="1" ref="A32" ca="1">IF(ROWS($1:26)&gt;COUNTA(ListeCollab),"",INDEX(ListeCollab,ROWS($1:26)))</f>
        <v/>
      </c>
      <c r="B32" s="13" t="str">
        <f ca="1">IF($A32="","",VLOOKUP($A32,[2]DR!$C$2:$AO$200,3,FALSE))</f>
        <v/>
      </c>
      <c r="C32" s="13" t="str">
        <f ca="1">IF($A32="","",VLOOKUP($A32,[2]DR!$C$2:$AO$200,5,FALSE))</f>
        <v/>
      </c>
      <c r="D32" s="13" t="str">
        <f ca="1">IF($A32="","",VLOOKUP($A32,[2]DR!$C$2:$AO$200,33,FALSE))</f>
        <v/>
      </c>
      <c r="E32" s="13" t="str">
        <f ca="1">IF($A32="","",VLOOKUP($A32,[2]DR!$C$2:$AO$200,37,FALSE))</f>
        <v/>
      </c>
      <c r="F32" s="19" t="str">
        <f ca="1">IF($A32="","",VLOOKUP($A32,[2]DR!$C$2:$AO$200,39,FALSE))</f>
        <v/>
      </c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4"/>
      <c r="AL32" s="24" t="str">
        <f t="shared" ca="1" si="3"/>
        <v/>
      </c>
      <c r="AM32" s="24" t="str">
        <f t="shared" ca="1" si="3"/>
        <v/>
      </c>
      <c r="AN32" s="39" t="str">
        <f t="shared" ca="1" si="3"/>
        <v/>
      </c>
    </row>
    <row r="33" spans="1:40" x14ac:dyDescent="0.25">
      <c r="A33" s="18" t="str" cm="1">
        <f t="array" aca="1" ref="A33" ca="1">IF(ROWS($1:27)&gt;COUNTA(ListeCollab),"",INDEX(ListeCollab,ROWS($1:27)))</f>
        <v/>
      </c>
      <c r="B33" s="13" t="str">
        <f ca="1">IF($A33="","",VLOOKUP($A33,[2]DR!$C$2:$AO$200,3,FALSE))</f>
        <v/>
      </c>
      <c r="C33" s="13" t="str">
        <f ca="1">IF($A33="","",VLOOKUP($A33,[2]DR!$C$2:$AO$200,5,FALSE))</f>
        <v/>
      </c>
      <c r="D33" s="13" t="str">
        <f ca="1">IF($A33="","",VLOOKUP($A33,[2]DR!$C$2:$AO$200,33,FALSE))</f>
        <v/>
      </c>
      <c r="E33" s="13" t="str">
        <f ca="1">IF($A33="","",VLOOKUP($A33,[2]DR!$C$2:$AO$200,37,FALSE))</f>
        <v/>
      </c>
      <c r="F33" s="19" t="str">
        <f ca="1">IF($A33="","",VLOOKUP($A33,[2]DR!$C$2:$AO$200,39,FALSE))</f>
        <v/>
      </c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4"/>
      <c r="AL33" s="24" t="str">
        <f t="shared" ca="1" si="3"/>
        <v/>
      </c>
      <c r="AM33" s="24" t="str">
        <f t="shared" ca="1" si="3"/>
        <v/>
      </c>
      <c r="AN33" s="39" t="str">
        <f t="shared" ca="1" si="3"/>
        <v/>
      </c>
    </row>
    <row r="34" spans="1:40" x14ac:dyDescent="0.25">
      <c r="A34" s="18" t="str" cm="1">
        <f t="array" aca="1" ref="A34" ca="1">IF(ROWS($1:28)&gt;COUNTA(ListeCollab),"",INDEX(ListeCollab,ROWS($1:28)))</f>
        <v/>
      </c>
      <c r="B34" s="13" t="str">
        <f ca="1">IF($A34="","",VLOOKUP($A34,[2]DR!$C$2:$AO$200,3,FALSE))</f>
        <v/>
      </c>
      <c r="C34" s="13" t="str">
        <f ca="1">IF($A34="","",VLOOKUP($A34,[2]DR!$C$2:$AO$200,5,FALSE))</f>
        <v/>
      </c>
      <c r="D34" s="13" t="str">
        <f ca="1">IF($A34="","",VLOOKUP($A34,[2]DR!$C$2:$AO$200,33,FALSE))</f>
        <v/>
      </c>
      <c r="E34" s="13" t="str">
        <f ca="1">IF($A34="","",VLOOKUP($A34,[2]DR!$C$2:$AO$200,37,FALSE))</f>
        <v/>
      </c>
      <c r="F34" s="19" t="str">
        <f ca="1">IF($A34="","",VLOOKUP($A34,[2]DR!$C$2:$AO$200,39,FALSE))</f>
        <v/>
      </c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4"/>
      <c r="AL34" s="24" t="str">
        <f t="shared" ca="1" si="3"/>
        <v/>
      </c>
      <c r="AM34" s="24" t="str">
        <f t="shared" ca="1" si="3"/>
        <v/>
      </c>
      <c r="AN34" s="39" t="str">
        <f t="shared" ca="1" si="3"/>
        <v/>
      </c>
    </row>
    <row r="35" spans="1:40" x14ac:dyDescent="0.25">
      <c r="A35" s="18" t="str" cm="1">
        <f t="array" aca="1" ref="A35" ca="1">IF(ROWS($1:29)&gt;COUNTA(ListeCollab),"",INDEX(ListeCollab,ROWS($1:29)))</f>
        <v/>
      </c>
      <c r="B35" s="13" t="str">
        <f ca="1">IF($A35="","",VLOOKUP($A35,[2]DR!$C$2:$AO$200,3,FALSE))</f>
        <v/>
      </c>
      <c r="C35" s="13" t="str">
        <f ca="1">IF($A35="","",VLOOKUP($A35,[2]DR!$C$2:$AO$200,5,FALSE))</f>
        <v/>
      </c>
      <c r="D35" s="13" t="str">
        <f ca="1">IF($A35="","",VLOOKUP($A35,[2]DR!$C$2:$AO$200,33,FALSE))</f>
        <v/>
      </c>
      <c r="E35" s="13" t="str">
        <f ca="1">IF($A35="","",VLOOKUP($A35,[2]DR!$C$2:$AO$200,37,FALSE))</f>
        <v/>
      </c>
      <c r="F35" s="19" t="str">
        <f ca="1">IF($A35="","",VLOOKUP($A35,[2]DR!$C$2:$AO$200,39,FALSE))</f>
        <v/>
      </c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4"/>
      <c r="AL35" s="24" t="str">
        <f t="shared" ca="1" si="3"/>
        <v/>
      </c>
      <c r="AM35" s="24" t="str">
        <f t="shared" ca="1" si="3"/>
        <v/>
      </c>
      <c r="AN35" s="39" t="str">
        <f t="shared" ca="1" si="3"/>
        <v/>
      </c>
    </row>
    <row r="36" spans="1:40" ht="13.8" thickBot="1" x14ac:dyDescent="0.3">
      <c r="A36" s="18" t="str" cm="1">
        <f t="array" aca="1" ref="A36" ca="1">IF(ROWS($1:30)&gt;COUNTA(ListeCollab),"",INDEX(ListeCollab,ROWS($1:30)))</f>
        <v/>
      </c>
      <c r="B36" s="13" t="str">
        <f ca="1">IF($A36="","",VLOOKUP($A36,[2]DR!$C$2:$AO$200,3,FALSE))</f>
        <v/>
      </c>
      <c r="C36" s="13" t="str">
        <f ca="1">IF($A36="","",VLOOKUP($A36,[2]DR!$C$2:$AO$200,5,FALSE))</f>
        <v/>
      </c>
      <c r="D36" s="13" t="str">
        <f ca="1">IF($A36="","",VLOOKUP($A36,[2]DR!$C$2:$AO$200,33,FALSE))</f>
        <v/>
      </c>
      <c r="E36" s="13" t="str">
        <f ca="1">IF($A36="","",VLOOKUP($A36,[2]DR!$C$2:$AO$200,37,FALSE))</f>
        <v/>
      </c>
      <c r="F36" s="19" t="str">
        <f ca="1">IF($A36="","",VLOOKUP($A36,[2]DR!$C$2:$AO$200,39,FALSE))</f>
        <v/>
      </c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4"/>
      <c r="AL36" s="40" t="str">
        <f t="shared" ca="1" si="3"/>
        <v/>
      </c>
      <c r="AM36" s="40" t="str">
        <f t="shared" ca="1" si="3"/>
        <v/>
      </c>
      <c r="AN36" s="41" t="str">
        <f t="shared" ca="1" si="3"/>
        <v/>
      </c>
    </row>
  </sheetData>
  <mergeCells count="1">
    <mergeCell ref="A5:F5"/>
  </mergeCells>
  <conditionalFormatting sqref="G5:AK36 AL5:AN5">
    <cfRule type="expression" dxfId="29" priority="10">
      <formula>WEEKDAY(G$5,2)&gt;5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5BC8F2FF-DD2A-4BDE-B224-40F3738BF2BB}">
            <xm:f>NOT(ISNA(VLOOKUP(G$5,Sources!$J$19:$J$31,1,0)))</xm:f>
            <x14:dxf>
              <fill>
                <patternFill>
                  <bgColor rgb="FFFFC000"/>
                </patternFill>
              </fill>
            </x14:dxf>
          </x14:cfRule>
          <xm:sqref>G5:AK36 AL5:AN5</xm:sqref>
        </x14:conditionalFormatting>
        <x14:conditionalFormatting xmlns:xm="http://schemas.microsoft.com/office/excel/2006/main">
          <x14:cfRule type="containsText" priority="2" operator="containsText" id="{CDC0D63E-D298-43DD-876A-F86CE683D341}">
            <xm:f>NOT(ISERROR(SEARCH(Sources!$K$7,G7)))</xm:f>
            <xm:f>Sources!$K$7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92E3605F-6AA7-4764-92EA-ADD16BDFB958}">
            <xm:f>NOT(ISERROR(SEARCH(Sources!$K$6,G7)))</xm:f>
            <xm:f>Sources!$K$6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1832850F-E12F-462F-832C-D72E769D9C5D}">
            <xm:f>NOT(ISERROR(SEARCH(Sources!$K$5,G7)))</xm:f>
            <xm:f>Sources!$K$5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A163803A-697E-43F7-A867-460869A2EE19}">
            <xm:f>NOT(ISERROR(SEARCH(Sources!$K$4,G7)))</xm:f>
            <xm:f>Sources!$K$4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FCD516CA-7EEA-45E2-AEC7-8FEB60304425}">
            <xm:f>NOT(ISERROR(SEARCH(Sources!$K$3,G7)))</xm:f>
            <xm:f>Sources!$K$3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14:cfRule type="containsText" priority="7" operator="containsText" id="{AD31A986-E7D5-42E8-8B62-434B1D5029E1}">
            <xm:f>NOT(ISERROR(SEARCH(Sources!$K$2,G7)))</xm:f>
            <xm:f>Sources!$K$2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8" operator="containsText" id="{D08151A3-6A54-4B7F-AF95-BEEFFE9F1FB1}">
            <xm:f>NOT(ISERROR(SEARCH(Sources!$K$1,G7)))</xm:f>
            <xm:f>Sources!$K$1</xm:f>
            <x14:dxf>
              <font>
                <b/>
                <i val="0"/>
              </font>
            </x14:dxf>
          </x14:cfRule>
          <xm:sqref>G7:AK36</xm:sqref>
        </x14:conditionalFormatting>
        <x14:conditionalFormatting xmlns:xm="http://schemas.microsoft.com/office/excel/2006/main">
          <x14:cfRule type="containsText" priority="1" operator="containsText" id="{1D4EEB1B-DC1E-4592-891B-474E7AD8564F}">
            <xm:f>NOT(ISERROR(SEARCH(Sources!$K$8,AF18)))</xm:f>
            <xm:f>Sources!$K$8</xm:f>
            <x14:dxf>
              <font>
                <b/>
                <i val="0"/>
              </font>
              <fill>
                <patternFill>
                  <bgColor rgb="FF7030A0"/>
                </patternFill>
              </fill>
            </x14:dxf>
          </x14:cfRule>
          <xm:sqref>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Sources!$B$2:$B$13</xm:f>
          </x14:formula1>
          <xm:sqref>F3</xm:sqref>
        </x14:dataValidation>
        <x14:dataValidation type="list" allowBlank="1" showInputMessage="1" showErrorMessage="1">
          <x14:formula1>
            <xm:f>Sources!$E$2:$E$13</xm:f>
          </x14:formula1>
          <xm:sqref>F2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topLeftCell="A6" zoomScaleNormal="100" workbookViewId="0">
      <selection activeCell="D7" sqref="D7:F36"/>
    </sheetView>
  </sheetViews>
  <sheetFormatPr baseColWidth="10" defaultRowHeight="13.2" x14ac:dyDescent="0.25"/>
  <cols>
    <col min="1" max="1" width="5.77734375" customWidth="1"/>
    <col min="2" max="5" width="10.77734375" customWidth="1"/>
    <col min="6" max="6" width="10.77734375" style="1" customWidth="1"/>
    <col min="7" max="40" width="4.6640625" customWidth="1"/>
  </cols>
  <sheetData>
    <row r="1" spans="1:40" ht="13.8" thickBot="1" x14ac:dyDescent="0.3"/>
    <row r="2" spans="1:40" ht="13.8" customHeight="1" thickBot="1" x14ac:dyDescent="0.3">
      <c r="A2" s="46"/>
      <c r="B2" s="46"/>
      <c r="C2" s="50" t="str">
        <f>Sources!N1</f>
        <v xml:space="preserve">Année : </v>
      </c>
      <c r="D2" s="51">
        <f>Sources!O31</f>
        <v>2021</v>
      </c>
      <c r="E2" s="47"/>
      <c r="F2" s="48"/>
      <c r="H2" s="26" t="s">
        <v>48</v>
      </c>
      <c r="I2" s="6" t="s">
        <v>49</v>
      </c>
      <c r="L2" s="29" t="s">
        <v>54</v>
      </c>
      <c r="M2" s="6" t="s">
        <v>56</v>
      </c>
      <c r="Q2" s="37" t="s">
        <v>59</v>
      </c>
      <c r="R2" s="6" t="s">
        <v>60</v>
      </c>
      <c r="V2" s="28" t="s">
        <v>52</v>
      </c>
      <c r="W2" s="6" t="s">
        <v>53</v>
      </c>
    </row>
    <row r="3" spans="1:40" ht="13.8" customHeight="1" thickBot="1" x14ac:dyDescent="0.3">
      <c r="A3" s="46"/>
      <c r="B3" s="46"/>
      <c r="C3" s="50" t="str">
        <f>Sources!N2</f>
        <v xml:space="preserve">Mois : </v>
      </c>
      <c r="D3" s="51" t="str">
        <f>Sources!O32</f>
        <v>Avril</v>
      </c>
      <c r="E3" s="47"/>
      <c r="F3" s="49"/>
      <c r="H3" s="27" t="s">
        <v>50</v>
      </c>
      <c r="I3" s="6" t="s">
        <v>51</v>
      </c>
      <c r="L3" s="30" t="s">
        <v>55</v>
      </c>
      <c r="M3" s="6" t="s">
        <v>57</v>
      </c>
      <c r="Q3" s="38" t="s">
        <v>61</v>
      </c>
      <c r="R3" s="6" t="s">
        <v>62</v>
      </c>
      <c r="V3" s="31" t="s">
        <v>58</v>
      </c>
      <c r="W3" s="6" t="s">
        <v>58</v>
      </c>
    </row>
    <row r="4" spans="1:40" ht="13.8" thickBot="1" x14ac:dyDescent="0.3"/>
    <row r="5" spans="1:40" ht="73.95" customHeight="1" thickBot="1" x14ac:dyDescent="0.3">
      <c r="A5" s="71" t="str">
        <f>Sources!O3</f>
        <v>Europe 1</v>
      </c>
      <c r="B5" s="72"/>
      <c r="C5" s="72"/>
      <c r="D5" s="72"/>
      <c r="E5" s="72"/>
      <c r="F5" s="73"/>
      <c r="G5" s="15">
        <f>DATEVALUE(COLUMNS($B:B)&amp;Sources!$O$32&amp;Sources!$O$31)</f>
        <v>44287</v>
      </c>
      <c r="H5" s="8">
        <f>IF(G5="","",IF(MONTH(G5+1)&lt;&gt;MONTH(G5),"",G5+1))</f>
        <v>44288</v>
      </c>
      <c r="I5" s="8">
        <f t="shared" ref="I5:AK5" si="0">IF(H5="","",IF(MONTH(H5+1)&lt;&gt;MONTH(H5),"",H5+1))</f>
        <v>44289</v>
      </c>
      <c r="J5" s="8">
        <f t="shared" si="0"/>
        <v>44290</v>
      </c>
      <c r="K5" s="8">
        <f t="shared" si="0"/>
        <v>44291</v>
      </c>
      <c r="L5" s="8">
        <f t="shared" si="0"/>
        <v>44292</v>
      </c>
      <c r="M5" s="8">
        <f t="shared" si="0"/>
        <v>44293</v>
      </c>
      <c r="N5" s="8">
        <f t="shared" si="0"/>
        <v>44294</v>
      </c>
      <c r="O5" s="8">
        <f t="shared" si="0"/>
        <v>44295</v>
      </c>
      <c r="P5" s="8">
        <f t="shared" si="0"/>
        <v>44296</v>
      </c>
      <c r="Q5" s="8">
        <f t="shared" si="0"/>
        <v>44297</v>
      </c>
      <c r="R5" s="8">
        <f t="shared" si="0"/>
        <v>44298</v>
      </c>
      <c r="S5" s="8">
        <f t="shared" si="0"/>
        <v>44299</v>
      </c>
      <c r="T5" s="8">
        <f t="shared" si="0"/>
        <v>44300</v>
      </c>
      <c r="U5" s="8">
        <f t="shared" si="0"/>
        <v>44301</v>
      </c>
      <c r="V5" s="8">
        <f t="shared" si="0"/>
        <v>44302</v>
      </c>
      <c r="W5" s="8">
        <f t="shared" si="0"/>
        <v>44303</v>
      </c>
      <c r="X5" s="8">
        <f t="shared" si="0"/>
        <v>44304</v>
      </c>
      <c r="Y5" s="8">
        <f t="shared" si="0"/>
        <v>44305</v>
      </c>
      <c r="Z5" s="8">
        <f t="shared" si="0"/>
        <v>44306</v>
      </c>
      <c r="AA5" s="8">
        <f t="shared" si="0"/>
        <v>44307</v>
      </c>
      <c r="AB5" s="8">
        <f t="shared" si="0"/>
        <v>44308</v>
      </c>
      <c r="AC5" s="8">
        <f t="shared" si="0"/>
        <v>44309</v>
      </c>
      <c r="AD5" s="8">
        <f t="shared" si="0"/>
        <v>44310</v>
      </c>
      <c r="AE5" s="8">
        <f t="shared" si="0"/>
        <v>44311</v>
      </c>
      <c r="AF5" s="8">
        <f t="shared" si="0"/>
        <v>44312</v>
      </c>
      <c r="AG5" s="8">
        <f t="shared" si="0"/>
        <v>44313</v>
      </c>
      <c r="AH5" s="8">
        <f t="shared" si="0"/>
        <v>44314</v>
      </c>
      <c r="AI5" s="8">
        <f t="shared" si="0"/>
        <v>44315</v>
      </c>
      <c r="AJ5" s="8">
        <f t="shared" si="0"/>
        <v>44316</v>
      </c>
      <c r="AK5" s="25" t="str">
        <f t="shared" si="0"/>
        <v/>
      </c>
      <c r="AL5" s="43" t="str">
        <f>D6</f>
        <v>Solde CP</v>
      </c>
      <c r="AM5" s="44" t="str">
        <f t="shared" ref="AM5:AN5" si="1">E6</f>
        <v>Solde CA</v>
      </c>
      <c r="AN5" s="45" t="str">
        <f t="shared" si="1"/>
        <v>Solde RTT</v>
      </c>
    </row>
    <row r="6" spans="1:40" ht="13.8" thickBot="1" x14ac:dyDescent="0.3">
      <c r="A6" s="16" t="s">
        <v>32</v>
      </c>
      <c r="B6" s="14" t="s">
        <v>33</v>
      </c>
      <c r="C6" s="14" t="s">
        <v>34</v>
      </c>
      <c r="D6" s="14" t="s">
        <v>45</v>
      </c>
      <c r="E6" s="14" t="s">
        <v>46</v>
      </c>
      <c r="F6" s="17" t="s">
        <v>47</v>
      </c>
      <c r="G6" s="32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4"/>
      <c r="AL6" s="21"/>
      <c r="AM6" s="22"/>
      <c r="AN6" s="23"/>
    </row>
    <row r="7" spans="1:40" x14ac:dyDescent="0.25">
      <c r="A7" s="18" t="e" cm="1">
        <f t="array" aca="1" ref="A7" ca="1">IF(ROWS($1:1)&gt;COUNTA(ListeCollab),"",INDEX(ListeCollab,ROWS($1:1)))</f>
        <v>#N/A</v>
      </c>
      <c r="B7" s="13" t="e">
        <f ca="1">IF($A7="","",VLOOKUP($A7,[2]DR!$C$2:$AO$200,3,FALSE))</f>
        <v>#N/A</v>
      </c>
      <c r="C7" s="13" t="e">
        <f ca="1">IF($A7="","",VLOOKUP($A7,[2]DR!$C$2:$AO$200,5,FALSE))</f>
        <v>#N/A</v>
      </c>
      <c r="D7" s="13" t="e">
        <f ca="1">IF($A7="","",VLOOKUP($A7,[2]DR!$C$2:$AO$200,33,FALSE))</f>
        <v>#N/A</v>
      </c>
      <c r="E7" s="13" t="e">
        <f ca="1">IF($A7="","",VLOOKUP($A7,[2]DR!$C$2:$AO$200,37,FALSE))</f>
        <v>#N/A</v>
      </c>
      <c r="F7" s="19" t="e">
        <f ca="1">IF($A7="","",VLOOKUP($A7,[2]DR!$C$2:$AO$200,39,FALSE))</f>
        <v>#N/A</v>
      </c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4"/>
      <c r="AL7" s="21" t="e">
        <f ca="1">IF($A7="","",D7-COUNTIF($G7:$AK7,MID(AL$5,7,3)))</f>
        <v>#N/A</v>
      </c>
      <c r="AM7" s="21" t="e">
        <f t="shared" ref="AM7:AN22" ca="1" si="2">IF($A7="","",E7-COUNTIF($G7:$AK7,MID(AM$5,7,3)))</f>
        <v>#N/A</v>
      </c>
      <c r="AN7" s="42" t="e">
        <f t="shared" ca="1" si="2"/>
        <v>#N/A</v>
      </c>
    </row>
    <row r="8" spans="1:40" x14ac:dyDescent="0.25">
      <c r="A8" s="18" t="str" cm="1">
        <f t="array" aca="1" ref="A8" ca="1">IF(ROWS($1:2)&gt;COUNTA(ListeCollab),"",INDEX(ListeCollab,ROWS($1:2)))</f>
        <v/>
      </c>
      <c r="B8" s="13" t="str">
        <f ca="1">IF($A8="","",VLOOKUP($A8,[2]DR!$C$2:$AO$200,3,FALSE))</f>
        <v/>
      </c>
      <c r="C8" s="13" t="str">
        <f ca="1">IF($A8="","",VLOOKUP($A8,[2]DR!$C$2:$AO$200,5,FALSE))</f>
        <v/>
      </c>
      <c r="D8" s="13" t="str">
        <f ca="1">IF($A8="","",VLOOKUP($A8,[2]DR!$C$2:$AO$200,33,FALSE))</f>
        <v/>
      </c>
      <c r="E8" s="13" t="str">
        <f ca="1">IF($A8="","",VLOOKUP($A8,[2]DR!$C$2:$AO$200,37,FALSE))</f>
        <v/>
      </c>
      <c r="F8" s="19" t="str">
        <f ca="1">IF($A8="","",VLOOKUP($A8,[2]DR!$C$2:$AO$200,39,FALSE))</f>
        <v/>
      </c>
      <c r="G8" s="32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4"/>
      <c r="AL8" s="24" t="str">
        <f t="shared" ref="AL8:AN36" ca="1" si="3">IF($A8="","",D8-COUNTIF($G8:$AK8,MID(AL$5,7,3)))</f>
        <v/>
      </c>
      <c r="AM8" s="24" t="str">
        <f t="shared" ca="1" si="2"/>
        <v/>
      </c>
      <c r="AN8" s="39" t="str">
        <f t="shared" ca="1" si="2"/>
        <v/>
      </c>
    </row>
    <row r="9" spans="1:40" x14ac:dyDescent="0.25">
      <c r="A9" s="18" t="str" cm="1">
        <f t="array" aca="1" ref="A9" ca="1">IF(ROWS($1:3)&gt;COUNTA(ListeCollab),"",INDEX(ListeCollab,ROWS($1:3)))</f>
        <v/>
      </c>
      <c r="B9" s="13" t="str">
        <f ca="1">IF($A9="","",VLOOKUP($A9,[2]DR!$C$2:$AO$200,3,FALSE))</f>
        <v/>
      </c>
      <c r="C9" s="13" t="str">
        <f ca="1">IF($A9="","",VLOOKUP($A9,[2]DR!$C$2:$AO$200,5,FALSE))</f>
        <v/>
      </c>
      <c r="D9" s="13" t="str">
        <f ca="1">IF($A9="","",VLOOKUP($A9,[2]DR!$C$2:$AO$200,33,FALSE))</f>
        <v/>
      </c>
      <c r="E9" s="13" t="str">
        <f ca="1">IF($A9="","",VLOOKUP($A9,[2]DR!$C$2:$AO$200,37,FALSE))</f>
        <v/>
      </c>
      <c r="F9" s="19" t="str">
        <f ca="1">IF($A9="","",VLOOKUP($A9,[2]DR!$C$2:$AO$200,39,FALSE))</f>
        <v/>
      </c>
      <c r="G9" s="32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4"/>
      <c r="AL9" s="24" t="str">
        <f t="shared" ca="1" si="3"/>
        <v/>
      </c>
      <c r="AM9" s="24" t="str">
        <f t="shared" ca="1" si="2"/>
        <v/>
      </c>
      <c r="AN9" s="39" t="str">
        <f t="shared" ca="1" si="2"/>
        <v/>
      </c>
    </row>
    <row r="10" spans="1:40" x14ac:dyDescent="0.25">
      <c r="A10" s="18" t="str" cm="1">
        <f t="array" aca="1" ref="A10" ca="1">IF(ROWS($1:4)&gt;COUNTA(ListeCollab),"",INDEX(ListeCollab,ROWS($1:4)))</f>
        <v/>
      </c>
      <c r="B10" s="13" t="str">
        <f ca="1">IF($A10="","",VLOOKUP($A10,[2]DR!$C$2:$AO$200,3,FALSE))</f>
        <v/>
      </c>
      <c r="C10" s="13" t="str">
        <f ca="1">IF($A10="","",VLOOKUP($A10,[2]DR!$C$2:$AO$200,5,FALSE))</f>
        <v/>
      </c>
      <c r="D10" s="13" t="str">
        <f ca="1">IF($A10="","",VLOOKUP($A10,[2]DR!$C$2:$AO$200,33,FALSE))</f>
        <v/>
      </c>
      <c r="E10" s="13" t="str">
        <f ca="1">IF($A10="","",VLOOKUP($A10,[2]DR!$C$2:$AO$200,37,FALSE))</f>
        <v/>
      </c>
      <c r="F10" s="19" t="str">
        <f ca="1">IF($A10="","",VLOOKUP($A10,[2]DR!$C$2:$AO$200,39,FALSE))</f>
        <v/>
      </c>
      <c r="G10" s="32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4"/>
      <c r="AL10" s="24" t="str">
        <f t="shared" ca="1" si="3"/>
        <v/>
      </c>
      <c r="AM10" s="24" t="str">
        <f t="shared" ca="1" si="2"/>
        <v/>
      </c>
      <c r="AN10" s="39" t="str">
        <f t="shared" ca="1" si="2"/>
        <v/>
      </c>
    </row>
    <row r="11" spans="1:40" x14ac:dyDescent="0.25">
      <c r="A11" s="18" t="str" cm="1">
        <f t="array" aca="1" ref="A11" ca="1">IF(ROWS($1:5)&gt;COUNTA(ListeCollab),"",INDEX(ListeCollab,ROWS($1:5)))</f>
        <v/>
      </c>
      <c r="B11" s="13" t="str">
        <f ca="1">IF($A11="","",VLOOKUP($A11,[2]DR!$C$2:$AO$200,3,FALSE))</f>
        <v/>
      </c>
      <c r="C11" s="13" t="str">
        <f ca="1">IF($A11="","",VLOOKUP($A11,[2]DR!$C$2:$AO$200,5,FALSE))</f>
        <v/>
      </c>
      <c r="D11" s="13" t="str">
        <f ca="1">IF($A11="","",VLOOKUP($A11,[2]DR!$C$2:$AO$200,33,FALSE))</f>
        <v/>
      </c>
      <c r="E11" s="13" t="str">
        <f ca="1">IF($A11="","",VLOOKUP($A11,[2]DR!$C$2:$AO$200,37,FALSE))</f>
        <v/>
      </c>
      <c r="F11" s="19" t="str">
        <f ca="1">IF($A11="","",VLOOKUP($A11,[2]DR!$C$2:$AO$200,39,FALSE))</f>
        <v/>
      </c>
      <c r="G11" s="32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  <c r="AL11" s="24" t="str">
        <f t="shared" ca="1" si="3"/>
        <v/>
      </c>
      <c r="AM11" s="24" t="str">
        <f t="shared" ca="1" si="2"/>
        <v/>
      </c>
      <c r="AN11" s="39" t="str">
        <f t="shared" ca="1" si="2"/>
        <v/>
      </c>
    </row>
    <row r="12" spans="1:40" x14ac:dyDescent="0.25">
      <c r="A12" s="18" t="str" cm="1">
        <f t="array" aca="1" ref="A12" ca="1">IF(ROWS($1:6)&gt;COUNTA(ListeCollab),"",INDEX(ListeCollab,ROWS($1:6)))</f>
        <v/>
      </c>
      <c r="B12" s="13" t="str">
        <f ca="1">IF($A12="","",VLOOKUP($A12,[2]DR!$C$2:$AO$200,3,FALSE))</f>
        <v/>
      </c>
      <c r="C12" s="13" t="str">
        <f ca="1">IF($A12="","",VLOOKUP($A12,[2]DR!$C$2:$AO$200,5,FALSE))</f>
        <v/>
      </c>
      <c r="D12" s="13" t="str">
        <f ca="1">IF($A12="","",VLOOKUP($A12,[2]DR!$C$2:$AO$200,33,FALSE))</f>
        <v/>
      </c>
      <c r="E12" s="13" t="str">
        <f ca="1">IF($A12="","",VLOOKUP($A12,[2]DR!$C$2:$AO$200,37,FALSE))</f>
        <v/>
      </c>
      <c r="F12" s="19" t="str">
        <f ca="1">IF($A12="","",VLOOKUP($A12,[2]DR!$C$2:$AO$200,39,FALSE))</f>
        <v/>
      </c>
      <c r="G12" s="32"/>
      <c r="H12" s="33"/>
      <c r="I12" s="33"/>
      <c r="J12" s="33"/>
      <c r="K12" s="33"/>
      <c r="L12" s="33"/>
      <c r="M12" s="33"/>
      <c r="N12" s="33"/>
      <c r="O12" s="33"/>
      <c r="P12" s="35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4"/>
      <c r="AL12" s="24" t="str">
        <f t="shared" ca="1" si="3"/>
        <v/>
      </c>
      <c r="AM12" s="24" t="str">
        <f t="shared" ca="1" si="2"/>
        <v/>
      </c>
      <c r="AN12" s="39" t="str">
        <f t="shared" ca="1" si="2"/>
        <v/>
      </c>
    </row>
    <row r="13" spans="1:40" x14ac:dyDescent="0.25">
      <c r="A13" s="18" t="str" cm="1">
        <f t="array" aca="1" ref="A13" ca="1">IF(ROWS($1:7)&gt;COUNTA(ListeCollab),"",INDEX(ListeCollab,ROWS($1:7)))</f>
        <v/>
      </c>
      <c r="B13" s="13" t="str">
        <f ca="1">IF($A13="","",VLOOKUP($A13,[2]DR!$C$2:$AO$200,3,FALSE))</f>
        <v/>
      </c>
      <c r="C13" s="13" t="str">
        <f ca="1">IF($A13="","",VLOOKUP($A13,[2]DR!$C$2:$AO$200,5,FALSE))</f>
        <v/>
      </c>
      <c r="D13" s="13" t="str">
        <f ca="1">IF($A13="","",VLOOKUP($A13,[2]DR!$C$2:$AO$200,33,FALSE))</f>
        <v/>
      </c>
      <c r="E13" s="13" t="str">
        <f ca="1">IF($A13="","",VLOOKUP($A13,[2]DR!$C$2:$AO$200,37,FALSE))</f>
        <v/>
      </c>
      <c r="F13" s="19" t="str">
        <f ca="1">IF($A13="","",VLOOKUP($A13,[2]DR!$C$2:$AO$200,39,FALSE))</f>
        <v/>
      </c>
      <c r="G13" s="32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4"/>
      <c r="AL13" s="24" t="str">
        <f t="shared" ca="1" si="3"/>
        <v/>
      </c>
      <c r="AM13" s="24" t="str">
        <f t="shared" ca="1" si="2"/>
        <v/>
      </c>
      <c r="AN13" s="39" t="str">
        <f t="shared" ca="1" si="2"/>
        <v/>
      </c>
    </row>
    <row r="14" spans="1:40" x14ac:dyDescent="0.25">
      <c r="A14" s="18" t="str" cm="1">
        <f t="array" aca="1" ref="A14" ca="1">IF(ROWS($1:8)&gt;COUNTA(ListeCollab),"",INDEX(ListeCollab,ROWS($1:8)))</f>
        <v/>
      </c>
      <c r="B14" s="13" t="str">
        <f ca="1">IF($A14="","",VLOOKUP($A14,[2]DR!$C$2:$AO$200,3,FALSE))</f>
        <v/>
      </c>
      <c r="C14" s="13" t="str">
        <f ca="1">IF($A14="","",VLOOKUP($A14,[2]DR!$C$2:$AO$200,5,FALSE))</f>
        <v/>
      </c>
      <c r="D14" s="13" t="str">
        <f ca="1">IF($A14="","",VLOOKUP($A14,[2]DR!$C$2:$AO$200,33,FALSE))</f>
        <v/>
      </c>
      <c r="E14" s="13" t="str">
        <f ca="1">IF($A14="","",VLOOKUP($A14,[2]DR!$C$2:$AO$200,37,FALSE))</f>
        <v/>
      </c>
      <c r="F14" s="19" t="str">
        <f ca="1">IF($A14="","",VLOOKUP($A14,[2]DR!$C$2:$AO$200,39,FALSE))</f>
        <v/>
      </c>
      <c r="G14" s="32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4"/>
      <c r="AL14" s="24" t="str">
        <f t="shared" ca="1" si="3"/>
        <v/>
      </c>
      <c r="AM14" s="24" t="str">
        <f t="shared" ca="1" si="2"/>
        <v/>
      </c>
      <c r="AN14" s="39" t="str">
        <f t="shared" ca="1" si="2"/>
        <v/>
      </c>
    </row>
    <row r="15" spans="1:40" x14ac:dyDescent="0.25">
      <c r="A15" s="18" t="str" cm="1">
        <f t="array" aca="1" ref="A15" ca="1">IF(ROWS($1:9)&gt;COUNTA(ListeCollab),"",INDEX(ListeCollab,ROWS($1:9)))</f>
        <v/>
      </c>
      <c r="B15" s="13" t="str">
        <f ca="1">IF($A15="","",VLOOKUP($A15,[2]DR!$C$2:$AO$200,3,FALSE))</f>
        <v/>
      </c>
      <c r="C15" s="13" t="str">
        <f ca="1">IF($A15="","",VLOOKUP($A15,[2]DR!$C$2:$AO$200,5,FALSE))</f>
        <v/>
      </c>
      <c r="D15" s="13" t="str">
        <f ca="1">IF($A15="","",VLOOKUP($A15,[2]DR!$C$2:$AO$200,33,FALSE))</f>
        <v/>
      </c>
      <c r="E15" s="13" t="str">
        <f ca="1">IF($A15="","",VLOOKUP($A15,[2]DR!$C$2:$AO$200,37,FALSE))</f>
        <v/>
      </c>
      <c r="F15" s="19" t="str">
        <f ca="1">IF($A15="","",VLOOKUP($A15,[2]DR!$C$2:$AO$200,39,FALSE))</f>
        <v/>
      </c>
      <c r="G15" s="32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4"/>
      <c r="AL15" s="24" t="str">
        <f t="shared" ca="1" si="3"/>
        <v/>
      </c>
      <c r="AM15" s="24" t="str">
        <f t="shared" ca="1" si="2"/>
        <v/>
      </c>
      <c r="AN15" s="39" t="str">
        <f t="shared" ca="1" si="2"/>
        <v/>
      </c>
    </row>
    <row r="16" spans="1:40" x14ac:dyDescent="0.25">
      <c r="A16" s="18" t="str" cm="1">
        <f t="array" aca="1" ref="A16" ca="1">IF(ROWS($1:10)&gt;COUNTA(ListeCollab),"",INDEX(ListeCollab,ROWS($1:10)))</f>
        <v/>
      </c>
      <c r="B16" s="13" t="str">
        <f ca="1">IF($A16="","",VLOOKUP($A16,[2]DR!$C$2:$AO$200,3,FALSE))</f>
        <v/>
      </c>
      <c r="C16" s="13" t="str">
        <f ca="1">IF($A16="","",VLOOKUP($A16,[2]DR!$C$2:$AO$200,5,FALSE))</f>
        <v/>
      </c>
      <c r="D16" s="13" t="str">
        <f ca="1">IF($A16="","",VLOOKUP($A16,[2]DR!$C$2:$AO$200,33,FALSE))</f>
        <v/>
      </c>
      <c r="E16" s="13" t="str">
        <f ca="1">IF($A16="","",VLOOKUP($A16,[2]DR!$C$2:$AO$200,37,FALSE))</f>
        <v/>
      </c>
      <c r="F16" s="19" t="str">
        <f ca="1">IF($A16="","",VLOOKUP($A16,[2]DR!$C$2:$AO$200,39,FALSE))</f>
        <v/>
      </c>
      <c r="G16" s="32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  <c r="AL16" s="24" t="str">
        <f t="shared" ca="1" si="3"/>
        <v/>
      </c>
      <c r="AM16" s="24" t="str">
        <f t="shared" ca="1" si="2"/>
        <v/>
      </c>
      <c r="AN16" s="39" t="str">
        <f t="shared" ca="1" si="2"/>
        <v/>
      </c>
    </row>
    <row r="17" spans="1:40" x14ac:dyDescent="0.25">
      <c r="A17" s="18" t="str" cm="1">
        <f t="array" aca="1" ref="A17" ca="1">IF(ROWS($1:11)&gt;COUNTA(ListeCollab),"",INDEX(ListeCollab,ROWS($1:11)))</f>
        <v/>
      </c>
      <c r="B17" s="13" t="str">
        <f ca="1">IF($A17="","",VLOOKUP($A17,[2]DR!$C$2:$AO$200,3,FALSE))</f>
        <v/>
      </c>
      <c r="C17" s="13" t="str">
        <f ca="1">IF($A17="","",VLOOKUP($A17,[2]DR!$C$2:$AO$200,5,FALSE))</f>
        <v/>
      </c>
      <c r="D17" s="13" t="str">
        <f ca="1">IF($A17="","",VLOOKUP($A17,[2]DR!$C$2:$AO$200,33,FALSE))</f>
        <v/>
      </c>
      <c r="E17" s="13" t="str">
        <f ca="1">IF($A17="","",VLOOKUP($A17,[2]DR!$C$2:$AO$200,37,FALSE))</f>
        <v/>
      </c>
      <c r="F17" s="19" t="str">
        <f ca="1">IF($A17="","",VLOOKUP($A17,[2]DR!$C$2:$AO$200,39,FALSE))</f>
        <v/>
      </c>
      <c r="G17" s="32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4"/>
      <c r="AL17" s="24" t="str">
        <f t="shared" ca="1" si="3"/>
        <v/>
      </c>
      <c r="AM17" s="24" t="str">
        <f t="shared" ca="1" si="2"/>
        <v/>
      </c>
      <c r="AN17" s="39" t="str">
        <f t="shared" ca="1" si="2"/>
        <v/>
      </c>
    </row>
    <row r="18" spans="1:40" x14ac:dyDescent="0.25">
      <c r="A18" s="18" t="str" cm="1">
        <f t="array" aca="1" ref="A18" ca="1">IF(ROWS($1:12)&gt;COUNTA(ListeCollab),"",INDEX(ListeCollab,ROWS($1:12)))</f>
        <v/>
      </c>
      <c r="B18" s="13" t="str">
        <f ca="1">IF($A18="","",VLOOKUP($A18,[2]DR!$C$2:$AO$200,3,FALSE))</f>
        <v/>
      </c>
      <c r="C18" s="13" t="str">
        <f ca="1">IF($A18="","",VLOOKUP($A18,[2]DR!$C$2:$AO$200,5,FALSE))</f>
        <v/>
      </c>
      <c r="D18" s="13" t="str">
        <f ca="1">IF($A18="","",VLOOKUP($A18,[2]DR!$C$2:$AO$200,33,FALSE))</f>
        <v/>
      </c>
      <c r="E18" s="13" t="str">
        <f ca="1">IF($A18="","",VLOOKUP($A18,[2]DR!$C$2:$AO$200,37,FALSE))</f>
        <v/>
      </c>
      <c r="F18" s="19" t="str">
        <f ca="1">IF($A18="","",VLOOKUP($A18,[2]DR!$C$2:$AO$200,39,FALSE))</f>
        <v/>
      </c>
      <c r="G18" s="32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4"/>
      <c r="AL18" s="24" t="str">
        <f t="shared" ca="1" si="3"/>
        <v/>
      </c>
      <c r="AM18" s="24" t="str">
        <f t="shared" ca="1" si="2"/>
        <v/>
      </c>
      <c r="AN18" s="39" t="str">
        <f t="shared" ca="1" si="2"/>
        <v/>
      </c>
    </row>
    <row r="19" spans="1:40" x14ac:dyDescent="0.25">
      <c r="A19" s="18" t="str" cm="1">
        <f t="array" aca="1" ref="A19" ca="1">IF(ROWS($1:13)&gt;COUNTA(ListeCollab),"",INDEX(ListeCollab,ROWS($1:13)))</f>
        <v/>
      </c>
      <c r="B19" s="13" t="str">
        <f ca="1">IF($A19="","",VLOOKUP($A19,[2]DR!$C$2:$AO$200,3,FALSE))</f>
        <v/>
      </c>
      <c r="C19" s="13" t="str">
        <f ca="1">IF($A19="","",VLOOKUP($A19,[2]DR!$C$2:$AO$200,5,FALSE))</f>
        <v/>
      </c>
      <c r="D19" s="13" t="str">
        <f ca="1">IF($A19="","",VLOOKUP($A19,[2]DR!$C$2:$AO$200,33,FALSE))</f>
        <v/>
      </c>
      <c r="E19" s="13" t="str">
        <f ca="1">IF($A19="","",VLOOKUP($A19,[2]DR!$C$2:$AO$200,37,FALSE))</f>
        <v/>
      </c>
      <c r="F19" s="19" t="str">
        <f ca="1">IF($A19="","",VLOOKUP($A19,[2]DR!$C$2:$AO$200,39,FALSE))</f>
        <v/>
      </c>
      <c r="G19" s="32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4"/>
      <c r="AL19" s="24" t="str">
        <f t="shared" ca="1" si="3"/>
        <v/>
      </c>
      <c r="AM19" s="24" t="str">
        <f t="shared" ca="1" si="2"/>
        <v/>
      </c>
      <c r="AN19" s="39" t="str">
        <f t="shared" ca="1" si="2"/>
        <v/>
      </c>
    </row>
    <row r="20" spans="1:40" x14ac:dyDescent="0.25">
      <c r="A20" s="18" t="str" cm="1">
        <f t="array" aca="1" ref="A20" ca="1">IF(ROWS($1:14)&gt;COUNTA(ListeCollab),"",INDEX(ListeCollab,ROWS($1:14)))</f>
        <v/>
      </c>
      <c r="B20" s="13" t="str">
        <f ca="1">IF($A20="","",VLOOKUP($A20,[2]DR!$C$2:$AO$200,3,FALSE))</f>
        <v/>
      </c>
      <c r="C20" s="13" t="str">
        <f ca="1">IF($A20="","",VLOOKUP($A20,[2]DR!$C$2:$AO$200,5,FALSE))</f>
        <v/>
      </c>
      <c r="D20" s="13" t="str">
        <f ca="1">IF($A20="","",VLOOKUP($A20,[2]DR!$C$2:$AO$200,33,FALSE))</f>
        <v/>
      </c>
      <c r="E20" s="13" t="str">
        <f ca="1">IF($A20="","",VLOOKUP($A20,[2]DR!$C$2:$AO$200,37,FALSE))</f>
        <v/>
      </c>
      <c r="F20" s="19" t="str">
        <f ca="1">IF($A20="","",VLOOKUP($A20,[2]DR!$C$2:$AO$200,39,FALSE))</f>
        <v/>
      </c>
      <c r="G20" s="32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4"/>
      <c r="AL20" s="24" t="str">
        <f t="shared" ca="1" si="3"/>
        <v/>
      </c>
      <c r="AM20" s="24" t="str">
        <f t="shared" ca="1" si="2"/>
        <v/>
      </c>
      <c r="AN20" s="39" t="str">
        <f t="shared" ca="1" si="2"/>
        <v/>
      </c>
    </row>
    <row r="21" spans="1:40" x14ac:dyDescent="0.25">
      <c r="A21" s="18" t="str" cm="1">
        <f t="array" aca="1" ref="A21" ca="1">IF(ROWS($1:15)&gt;COUNTA(ListeCollab),"",INDEX(ListeCollab,ROWS($1:15)))</f>
        <v/>
      </c>
      <c r="B21" s="13" t="str">
        <f ca="1">IF($A21="","",VLOOKUP($A21,[2]DR!$C$2:$AO$200,3,FALSE))</f>
        <v/>
      </c>
      <c r="C21" s="13" t="str">
        <f ca="1">IF($A21="","",VLOOKUP($A21,[2]DR!$C$2:$AO$200,5,FALSE))</f>
        <v/>
      </c>
      <c r="D21" s="13" t="str">
        <f ca="1">IF($A21="","",VLOOKUP($A21,[2]DR!$C$2:$AO$200,33,FALSE))</f>
        <v/>
      </c>
      <c r="E21" s="13" t="str">
        <f ca="1">IF($A21="","",VLOOKUP($A21,[2]DR!$C$2:$AO$200,37,FALSE))</f>
        <v/>
      </c>
      <c r="F21" s="19" t="str">
        <f ca="1">IF($A21="","",VLOOKUP($A21,[2]DR!$C$2:$AO$200,39,FALSE))</f>
        <v/>
      </c>
      <c r="G21" s="32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4"/>
      <c r="AL21" s="24" t="str">
        <f t="shared" ca="1" si="3"/>
        <v/>
      </c>
      <c r="AM21" s="24" t="str">
        <f t="shared" ca="1" si="2"/>
        <v/>
      </c>
      <c r="AN21" s="39" t="str">
        <f t="shared" ca="1" si="2"/>
        <v/>
      </c>
    </row>
    <row r="22" spans="1:40" x14ac:dyDescent="0.25">
      <c r="A22" s="18" t="str" cm="1">
        <f t="array" aca="1" ref="A22" ca="1">IF(ROWS($1:16)&gt;COUNTA(ListeCollab),"",INDEX(ListeCollab,ROWS($1:16)))</f>
        <v/>
      </c>
      <c r="B22" s="13" t="str">
        <f ca="1">IF($A22="","",VLOOKUP($A22,[2]DR!$C$2:$AO$200,3,FALSE))</f>
        <v/>
      </c>
      <c r="C22" s="13" t="str">
        <f ca="1">IF($A22="","",VLOOKUP($A22,[2]DR!$C$2:$AO$200,5,FALSE))</f>
        <v/>
      </c>
      <c r="D22" s="13" t="str">
        <f ca="1">IF($A22="","",VLOOKUP($A22,[2]DR!$C$2:$AO$200,33,FALSE))</f>
        <v/>
      </c>
      <c r="E22" s="13" t="str">
        <f ca="1">IF($A22="","",VLOOKUP($A22,[2]DR!$C$2:$AO$200,37,FALSE))</f>
        <v/>
      </c>
      <c r="F22" s="19" t="str">
        <f ca="1">IF($A22="","",VLOOKUP($A22,[2]DR!$C$2:$AO$200,39,FALSE))</f>
        <v/>
      </c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  <c r="AL22" s="24" t="str">
        <f t="shared" ca="1" si="3"/>
        <v/>
      </c>
      <c r="AM22" s="24" t="str">
        <f t="shared" ca="1" si="2"/>
        <v/>
      </c>
      <c r="AN22" s="39" t="str">
        <f t="shared" ca="1" si="2"/>
        <v/>
      </c>
    </row>
    <row r="23" spans="1:40" x14ac:dyDescent="0.25">
      <c r="A23" s="18" t="str" cm="1">
        <f t="array" aca="1" ref="A23" ca="1">IF(ROWS($1:17)&gt;COUNTA(ListeCollab),"",INDEX(ListeCollab,ROWS($1:17)))</f>
        <v/>
      </c>
      <c r="B23" s="13" t="str">
        <f ca="1">IF($A23="","",VLOOKUP($A23,[2]DR!$C$2:$AO$200,3,FALSE))</f>
        <v/>
      </c>
      <c r="C23" s="13" t="str">
        <f ca="1">IF($A23="","",VLOOKUP($A23,[2]DR!$C$2:$AO$200,5,FALSE))</f>
        <v/>
      </c>
      <c r="D23" s="13" t="str">
        <f ca="1">IF($A23="","",VLOOKUP($A23,[2]DR!$C$2:$AO$200,33,FALSE))</f>
        <v/>
      </c>
      <c r="E23" s="13" t="str">
        <f ca="1">IF($A23="","",VLOOKUP($A23,[2]DR!$C$2:$AO$200,37,FALSE))</f>
        <v/>
      </c>
      <c r="F23" s="19" t="str">
        <f ca="1">IF($A23="","",VLOOKUP($A23,[2]DR!$C$2:$AO$200,39,FALSE))</f>
        <v/>
      </c>
      <c r="G23" s="32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4"/>
      <c r="AL23" s="24" t="str">
        <f t="shared" ca="1" si="3"/>
        <v/>
      </c>
      <c r="AM23" s="24" t="str">
        <f t="shared" ca="1" si="3"/>
        <v/>
      </c>
      <c r="AN23" s="39" t="str">
        <f t="shared" ca="1" si="3"/>
        <v/>
      </c>
    </row>
    <row r="24" spans="1:40" x14ac:dyDescent="0.25">
      <c r="A24" s="18" t="str" cm="1">
        <f t="array" aca="1" ref="A24" ca="1">IF(ROWS($1:18)&gt;COUNTA(ListeCollab),"",INDEX(ListeCollab,ROWS($1:18)))</f>
        <v/>
      </c>
      <c r="B24" s="13" t="str">
        <f ca="1">IF($A24="","",VLOOKUP($A24,[2]DR!$C$2:$AO$200,3,FALSE))</f>
        <v/>
      </c>
      <c r="C24" s="13" t="str">
        <f ca="1">IF($A24="","",VLOOKUP($A24,[2]DR!$C$2:$AO$200,5,FALSE))</f>
        <v/>
      </c>
      <c r="D24" s="13" t="str">
        <f ca="1">IF($A24="","",VLOOKUP($A24,[2]DR!$C$2:$AO$200,33,FALSE))</f>
        <v/>
      </c>
      <c r="E24" s="13" t="str">
        <f ca="1">IF($A24="","",VLOOKUP($A24,[2]DR!$C$2:$AO$200,37,FALSE))</f>
        <v/>
      </c>
      <c r="F24" s="19" t="str">
        <f ca="1">IF($A24="","",VLOOKUP($A24,[2]DR!$C$2:$AO$200,39,FALSE))</f>
        <v/>
      </c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4"/>
      <c r="AL24" s="24" t="str">
        <f t="shared" ca="1" si="3"/>
        <v/>
      </c>
      <c r="AM24" s="24" t="str">
        <f t="shared" ca="1" si="3"/>
        <v/>
      </c>
      <c r="AN24" s="39" t="str">
        <f t="shared" ca="1" si="3"/>
        <v/>
      </c>
    </row>
    <row r="25" spans="1:40" x14ac:dyDescent="0.25">
      <c r="A25" s="18" t="str" cm="1">
        <f t="array" aca="1" ref="A25" ca="1">IF(ROWS($1:19)&gt;COUNTA(ListeCollab),"",INDEX(ListeCollab,ROWS($1:19)))</f>
        <v/>
      </c>
      <c r="B25" s="13" t="str">
        <f ca="1">IF($A25="","",VLOOKUP($A25,[2]DR!$C$2:$AO$200,3,FALSE))</f>
        <v/>
      </c>
      <c r="C25" s="13" t="str">
        <f ca="1">IF($A25="","",VLOOKUP($A25,[2]DR!$C$2:$AO$200,5,FALSE))</f>
        <v/>
      </c>
      <c r="D25" s="13" t="str">
        <f ca="1">IF($A25="","",VLOOKUP($A25,[2]DR!$C$2:$AO$200,33,FALSE))</f>
        <v/>
      </c>
      <c r="E25" s="13" t="str">
        <f ca="1">IF($A25="","",VLOOKUP($A25,[2]DR!$C$2:$AO$200,37,FALSE))</f>
        <v/>
      </c>
      <c r="F25" s="19" t="str">
        <f ca="1">IF($A25="","",VLOOKUP($A25,[2]DR!$C$2:$AO$200,39,FALSE))</f>
        <v/>
      </c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4"/>
      <c r="AL25" s="24" t="str">
        <f t="shared" ca="1" si="3"/>
        <v/>
      </c>
      <c r="AM25" s="24" t="str">
        <f t="shared" ca="1" si="3"/>
        <v/>
      </c>
      <c r="AN25" s="39" t="str">
        <f t="shared" ca="1" si="3"/>
        <v/>
      </c>
    </row>
    <row r="26" spans="1:40" x14ac:dyDescent="0.25">
      <c r="A26" s="18" t="str" cm="1">
        <f t="array" aca="1" ref="A26" ca="1">IF(ROWS($1:20)&gt;COUNTA(ListeCollab),"",INDEX(ListeCollab,ROWS($1:20)))</f>
        <v/>
      </c>
      <c r="B26" s="13" t="str">
        <f ca="1">IF($A26="","",VLOOKUP($A26,[2]DR!$C$2:$AO$200,3,FALSE))</f>
        <v/>
      </c>
      <c r="C26" s="13" t="str">
        <f ca="1">IF($A26="","",VLOOKUP($A26,[2]DR!$C$2:$AO$200,5,FALSE))</f>
        <v/>
      </c>
      <c r="D26" s="13" t="str">
        <f ca="1">IF($A26="","",VLOOKUP($A26,[2]DR!$C$2:$AO$200,33,FALSE))</f>
        <v/>
      </c>
      <c r="E26" s="13" t="str">
        <f ca="1">IF($A26="","",VLOOKUP($A26,[2]DR!$C$2:$AO$200,37,FALSE))</f>
        <v/>
      </c>
      <c r="F26" s="19" t="str">
        <f ca="1">IF($A26="","",VLOOKUP($A26,[2]DR!$C$2:$AO$200,39,FALSE))</f>
        <v/>
      </c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4"/>
      <c r="AL26" s="24" t="str">
        <f t="shared" ca="1" si="3"/>
        <v/>
      </c>
      <c r="AM26" s="24" t="str">
        <f t="shared" ca="1" si="3"/>
        <v/>
      </c>
      <c r="AN26" s="39" t="str">
        <f t="shared" ca="1" si="3"/>
        <v/>
      </c>
    </row>
    <row r="27" spans="1:40" x14ac:dyDescent="0.25">
      <c r="A27" s="18" t="str" cm="1">
        <f t="array" aca="1" ref="A27" ca="1">IF(ROWS($1:21)&gt;COUNTA(ListeCollab),"",INDEX(ListeCollab,ROWS($1:21)))</f>
        <v/>
      </c>
      <c r="B27" s="13" t="str">
        <f ca="1">IF($A27="","",VLOOKUP($A27,[2]DR!$C$2:$AO$200,3,FALSE))</f>
        <v/>
      </c>
      <c r="C27" s="13" t="str">
        <f ca="1">IF($A27="","",VLOOKUP($A27,[2]DR!$C$2:$AO$200,5,FALSE))</f>
        <v/>
      </c>
      <c r="D27" s="13" t="str">
        <f ca="1">IF($A27="","",VLOOKUP($A27,[2]DR!$C$2:$AO$200,33,FALSE))</f>
        <v/>
      </c>
      <c r="E27" s="13" t="str">
        <f ca="1">IF($A27="","",VLOOKUP($A27,[2]DR!$C$2:$AO$200,37,FALSE))</f>
        <v/>
      </c>
      <c r="F27" s="19" t="str">
        <f ca="1">IF($A27="","",VLOOKUP($A27,[2]DR!$C$2:$AO$200,39,FALSE))</f>
        <v/>
      </c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4"/>
      <c r="AL27" s="24" t="str">
        <f t="shared" ca="1" si="3"/>
        <v/>
      </c>
      <c r="AM27" s="24" t="str">
        <f t="shared" ca="1" si="3"/>
        <v/>
      </c>
      <c r="AN27" s="39" t="str">
        <f t="shared" ca="1" si="3"/>
        <v/>
      </c>
    </row>
    <row r="28" spans="1:40" x14ac:dyDescent="0.25">
      <c r="A28" s="18" t="str" cm="1">
        <f t="array" aca="1" ref="A28" ca="1">IF(ROWS($1:22)&gt;COUNTA(ListeCollab),"",INDEX(ListeCollab,ROWS($1:22)))</f>
        <v/>
      </c>
      <c r="B28" s="13" t="str">
        <f ca="1">IF($A28="","",VLOOKUP($A28,[2]DR!$C$2:$AO$200,3,FALSE))</f>
        <v/>
      </c>
      <c r="C28" s="13" t="str">
        <f ca="1">IF($A28="","",VLOOKUP($A28,[2]DR!$C$2:$AO$200,5,FALSE))</f>
        <v/>
      </c>
      <c r="D28" s="13" t="str">
        <f ca="1">IF($A28="","",VLOOKUP($A28,[2]DR!$C$2:$AO$200,33,FALSE))</f>
        <v/>
      </c>
      <c r="E28" s="13" t="str">
        <f ca="1">IF($A28="","",VLOOKUP($A28,[2]DR!$C$2:$AO$200,37,FALSE))</f>
        <v/>
      </c>
      <c r="F28" s="19" t="str">
        <f ca="1">IF($A28="","",VLOOKUP($A28,[2]DR!$C$2:$AO$200,39,FALSE))</f>
        <v/>
      </c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4"/>
      <c r="AL28" s="24" t="str">
        <f t="shared" ca="1" si="3"/>
        <v/>
      </c>
      <c r="AM28" s="24" t="str">
        <f t="shared" ca="1" si="3"/>
        <v/>
      </c>
      <c r="AN28" s="39" t="str">
        <f t="shared" ca="1" si="3"/>
        <v/>
      </c>
    </row>
    <row r="29" spans="1:40" x14ac:dyDescent="0.25">
      <c r="A29" s="18" t="str" cm="1">
        <f t="array" aca="1" ref="A29" ca="1">IF(ROWS($1:23)&gt;COUNTA(ListeCollab),"",INDEX(ListeCollab,ROWS($1:23)))</f>
        <v/>
      </c>
      <c r="B29" s="13" t="str">
        <f ca="1">IF($A29="","",VLOOKUP($A29,[2]DR!$C$2:$AO$200,3,FALSE))</f>
        <v/>
      </c>
      <c r="C29" s="13" t="str">
        <f ca="1">IF($A29="","",VLOOKUP($A29,[2]DR!$C$2:$AO$200,5,FALSE))</f>
        <v/>
      </c>
      <c r="D29" s="13" t="str">
        <f ca="1">IF($A29="","",VLOOKUP($A29,[2]DR!$C$2:$AO$200,33,FALSE))</f>
        <v/>
      </c>
      <c r="E29" s="13" t="str">
        <f ca="1">IF($A29="","",VLOOKUP($A29,[2]DR!$C$2:$AO$200,37,FALSE))</f>
        <v/>
      </c>
      <c r="F29" s="19" t="str">
        <f ca="1">IF($A29="","",VLOOKUP($A29,[2]DR!$C$2:$AO$200,39,FALSE))</f>
        <v/>
      </c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4"/>
      <c r="AL29" s="24" t="str">
        <f t="shared" ca="1" si="3"/>
        <v/>
      </c>
      <c r="AM29" s="24" t="str">
        <f t="shared" ca="1" si="3"/>
        <v/>
      </c>
      <c r="AN29" s="39" t="str">
        <f t="shared" ca="1" si="3"/>
        <v/>
      </c>
    </row>
    <row r="30" spans="1:40" x14ac:dyDescent="0.25">
      <c r="A30" s="18" t="str" cm="1">
        <f t="array" aca="1" ref="A30" ca="1">IF(ROWS($1:24)&gt;COUNTA(ListeCollab),"",INDEX(ListeCollab,ROWS($1:24)))</f>
        <v/>
      </c>
      <c r="B30" s="13" t="str">
        <f ca="1">IF($A30="","",VLOOKUP($A30,[2]DR!$C$2:$AO$200,3,FALSE))</f>
        <v/>
      </c>
      <c r="C30" s="13" t="str">
        <f ca="1">IF($A30="","",VLOOKUP($A30,[2]DR!$C$2:$AO$200,5,FALSE))</f>
        <v/>
      </c>
      <c r="D30" s="13" t="str">
        <f ca="1">IF($A30="","",VLOOKUP($A30,[2]DR!$C$2:$AO$200,33,FALSE))</f>
        <v/>
      </c>
      <c r="E30" s="13" t="str">
        <f ca="1">IF($A30="","",VLOOKUP($A30,[2]DR!$C$2:$AO$200,37,FALSE))</f>
        <v/>
      </c>
      <c r="F30" s="19" t="str">
        <f ca="1">IF($A30="","",VLOOKUP($A30,[2]DR!$C$2:$AO$200,39,FALSE))</f>
        <v/>
      </c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4"/>
      <c r="AL30" s="24" t="str">
        <f t="shared" ca="1" si="3"/>
        <v/>
      </c>
      <c r="AM30" s="24" t="str">
        <f t="shared" ca="1" si="3"/>
        <v/>
      </c>
      <c r="AN30" s="39" t="str">
        <f t="shared" ca="1" si="3"/>
        <v/>
      </c>
    </row>
    <row r="31" spans="1:40" x14ac:dyDescent="0.25">
      <c r="A31" s="18" t="str" cm="1">
        <f t="array" aca="1" ref="A31" ca="1">IF(ROWS($1:25)&gt;COUNTA(ListeCollab),"",INDEX(ListeCollab,ROWS($1:25)))</f>
        <v/>
      </c>
      <c r="B31" s="13" t="str">
        <f ca="1">IF($A31="","",VLOOKUP($A31,[2]DR!$C$2:$AO$200,3,FALSE))</f>
        <v/>
      </c>
      <c r="C31" s="13" t="str">
        <f ca="1">IF($A31="","",VLOOKUP($A31,[2]DR!$C$2:$AO$200,5,FALSE))</f>
        <v/>
      </c>
      <c r="D31" s="13" t="str">
        <f ca="1">IF($A31="","",VLOOKUP($A31,[2]DR!$C$2:$AO$200,33,FALSE))</f>
        <v/>
      </c>
      <c r="E31" s="13" t="str">
        <f ca="1">IF($A31="","",VLOOKUP($A31,[2]DR!$C$2:$AO$200,37,FALSE))</f>
        <v/>
      </c>
      <c r="F31" s="19" t="str">
        <f ca="1">IF($A31="","",VLOOKUP($A31,[2]DR!$C$2:$AO$200,39,FALSE))</f>
        <v/>
      </c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4"/>
      <c r="AL31" s="24" t="str">
        <f t="shared" ca="1" si="3"/>
        <v/>
      </c>
      <c r="AM31" s="24" t="str">
        <f t="shared" ca="1" si="3"/>
        <v/>
      </c>
      <c r="AN31" s="39" t="str">
        <f t="shared" ca="1" si="3"/>
        <v/>
      </c>
    </row>
    <row r="32" spans="1:40" x14ac:dyDescent="0.25">
      <c r="A32" s="18" t="str" cm="1">
        <f t="array" aca="1" ref="A32" ca="1">IF(ROWS($1:26)&gt;COUNTA(ListeCollab),"",INDEX(ListeCollab,ROWS($1:26)))</f>
        <v/>
      </c>
      <c r="B32" s="13" t="str">
        <f ca="1">IF($A32="","",VLOOKUP($A32,[2]DR!$C$2:$AO$200,3,FALSE))</f>
        <v/>
      </c>
      <c r="C32" s="13" t="str">
        <f ca="1">IF($A32="","",VLOOKUP($A32,[2]DR!$C$2:$AO$200,5,FALSE))</f>
        <v/>
      </c>
      <c r="D32" s="13" t="str">
        <f ca="1">IF($A32="","",VLOOKUP($A32,[2]DR!$C$2:$AO$200,33,FALSE))</f>
        <v/>
      </c>
      <c r="E32" s="13" t="str">
        <f ca="1">IF($A32="","",VLOOKUP($A32,[2]DR!$C$2:$AO$200,37,FALSE))</f>
        <v/>
      </c>
      <c r="F32" s="19" t="str">
        <f ca="1">IF($A32="","",VLOOKUP($A32,[2]DR!$C$2:$AO$200,39,FALSE))</f>
        <v/>
      </c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4"/>
      <c r="AL32" s="24" t="str">
        <f t="shared" ca="1" si="3"/>
        <v/>
      </c>
      <c r="AM32" s="24" t="str">
        <f t="shared" ca="1" si="3"/>
        <v/>
      </c>
      <c r="AN32" s="39" t="str">
        <f t="shared" ca="1" si="3"/>
        <v/>
      </c>
    </row>
    <row r="33" spans="1:40" x14ac:dyDescent="0.25">
      <c r="A33" s="18" t="str" cm="1">
        <f t="array" aca="1" ref="A33" ca="1">IF(ROWS($1:27)&gt;COUNTA(ListeCollab),"",INDEX(ListeCollab,ROWS($1:27)))</f>
        <v/>
      </c>
      <c r="B33" s="13" t="str">
        <f ca="1">IF($A33="","",VLOOKUP($A33,[2]DR!$C$2:$AO$200,3,FALSE))</f>
        <v/>
      </c>
      <c r="C33" s="13" t="str">
        <f ca="1">IF($A33="","",VLOOKUP($A33,[2]DR!$C$2:$AO$200,5,FALSE))</f>
        <v/>
      </c>
      <c r="D33" s="13" t="str">
        <f ca="1">IF($A33="","",VLOOKUP($A33,[2]DR!$C$2:$AO$200,33,FALSE))</f>
        <v/>
      </c>
      <c r="E33" s="13" t="str">
        <f ca="1">IF($A33="","",VLOOKUP($A33,[2]DR!$C$2:$AO$200,37,FALSE))</f>
        <v/>
      </c>
      <c r="F33" s="19" t="str">
        <f ca="1">IF($A33="","",VLOOKUP($A33,[2]DR!$C$2:$AO$200,39,FALSE))</f>
        <v/>
      </c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4"/>
      <c r="AL33" s="24" t="str">
        <f t="shared" ca="1" si="3"/>
        <v/>
      </c>
      <c r="AM33" s="24" t="str">
        <f t="shared" ca="1" si="3"/>
        <v/>
      </c>
      <c r="AN33" s="39" t="str">
        <f t="shared" ca="1" si="3"/>
        <v/>
      </c>
    </row>
    <row r="34" spans="1:40" x14ac:dyDescent="0.25">
      <c r="A34" s="18" t="str" cm="1">
        <f t="array" aca="1" ref="A34" ca="1">IF(ROWS($1:28)&gt;COUNTA(ListeCollab),"",INDEX(ListeCollab,ROWS($1:28)))</f>
        <v/>
      </c>
      <c r="B34" s="13" t="str">
        <f ca="1">IF($A34="","",VLOOKUP($A34,[2]DR!$C$2:$AO$200,3,FALSE))</f>
        <v/>
      </c>
      <c r="C34" s="13" t="str">
        <f ca="1">IF($A34="","",VLOOKUP($A34,[2]DR!$C$2:$AO$200,5,FALSE))</f>
        <v/>
      </c>
      <c r="D34" s="13" t="str">
        <f ca="1">IF($A34="","",VLOOKUP($A34,[2]DR!$C$2:$AO$200,33,FALSE))</f>
        <v/>
      </c>
      <c r="E34" s="13" t="str">
        <f ca="1">IF($A34="","",VLOOKUP($A34,[2]DR!$C$2:$AO$200,37,FALSE))</f>
        <v/>
      </c>
      <c r="F34" s="19" t="str">
        <f ca="1">IF($A34="","",VLOOKUP($A34,[2]DR!$C$2:$AO$200,39,FALSE))</f>
        <v/>
      </c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4"/>
      <c r="AL34" s="24" t="str">
        <f t="shared" ca="1" si="3"/>
        <v/>
      </c>
      <c r="AM34" s="24" t="str">
        <f t="shared" ca="1" si="3"/>
        <v/>
      </c>
      <c r="AN34" s="39" t="str">
        <f t="shared" ca="1" si="3"/>
        <v/>
      </c>
    </row>
    <row r="35" spans="1:40" x14ac:dyDescent="0.25">
      <c r="A35" s="18" t="str" cm="1">
        <f t="array" aca="1" ref="A35" ca="1">IF(ROWS($1:29)&gt;COUNTA(ListeCollab),"",INDEX(ListeCollab,ROWS($1:29)))</f>
        <v/>
      </c>
      <c r="B35" s="13" t="str">
        <f ca="1">IF($A35="","",VLOOKUP($A35,[2]DR!$C$2:$AO$200,3,FALSE))</f>
        <v/>
      </c>
      <c r="C35" s="13" t="str">
        <f ca="1">IF($A35="","",VLOOKUP($A35,[2]DR!$C$2:$AO$200,5,FALSE))</f>
        <v/>
      </c>
      <c r="D35" s="13" t="str">
        <f ca="1">IF($A35="","",VLOOKUP($A35,[2]DR!$C$2:$AO$200,33,FALSE))</f>
        <v/>
      </c>
      <c r="E35" s="13" t="str">
        <f ca="1">IF($A35="","",VLOOKUP($A35,[2]DR!$C$2:$AO$200,37,FALSE))</f>
        <v/>
      </c>
      <c r="F35" s="19" t="str">
        <f ca="1">IF($A35="","",VLOOKUP($A35,[2]DR!$C$2:$AO$200,39,FALSE))</f>
        <v/>
      </c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4"/>
      <c r="AL35" s="24" t="str">
        <f t="shared" ca="1" si="3"/>
        <v/>
      </c>
      <c r="AM35" s="24" t="str">
        <f t="shared" ca="1" si="3"/>
        <v/>
      </c>
      <c r="AN35" s="39" t="str">
        <f t="shared" ca="1" si="3"/>
        <v/>
      </c>
    </row>
    <row r="36" spans="1:40" ht="13.8" thickBot="1" x14ac:dyDescent="0.3">
      <c r="A36" s="18" t="str" cm="1">
        <f t="array" aca="1" ref="A36" ca="1">IF(ROWS($1:30)&gt;COUNTA(ListeCollab),"",INDEX(ListeCollab,ROWS($1:30)))</f>
        <v/>
      </c>
      <c r="B36" s="13" t="str">
        <f ca="1">IF($A36="","",VLOOKUP($A36,[2]DR!$C$2:$AO$200,3,FALSE))</f>
        <v/>
      </c>
      <c r="C36" s="13" t="str">
        <f ca="1">IF($A36="","",VLOOKUP($A36,[2]DR!$C$2:$AO$200,5,FALSE))</f>
        <v/>
      </c>
      <c r="D36" s="13" t="str">
        <f ca="1">IF($A36="","",VLOOKUP($A36,[2]DR!$C$2:$AO$200,33,FALSE))</f>
        <v/>
      </c>
      <c r="E36" s="13" t="str">
        <f ca="1">IF($A36="","",VLOOKUP($A36,[2]DR!$C$2:$AO$200,37,FALSE))</f>
        <v/>
      </c>
      <c r="F36" s="19" t="str">
        <f ca="1">IF($A36="","",VLOOKUP($A36,[2]DR!$C$2:$AO$200,39,FALSE))</f>
        <v/>
      </c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4"/>
      <c r="AL36" s="40" t="str">
        <f t="shared" ca="1" si="3"/>
        <v/>
      </c>
      <c r="AM36" s="40" t="str">
        <f t="shared" ca="1" si="3"/>
        <v/>
      </c>
      <c r="AN36" s="41" t="str">
        <f t="shared" ca="1" si="3"/>
        <v/>
      </c>
    </row>
  </sheetData>
  <mergeCells count="1">
    <mergeCell ref="A5:F5"/>
  </mergeCells>
  <conditionalFormatting sqref="G5:AK36 AL5:AN5">
    <cfRule type="expression" dxfId="19" priority="10">
      <formula>WEEKDAY(G$5,2)&gt;5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C502D21B-87D5-4439-A93C-E3923F1C952E}">
            <xm:f>NOT(ISNA(VLOOKUP(G$5,Sources!$J$19:$J$31,1,0)))</xm:f>
            <x14:dxf>
              <fill>
                <patternFill>
                  <bgColor rgb="FFFFC000"/>
                </patternFill>
              </fill>
            </x14:dxf>
          </x14:cfRule>
          <xm:sqref>G5:AK36 AL5:AN5</xm:sqref>
        </x14:conditionalFormatting>
        <x14:conditionalFormatting xmlns:xm="http://schemas.microsoft.com/office/excel/2006/main">
          <x14:cfRule type="containsText" priority="2" operator="containsText" id="{52244413-5FBA-4974-948B-054070E6D9DF}">
            <xm:f>NOT(ISERROR(SEARCH(Sources!$K$7,G7)))</xm:f>
            <xm:f>Sources!$K$7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98B9F6B6-2F6D-4AE5-BB65-5E20DA5DA758}">
            <xm:f>NOT(ISERROR(SEARCH(Sources!$K$6,G7)))</xm:f>
            <xm:f>Sources!$K$6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ADB225B5-5E32-4E4B-B635-0C2F3FE7FB5C}">
            <xm:f>NOT(ISERROR(SEARCH(Sources!$K$5,G7)))</xm:f>
            <xm:f>Sources!$K$5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4AEE9B8D-66B1-477D-A2CF-42B41DFA5488}">
            <xm:f>NOT(ISERROR(SEARCH(Sources!$K$4,G7)))</xm:f>
            <xm:f>Sources!$K$4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FE53538C-F2F7-47E4-BF44-375E86FB0BE6}">
            <xm:f>NOT(ISERROR(SEARCH(Sources!$K$3,G7)))</xm:f>
            <xm:f>Sources!$K$3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14:cfRule type="containsText" priority="7" operator="containsText" id="{D82A7790-E014-460B-83AE-2EBFD5C4840D}">
            <xm:f>NOT(ISERROR(SEARCH(Sources!$K$2,G7)))</xm:f>
            <xm:f>Sources!$K$2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8" operator="containsText" id="{B2D95587-9CCD-4251-A6B8-FF7598E7C0B3}">
            <xm:f>NOT(ISERROR(SEARCH(Sources!$K$1,G7)))</xm:f>
            <xm:f>Sources!$K$1</xm:f>
            <x14:dxf>
              <font>
                <b/>
                <i val="0"/>
              </font>
            </x14:dxf>
          </x14:cfRule>
          <xm:sqref>G7:AK36</xm:sqref>
        </x14:conditionalFormatting>
        <x14:conditionalFormatting xmlns:xm="http://schemas.microsoft.com/office/excel/2006/main">
          <x14:cfRule type="containsText" priority="1" operator="containsText" id="{36D7F510-C9F5-4294-A523-713683512F21}">
            <xm:f>NOT(ISERROR(SEARCH(Sources!$K$8,AF18)))</xm:f>
            <xm:f>Sources!$K$8</xm:f>
            <x14:dxf>
              <font>
                <b/>
                <i val="0"/>
              </font>
              <fill>
                <patternFill>
                  <bgColor rgb="FF7030A0"/>
                </patternFill>
              </fill>
            </x14:dxf>
          </x14:cfRule>
          <xm:sqref>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Sources!$B$2:$B$13</xm:f>
          </x14:formula1>
          <xm:sqref>F3</xm:sqref>
        </x14:dataValidation>
        <x14:dataValidation type="list" allowBlank="1" showInputMessage="1" showErrorMessage="1">
          <x14:formula1>
            <xm:f>Sources!$E$2:$E$13</xm:f>
          </x14:formula1>
          <xm:sqref>F2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zoomScaleNormal="100" workbookViewId="0">
      <selection activeCell="L17" sqref="L17"/>
    </sheetView>
  </sheetViews>
  <sheetFormatPr baseColWidth="10" defaultRowHeight="13.2" x14ac:dyDescent="0.25"/>
  <cols>
    <col min="1" max="1" width="5.77734375" customWidth="1"/>
    <col min="2" max="5" width="10.77734375" customWidth="1"/>
    <col min="6" max="6" width="10.77734375" style="1" customWidth="1"/>
    <col min="7" max="40" width="4.6640625" customWidth="1"/>
  </cols>
  <sheetData>
    <row r="1" spans="1:40" ht="13.8" thickBot="1" x14ac:dyDescent="0.3"/>
    <row r="2" spans="1:40" ht="13.8" customHeight="1" thickBot="1" x14ac:dyDescent="0.3">
      <c r="A2" s="46"/>
      <c r="B2" s="46"/>
      <c r="C2" s="50" t="str">
        <f>Sources!N1</f>
        <v xml:space="preserve">Année : </v>
      </c>
      <c r="D2" s="51">
        <f>Sources!O34</f>
        <v>2021</v>
      </c>
      <c r="E2" s="47"/>
      <c r="F2" s="48"/>
      <c r="H2" s="26" t="s">
        <v>48</v>
      </c>
      <c r="I2" s="6" t="s">
        <v>49</v>
      </c>
      <c r="L2" s="29" t="s">
        <v>54</v>
      </c>
      <c r="M2" s="6" t="s">
        <v>56</v>
      </c>
      <c r="Q2" s="37" t="s">
        <v>59</v>
      </c>
      <c r="R2" s="6" t="s">
        <v>60</v>
      </c>
      <c r="V2" s="28" t="s">
        <v>52</v>
      </c>
      <c r="W2" s="6" t="s">
        <v>53</v>
      </c>
    </row>
    <row r="3" spans="1:40" ht="13.8" customHeight="1" thickBot="1" x14ac:dyDescent="0.3">
      <c r="A3" s="46"/>
      <c r="B3" s="46"/>
      <c r="C3" s="50" t="str">
        <f>Sources!N2</f>
        <v xml:space="preserve">Mois : </v>
      </c>
      <c r="D3" s="51" t="str">
        <f>Sources!O35</f>
        <v>Mai</v>
      </c>
      <c r="E3" s="47"/>
      <c r="F3" s="49"/>
      <c r="H3" s="27" t="s">
        <v>50</v>
      </c>
      <c r="I3" s="6" t="s">
        <v>51</v>
      </c>
      <c r="L3" s="30" t="s">
        <v>55</v>
      </c>
      <c r="M3" s="6" t="s">
        <v>57</v>
      </c>
      <c r="Q3" s="38" t="s">
        <v>61</v>
      </c>
      <c r="R3" s="6" t="s">
        <v>62</v>
      </c>
      <c r="V3" s="31" t="s">
        <v>58</v>
      </c>
      <c r="W3" s="6" t="s">
        <v>58</v>
      </c>
    </row>
    <row r="4" spans="1:40" ht="13.8" thickBot="1" x14ac:dyDescent="0.3"/>
    <row r="5" spans="1:40" ht="73.95" customHeight="1" thickBot="1" x14ac:dyDescent="0.3">
      <c r="A5" s="71" t="str">
        <f>Sources!O3</f>
        <v>Europe 1</v>
      </c>
      <c r="B5" s="72"/>
      <c r="C5" s="72"/>
      <c r="D5" s="72"/>
      <c r="E5" s="72"/>
      <c r="F5" s="73"/>
      <c r="G5" s="15">
        <f>DATEVALUE(COLUMNS($B:B)&amp;Sources!$O$35&amp;Sources!$O$34)</f>
        <v>44317</v>
      </c>
      <c r="H5" s="8">
        <f>IF(G5="","",IF(MONTH(G5+1)&lt;&gt;MONTH(G5),"",G5+1))</f>
        <v>44318</v>
      </c>
      <c r="I5" s="8">
        <f t="shared" ref="I5:AK5" si="0">IF(H5="","",IF(MONTH(H5+1)&lt;&gt;MONTH(H5),"",H5+1))</f>
        <v>44319</v>
      </c>
      <c r="J5" s="8">
        <f t="shared" si="0"/>
        <v>44320</v>
      </c>
      <c r="K5" s="8">
        <f t="shared" si="0"/>
        <v>44321</v>
      </c>
      <c r="L5" s="8">
        <f t="shared" si="0"/>
        <v>44322</v>
      </c>
      <c r="M5" s="8">
        <f t="shared" si="0"/>
        <v>44323</v>
      </c>
      <c r="N5" s="8">
        <f t="shared" si="0"/>
        <v>44324</v>
      </c>
      <c r="O5" s="8">
        <f t="shared" si="0"/>
        <v>44325</v>
      </c>
      <c r="P5" s="8">
        <f t="shared" si="0"/>
        <v>44326</v>
      </c>
      <c r="Q5" s="8">
        <f t="shared" si="0"/>
        <v>44327</v>
      </c>
      <c r="R5" s="8">
        <f t="shared" si="0"/>
        <v>44328</v>
      </c>
      <c r="S5" s="8">
        <f t="shared" si="0"/>
        <v>44329</v>
      </c>
      <c r="T5" s="8">
        <f t="shared" si="0"/>
        <v>44330</v>
      </c>
      <c r="U5" s="8">
        <f t="shared" si="0"/>
        <v>44331</v>
      </c>
      <c r="V5" s="8">
        <f t="shared" si="0"/>
        <v>44332</v>
      </c>
      <c r="W5" s="8">
        <f t="shared" si="0"/>
        <v>44333</v>
      </c>
      <c r="X5" s="8">
        <f t="shared" si="0"/>
        <v>44334</v>
      </c>
      <c r="Y5" s="8">
        <f t="shared" si="0"/>
        <v>44335</v>
      </c>
      <c r="Z5" s="8">
        <f t="shared" si="0"/>
        <v>44336</v>
      </c>
      <c r="AA5" s="8">
        <f t="shared" si="0"/>
        <v>44337</v>
      </c>
      <c r="AB5" s="8">
        <f t="shared" si="0"/>
        <v>44338</v>
      </c>
      <c r="AC5" s="8">
        <f t="shared" si="0"/>
        <v>44339</v>
      </c>
      <c r="AD5" s="8">
        <f t="shared" si="0"/>
        <v>44340</v>
      </c>
      <c r="AE5" s="8">
        <f t="shared" si="0"/>
        <v>44341</v>
      </c>
      <c r="AF5" s="8">
        <f t="shared" si="0"/>
        <v>44342</v>
      </c>
      <c r="AG5" s="8">
        <f t="shared" si="0"/>
        <v>44343</v>
      </c>
      <c r="AH5" s="8">
        <f t="shared" si="0"/>
        <v>44344</v>
      </c>
      <c r="AI5" s="8">
        <f t="shared" si="0"/>
        <v>44345</v>
      </c>
      <c r="AJ5" s="8">
        <f t="shared" si="0"/>
        <v>44346</v>
      </c>
      <c r="AK5" s="25">
        <f t="shared" si="0"/>
        <v>44347</v>
      </c>
      <c r="AL5" s="43" t="str">
        <f>D6</f>
        <v>Solde CP</v>
      </c>
      <c r="AM5" s="44" t="str">
        <f t="shared" ref="AM5:AN5" si="1">E6</f>
        <v>Solde CA</v>
      </c>
      <c r="AN5" s="45" t="str">
        <f t="shared" si="1"/>
        <v>Solde RTT</v>
      </c>
    </row>
    <row r="6" spans="1:40" ht="13.8" thickBot="1" x14ac:dyDescent="0.3">
      <c r="A6" s="16" t="s">
        <v>32</v>
      </c>
      <c r="B6" s="14" t="s">
        <v>33</v>
      </c>
      <c r="C6" s="14" t="s">
        <v>34</v>
      </c>
      <c r="D6" s="14" t="s">
        <v>45</v>
      </c>
      <c r="E6" s="14" t="s">
        <v>46</v>
      </c>
      <c r="F6" s="17" t="s">
        <v>47</v>
      </c>
      <c r="G6" s="32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4"/>
      <c r="AL6" s="21"/>
      <c r="AM6" s="22"/>
      <c r="AN6" s="23"/>
    </row>
    <row r="7" spans="1:40" x14ac:dyDescent="0.25">
      <c r="A7" s="18" t="e" cm="1">
        <f t="array" aca="1" ref="A7" ca="1">IF(ROWS($1:1)&gt;COUNTA(ListeCollab),"",INDEX(ListeCollab,ROWS($1:1)))</f>
        <v>#N/A</v>
      </c>
      <c r="B7" s="13" t="e">
        <f ca="1">IF($A7="","",VLOOKUP($A7,[2]DR!$C$2:$AO$200,3,FALSE))</f>
        <v>#N/A</v>
      </c>
      <c r="C7" s="13" t="e">
        <f ca="1">IF($A7="","",VLOOKUP($A7,[2]DR!$C$2:$AO$200,5,FALSE))</f>
        <v>#N/A</v>
      </c>
      <c r="D7" s="13" t="e">
        <f ca="1">IF($A7="","",VLOOKUP($A7,[2]DR!$C$2:$AO$200,33,FALSE))</f>
        <v>#N/A</v>
      </c>
      <c r="E7" s="13" t="e">
        <f ca="1">IF($A7="","",VLOOKUP($A7,[2]DR!$C$2:$AO$200,37,FALSE))</f>
        <v>#N/A</v>
      </c>
      <c r="F7" s="19" t="e">
        <f ca="1">IF($A7="","",VLOOKUP($A7,[2]DR!$C$2:$AO$200,39,FALSE))</f>
        <v>#N/A</v>
      </c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4"/>
      <c r="AL7" s="21" t="e">
        <f ca="1">IF($A7="","",D7-COUNTIF($G7:$AK7,MID(AL$5,7,3)))</f>
        <v>#N/A</v>
      </c>
      <c r="AM7" s="21" t="e">
        <f t="shared" ref="AM7:AN22" ca="1" si="2">IF($A7="","",E7-COUNTIF($G7:$AK7,MID(AM$5,7,3)))</f>
        <v>#N/A</v>
      </c>
      <c r="AN7" s="42" t="e">
        <f t="shared" ca="1" si="2"/>
        <v>#N/A</v>
      </c>
    </row>
    <row r="8" spans="1:40" x14ac:dyDescent="0.25">
      <c r="A8" s="18" t="str" cm="1">
        <f t="array" aca="1" ref="A8" ca="1">IF(ROWS($1:2)&gt;COUNTA(ListeCollab),"",INDEX(ListeCollab,ROWS($1:2)))</f>
        <v/>
      </c>
      <c r="B8" s="13" t="str">
        <f ca="1">IF($A8="","",VLOOKUP($A8,[2]DR!$C$2:$AO$200,3,FALSE))</f>
        <v/>
      </c>
      <c r="C8" s="13" t="str">
        <f ca="1">IF($A8="","",VLOOKUP($A8,[2]DR!$C$2:$AO$200,5,FALSE))</f>
        <v/>
      </c>
      <c r="D8" s="13" t="str">
        <f ca="1">IF($A8="","",VLOOKUP($A8,[2]DR!$C$2:$AO$200,33,FALSE))</f>
        <v/>
      </c>
      <c r="E8" s="13" t="str">
        <f ca="1">IF($A8="","",VLOOKUP($A8,[2]DR!$C$2:$AO$200,37,FALSE))</f>
        <v/>
      </c>
      <c r="F8" s="19" t="str">
        <f ca="1">IF($A8="","",VLOOKUP($A8,[2]DR!$C$2:$AO$200,39,FALSE))</f>
        <v/>
      </c>
      <c r="G8" s="32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4"/>
      <c r="AL8" s="24" t="str">
        <f t="shared" ref="AL8:AN36" ca="1" si="3">IF($A8="","",D8-COUNTIF($G8:$AK8,MID(AL$5,7,3)))</f>
        <v/>
      </c>
      <c r="AM8" s="24" t="str">
        <f t="shared" ca="1" si="2"/>
        <v/>
      </c>
      <c r="AN8" s="39" t="str">
        <f t="shared" ca="1" si="2"/>
        <v/>
      </c>
    </row>
    <row r="9" spans="1:40" x14ac:dyDescent="0.25">
      <c r="A9" s="18" t="str" cm="1">
        <f t="array" aca="1" ref="A9" ca="1">IF(ROWS($1:3)&gt;COUNTA(ListeCollab),"",INDEX(ListeCollab,ROWS($1:3)))</f>
        <v/>
      </c>
      <c r="B9" s="13" t="str">
        <f ca="1">IF($A9="","",VLOOKUP($A9,[2]DR!$C$2:$AO$200,3,FALSE))</f>
        <v/>
      </c>
      <c r="C9" s="13" t="str">
        <f ca="1">IF($A9="","",VLOOKUP($A9,[2]DR!$C$2:$AO$200,5,FALSE))</f>
        <v/>
      </c>
      <c r="D9" s="13" t="str">
        <f ca="1">IF($A9="","",VLOOKUP($A9,[2]DR!$C$2:$AO$200,33,FALSE))</f>
        <v/>
      </c>
      <c r="E9" s="13" t="str">
        <f ca="1">IF($A9="","",VLOOKUP($A9,[2]DR!$C$2:$AO$200,37,FALSE))</f>
        <v/>
      </c>
      <c r="F9" s="19" t="str">
        <f ca="1">IF($A9="","",VLOOKUP($A9,[2]DR!$C$2:$AO$200,39,FALSE))</f>
        <v/>
      </c>
      <c r="G9" s="32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4"/>
      <c r="AL9" s="24" t="str">
        <f t="shared" ca="1" si="3"/>
        <v/>
      </c>
      <c r="AM9" s="24" t="str">
        <f t="shared" ca="1" si="2"/>
        <v/>
      </c>
      <c r="AN9" s="39" t="str">
        <f t="shared" ca="1" si="2"/>
        <v/>
      </c>
    </row>
    <row r="10" spans="1:40" x14ac:dyDescent="0.25">
      <c r="A10" s="18" t="str" cm="1">
        <f t="array" aca="1" ref="A10" ca="1">IF(ROWS($1:4)&gt;COUNTA(ListeCollab),"",INDEX(ListeCollab,ROWS($1:4)))</f>
        <v/>
      </c>
      <c r="B10" s="13" t="str">
        <f ca="1">IF($A10="","",VLOOKUP($A10,[2]DR!$C$2:$AO$200,3,FALSE))</f>
        <v/>
      </c>
      <c r="C10" s="13" t="str">
        <f ca="1">IF($A10="","",VLOOKUP($A10,[2]DR!$C$2:$AO$200,5,FALSE))</f>
        <v/>
      </c>
      <c r="D10" s="13" t="str">
        <f ca="1">IF($A10="","",VLOOKUP($A10,[2]DR!$C$2:$AO$200,33,FALSE))</f>
        <v/>
      </c>
      <c r="E10" s="13" t="str">
        <f ca="1">IF($A10="","",VLOOKUP($A10,[2]DR!$C$2:$AO$200,37,FALSE))</f>
        <v/>
      </c>
      <c r="F10" s="19" t="str">
        <f ca="1">IF($A10="","",VLOOKUP($A10,[2]DR!$C$2:$AO$200,39,FALSE))</f>
        <v/>
      </c>
      <c r="G10" s="32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4"/>
      <c r="AL10" s="24" t="str">
        <f t="shared" ca="1" si="3"/>
        <v/>
      </c>
      <c r="AM10" s="24" t="str">
        <f t="shared" ca="1" si="2"/>
        <v/>
      </c>
      <c r="AN10" s="39" t="str">
        <f t="shared" ca="1" si="2"/>
        <v/>
      </c>
    </row>
    <row r="11" spans="1:40" x14ac:dyDescent="0.25">
      <c r="A11" s="18" t="str" cm="1">
        <f t="array" aca="1" ref="A11" ca="1">IF(ROWS($1:5)&gt;COUNTA(ListeCollab),"",INDEX(ListeCollab,ROWS($1:5)))</f>
        <v/>
      </c>
      <c r="B11" s="13" t="str">
        <f ca="1">IF($A11="","",VLOOKUP($A11,[2]DR!$C$2:$AO$200,3,FALSE))</f>
        <v/>
      </c>
      <c r="C11" s="13" t="str">
        <f ca="1">IF($A11="","",VLOOKUP($A11,[2]DR!$C$2:$AO$200,5,FALSE))</f>
        <v/>
      </c>
      <c r="D11" s="13" t="str">
        <f ca="1">IF($A11="","",VLOOKUP($A11,[2]DR!$C$2:$AO$200,33,FALSE))</f>
        <v/>
      </c>
      <c r="E11" s="13" t="str">
        <f ca="1">IF($A11="","",VLOOKUP($A11,[2]DR!$C$2:$AO$200,37,FALSE))</f>
        <v/>
      </c>
      <c r="F11" s="19" t="str">
        <f ca="1">IF($A11="","",VLOOKUP($A11,[2]DR!$C$2:$AO$200,39,FALSE))</f>
        <v/>
      </c>
      <c r="G11" s="32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  <c r="AL11" s="24" t="str">
        <f t="shared" ca="1" si="3"/>
        <v/>
      </c>
      <c r="AM11" s="24" t="str">
        <f t="shared" ca="1" si="2"/>
        <v/>
      </c>
      <c r="AN11" s="39" t="str">
        <f t="shared" ca="1" si="2"/>
        <v/>
      </c>
    </row>
    <row r="12" spans="1:40" x14ac:dyDescent="0.25">
      <c r="A12" s="18" t="str" cm="1">
        <f t="array" aca="1" ref="A12" ca="1">IF(ROWS($1:6)&gt;COUNTA(ListeCollab),"",INDEX(ListeCollab,ROWS($1:6)))</f>
        <v/>
      </c>
      <c r="B12" s="13" t="str">
        <f ca="1">IF($A12="","",VLOOKUP($A12,[2]DR!$C$2:$AO$200,3,FALSE))</f>
        <v/>
      </c>
      <c r="C12" s="13" t="str">
        <f ca="1">IF($A12="","",VLOOKUP($A12,[2]DR!$C$2:$AO$200,5,FALSE))</f>
        <v/>
      </c>
      <c r="D12" s="13" t="str">
        <f ca="1">IF($A12="","",VLOOKUP($A12,[2]DR!$C$2:$AO$200,33,FALSE))</f>
        <v/>
      </c>
      <c r="E12" s="13" t="str">
        <f ca="1">IF($A12="","",VLOOKUP($A12,[2]DR!$C$2:$AO$200,37,FALSE))</f>
        <v/>
      </c>
      <c r="F12" s="19" t="str">
        <f ca="1">IF($A12="","",VLOOKUP($A12,[2]DR!$C$2:$AO$200,39,FALSE))</f>
        <v/>
      </c>
      <c r="G12" s="32"/>
      <c r="H12" s="33"/>
      <c r="I12" s="33"/>
      <c r="J12" s="33"/>
      <c r="K12" s="33"/>
      <c r="L12" s="33"/>
      <c r="M12" s="33"/>
      <c r="N12" s="33"/>
      <c r="O12" s="33"/>
      <c r="P12" s="35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4"/>
      <c r="AL12" s="24" t="str">
        <f t="shared" ca="1" si="3"/>
        <v/>
      </c>
      <c r="AM12" s="24" t="str">
        <f t="shared" ca="1" si="2"/>
        <v/>
      </c>
      <c r="AN12" s="39" t="str">
        <f t="shared" ca="1" si="2"/>
        <v/>
      </c>
    </row>
    <row r="13" spans="1:40" x14ac:dyDescent="0.25">
      <c r="A13" s="18" t="str" cm="1">
        <f t="array" aca="1" ref="A13" ca="1">IF(ROWS($1:7)&gt;COUNTA(ListeCollab),"",INDEX(ListeCollab,ROWS($1:7)))</f>
        <v/>
      </c>
      <c r="B13" s="13" t="str">
        <f ca="1">IF($A13="","",VLOOKUP($A13,[2]DR!$C$2:$AO$200,3,FALSE))</f>
        <v/>
      </c>
      <c r="C13" s="13" t="str">
        <f ca="1">IF($A13="","",VLOOKUP($A13,[2]DR!$C$2:$AO$200,5,FALSE))</f>
        <v/>
      </c>
      <c r="D13" s="13" t="str">
        <f ca="1">IF($A13="","",VLOOKUP($A13,[2]DR!$C$2:$AO$200,33,FALSE))</f>
        <v/>
      </c>
      <c r="E13" s="13" t="str">
        <f ca="1">IF($A13="","",VLOOKUP($A13,[2]DR!$C$2:$AO$200,37,FALSE))</f>
        <v/>
      </c>
      <c r="F13" s="19" t="str">
        <f ca="1">IF($A13="","",VLOOKUP($A13,[2]DR!$C$2:$AO$200,39,FALSE))</f>
        <v/>
      </c>
      <c r="G13" s="32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4"/>
      <c r="AL13" s="24" t="str">
        <f t="shared" ca="1" si="3"/>
        <v/>
      </c>
      <c r="AM13" s="24" t="str">
        <f t="shared" ca="1" si="2"/>
        <v/>
      </c>
      <c r="AN13" s="39" t="str">
        <f t="shared" ca="1" si="2"/>
        <v/>
      </c>
    </row>
    <row r="14" spans="1:40" x14ac:dyDescent="0.25">
      <c r="A14" s="18" t="str" cm="1">
        <f t="array" aca="1" ref="A14" ca="1">IF(ROWS($1:8)&gt;COUNTA(ListeCollab),"",INDEX(ListeCollab,ROWS($1:8)))</f>
        <v/>
      </c>
      <c r="B14" s="13" t="str">
        <f ca="1">IF($A14="","",VLOOKUP($A14,[2]DR!$C$2:$AO$200,3,FALSE))</f>
        <v/>
      </c>
      <c r="C14" s="13" t="str">
        <f ca="1">IF($A14="","",VLOOKUP($A14,[2]DR!$C$2:$AO$200,5,FALSE))</f>
        <v/>
      </c>
      <c r="D14" s="13" t="str">
        <f ca="1">IF($A14="","",VLOOKUP($A14,[2]DR!$C$2:$AO$200,33,FALSE))</f>
        <v/>
      </c>
      <c r="E14" s="13" t="str">
        <f ca="1">IF($A14="","",VLOOKUP($A14,[2]DR!$C$2:$AO$200,37,FALSE))</f>
        <v/>
      </c>
      <c r="F14" s="19" t="str">
        <f ca="1">IF($A14="","",VLOOKUP($A14,[2]DR!$C$2:$AO$200,39,FALSE))</f>
        <v/>
      </c>
      <c r="G14" s="32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4"/>
      <c r="AL14" s="24" t="str">
        <f t="shared" ca="1" si="3"/>
        <v/>
      </c>
      <c r="AM14" s="24" t="str">
        <f t="shared" ca="1" si="2"/>
        <v/>
      </c>
      <c r="AN14" s="39" t="str">
        <f t="shared" ca="1" si="2"/>
        <v/>
      </c>
    </row>
    <row r="15" spans="1:40" x14ac:dyDescent="0.25">
      <c r="A15" s="18" t="str" cm="1">
        <f t="array" aca="1" ref="A15" ca="1">IF(ROWS($1:9)&gt;COUNTA(ListeCollab),"",INDEX(ListeCollab,ROWS($1:9)))</f>
        <v/>
      </c>
      <c r="B15" s="13" t="str">
        <f ca="1">IF($A15="","",VLOOKUP($A15,[2]DR!$C$2:$AO$200,3,FALSE))</f>
        <v/>
      </c>
      <c r="C15" s="13" t="str">
        <f ca="1">IF($A15="","",VLOOKUP($A15,[2]DR!$C$2:$AO$200,5,FALSE))</f>
        <v/>
      </c>
      <c r="D15" s="13" t="str">
        <f ca="1">IF($A15="","",VLOOKUP($A15,[2]DR!$C$2:$AO$200,33,FALSE))</f>
        <v/>
      </c>
      <c r="E15" s="13" t="str">
        <f ca="1">IF($A15="","",VLOOKUP($A15,[2]DR!$C$2:$AO$200,37,FALSE))</f>
        <v/>
      </c>
      <c r="F15" s="19" t="str">
        <f ca="1">IF($A15="","",VLOOKUP($A15,[2]DR!$C$2:$AO$200,39,FALSE))</f>
        <v/>
      </c>
      <c r="G15" s="32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4"/>
      <c r="AL15" s="24" t="str">
        <f t="shared" ca="1" si="3"/>
        <v/>
      </c>
      <c r="AM15" s="24" t="str">
        <f t="shared" ca="1" si="2"/>
        <v/>
      </c>
      <c r="AN15" s="39" t="str">
        <f t="shared" ca="1" si="2"/>
        <v/>
      </c>
    </row>
    <row r="16" spans="1:40" x14ac:dyDescent="0.25">
      <c r="A16" s="18" t="str" cm="1">
        <f t="array" aca="1" ref="A16" ca="1">IF(ROWS($1:10)&gt;COUNTA(ListeCollab),"",INDEX(ListeCollab,ROWS($1:10)))</f>
        <v/>
      </c>
      <c r="B16" s="13" t="str">
        <f ca="1">IF($A16="","",VLOOKUP($A16,[2]DR!$C$2:$AO$200,3,FALSE))</f>
        <v/>
      </c>
      <c r="C16" s="13" t="str">
        <f ca="1">IF($A16="","",VLOOKUP($A16,[2]DR!$C$2:$AO$200,5,FALSE))</f>
        <v/>
      </c>
      <c r="D16" s="13" t="str">
        <f ca="1">IF($A16="","",VLOOKUP($A16,[2]DR!$C$2:$AO$200,33,FALSE))</f>
        <v/>
      </c>
      <c r="E16" s="13" t="str">
        <f ca="1">IF($A16="","",VLOOKUP($A16,[2]DR!$C$2:$AO$200,37,FALSE))</f>
        <v/>
      </c>
      <c r="F16" s="19" t="str">
        <f ca="1">IF($A16="","",VLOOKUP($A16,[2]DR!$C$2:$AO$200,39,FALSE))</f>
        <v/>
      </c>
      <c r="G16" s="32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  <c r="AL16" s="24" t="str">
        <f t="shared" ca="1" si="3"/>
        <v/>
      </c>
      <c r="AM16" s="24" t="str">
        <f t="shared" ca="1" si="2"/>
        <v/>
      </c>
      <c r="AN16" s="39" t="str">
        <f t="shared" ca="1" si="2"/>
        <v/>
      </c>
    </row>
    <row r="17" spans="1:40" x14ac:dyDescent="0.25">
      <c r="A17" s="18" t="str" cm="1">
        <f t="array" aca="1" ref="A17" ca="1">IF(ROWS($1:11)&gt;COUNTA(ListeCollab),"",INDEX(ListeCollab,ROWS($1:11)))</f>
        <v/>
      </c>
      <c r="B17" s="13" t="str">
        <f ca="1">IF($A17="","",VLOOKUP($A17,[2]DR!$C$2:$AO$200,3,FALSE))</f>
        <v/>
      </c>
      <c r="C17" s="13" t="str">
        <f ca="1">IF($A17="","",VLOOKUP($A17,[2]DR!$C$2:$AO$200,5,FALSE))</f>
        <v/>
      </c>
      <c r="D17" s="13" t="str">
        <f ca="1">IF($A17="","",VLOOKUP($A17,[2]DR!$C$2:$AO$200,33,FALSE))</f>
        <v/>
      </c>
      <c r="E17" s="13" t="str">
        <f ca="1">IF($A17="","",VLOOKUP($A17,[2]DR!$C$2:$AO$200,37,FALSE))</f>
        <v/>
      </c>
      <c r="F17" s="19" t="str">
        <f ca="1">IF($A17="","",VLOOKUP($A17,[2]DR!$C$2:$AO$200,39,FALSE))</f>
        <v/>
      </c>
      <c r="G17" s="32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4"/>
      <c r="AL17" s="24" t="str">
        <f t="shared" ca="1" si="3"/>
        <v/>
      </c>
      <c r="AM17" s="24" t="str">
        <f t="shared" ca="1" si="2"/>
        <v/>
      </c>
      <c r="AN17" s="39" t="str">
        <f t="shared" ca="1" si="2"/>
        <v/>
      </c>
    </row>
    <row r="18" spans="1:40" x14ac:dyDescent="0.25">
      <c r="A18" s="18" t="str" cm="1">
        <f t="array" aca="1" ref="A18" ca="1">IF(ROWS($1:12)&gt;COUNTA(ListeCollab),"",INDEX(ListeCollab,ROWS($1:12)))</f>
        <v/>
      </c>
      <c r="B18" s="13" t="str">
        <f ca="1">IF($A18="","",VLOOKUP($A18,[2]DR!$C$2:$AO$200,3,FALSE))</f>
        <v/>
      </c>
      <c r="C18" s="13" t="str">
        <f ca="1">IF($A18="","",VLOOKUP($A18,[2]DR!$C$2:$AO$200,5,FALSE))</f>
        <v/>
      </c>
      <c r="D18" s="13" t="str">
        <f ca="1">IF($A18="","",VLOOKUP($A18,[2]DR!$C$2:$AO$200,33,FALSE))</f>
        <v/>
      </c>
      <c r="E18" s="13" t="str">
        <f ca="1">IF($A18="","",VLOOKUP($A18,[2]DR!$C$2:$AO$200,37,FALSE))</f>
        <v/>
      </c>
      <c r="F18" s="19" t="str">
        <f ca="1">IF($A18="","",VLOOKUP($A18,[2]DR!$C$2:$AO$200,39,FALSE))</f>
        <v/>
      </c>
      <c r="G18" s="32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4"/>
      <c r="AL18" s="24" t="str">
        <f t="shared" ca="1" si="3"/>
        <v/>
      </c>
      <c r="AM18" s="24" t="str">
        <f t="shared" ca="1" si="2"/>
        <v/>
      </c>
      <c r="AN18" s="39" t="str">
        <f t="shared" ca="1" si="2"/>
        <v/>
      </c>
    </row>
    <row r="19" spans="1:40" x14ac:dyDescent="0.25">
      <c r="A19" s="18" t="str" cm="1">
        <f t="array" aca="1" ref="A19" ca="1">IF(ROWS($1:13)&gt;COUNTA(ListeCollab),"",INDEX(ListeCollab,ROWS($1:13)))</f>
        <v/>
      </c>
      <c r="B19" s="13" t="str">
        <f ca="1">IF($A19="","",VLOOKUP($A19,[2]DR!$C$2:$AO$200,3,FALSE))</f>
        <v/>
      </c>
      <c r="C19" s="13" t="str">
        <f ca="1">IF($A19="","",VLOOKUP($A19,[2]DR!$C$2:$AO$200,5,FALSE))</f>
        <v/>
      </c>
      <c r="D19" s="13" t="str">
        <f ca="1">IF($A19="","",VLOOKUP($A19,[2]DR!$C$2:$AO$200,33,FALSE))</f>
        <v/>
      </c>
      <c r="E19" s="13" t="str">
        <f ca="1">IF($A19="","",VLOOKUP($A19,[2]DR!$C$2:$AO$200,37,FALSE))</f>
        <v/>
      </c>
      <c r="F19" s="19" t="str">
        <f ca="1">IF($A19="","",VLOOKUP($A19,[2]DR!$C$2:$AO$200,39,FALSE))</f>
        <v/>
      </c>
      <c r="G19" s="32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4"/>
      <c r="AL19" s="24" t="str">
        <f t="shared" ca="1" si="3"/>
        <v/>
      </c>
      <c r="AM19" s="24" t="str">
        <f t="shared" ca="1" si="2"/>
        <v/>
      </c>
      <c r="AN19" s="39" t="str">
        <f t="shared" ca="1" si="2"/>
        <v/>
      </c>
    </row>
    <row r="20" spans="1:40" x14ac:dyDescent="0.25">
      <c r="A20" s="18" t="str" cm="1">
        <f t="array" aca="1" ref="A20" ca="1">IF(ROWS($1:14)&gt;COUNTA(ListeCollab),"",INDEX(ListeCollab,ROWS($1:14)))</f>
        <v/>
      </c>
      <c r="B20" s="13" t="str">
        <f ca="1">IF($A20="","",VLOOKUP($A20,[2]DR!$C$2:$AO$200,3,FALSE))</f>
        <v/>
      </c>
      <c r="C20" s="13" t="str">
        <f ca="1">IF($A20="","",VLOOKUP($A20,[2]DR!$C$2:$AO$200,5,FALSE))</f>
        <v/>
      </c>
      <c r="D20" s="13" t="str">
        <f ca="1">IF($A20="","",VLOOKUP($A20,[2]DR!$C$2:$AO$200,33,FALSE))</f>
        <v/>
      </c>
      <c r="E20" s="13" t="str">
        <f ca="1">IF($A20="","",VLOOKUP($A20,[2]DR!$C$2:$AO$200,37,FALSE))</f>
        <v/>
      </c>
      <c r="F20" s="19" t="str">
        <f ca="1">IF($A20="","",VLOOKUP($A20,[2]DR!$C$2:$AO$200,39,FALSE))</f>
        <v/>
      </c>
      <c r="G20" s="32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4"/>
      <c r="AL20" s="24" t="str">
        <f t="shared" ca="1" si="3"/>
        <v/>
      </c>
      <c r="AM20" s="24" t="str">
        <f t="shared" ca="1" si="2"/>
        <v/>
      </c>
      <c r="AN20" s="39" t="str">
        <f t="shared" ca="1" si="2"/>
        <v/>
      </c>
    </row>
    <row r="21" spans="1:40" x14ac:dyDescent="0.25">
      <c r="A21" s="18" t="str" cm="1">
        <f t="array" aca="1" ref="A21" ca="1">IF(ROWS($1:15)&gt;COUNTA(ListeCollab),"",INDEX(ListeCollab,ROWS($1:15)))</f>
        <v/>
      </c>
      <c r="B21" s="13" t="str">
        <f ca="1">IF($A21="","",VLOOKUP($A21,[2]DR!$C$2:$AO$200,3,FALSE))</f>
        <v/>
      </c>
      <c r="C21" s="13" t="str">
        <f ca="1">IF($A21="","",VLOOKUP($A21,[2]DR!$C$2:$AO$200,5,FALSE))</f>
        <v/>
      </c>
      <c r="D21" s="13" t="str">
        <f ca="1">IF($A21="","",VLOOKUP($A21,[2]DR!$C$2:$AO$200,33,FALSE))</f>
        <v/>
      </c>
      <c r="E21" s="13" t="str">
        <f ca="1">IF($A21="","",VLOOKUP($A21,[2]DR!$C$2:$AO$200,37,FALSE))</f>
        <v/>
      </c>
      <c r="F21" s="19" t="str">
        <f ca="1">IF($A21="","",VLOOKUP($A21,[2]DR!$C$2:$AO$200,39,FALSE))</f>
        <v/>
      </c>
      <c r="G21" s="32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4"/>
      <c r="AL21" s="24" t="str">
        <f t="shared" ca="1" si="3"/>
        <v/>
      </c>
      <c r="AM21" s="24" t="str">
        <f t="shared" ca="1" si="2"/>
        <v/>
      </c>
      <c r="AN21" s="39" t="str">
        <f t="shared" ca="1" si="2"/>
        <v/>
      </c>
    </row>
    <row r="22" spans="1:40" x14ac:dyDescent="0.25">
      <c r="A22" s="18" t="str" cm="1">
        <f t="array" aca="1" ref="A22" ca="1">IF(ROWS($1:16)&gt;COUNTA(ListeCollab),"",INDEX(ListeCollab,ROWS($1:16)))</f>
        <v/>
      </c>
      <c r="B22" s="13" t="str">
        <f ca="1">IF($A22="","",VLOOKUP($A22,[2]DR!$C$2:$AO$200,3,FALSE))</f>
        <v/>
      </c>
      <c r="C22" s="13" t="str">
        <f ca="1">IF($A22="","",VLOOKUP($A22,[2]DR!$C$2:$AO$200,5,FALSE))</f>
        <v/>
      </c>
      <c r="D22" s="13" t="str">
        <f ca="1">IF($A22="","",VLOOKUP($A22,[2]DR!$C$2:$AO$200,33,FALSE))</f>
        <v/>
      </c>
      <c r="E22" s="13" t="str">
        <f ca="1">IF($A22="","",VLOOKUP($A22,[2]DR!$C$2:$AO$200,37,FALSE))</f>
        <v/>
      </c>
      <c r="F22" s="19" t="str">
        <f ca="1">IF($A22="","",VLOOKUP($A22,[2]DR!$C$2:$AO$200,39,FALSE))</f>
        <v/>
      </c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  <c r="AL22" s="24" t="str">
        <f t="shared" ca="1" si="3"/>
        <v/>
      </c>
      <c r="AM22" s="24" t="str">
        <f t="shared" ca="1" si="2"/>
        <v/>
      </c>
      <c r="AN22" s="39" t="str">
        <f t="shared" ca="1" si="2"/>
        <v/>
      </c>
    </row>
    <row r="23" spans="1:40" x14ac:dyDescent="0.25">
      <c r="A23" s="18" t="str" cm="1">
        <f t="array" aca="1" ref="A23" ca="1">IF(ROWS($1:17)&gt;COUNTA(ListeCollab),"",INDEX(ListeCollab,ROWS($1:17)))</f>
        <v/>
      </c>
      <c r="B23" s="13" t="str">
        <f ca="1">IF($A23="","",VLOOKUP($A23,[2]DR!$C$2:$AO$200,3,FALSE))</f>
        <v/>
      </c>
      <c r="C23" s="13" t="str">
        <f ca="1">IF($A23="","",VLOOKUP($A23,[2]DR!$C$2:$AO$200,5,FALSE))</f>
        <v/>
      </c>
      <c r="D23" s="13" t="str">
        <f ca="1">IF($A23="","",VLOOKUP($A23,[2]DR!$C$2:$AO$200,33,FALSE))</f>
        <v/>
      </c>
      <c r="E23" s="13" t="str">
        <f ca="1">IF($A23="","",VLOOKUP($A23,[2]DR!$C$2:$AO$200,37,FALSE))</f>
        <v/>
      </c>
      <c r="F23" s="19" t="str">
        <f ca="1">IF($A23="","",VLOOKUP($A23,[2]DR!$C$2:$AO$200,39,FALSE))</f>
        <v/>
      </c>
      <c r="G23" s="32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4"/>
      <c r="AL23" s="24" t="str">
        <f t="shared" ca="1" si="3"/>
        <v/>
      </c>
      <c r="AM23" s="24" t="str">
        <f t="shared" ca="1" si="3"/>
        <v/>
      </c>
      <c r="AN23" s="39" t="str">
        <f t="shared" ca="1" si="3"/>
        <v/>
      </c>
    </row>
    <row r="24" spans="1:40" x14ac:dyDescent="0.25">
      <c r="A24" s="18" t="str" cm="1">
        <f t="array" aca="1" ref="A24" ca="1">IF(ROWS($1:18)&gt;COUNTA(ListeCollab),"",INDEX(ListeCollab,ROWS($1:18)))</f>
        <v/>
      </c>
      <c r="B24" s="13" t="str">
        <f ca="1">IF($A24="","",VLOOKUP($A24,[2]DR!$C$2:$AO$200,3,FALSE))</f>
        <v/>
      </c>
      <c r="C24" s="13" t="str">
        <f ca="1">IF($A24="","",VLOOKUP($A24,[2]DR!$C$2:$AO$200,5,FALSE))</f>
        <v/>
      </c>
      <c r="D24" s="13" t="str">
        <f ca="1">IF($A24="","",VLOOKUP($A24,[2]DR!$C$2:$AO$200,33,FALSE))</f>
        <v/>
      </c>
      <c r="E24" s="13" t="str">
        <f ca="1">IF($A24="","",VLOOKUP($A24,[2]DR!$C$2:$AO$200,37,FALSE))</f>
        <v/>
      </c>
      <c r="F24" s="19" t="str">
        <f ca="1">IF($A24="","",VLOOKUP($A24,[2]DR!$C$2:$AO$200,39,FALSE))</f>
        <v/>
      </c>
      <c r="G24" s="32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4"/>
      <c r="AL24" s="24" t="str">
        <f t="shared" ca="1" si="3"/>
        <v/>
      </c>
      <c r="AM24" s="24" t="str">
        <f t="shared" ca="1" si="3"/>
        <v/>
      </c>
      <c r="AN24" s="39" t="str">
        <f t="shared" ca="1" si="3"/>
        <v/>
      </c>
    </row>
    <row r="25" spans="1:40" x14ac:dyDescent="0.25">
      <c r="A25" s="18" t="str" cm="1">
        <f t="array" aca="1" ref="A25" ca="1">IF(ROWS($1:19)&gt;COUNTA(ListeCollab),"",INDEX(ListeCollab,ROWS($1:19)))</f>
        <v/>
      </c>
      <c r="B25" s="13" t="str">
        <f ca="1">IF($A25="","",VLOOKUP($A25,[2]DR!$C$2:$AO$200,3,FALSE))</f>
        <v/>
      </c>
      <c r="C25" s="13" t="str">
        <f ca="1">IF($A25="","",VLOOKUP($A25,[2]DR!$C$2:$AO$200,5,FALSE))</f>
        <v/>
      </c>
      <c r="D25" s="13" t="str">
        <f ca="1">IF($A25="","",VLOOKUP($A25,[2]DR!$C$2:$AO$200,33,FALSE))</f>
        <v/>
      </c>
      <c r="E25" s="13" t="str">
        <f ca="1">IF($A25="","",VLOOKUP($A25,[2]DR!$C$2:$AO$200,37,FALSE))</f>
        <v/>
      </c>
      <c r="F25" s="19" t="str">
        <f ca="1">IF($A25="","",VLOOKUP($A25,[2]DR!$C$2:$AO$200,39,FALSE))</f>
        <v/>
      </c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4"/>
      <c r="AL25" s="24" t="str">
        <f t="shared" ca="1" si="3"/>
        <v/>
      </c>
      <c r="AM25" s="24" t="str">
        <f t="shared" ca="1" si="3"/>
        <v/>
      </c>
      <c r="AN25" s="39" t="str">
        <f t="shared" ca="1" si="3"/>
        <v/>
      </c>
    </row>
    <row r="26" spans="1:40" x14ac:dyDescent="0.25">
      <c r="A26" s="18" t="str" cm="1">
        <f t="array" aca="1" ref="A26" ca="1">IF(ROWS($1:20)&gt;COUNTA(ListeCollab),"",INDEX(ListeCollab,ROWS($1:20)))</f>
        <v/>
      </c>
      <c r="B26" s="13" t="str">
        <f ca="1">IF($A26="","",VLOOKUP($A26,[2]DR!$C$2:$AO$200,3,FALSE))</f>
        <v/>
      </c>
      <c r="C26" s="13" t="str">
        <f ca="1">IF($A26="","",VLOOKUP($A26,[2]DR!$C$2:$AO$200,5,FALSE))</f>
        <v/>
      </c>
      <c r="D26" s="13" t="str">
        <f ca="1">IF($A26="","",VLOOKUP($A26,[2]DR!$C$2:$AO$200,33,FALSE))</f>
        <v/>
      </c>
      <c r="E26" s="13" t="str">
        <f ca="1">IF($A26="","",VLOOKUP($A26,[2]DR!$C$2:$AO$200,37,FALSE))</f>
        <v/>
      </c>
      <c r="F26" s="19" t="str">
        <f ca="1">IF($A26="","",VLOOKUP($A26,[2]DR!$C$2:$AO$200,39,FALSE))</f>
        <v/>
      </c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4"/>
      <c r="AL26" s="24" t="str">
        <f t="shared" ca="1" si="3"/>
        <v/>
      </c>
      <c r="AM26" s="24" t="str">
        <f t="shared" ca="1" si="3"/>
        <v/>
      </c>
      <c r="AN26" s="39" t="str">
        <f t="shared" ca="1" si="3"/>
        <v/>
      </c>
    </row>
    <row r="27" spans="1:40" x14ac:dyDescent="0.25">
      <c r="A27" s="18" t="str" cm="1">
        <f t="array" aca="1" ref="A27" ca="1">IF(ROWS($1:21)&gt;COUNTA(ListeCollab),"",INDEX(ListeCollab,ROWS($1:21)))</f>
        <v/>
      </c>
      <c r="B27" s="13" t="str">
        <f ca="1">IF($A27="","",VLOOKUP($A27,[2]DR!$C$2:$AO$200,3,FALSE))</f>
        <v/>
      </c>
      <c r="C27" s="13" t="str">
        <f ca="1">IF($A27="","",VLOOKUP($A27,[2]DR!$C$2:$AO$200,5,FALSE))</f>
        <v/>
      </c>
      <c r="D27" s="13" t="str">
        <f ca="1">IF($A27="","",VLOOKUP($A27,[2]DR!$C$2:$AO$200,33,FALSE))</f>
        <v/>
      </c>
      <c r="E27" s="13" t="str">
        <f ca="1">IF($A27="","",VLOOKUP($A27,[2]DR!$C$2:$AO$200,37,FALSE))</f>
        <v/>
      </c>
      <c r="F27" s="19" t="str">
        <f ca="1">IF($A27="","",VLOOKUP($A27,[2]DR!$C$2:$AO$200,39,FALSE))</f>
        <v/>
      </c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4"/>
      <c r="AL27" s="24" t="str">
        <f t="shared" ca="1" si="3"/>
        <v/>
      </c>
      <c r="AM27" s="24" t="str">
        <f t="shared" ca="1" si="3"/>
        <v/>
      </c>
      <c r="AN27" s="39" t="str">
        <f t="shared" ca="1" si="3"/>
        <v/>
      </c>
    </row>
    <row r="28" spans="1:40" x14ac:dyDescent="0.25">
      <c r="A28" s="18" t="str" cm="1">
        <f t="array" aca="1" ref="A28" ca="1">IF(ROWS($1:22)&gt;COUNTA(ListeCollab),"",INDEX(ListeCollab,ROWS($1:22)))</f>
        <v/>
      </c>
      <c r="B28" s="13" t="str">
        <f ca="1">IF($A28="","",VLOOKUP($A28,[2]DR!$C$2:$AO$200,3,FALSE))</f>
        <v/>
      </c>
      <c r="C28" s="13" t="str">
        <f ca="1">IF($A28="","",VLOOKUP($A28,[2]DR!$C$2:$AO$200,5,FALSE))</f>
        <v/>
      </c>
      <c r="D28" s="13" t="str">
        <f ca="1">IF($A28="","",VLOOKUP($A28,[2]DR!$C$2:$AO$200,33,FALSE))</f>
        <v/>
      </c>
      <c r="E28" s="13" t="str">
        <f ca="1">IF($A28="","",VLOOKUP($A28,[2]DR!$C$2:$AO$200,37,FALSE))</f>
        <v/>
      </c>
      <c r="F28" s="19" t="str">
        <f ca="1">IF($A28="","",VLOOKUP($A28,[2]DR!$C$2:$AO$200,39,FALSE))</f>
        <v/>
      </c>
      <c r="G28" s="32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4"/>
      <c r="AL28" s="24" t="str">
        <f t="shared" ca="1" si="3"/>
        <v/>
      </c>
      <c r="AM28" s="24" t="str">
        <f t="shared" ca="1" si="3"/>
        <v/>
      </c>
      <c r="AN28" s="39" t="str">
        <f t="shared" ca="1" si="3"/>
        <v/>
      </c>
    </row>
    <row r="29" spans="1:40" x14ac:dyDescent="0.25">
      <c r="A29" s="18" t="str" cm="1">
        <f t="array" aca="1" ref="A29" ca="1">IF(ROWS($1:23)&gt;COUNTA(ListeCollab),"",INDEX(ListeCollab,ROWS($1:23)))</f>
        <v/>
      </c>
      <c r="B29" s="13" t="str">
        <f ca="1">IF($A29="","",VLOOKUP($A29,[2]DR!$C$2:$AO$200,3,FALSE))</f>
        <v/>
      </c>
      <c r="C29" s="13" t="str">
        <f ca="1">IF($A29="","",VLOOKUP($A29,[2]DR!$C$2:$AO$200,5,FALSE))</f>
        <v/>
      </c>
      <c r="D29" s="13" t="str">
        <f ca="1">IF($A29="","",VLOOKUP($A29,[2]DR!$C$2:$AO$200,33,FALSE))</f>
        <v/>
      </c>
      <c r="E29" s="13" t="str">
        <f ca="1">IF($A29="","",VLOOKUP($A29,[2]DR!$C$2:$AO$200,37,FALSE))</f>
        <v/>
      </c>
      <c r="F29" s="19" t="str">
        <f ca="1">IF($A29="","",VLOOKUP($A29,[2]DR!$C$2:$AO$200,39,FALSE))</f>
        <v/>
      </c>
      <c r="G29" s="32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4"/>
      <c r="AL29" s="24" t="str">
        <f t="shared" ca="1" si="3"/>
        <v/>
      </c>
      <c r="AM29" s="24" t="str">
        <f t="shared" ca="1" si="3"/>
        <v/>
      </c>
      <c r="AN29" s="39" t="str">
        <f t="shared" ca="1" si="3"/>
        <v/>
      </c>
    </row>
    <row r="30" spans="1:40" x14ac:dyDescent="0.25">
      <c r="A30" s="18" t="str" cm="1">
        <f t="array" aca="1" ref="A30" ca="1">IF(ROWS($1:24)&gt;COUNTA(ListeCollab),"",INDEX(ListeCollab,ROWS($1:24)))</f>
        <v/>
      </c>
      <c r="B30" s="13" t="str">
        <f ca="1">IF($A30="","",VLOOKUP($A30,[2]DR!$C$2:$AO$200,3,FALSE))</f>
        <v/>
      </c>
      <c r="C30" s="13" t="str">
        <f ca="1">IF($A30="","",VLOOKUP($A30,[2]DR!$C$2:$AO$200,5,FALSE))</f>
        <v/>
      </c>
      <c r="D30" s="13" t="str">
        <f ca="1">IF($A30="","",VLOOKUP($A30,[2]DR!$C$2:$AO$200,33,FALSE))</f>
        <v/>
      </c>
      <c r="E30" s="13" t="str">
        <f ca="1">IF($A30="","",VLOOKUP($A30,[2]DR!$C$2:$AO$200,37,FALSE))</f>
        <v/>
      </c>
      <c r="F30" s="19" t="str">
        <f ca="1">IF($A30="","",VLOOKUP($A30,[2]DR!$C$2:$AO$200,39,FALSE))</f>
        <v/>
      </c>
      <c r="G30" s="32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4"/>
      <c r="AL30" s="24" t="str">
        <f t="shared" ca="1" si="3"/>
        <v/>
      </c>
      <c r="AM30" s="24" t="str">
        <f t="shared" ca="1" si="3"/>
        <v/>
      </c>
      <c r="AN30" s="39" t="str">
        <f t="shared" ca="1" si="3"/>
        <v/>
      </c>
    </row>
    <row r="31" spans="1:40" x14ac:dyDescent="0.25">
      <c r="A31" s="18" t="str" cm="1">
        <f t="array" aca="1" ref="A31" ca="1">IF(ROWS($1:25)&gt;COUNTA(ListeCollab),"",INDEX(ListeCollab,ROWS($1:25)))</f>
        <v/>
      </c>
      <c r="B31" s="13" t="str">
        <f ca="1">IF($A31="","",VLOOKUP($A31,[2]DR!$C$2:$AO$200,3,FALSE))</f>
        <v/>
      </c>
      <c r="C31" s="13" t="str">
        <f ca="1">IF($A31="","",VLOOKUP($A31,[2]DR!$C$2:$AO$200,5,FALSE))</f>
        <v/>
      </c>
      <c r="D31" s="13" t="str">
        <f ca="1">IF($A31="","",VLOOKUP($A31,[2]DR!$C$2:$AO$200,33,FALSE))</f>
        <v/>
      </c>
      <c r="E31" s="13" t="str">
        <f ca="1">IF($A31="","",VLOOKUP($A31,[2]DR!$C$2:$AO$200,37,FALSE))</f>
        <v/>
      </c>
      <c r="F31" s="19" t="str">
        <f ca="1">IF($A31="","",VLOOKUP($A31,[2]DR!$C$2:$AO$200,39,FALSE))</f>
        <v/>
      </c>
      <c r="G31" s="32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4"/>
      <c r="AL31" s="24" t="str">
        <f t="shared" ca="1" si="3"/>
        <v/>
      </c>
      <c r="AM31" s="24" t="str">
        <f t="shared" ca="1" si="3"/>
        <v/>
      </c>
      <c r="AN31" s="39" t="str">
        <f t="shared" ca="1" si="3"/>
        <v/>
      </c>
    </row>
    <row r="32" spans="1:40" x14ac:dyDescent="0.25">
      <c r="A32" s="18" t="str" cm="1">
        <f t="array" aca="1" ref="A32" ca="1">IF(ROWS($1:26)&gt;COUNTA(ListeCollab),"",INDEX(ListeCollab,ROWS($1:26)))</f>
        <v/>
      </c>
      <c r="B32" s="13" t="str">
        <f ca="1">IF($A32="","",VLOOKUP($A32,[2]DR!$C$2:$AO$200,3,FALSE))</f>
        <v/>
      </c>
      <c r="C32" s="13" t="str">
        <f ca="1">IF($A32="","",VLOOKUP($A32,[2]DR!$C$2:$AO$200,5,FALSE))</f>
        <v/>
      </c>
      <c r="D32" s="13" t="str">
        <f ca="1">IF($A32="","",VLOOKUP($A32,[2]DR!$C$2:$AO$200,33,FALSE))</f>
        <v/>
      </c>
      <c r="E32" s="13" t="str">
        <f ca="1">IF($A32="","",VLOOKUP($A32,[2]DR!$C$2:$AO$200,37,FALSE))</f>
        <v/>
      </c>
      <c r="F32" s="19" t="str">
        <f ca="1">IF($A32="","",VLOOKUP($A32,[2]DR!$C$2:$AO$200,39,FALSE))</f>
        <v/>
      </c>
      <c r="G32" s="32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4"/>
      <c r="AL32" s="24" t="str">
        <f t="shared" ca="1" si="3"/>
        <v/>
      </c>
      <c r="AM32" s="24" t="str">
        <f t="shared" ca="1" si="3"/>
        <v/>
      </c>
      <c r="AN32" s="39" t="str">
        <f t="shared" ca="1" si="3"/>
        <v/>
      </c>
    </row>
    <row r="33" spans="1:40" x14ac:dyDescent="0.25">
      <c r="A33" s="18" t="str" cm="1">
        <f t="array" aca="1" ref="A33" ca="1">IF(ROWS($1:27)&gt;COUNTA(ListeCollab),"",INDEX(ListeCollab,ROWS($1:27)))</f>
        <v/>
      </c>
      <c r="B33" s="13" t="str">
        <f ca="1">IF($A33="","",VLOOKUP($A33,[2]DR!$C$2:$AO$200,3,FALSE))</f>
        <v/>
      </c>
      <c r="C33" s="13" t="str">
        <f ca="1">IF($A33="","",VLOOKUP($A33,[2]DR!$C$2:$AO$200,5,FALSE))</f>
        <v/>
      </c>
      <c r="D33" s="13" t="str">
        <f ca="1">IF($A33="","",VLOOKUP($A33,[2]DR!$C$2:$AO$200,33,FALSE))</f>
        <v/>
      </c>
      <c r="E33" s="13" t="str">
        <f ca="1">IF($A33="","",VLOOKUP($A33,[2]DR!$C$2:$AO$200,37,FALSE))</f>
        <v/>
      </c>
      <c r="F33" s="19" t="str">
        <f ca="1">IF($A33="","",VLOOKUP($A33,[2]DR!$C$2:$AO$200,39,FALSE))</f>
        <v/>
      </c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4"/>
      <c r="AL33" s="24" t="str">
        <f t="shared" ca="1" si="3"/>
        <v/>
      </c>
      <c r="AM33" s="24" t="str">
        <f t="shared" ca="1" si="3"/>
        <v/>
      </c>
      <c r="AN33" s="39" t="str">
        <f t="shared" ca="1" si="3"/>
        <v/>
      </c>
    </row>
    <row r="34" spans="1:40" x14ac:dyDescent="0.25">
      <c r="A34" s="18" t="str" cm="1">
        <f t="array" aca="1" ref="A34" ca="1">IF(ROWS($1:28)&gt;COUNTA(ListeCollab),"",INDEX(ListeCollab,ROWS($1:28)))</f>
        <v/>
      </c>
      <c r="B34" s="13" t="str">
        <f ca="1">IF($A34="","",VLOOKUP($A34,[2]DR!$C$2:$AO$200,3,FALSE))</f>
        <v/>
      </c>
      <c r="C34" s="13" t="str">
        <f ca="1">IF($A34="","",VLOOKUP($A34,[2]DR!$C$2:$AO$200,5,FALSE))</f>
        <v/>
      </c>
      <c r="D34" s="13" t="str">
        <f ca="1">IF($A34="","",VLOOKUP($A34,[2]DR!$C$2:$AO$200,33,FALSE))</f>
        <v/>
      </c>
      <c r="E34" s="13" t="str">
        <f ca="1">IF($A34="","",VLOOKUP($A34,[2]DR!$C$2:$AO$200,37,FALSE))</f>
        <v/>
      </c>
      <c r="F34" s="19" t="str">
        <f ca="1">IF($A34="","",VLOOKUP($A34,[2]DR!$C$2:$AO$200,39,FALSE))</f>
        <v/>
      </c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4"/>
      <c r="AL34" s="24" t="str">
        <f t="shared" ca="1" si="3"/>
        <v/>
      </c>
      <c r="AM34" s="24" t="str">
        <f t="shared" ca="1" si="3"/>
        <v/>
      </c>
      <c r="AN34" s="39" t="str">
        <f t="shared" ca="1" si="3"/>
        <v/>
      </c>
    </row>
    <row r="35" spans="1:40" x14ac:dyDescent="0.25">
      <c r="A35" s="18" t="str" cm="1">
        <f t="array" aca="1" ref="A35" ca="1">IF(ROWS($1:29)&gt;COUNTA(ListeCollab),"",INDEX(ListeCollab,ROWS($1:29)))</f>
        <v/>
      </c>
      <c r="B35" s="13" t="str">
        <f ca="1">IF($A35="","",VLOOKUP($A35,[2]DR!$C$2:$AO$200,3,FALSE))</f>
        <v/>
      </c>
      <c r="C35" s="13" t="str">
        <f ca="1">IF($A35="","",VLOOKUP($A35,[2]DR!$C$2:$AO$200,5,FALSE))</f>
        <v/>
      </c>
      <c r="D35" s="13" t="str">
        <f ca="1">IF($A35="","",VLOOKUP($A35,[2]DR!$C$2:$AO$200,33,FALSE))</f>
        <v/>
      </c>
      <c r="E35" s="13" t="str">
        <f ca="1">IF($A35="","",VLOOKUP($A35,[2]DR!$C$2:$AO$200,37,FALSE))</f>
        <v/>
      </c>
      <c r="F35" s="19" t="str">
        <f ca="1">IF($A35="","",VLOOKUP($A35,[2]DR!$C$2:$AO$200,39,FALSE))</f>
        <v/>
      </c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4"/>
      <c r="AL35" s="24" t="str">
        <f t="shared" ca="1" si="3"/>
        <v/>
      </c>
      <c r="AM35" s="24" t="str">
        <f t="shared" ca="1" si="3"/>
        <v/>
      </c>
      <c r="AN35" s="39" t="str">
        <f t="shared" ca="1" si="3"/>
        <v/>
      </c>
    </row>
    <row r="36" spans="1:40" ht="13.8" thickBot="1" x14ac:dyDescent="0.3">
      <c r="A36" s="18" t="str" cm="1">
        <f t="array" aca="1" ref="A36" ca="1">IF(ROWS($1:30)&gt;COUNTA(ListeCollab),"",INDEX(ListeCollab,ROWS($1:30)))</f>
        <v/>
      </c>
      <c r="B36" s="13" t="str">
        <f ca="1">IF($A36="","",VLOOKUP($A36,[2]DR!$C$2:$AO$200,3,FALSE))</f>
        <v/>
      </c>
      <c r="C36" s="13" t="str">
        <f ca="1">IF($A36="","",VLOOKUP($A36,[2]DR!$C$2:$AO$200,5,FALSE))</f>
        <v/>
      </c>
      <c r="D36" s="13" t="str">
        <f ca="1">IF($A36="","",VLOOKUP($A36,[2]DR!$C$2:$AO$200,33,FALSE))</f>
        <v/>
      </c>
      <c r="E36" s="13" t="str">
        <f ca="1">IF($A36="","",VLOOKUP($A36,[2]DR!$C$2:$AO$200,37,FALSE))</f>
        <v/>
      </c>
      <c r="F36" s="19" t="str">
        <f ca="1">IF($A36="","",VLOOKUP($A36,[2]DR!$C$2:$AO$200,39,FALSE))</f>
        <v/>
      </c>
      <c r="G36" s="32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4"/>
      <c r="AL36" s="40" t="str">
        <f t="shared" ca="1" si="3"/>
        <v/>
      </c>
      <c r="AM36" s="40" t="str">
        <f t="shared" ca="1" si="3"/>
        <v/>
      </c>
      <c r="AN36" s="41" t="str">
        <f t="shared" ca="1" si="3"/>
        <v/>
      </c>
    </row>
  </sheetData>
  <mergeCells count="1">
    <mergeCell ref="A5:F5"/>
  </mergeCells>
  <conditionalFormatting sqref="G5:AK36 AL5:AN5">
    <cfRule type="expression" dxfId="9" priority="10">
      <formula>WEEKDAY(G$5,2)&gt;5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77861743-C97E-49EF-B991-CE8874D2BB12}">
            <xm:f>NOT(ISNA(VLOOKUP(G$5,Sources!$J$19:$J$31,1,0)))</xm:f>
            <x14:dxf>
              <fill>
                <patternFill>
                  <bgColor rgb="FFFFC000"/>
                </patternFill>
              </fill>
            </x14:dxf>
          </x14:cfRule>
          <xm:sqref>G5:AK36 AL5:AN5</xm:sqref>
        </x14:conditionalFormatting>
        <x14:conditionalFormatting xmlns:xm="http://schemas.microsoft.com/office/excel/2006/main">
          <x14:cfRule type="containsText" priority="2" operator="containsText" id="{66D7FEDF-20DF-41B8-B5D4-16F5664F1564}">
            <xm:f>NOT(ISERROR(SEARCH(Sources!$K$7,G7)))</xm:f>
            <xm:f>Sources!$K$7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AF11BAF8-1DC1-428F-8713-47A9C32484F0}">
            <xm:f>NOT(ISERROR(SEARCH(Sources!$K$6,G7)))</xm:f>
            <xm:f>Sources!$K$6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4" operator="containsText" id="{47CABA26-10C5-4620-A66C-E1F653A04CB3}">
            <xm:f>NOT(ISERROR(SEARCH(Sources!$K$5,G7)))</xm:f>
            <xm:f>Sources!$K$5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89BBD2EE-EF22-4A98-B2CB-A25967D95449}">
            <xm:f>NOT(ISERROR(SEARCH(Sources!$K$4,G7)))</xm:f>
            <xm:f>Sources!$K$4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B0B14574-DFDE-40A7-901B-93E306DC56C6}">
            <xm:f>NOT(ISERROR(SEARCH(Sources!$K$3,G7)))</xm:f>
            <xm:f>Sources!$K$3</xm:f>
            <x14:dxf>
              <font>
                <b/>
                <i val="0"/>
              </font>
              <fill>
                <patternFill>
                  <bgColor theme="9" tint="0.79998168889431442"/>
                </patternFill>
              </fill>
            </x14:dxf>
          </x14:cfRule>
          <x14:cfRule type="containsText" priority="7" operator="containsText" id="{3F22C3F2-BC62-41F4-A095-831AC3D40D77}">
            <xm:f>NOT(ISERROR(SEARCH(Sources!$K$2,G7)))</xm:f>
            <xm:f>Sources!$K$2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8" operator="containsText" id="{C68B3EF0-7638-43E8-AA0C-35A044F23BFB}">
            <xm:f>NOT(ISERROR(SEARCH(Sources!$K$1,G7)))</xm:f>
            <xm:f>Sources!$K$1</xm:f>
            <x14:dxf>
              <font>
                <b/>
                <i val="0"/>
              </font>
            </x14:dxf>
          </x14:cfRule>
          <xm:sqref>G7:AK36</xm:sqref>
        </x14:conditionalFormatting>
        <x14:conditionalFormatting xmlns:xm="http://schemas.microsoft.com/office/excel/2006/main">
          <x14:cfRule type="containsText" priority="1" operator="containsText" id="{16AE9B9B-26F5-481F-8DAB-6AF998C26111}">
            <xm:f>NOT(ISERROR(SEARCH(Sources!$K$8,AF18)))</xm:f>
            <xm:f>Sources!$K$8</xm:f>
            <x14:dxf>
              <font>
                <b/>
                <i val="0"/>
              </font>
              <fill>
                <patternFill>
                  <bgColor rgb="FF7030A0"/>
                </patternFill>
              </fill>
            </x14:dxf>
          </x14:cfRule>
          <xm:sqref>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Sources!$E$2:$E$13</xm:f>
          </x14:formula1>
          <xm:sqref>F2</xm:sqref>
        </x14:dataValidation>
        <x14:dataValidation type="list" allowBlank="1" showInputMessage="1" showErrorMessage="1">
          <x14:formula1>
            <xm:f>Sources!$B$2:$B$13</xm:f>
          </x14:formula1>
          <xm:sqref>F3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34"/>
  <sheetViews>
    <sheetView zoomScaleNormal="100" workbookViewId="0">
      <selection activeCell="K18" sqref="K18"/>
    </sheetView>
  </sheetViews>
  <sheetFormatPr baseColWidth="10" defaultRowHeight="13.2" x14ac:dyDescent="0.25"/>
  <cols>
    <col min="1" max="1" width="5.77734375" customWidth="1"/>
    <col min="2" max="5" width="10.77734375" customWidth="1"/>
    <col min="6" max="6" width="10.77734375" style="1" customWidth="1"/>
    <col min="7" max="42" width="5.77734375" customWidth="1"/>
  </cols>
  <sheetData>
    <row r="2" spans="1:42" ht="13.8" thickBot="1" x14ac:dyDescent="0.3"/>
    <row r="3" spans="1:42" ht="73.95" customHeight="1" thickBot="1" x14ac:dyDescent="0.3">
      <c r="A3" s="71" t="str">
        <f>Sources!O3</f>
        <v>Europe 1</v>
      </c>
      <c r="B3" s="72"/>
      <c r="C3" s="72"/>
      <c r="D3" s="72"/>
      <c r="E3" s="72"/>
      <c r="F3" s="74"/>
      <c r="G3" s="52" t="s">
        <v>14</v>
      </c>
      <c r="H3" s="53" t="s">
        <v>14</v>
      </c>
      <c r="I3" s="54" t="s">
        <v>14</v>
      </c>
      <c r="J3" s="52" t="s">
        <v>15</v>
      </c>
      <c r="K3" s="53" t="s">
        <v>15</v>
      </c>
      <c r="L3" s="54" t="s">
        <v>15</v>
      </c>
      <c r="M3" s="52" t="s">
        <v>65</v>
      </c>
      <c r="N3" s="53" t="s">
        <v>65</v>
      </c>
      <c r="O3" s="54" t="s">
        <v>65</v>
      </c>
      <c r="P3" s="52" t="s">
        <v>17</v>
      </c>
      <c r="Q3" s="53" t="s">
        <v>17</v>
      </c>
      <c r="R3" s="54" t="s">
        <v>17</v>
      </c>
      <c r="S3" s="52" t="s">
        <v>18</v>
      </c>
      <c r="T3" s="53" t="s">
        <v>18</v>
      </c>
      <c r="U3" s="54" t="s">
        <v>18</v>
      </c>
      <c r="V3" s="52" t="s">
        <v>19</v>
      </c>
      <c r="W3" s="53" t="s">
        <v>19</v>
      </c>
      <c r="X3" s="54" t="s">
        <v>19</v>
      </c>
      <c r="Y3" s="52" t="s">
        <v>20</v>
      </c>
      <c r="Z3" s="53" t="s">
        <v>20</v>
      </c>
      <c r="AA3" s="54" t="s">
        <v>20</v>
      </c>
      <c r="AB3" s="52" t="s">
        <v>9</v>
      </c>
      <c r="AC3" s="53" t="s">
        <v>9</v>
      </c>
      <c r="AD3" s="54" t="s">
        <v>9</v>
      </c>
      <c r="AE3" s="52" t="s">
        <v>10</v>
      </c>
      <c r="AF3" s="53" t="s">
        <v>10</v>
      </c>
      <c r="AG3" s="54" t="s">
        <v>10</v>
      </c>
      <c r="AH3" s="52" t="s">
        <v>11</v>
      </c>
      <c r="AI3" s="53" t="s">
        <v>11</v>
      </c>
      <c r="AJ3" s="54" t="s">
        <v>11</v>
      </c>
      <c r="AK3" s="52" t="s">
        <v>12</v>
      </c>
      <c r="AL3" s="53" t="s">
        <v>12</v>
      </c>
      <c r="AM3" s="54" t="s">
        <v>12</v>
      </c>
      <c r="AN3" s="52" t="s">
        <v>13</v>
      </c>
      <c r="AO3" s="53" t="s">
        <v>13</v>
      </c>
      <c r="AP3" s="54" t="s">
        <v>13</v>
      </c>
    </row>
    <row r="4" spans="1:42" ht="13.8" thickBot="1" x14ac:dyDescent="0.3">
      <c r="A4" s="16" t="s">
        <v>32</v>
      </c>
      <c r="B4" s="14" t="s">
        <v>33</v>
      </c>
      <c r="C4" s="14" t="s">
        <v>34</v>
      </c>
      <c r="D4" s="14" t="s">
        <v>45</v>
      </c>
      <c r="E4" s="14" t="s">
        <v>46</v>
      </c>
      <c r="F4" s="17" t="s">
        <v>47</v>
      </c>
      <c r="G4" s="57" t="s">
        <v>50</v>
      </c>
      <c r="H4" s="58" t="s">
        <v>61</v>
      </c>
      <c r="I4" s="59" t="s">
        <v>58</v>
      </c>
      <c r="J4" s="60" t="s">
        <v>50</v>
      </c>
      <c r="K4" s="58" t="s">
        <v>61</v>
      </c>
      <c r="L4" s="59" t="s">
        <v>58</v>
      </c>
      <c r="M4" s="60" t="s">
        <v>50</v>
      </c>
      <c r="N4" s="58" t="s">
        <v>61</v>
      </c>
      <c r="O4" s="59" t="s">
        <v>58</v>
      </c>
      <c r="P4" s="60" t="s">
        <v>50</v>
      </c>
      <c r="Q4" s="58" t="s">
        <v>61</v>
      </c>
      <c r="R4" s="59" t="s">
        <v>58</v>
      </c>
      <c r="S4" s="60" t="s">
        <v>50</v>
      </c>
      <c r="T4" s="58" t="s">
        <v>61</v>
      </c>
      <c r="U4" s="59" t="s">
        <v>58</v>
      </c>
      <c r="V4" s="60" t="s">
        <v>50</v>
      </c>
      <c r="W4" s="58" t="s">
        <v>61</v>
      </c>
      <c r="X4" s="59" t="s">
        <v>58</v>
      </c>
      <c r="Y4" s="60" t="s">
        <v>50</v>
      </c>
      <c r="Z4" s="58" t="s">
        <v>61</v>
      </c>
      <c r="AA4" s="59" t="s">
        <v>58</v>
      </c>
      <c r="AB4" s="60" t="s">
        <v>50</v>
      </c>
      <c r="AC4" s="58" t="s">
        <v>61</v>
      </c>
      <c r="AD4" s="59" t="s">
        <v>58</v>
      </c>
      <c r="AE4" s="60" t="s">
        <v>50</v>
      </c>
      <c r="AF4" s="58" t="s">
        <v>61</v>
      </c>
      <c r="AG4" s="59" t="s">
        <v>58</v>
      </c>
      <c r="AH4" s="60" t="s">
        <v>50</v>
      </c>
      <c r="AI4" s="58" t="s">
        <v>61</v>
      </c>
      <c r="AJ4" s="59" t="s">
        <v>58</v>
      </c>
      <c r="AK4" s="60" t="s">
        <v>50</v>
      </c>
      <c r="AL4" s="58" t="s">
        <v>61</v>
      </c>
      <c r="AM4" s="59" t="s">
        <v>58</v>
      </c>
      <c r="AN4" s="60" t="s">
        <v>50</v>
      </c>
      <c r="AO4" s="58" t="s">
        <v>61</v>
      </c>
      <c r="AP4" s="61" t="s">
        <v>58</v>
      </c>
    </row>
    <row r="5" spans="1:42" x14ac:dyDescent="0.25">
      <c r="A5" s="18" t="e">
        <f ca="1">IF(ROWS($1:1)&gt;COUNTA(ListeCollab),"",INDEX(ListeCollab,ROWS($1:1)))</f>
        <v>#N/A</v>
      </c>
      <c r="B5" s="13" t="e">
        <f ca="1">IF($A5="","",VLOOKUP($A5,[2]DR!$C$2:$AO$200,3,FALSE))</f>
        <v>#N/A</v>
      </c>
      <c r="C5" s="13" t="e">
        <f ca="1">IF($A5="","",VLOOKUP($A5,[2]DR!$C$2:$AO$200,5,FALSE))</f>
        <v>#N/A</v>
      </c>
      <c r="D5" s="13" t="e">
        <f ca="1">IF($A5="","",VLOOKUP($A5,[2]DR!$C$2:$AO$200,34,FALSE))</f>
        <v>#N/A</v>
      </c>
      <c r="E5" s="13" t="e">
        <f ca="1">IF($A5="","",VLOOKUP($A5,[2]DR!$C$2:$AO$200,38,FALSE))</f>
        <v>#N/A</v>
      </c>
      <c r="F5" s="55" t="e">
        <f ca="1">IF($A5="","",VLOOKUP($A5,[2]DR!$C$2:$AO$200,41,FALSE))</f>
        <v>#N/A</v>
      </c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</row>
    <row r="6" spans="1:42" x14ac:dyDescent="0.25">
      <c r="A6" s="18" t="e" cm="1">
        <f t="array" aca="1" ref="A6" ca="1">IF(ROWS($1:1)&gt;COUNTA(ListeCollab),"",INDEX(ListeCollab,ROWS($1:1)))</f>
        <v>#N/A</v>
      </c>
      <c r="B6" s="13" t="e">
        <f ca="1">IF($A6="","",VLOOKUP($A6,[2]DR!$C$2:$AO$200,3,FALSE))</f>
        <v>#N/A</v>
      </c>
      <c r="C6" s="13" t="e">
        <f ca="1">IF($A6="","",VLOOKUP($A6,[2]DR!$C$2:$AO$200,5,FALSE))</f>
        <v>#N/A</v>
      </c>
      <c r="D6" s="13" t="e">
        <f ca="1">IF($A6="","",VLOOKUP($A6,[2]DR!$C$2:$AO$200,34,FALSE))</f>
        <v>#N/A</v>
      </c>
      <c r="E6" s="13" t="e">
        <f ca="1">IF($A6="","",VLOOKUP($A6,[2]DR!$C$2:$AO$200,38,FALSE))</f>
        <v>#N/A</v>
      </c>
      <c r="F6" s="55" t="e">
        <f ca="1">IF($A6="","",VLOOKUP($A6,[2]DR!$C$2:$AO$200,41,FALSE))</f>
        <v>#N/A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</row>
    <row r="7" spans="1:42" x14ac:dyDescent="0.25">
      <c r="A7" s="18" t="e" cm="1">
        <f t="array" aca="1" ref="A7" ca="1">IF(ROWS($1:1)&gt;COUNTA(ListeCollab),"",INDEX(ListeCollab,ROWS($1:1)))</f>
        <v>#N/A</v>
      </c>
      <c r="B7" s="13" t="e">
        <f ca="1">IF($A7="","",VLOOKUP($A7,[2]DR!$C$2:$AO$200,3,FALSE))</f>
        <v>#N/A</v>
      </c>
      <c r="C7" s="13" t="e">
        <f ca="1">IF($A7="","",VLOOKUP($A7,[2]DR!$C$2:$AO$200,5,FALSE))</f>
        <v>#N/A</v>
      </c>
      <c r="D7" s="13" t="e">
        <f ca="1">IF($A7="","",VLOOKUP($A7,[2]DR!$C$2:$AO$200,34,FALSE))</f>
        <v>#N/A</v>
      </c>
      <c r="E7" s="13" t="e">
        <f ca="1">IF($A7="","",VLOOKUP($A7,[2]DR!$C$2:$AO$200,38,FALSE))</f>
        <v>#N/A</v>
      </c>
      <c r="F7" s="55" t="e">
        <f ca="1">IF($A7="","",VLOOKUP($A7,[2]DR!$C$2:$AO$200,41,FALSE))</f>
        <v>#N/A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</row>
    <row r="8" spans="1:42" x14ac:dyDescent="0.25">
      <c r="A8" s="18" t="str" cm="1">
        <f t="array" aca="1" ref="A8" ca="1">IF(ROWS($1:2)&gt;COUNTA(ListeCollab),"",INDEX(ListeCollab,ROWS($1:2)))</f>
        <v/>
      </c>
      <c r="B8" s="13" t="str">
        <f ca="1">IF($A8="","",VLOOKUP($A8,[2]DR!$C$2:$AO$200,3,FALSE))</f>
        <v/>
      </c>
      <c r="C8" s="13" t="str">
        <f ca="1">IF($A8="","",VLOOKUP($A8,[2]DR!$C$2:$AO$200,5,FALSE))</f>
        <v/>
      </c>
      <c r="D8" s="13" t="str">
        <f ca="1">IF($A8="","",VLOOKUP($A8,[2]DR!$C$2:$AO$200,34,FALSE))</f>
        <v/>
      </c>
      <c r="E8" s="13" t="str">
        <f ca="1">IF($A8="","",VLOOKUP($A8,[2]DR!$C$2:$AO$200,38,FALSE))</f>
        <v/>
      </c>
      <c r="F8" s="55" t="str">
        <f ca="1">IF($A8="","",VLOOKUP($A8,[2]DR!$C$2:$AO$200,41,FALSE))</f>
        <v/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</row>
    <row r="9" spans="1:42" x14ac:dyDescent="0.25">
      <c r="A9" s="18" t="str" cm="1">
        <f t="array" aca="1" ref="A9" ca="1">IF(ROWS($1:3)&gt;COUNTA(ListeCollab),"",INDEX(ListeCollab,ROWS($1:3)))</f>
        <v/>
      </c>
      <c r="B9" s="13" t="str">
        <f ca="1">IF($A9="","",VLOOKUP($A9,[2]DR!$C$2:$AO$200,3,FALSE))</f>
        <v/>
      </c>
      <c r="C9" s="13" t="str">
        <f ca="1">IF($A9="","",VLOOKUP($A9,[2]DR!$C$2:$AO$200,5,FALSE))</f>
        <v/>
      </c>
      <c r="D9" s="13" t="str">
        <f ca="1">IF($A9="","",VLOOKUP($A9,[2]DR!$C$2:$AO$200,34,FALSE))</f>
        <v/>
      </c>
      <c r="E9" s="13" t="str">
        <f ca="1">IF($A9="","",VLOOKUP($A9,[2]DR!$C$2:$AO$200,38,FALSE))</f>
        <v/>
      </c>
      <c r="F9" s="55" t="str">
        <f ca="1">IF($A9="","",VLOOKUP($A9,[2]DR!$C$2:$AO$200,41,FALSE))</f>
        <v/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 x14ac:dyDescent="0.25">
      <c r="A10" s="18" t="str" cm="1">
        <f t="array" aca="1" ref="A10" ca="1">IF(ROWS($1:4)&gt;COUNTA(ListeCollab),"",INDEX(ListeCollab,ROWS($1:4)))</f>
        <v/>
      </c>
      <c r="B10" s="13" t="str">
        <f ca="1">IF($A10="","",VLOOKUP($A10,[2]DR!$C$2:$AO$200,3,FALSE))</f>
        <v/>
      </c>
      <c r="C10" s="13" t="str">
        <f ca="1">IF($A10="","",VLOOKUP($A10,[2]DR!$C$2:$AO$200,5,FALSE))</f>
        <v/>
      </c>
      <c r="D10" s="13" t="str">
        <f ca="1">IF($A10="","",VLOOKUP($A10,[2]DR!$C$2:$AO$200,34,FALSE))</f>
        <v/>
      </c>
      <c r="E10" s="13" t="str">
        <f ca="1">IF($A10="","",VLOOKUP($A10,[2]DR!$C$2:$AO$200,38,FALSE))</f>
        <v/>
      </c>
      <c r="F10" s="55" t="str">
        <f ca="1">IF($A10="","",VLOOKUP($A10,[2]DR!$C$2:$AO$200,41,FALSE))</f>
        <v/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</row>
    <row r="11" spans="1:42" x14ac:dyDescent="0.25">
      <c r="A11" s="18" t="str" cm="1">
        <f t="array" aca="1" ref="A11" ca="1">IF(ROWS($1:5)&gt;COUNTA(ListeCollab),"",INDEX(ListeCollab,ROWS($1:5)))</f>
        <v/>
      </c>
      <c r="B11" s="13" t="str">
        <f ca="1">IF($A11="","",VLOOKUP($A11,[2]DR!$C$2:$AO$200,3,FALSE))</f>
        <v/>
      </c>
      <c r="C11" s="13" t="str">
        <f ca="1">IF($A11="","",VLOOKUP($A11,[2]DR!$C$2:$AO$200,5,FALSE))</f>
        <v/>
      </c>
      <c r="D11" s="13" t="str">
        <f ca="1">IF($A11="","",VLOOKUP($A11,[2]DR!$C$2:$AO$200,34,FALSE))</f>
        <v/>
      </c>
      <c r="E11" s="13" t="str">
        <f ca="1">IF($A11="","",VLOOKUP($A11,[2]DR!$C$2:$AO$200,38,FALSE))</f>
        <v/>
      </c>
      <c r="F11" s="55" t="str">
        <f ca="1">IF($A11="","",VLOOKUP($A11,[2]DR!$C$2:$AO$200,41,FALSE))</f>
        <v/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 x14ac:dyDescent="0.25">
      <c r="A12" s="18" t="str" cm="1">
        <f t="array" aca="1" ref="A12" ca="1">IF(ROWS($1:6)&gt;COUNTA(ListeCollab),"",INDEX(ListeCollab,ROWS($1:6)))</f>
        <v/>
      </c>
      <c r="B12" s="13" t="str">
        <f ca="1">IF($A12="","",VLOOKUP($A12,[2]DR!$C$2:$AO$200,3,FALSE))</f>
        <v/>
      </c>
      <c r="C12" s="13" t="str">
        <f ca="1">IF($A12="","",VLOOKUP($A12,[2]DR!$C$2:$AO$200,5,FALSE))</f>
        <v/>
      </c>
      <c r="D12" s="13" t="str">
        <f ca="1">IF($A12="","",VLOOKUP($A12,[2]DR!$C$2:$AO$200,34,FALSE))</f>
        <v/>
      </c>
      <c r="E12" s="13" t="str">
        <f ca="1">IF($A12="","",VLOOKUP($A12,[2]DR!$C$2:$AO$200,38,FALSE))</f>
        <v/>
      </c>
      <c r="F12" s="55" t="str">
        <f ca="1">IF($A12="","",VLOOKUP($A12,[2]DR!$C$2:$AO$200,41,FALSE))</f>
        <v/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</row>
    <row r="13" spans="1:42" x14ac:dyDescent="0.25">
      <c r="A13" s="18" t="str" cm="1">
        <f t="array" aca="1" ref="A13" ca="1">IF(ROWS($1:7)&gt;COUNTA(ListeCollab),"",INDEX(ListeCollab,ROWS($1:7)))</f>
        <v/>
      </c>
      <c r="B13" s="13" t="str">
        <f ca="1">IF($A13="","",VLOOKUP($A13,[2]DR!$C$2:$AO$200,3,FALSE))</f>
        <v/>
      </c>
      <c r="C13" s="13" t="str">
        <f ca="1">IF($A13="","",VLOOKUP($A13,[2]DR!$C$2:$AO$200,5,FALSE))</f>
        <v/>
      </c>
      <c r="D13" s="13" t="str">
        <f ca="1">IF($A13="","",VLOOKUP($A13,[2]DR!$C$2:$AO$200,34,FALSE))</f>
        <v/>
      </c>
      <c r="E13" s="13" t="str">
        <f ca="1">IF($A13="","",VLOOKUP($A13,[2]DR!$C$2:$AO$200,38,FALSE))</f>
        <v/>
      </c>
      <c r="F13" s="55" t="str">
        <f ca="1">IF($A13="","",VLOOKUP($A13,[2]DR!$C$2:$AO$200,41,FALSE))</f>
        <v/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1:42" x14ac:dyDescent="0.25">
      <c r="A14" s="18" t="str" cm="1">
        <f t="array" aca="1" ref="A14" ca="1">IF(ROWS($1:8)&gt;COUNTA(ListeCollab),"",INDEX(ListeCollab,ROWS($1:8)))</f>
        <v/>
      </c>
      <c r="B14" s="13" t="str">
        <f ca="1">IF($A14="","",VLOOKUP($A14,[2]DR!$C$2:$AO$200,3,FALSE))</f>
        <v/>
      </c>
      <c r="C14" s="13" t="str">
        <f ca="1">IF($A14="","",VLOOKUP($A14,[2]DR!$C$2:$AO$200,5,FALSE))</f>
        <v/>
      </c>
      <c r="D14" s="13" t="str">
        <f ca="1">IF($A14="","",VLOOKUP($A14,[2]DR!$C$2:$AO$200,34,FALSE))</f>
        <v/>
      </c>
      <c r="E14" s="13" t="str">
        <f ca="1">IF($A14="","",VLOOKUP($A14,[2]DR!$C$2:$AO$200,38,FALSE))</f>
        <v/>
      </c>
      <c r="F14" s="55" t="str">
        <f ca="1">IF($A14="","",VLOOKUP($A14,[2]DR!$C$2:$AO$200,41,FALSE))</f>
        <v/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</row>
    <row r="15" spans="1:42" x14ac:dyDescent="0.25">
      <c r="A15" s="18" t="str" cm="1">
        <f t="array" aca="1" ref="A15" ca="1">IF(ROWS($1:9)&gt;COUNTA(ListeCollab),"",INDEX(ListeCollab,ROWS($1:9)))</f>
        <v/>
      </c>
      <c r="B15" s="13" t="str">
        <f ca="1">IF($A15="","",VLOOKUP($A15,[2]DR!$C$2:$AO$200,3,FALSE))</f>
        <v/>
      </c>
      <c r="C15" s="13" t="str">
        <f ca="1">IF($A15="","",VLOOKUP($A15,[2]DR!$C$2:$AO$200,5,FALSE))</f>
        <v/>
      </c>
      <c r="D15" s="13" t="str">
        <f ca="1">IF($A15="","",VLOOKUP($A15,[2]DR!$C$2:$AO$200,34,FALSE))</f>
        <v/>
      </c>
      <c r="E15" s="13" t="str">
        <f ca="1">IF($A15="","",VLOOKUP($A15,[2]DR!$C$2:$AO$200,38,FALSE))</f>
        <v/>
      </c>
      <c r="F15" s="55" t="str">
        <f ca="1">IF($A15="","",VLOOKUP($A15,[2]DR!$C$2:$AO$200,41,FALSE))</f>
        <v/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</row>
    <row r="16" spans="1:42" x14ac:dyDescent="0.25">
      <c r="A16" s="18" t="str" cm="1">
        <f t="array" aca="1" ref="A16" ca="1">IF(ROWS($1:10)&gt;COUNTA(ListeCollab),"",INDEX(ListeCollab,ROWS($1:10)))</f>
        <v/>
      </c>
      <c r="B16" s="13" t="str">
        <f ca="1">IF($A16="","",VLOOKUP($A16,[2]DR!$C$2:$AO$200,3,FALSE))</f>
        <v/>
      </c>
      <c r="C16" s="13" t="str">
        <f ca="1">IF($A16="","",VLOOKUP($A16,[2]DR!$C$2:$AO$200,5,FALSE))</f>
        <v/>
      </c>
      <c r="D16" s="13" t="str">
        <f ca="1">IF($A16="","",VLOOKUP($A16,[2]DR!$C$2:$AO$200,34,FALSE))</f>
        <v/>
      </c>
      <c r="E16" s="13" t="str">
        <f ca="1">IF($A16="","",VLOOKUP($A16,[2]DR!$C$2:$AO$200,38,FALSE))</f>
        <v/>
      </c>
      <c r="F16" s="55" t="str">
        <f ca="1">IF($A16="","",VLOOKUP($A16,[2]DR!$C$2:$AO$200,41,FALSE))</f>
        <v/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</row>
    <row r="17" spans="1:42" x14ac:dyDescent="0.25">
      <c r="A17" s="18" t="str" cm="1">
        <f t="array" aca="1" ref="A17" ca="1">IF(ROWS($1:11)&gt;COUNTA(ListeCollab),"",INDEX(ListeCollab,ROWS($1:11)))</f>
        <v/>
      </c>
      <c r="B17" s="13" t="str">
        <f ca="1">IF($A17="","",VLOOKUP($A17,[2]DR!$C$2:$AO$200,3,FALSE))</f>
        <v/>
      </c>
      <c r="C17" s="13" t="str">
        <f ca="1">IF($A17="","",VLOOKUP($A17,[2]DR!$C$2:$AO$200,5,FALSE))</f>
        <v/>
      </c>
      <c r="D17" s="13" t="str">
        <f ca="1">IF($A17="","",VLOOKUP($A17,[2]DR!$C$2:$AO$200,34,FALSE))</f>
        <v/>
      </c>
      <c r="E17" s="13" t="str">
        <f ca="1">IF($A17="","",VLOOKUP($A17,[2]DR!$C$2:$AO$200,38,FALSE))</f>
        <v/>
      </c>
      <c r="F17" s="55" t="str">
        <f ca="1">IF($A17="","",VLOOKUP($A17,[2]DR!$C$2:$AO$200,41,FALSE))</f>
        <v/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</row>
    <row r="18" spans="1:42" x14ac:dyDescent="0.25">
      <c r="A18" s="18" t="str" cm="1">
        <f t="array" aca="1" ref="A18" ca="1">IF(ROWS($1:12)&gt;COUNTA(ListeCollab),"",INDEX(ListeCollab,ROWS($1:12)))</f>
        <v/>
      </c>
      <c r="B18" s="13" t="str">
        <f ca="1">IF($A18="","",VLOOKUP($A18,[2]DR!$C$2:$AO$200,3,FALSE))</f>
        <v/>
      </c>
      <c r="C18" s="13" t="str">
        <f ca="1">IF($A18="","",VLOOKUP($A18,[2]DR!$C$2:$AO$200,5,FALSE))</f>
        <v/>
      </c>
      <c r="D18" s="13" t="str">
        <f ca="1">IF($A18="","",VLOOKUP($A18,[2]DR!$C$2:$AO$200,34,FALSE))</f>
        <v/>
      </c>
      <c r="E18" s="13" t="str">
        <f ca="1">IF($A18="","",VLOOKUP($A18,[2]DR!$C$2:$AO$200,38,FALSE))</f>
        <v/>
      </c>
      <c r="F18" s="55" t="str">
        <f ca="1">IF($A18="","",VLOOKUP($A18,[2]DR!$C$2:$AO$200,41,FALSE))</f>
        <v/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</row>
    <row r="19" spans="1:42" x14ac:dyDescent="0.25">
      <c r="A19" s="18" t="str" cm="1">
        <f t="array" aca="1" ref="A19" ca="1">IF(ROWS($1:13)&gt;COUNTA(ListeCollab),"",INDEX(ListeCollab,ROWS($1:13)))</f>
        <v/>
      </c>
      <c r="B19" s="13" t="str">
        <f ca="1">IF($A19="","",VLOOKUP($A19,[2]DR!$C$2:$AO$200,3,FALSE))</f>
        <v/>
      </c>
      <c r="C19" s="13" t="str">
        <f ca="1">IF($A19="","",VLOOKUP($A19,[2]DR!$C$2:$AO$200,5,FALSE))</f>
        <v/>
      </c>
      <c r="D19" s="13" t="str">
        <f ca="1">IF($A19="","",VLOOKUP($A19,[2]DR!$C$2:$AO$200,34,FALSE))</f>
        <v/>
      </c>
      <c r="E19" s="13" t="str">
        <f ca="1">IF($A19="","",VLOOKUP($A19,[2]DR!$C$2:$AO$200,38,FALSE))</f>
        <v/>
      </c>
      <c r="F19" s="55" t="str">
        <f ca="1">IF($A19="","",VLOOKUP($A19,[2]DR!$C$2:$AO$200,41,FALSE))</f>
        <v/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</row>
    <row r="20" spans="1:42" x14ac:dyDescent="0.25">
      <c r="A20" s="18" t="str" cm="1">
        <f t="array" aca="1" ref="A20" ca="1">IF(ROWS($1:14)&gt;COUNTA(ListeCollab),"",INDEX(ListeCollab,ROWS($1:14)))</f>
        <v/>
      </c>
      <c r="B20" s="13" t="str">
        <f ca="1">IF($A20="","",VLOOKUP($A20,[2]DR!$C$2:$AO$200,3,FALSE))</f>
        <v/>
      </c>
      <c r="C20" s="13" t="str">
        <f ca="1">IF($A20="","",VLOOKUP($A20,[2]DR!$C$2:$AO$200,5,FALSE))</f>
        <v/>
      </c>
      <c r="D20" s="13" t="str">
        <f ca="1">IF($A20="","",VLOOKUP($A20,[2]DR!$C$2:$AO$200,34,FALSE))</f>
        <v/>
      </c>
      <c r="E20" s="13" t="str">
        <f ca="1">IF($A20="","",VLOOKUP($A20,[2]DR!$C$2:$AO$200,38,FALSE))</f>
        <v/>
      </c>
      <c r="F20" s="55" t="str">
        <f ca="1">IF($A20="","",VLOOKUP($A20,[2]DR!$C$2:$AO$200,41,FALSE))</f>
        <v/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</row>
    <row r="21" spans="1:42" x14ac:dyDescent="0.25">
      <c r="A21" s="18" t="str" cm="1">
        <f t="array" aca="1" ref="A21" ca="1">IF(ROWS($1:15)&gt;COUNTA(ListeCollab),"",INDEX(ListeCollab,ROWS($1:15)))</f>
        <v/>
      </c>
      <c r="B21" s="13" t="str">
        <f ca="1">IF($A21="","",VLOOKUP($A21,[2]DR!$C$2:$AO$200,3,FALSE))</f>
        <v/>
      </c>
      <c r="C21" s="13" t="str">
        <f ca="1">IF($A21="","",VLOOKUP($A21,[2]DR!$C$2:$AO$200,5,FALSE))</f>
        <v/>
      </c>
      <c r="D21" s="13" t="str">
        <f ca="1">IF($A21="","",VLOOKUP($A21,[2]DR!$C$2:$AO$200,34,FALSE))</f>
        <v/>
      </c>
      <c r="E21" s="13" t="str">
        <f ca="1">IF($A21="","",VLOOKUP($A21,[2]DR!$C$2:$AO$200,38,FALSE))</f>
        <v/>
      </c>
      <c r="F21" s="55" t="str">
        <f ca="1">IF($A21="","",VLOOKUP($A21,[2]DR!$C$2:$AO$200,41,FALSE))</f>
        <v/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</row>
    <row r="22" spans="1:42" x14ac:dyDescent="0.25">
      <c r="A22" s="18" t="str" cm="1">
        <f t="array" aca="1" ref="A22" ca="1">IF(ROWS($1:16)&gt;COUNTA(ListeCollab),"",INDEX(ListeCollab,ROWS($1:16)))</f>
        <v/>
      </c>
      <c r="B22" s="13" t="str">
        <f ca="1">IF($A22="","",VLOOKUP($A22,[2]DR!$C$2:$AO$200,3,FALSE))</f>
        <v/>
      </c>
      <c r="C22" s="13" t="str">
        <f ca="1">IF($A22="","",VLOOKUP($A22,[2]DR!$C$2:$AO$200,5,FALSE))</f>
        <v/>
      </c>
      <c r="D22" s="13" t="str">
        <f ca="1">IF($A22="","",VLOOKUP($A22,[2]DR!$C$2:$AO$200,34,FALSE))</f>
        <v/>
      </c>
      <c r="E22" s="13" t="str">
        <f ca="1">IF($A22="","",VLOOKUP($A22,[2]DR!$C$2:$AO$200,38,FALSE))</f>
        <v/>
      </c>
      <c r="F22" s="55" t="str">
        <f ca="1">IF($A22="","",VLOOKUP($A22,[2]DR!$C$2:$AO$200,41,FALSE))</f>
        <v/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</row>
    <row r="23" spans="1:42" x14ac:dyDescent="0.25">
      <c r="A23" s="18" t="str" cm="1">
        <f t="array" aca="1" ref="A23" ca="1">IF(ROWS($1:17)&gt;COUNTA(ListeCollab),"",INDEX(ListeCollab,ROWS($1:17)))</f>
        <v/>
      </c>
      <c r="B23" s="13" t="str">
        <f ca="1">IF($A23="","",VLOOKUP($A23,[2]DR!$C$2:$AO$200,3,FALSE))</f>
        <v/>
      </c>
      <c r="C23" s="13" t="str">
        <f ca="1">IF($A23="","",VLOOKUP($A23,[2]DR!$C$2:$AO$200,5,FALSE))</f>
        <v/>
      </c>
      <c r="D23" s="13" t="str">
        <f ca="1">IF($A23="","",VLOOKUP($A23,[2]DR!$C$2:$AO$200,34,FALSE))</f>
        <v/>
      </c>
      <c r="E23" s="13" t="str">
        <f ca="1">IF($A23="","",VLOOKUP($A23,[2]DR!$C$2:$AO$200,38,FALSE))</f>
        <v/>
      </c>
      <c r="F23" s="55" t="str">
        <f ca="1">IF($A23="","",VLOOKUP($A23,[2]DR!$C$2:$AO$200,41,FALSE))</f>
        <v/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</row>
    <row r="24" spans="1:42" x14ac:dyDescent="0.25">
      <c r="A24" s="18" t="str" cm="1">
        <f t="array" aca="1" ref="A24" ca="1">IF(ROWS($1:18)&gt;COUNTA(ListeCollab),"",INDEX(ListeCollab,ROWS($1:18)))</f>
        <v/>
      </c>
      <c r="B24" s="13" t="str">
        <f ca="1">IF($A24="","",VLOOKUP($A24,[2]DR!$C$2:$AO$200,3,FALSE))</f>
        <v/>
      </c>
      <c r="C24" s="13" t="str">
        <f ca="1">IF($A24="","",VLOOKUP($A24,[2]DR!$C$2:$AO$200,5,FALSE))</f>
        <v/>
      </c>
      <c r="D24" s="13" t="str">
        <f ca="1">IF($A24="","",VLOOKUP($A24,[2]DR!$C$2:$AO$200,34,FALSE))</f>
        <v/>
      </c>
      <c r="E24" s="13" t="str">
        <f ca="1">IF($A24="","",VLOOKUP($A24,[2]DR!$C$2:$AO$200,38,FALSE))</f>
        <v/>
      </c>
      <c r="F24" s="55" t="str">
        <f ca="1">IF($A24="","",VLOOKUP($A24,[2]DR!$C$2:$AO$200,41,FALSE))</f>
        <v/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</row>
    <row r="25" spans="1:42" x14ac:dyDescent="0.25">
      <c r="A25" s="18" t="str" cm="1">
        <f t="array" aca="1" ref="A25" ca="1">IF(ROWS($1:19)&gt;COUNTA(ListeCollab),"",INDEX(ListeCollab,ROWS($1:19)))</f>
        <v/>
      </c>
      <c r="B25" s="13" t="str">
        <f ca="1">IF($A25="","",VLOOKUP($A25,[2]DR!$C$2:$AO$200,3,FALSE))</f>
        <v/>
      </c>
      <c r="C25" s="13" t="str">
        <f ca="1">IF($A25="","",VLOOKUP($A25,[2]DR!$C$2:$AO$200,5,FALSE))</f>
        <v/>
      </c>
      <c r="D25" s="13" t="str">
        <f ca="1">IF($A25="","",VLOOKUP($A25,[2]DR!$C$2:$AO$200,34,FALSE))</f>
        <v/>
      </c>
      <c r="E25" s="13" t="str">
        <f ca="1">IF($A25="","",VLOOKUP($A25,[2]DR!$C$2:$AO$200,38,FALSE))</f>
        <v/>
      </c>
      <c r="F25" s="55" t="str">
        <f ca="1">IF($A25="","",VLOOKUP($A25,[2]DR!$C$2:$AO$200,41,FALSE))</f>
        <v/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</row>
    <row r="26" spans="1:42" x14ac:dyDescent="0.25">
      <c r="A26" s="18" t="str" cm="1">
        <f t="array" aca="1" ref="A26" ca="1">IF(ROWS($1:20)&gt;COUNTA(ListeCollab),"",INDEX(ListeCollab,ROWS($1:20)))</f>
        <v/>
      </c>
      <c r="B26" s="13" t="str">
        <f ca="1">IF($A26="","",VLOOKUP($A26,[2]DR!$C$2:$AO$200,3,FALSE))</f>
        <v/>
      </c>
      <c r="C26" s="13" t="str">
        <f ca="1">IF($A26="","",VLOOKUP($A26,[2]DR!$C$2:$AO$200,5,FALSE))</f>
        <v/>
      </c>
      <c r="D26" s="13" t="str">
        <f ca="1">IF($A26="","",VLOOKUP($A26,[2]DR!$C$2:$AO$200,34,FALSE))</f>
        <v/>
      </c>
      <c r="E26" s="13" t="str">
        <f ca="1">IF($A26="","",VLOOKUP($A26,[2]DR!$C$2:$AO$200,38,FALSE))</f>
        <v/>
      </c>
      <c r="F26" s="55" t="str">
        <f ca="1">IF($A26="","",VLOOKUP($A26,[2]DR!$C$2:$AO$200,41,FALSE))</f>
        <v/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</row>
    <row r="27" spans="1:42" x14ac:dyDescent="0.25">
      <c r="A27" s="18" t="str" cm="1">
        <f t="array" aca="1" ref="A27" ca="1">IF(ROWS($1:21)&gt;COUNTA(ListeCollab),"",INDEX(ListeCollab,ROWS($1:21)))</f>
        <v/>
      </c>
      <c r="B27" s="13" t="str">
        <f ca="1">IF($A27="","",VLOOKUP($A27,[2]DR!$C$2:$AO$200,3,FALSE))</f>
        <v/>
      </c>
      <c r="C27" s="13" t="str">
        <f ca="1">IF($A27="","",VLOOKUP($A27,[2]DR!$C$2:$AO$200,5,FALSE))</f>
        <v/>
      </c>
      <c r="D27" s="13" t="str">
        <f ca="1">IF($A27="","",VLOOKUP($A27,[2]DR!$C$2:$AO$200,34,FALSE))</f>
        <v/>
      </c>
      <c r="E27" s="13" t="str">
        <f ca="1">IF($A27="","",VLOOKUP($A27,[2]DR!$C$2:$AO$200,38,FALSE))</f>
        <v/>
      </c>
      <c r="F27" s="55" t="str">
        <f ca="1">IF($A27="","",VLOOKUP($A27,[2]DR!$C$2:$AO$200,41,FALSE))</f>
        <v/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</row>
    <row r="28" spans="1:42" x14ac:dyDescent="0.25">
      <c r="A28" s="18" t="str" cm="1">
        <f t="array" aca="1" ref="A28" ca="1">IF(ROWS($1:22)&gt;COUNTA(ListeCollab),"",INDEX(ListeCollab,ROWS($1:22)))</f>
        <v/>
      </c>
      <c r="B28" s="13" t="str">
        <f ca="1">IF($A28="","",VLOOKUP($A28,[2]DR!$C$2:$AO$200,3,FALSE))</f>
        <v/>
      </c>
      <c r="C28" s="13" t="str">
        <f ca="1">IF($A28="","",VLOOKUP($A28,[2]DR!$C$2:$AO$200,5,FALSE))</f>
        <v/>
      </c>
      <c r="D28" s="13" t="str">
        <f ca="1">IF($A28="","",VLOOKUP($A28,[2]DR!$C$2:$AO$200,34,FALSE))</f>
        <v/>
      </c>
      <c r="E28" s="13" t="str">
        <f ca="1">IF($A28="","",VLOOKUP($A28,[2]DR!$C$2:$AO$200,38,FALSE))</f>
        <v/>
      </c>
      <c r="F28" s="55" t="str">
        <f ca="1">IF($A28="","",VLOOKUP($A28,[2]DR!$C$2:$AO$200,41,FALSE))</f>
        <v/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</row>
    <row r="29" spans="1:42" x14ac:dyDescent="0.25">
      <c r="A29" s="18" t="str" cm="1">
        <f t="array" aca="1" ref="A29" ca="1">IF(ROWS($1:23)&gt;COUNTA(ListeCollab),"",INDEX(ListeCollab,ROWS($1:23)))</f>
        <v/>
      </c>
      <c r="B29" s="13" t="str">
        <f ca="1">IF($A29="","",VLOOKUP($A29,[2]DR!$C$2:$AO$200,3,FALSE))</f>
        <v/>
      </c>
      <c r="C29" s="13" t="str">
        <f ca="1">IF($A29="","",VLOOKUP($A29,[2]DR!$C$2:$AO$200,5,FALSE))</f>
        <v/>
      </c>
      <c r="D29" s="13" t="str">
        <f ca="1">IF($A29="","",VLOOKUP($A29,[2]DR!$C$2:$AO$200,34,FALSE))</f>
        <v/>
      </c>
      <c r="E29" s="13" t="str">
        <f ca="1">IF($A29="","",VLOOKUP($A29,[2]DR!$C$2:$AO$200,38,FALSE))</f>
        <v/>
      </c>
      <c r="F29" s="55" t="str">
        <f ca="1">IF($A29="","",VLOOKUP($A29,[2]DR!$C$2:$AO$200,41,FALSE))</f>
        <v/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</row>
    <row r="30" spans="1:42" x14ac:dyDescent="0.25">
      <c r="A30" s="18" t="str" cm="1">
        <f t="array" aca="1" ref="A30" ca="1">IF(ROWS($1:24)&gt;COUNTA(ListeCollab),"",INDEX(ListeCollab,ROWS($1:24)))</f>
        <v/>
      </c>
      <c r="B30" s="13" t="str">
        <f ca="1">IF($A30="","",VLOOKUP($A30,[2]DR!$C$2:$AO$200,3,FALSE))</f>
        <v/>
      </c>
      <c r="C30" s="13" t="str">
        <f ca="1">IF($A30="","",VLOOKUP($A30,[2]DR!$C$2:$AO$200,5,FALSE))</f>
        <v/>
      </c>
      <c r="D30" s="13" t="str">
        <f ca="1">IF($A30="","",VLOOKUP($A30,[2]DR!$C$2:$AO$200,34,FALSE))</f>
        <v/>
      </c>
      <c r="E30" s="13" t="str">
        <f ca="1">IF($A30="","",VLOOKUP($A30,[2]DR!$C$2:$AO$200,38,FALSE))</f>
        <v/>
      </c>
      <c r="F30" s="55" t="str">
        <f ca="1">IF($A30="","",VLOOKUP($A30,[2]DR!$C$2:$AO$200,41,FALSE))</f>
        <v/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</row>
    <row r="31" spans="1:42" x14ac:dyDescent="0.25">
      <c r="A31" s="18" t="str" cm="1">
        <f t="array" aca="1" ref="A31" ca="1">IF(ROWS($1:25)&gt;COUNTA(ListeCollab),"",INDEX(ListeCollab,ROWS($1:25)))</f>
        <v/>
      </c>
      <c r="B31" s="13" t="str">
        <f ca="1">IF($A31="","",VLOOKUP($A31,[2]DR!$C$2:$AO$200,3,FALSE))</f>
        <v/>
      </c>
      <c r="C31" s="13" t="str">
        <f ca="1">IF($A31="","",VLOOKUP($A31,[2]DR!$C$2:$AO$200,5,FALSE))</f>
        <v/>
      </c>
      <c r="D31" s="13" t="str">
        <f ca="1">IF($A31="","",VLOOKUP($A31,[2]DR!$C$2:$AO$200,34,FALSE))</f>
        <v/>
      </c>
      <c r="E31" s="13" t="str">
        <f ca="1">IF($A31="","",VLOOKUP($A31,[2]DR!$C$2:$AO$200,38,FALSE))</f>
        <v/>
      </c>
      <c r="F31" s="55" t="str">
        <f ca="1">IF($A31="","",VLOOKUP($A31,[2]DR!$C$2:$AO$200,41,FALSE))</f>
        <v/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</row>
    <row r="32" spans="1:42" x14ac:dyDescent="0.25">
      <c r="A32" s="18" t="str" cm="1">
        <f t="array" aca="1" ref="A32" ca="1">IF(ROWS($1:26)&gt;COUNTA(ListeCollab),"",INDEX(ListeCollab,ROWS($1:26)))</f>
        <v/>
      </c>
      <c r="B32" s="13" t="str">
        <f ca="1">IF($A32="","",VLOOKUP($A32,[2]DR!$C$2:$AO$200,3,FALSE))</f>
        <v/>
      </c>
      <c r="C32" s="13" t="str">
        <f ca="1">IF($A32="","",VLOOKUP($A32,[2]DR!$C$2:$AO$200,5,FALSE))</f>
        <v/>
      </c>
      <c r="D32" s="13" t="str">
        <f ca="1">IF($A32="","",VLOOKUP($A32,[2]DR!$C$2:$AO$200,34,FALSE))</f>
        <v/>
      </c>
      <c r="E32" s="13" t="str">
        <f ca="1">IF($A32="","",VLOOKUP($A32,[2]DR!$C$2:$AO$200,38,FALSE))</f>
        <v/>
      </c>
      <c r="F32" s="55" t="str">
        <f ca="1">IF($A32="","",VLOOKUP($A32,[2]DR!$C$2:$AO$200,41,FALSE))</f>
        <v/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</row>
    <row r="33" spans="1:42" x14ac:dyDescent="0.25">
      <c r="A33" s="18" t="str" cm="1">
        <f t="array" aca="1" ref="A33" ca="1">IF(ROWS($1:27)&gt;COUNTA(ListeCollab),"",INDEX(ListeCollab,ROWS($1:27)))</f>
        <v/>
      </c>
      <c r="B33" s="13" t="str">
        <f ca="1">IF($A33="","",VLOOKUP($A33,[2]DR!$C$2:$AO$200,3,FALSE))</f>
        <v/>
      </c>
      <c r="C33" s="13" t="str">
        <f ca="1">IF($A33="","",VLOOKUP($A33,[2]DR!$C$2:$AO$200,5,FALSE))</f>
        <v/>
      </c>
      <c r="D33" s="13" t="str">
        <f ca="1">IF($A33="","",VLOOKUP($A33,[2]DR!$C$2:$AO$200,34,FALSE))</f>
        <v/>
      </c>
      <c r="E33" s="13" t="str">
        <f ca="1">IF($A33="","",VLOOKUP($A33,[2]DR!$C$2:$AO$200,38,FALSE))</f>
        <v/>
      </c>
      <c r="F33" s="55" t="str">
        <f ca="1">IF($A33="","",VLOOKUP($A33,[2]DR!$C$2:$AO$200,41,FALSE))</f>
        <v/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</row>
    <row r="34" spans="1:42" x14ac:dyDescent="0.25">
      <c r="A34" s="18" t="str" cm="1">
        <f t="array" aca="1" ref="A34" ca="1">IF(ROWS($1:28)&gt;COUNTA(ListeCollab),"",INDEX(ListeCollab,ROWS($1:28)))</f>
        <v/>
      </c>
      <c r="B34" s="13" t="str">
        <f ca="1">IF($A34="","",VLOOKUP($A34,[2]DR!$C$2:$AO$200,3,FALSE))</f>
        <v/>
      </c>
      <c r="C34" s="13" t="str">
        <f ca="1">IF($A34="","",VLOOKUP($A34,[2]DR!$C$2:$AO$200,5,FALSE))</f>
        <v/>
      </c>
      <c r="D34" s="13" t="str">
        <f ca="1">IF($A34="","",VLOOKUP($A34,[2]DR!$C$2:$AO$200,34,FALSE))</f>
        <v/>
      </c>
      <c r="E34" s="13" t="str">
        <f ca="1">IF($A34="","",VLOOKUP($A34,[2]DR!$C$2:$AO$200,38,FALSE))</f>
        <v/>
      </c>
      <c r="F34" s="55" t="str">
        <f ca="1">IF($A34="","",VLOOKUP($A34,[2]DR!$C$2:$AO$200,41,FALSE))</f>
        <v/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</row>
  </sheetData>
  <mergeCells count="1">
    <mergeCell ref="A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Sources</vt:lpstr>
      <vt:lpstr>Juin</vt:lpstr>
      <vt:lpstr>Juillet</vt:lpstr>
      <vt:lpstr>Aout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  <vt:lpstr>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 Mary</dc:creator>
  <cp:lastModifiedBy>Gwenael Mary</cp:lastModifiedBy>
  <cp:lastPrinted>2020-03-28T15:35:08Z</cp:lastPrinted>
  <dcterms:created xsi:type="dcterms:W3CDTF">2020-03-26T17:59:27Z</dcterms:created>
  <dcterms:modified xsi:type="dcterms:W3CDTF">2020-04-04T14:21:27Z</dcterms:modified>
</cp:coreProperties>
</file>