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lenai\Desktop\"/>
    </mc:Choice>
  </mc:AlternateContent>
  <xr:revisionPtr revIDLastSave="0" documentId="8_{4FE91616-3B06-442D-8FA1-DB199498365C}" xr6:coauthVersionLast="45" xr6:coauthVersionMax="45" xr10:uidLastSave="{00000000-0000-0000-0000-000000000000}"/>
  <bookViews>
    <workbookView xWindow="-108" yWindow="-108" windowWidth="23256" windowHeight="12576" tabRatio="601" xr2:uid="{00000000-000D-0000-FFFF-FFFF00000000}"/>
  </bookViews>
  <sheets>
    <sheet name="AVDL" sheetId="4" r:id="rId1"/>
    <sheet name="Feuil1" sheetId="8" r:id="rId2"/>
    <sheet name="FORMULE" sheetId="7" r:id="rId3"/>
  </sheets>
  <definedNames>
    <definedName name="APTHOTEL">#REF!</definedName>
    <definedName name="APTHOTELIER">#REF!</definedName>
    <definedName name="ATSA">#REF!</definedName>
    <definedName name="CHRS">#REF!</definedName>
    <definedName name="Composition">#REF!</definedName>
    <definedName name="domaineactivité">#REF!</definedName>
    <definedName name="droitséjour">#REF!</definedName>
    <definedName name="LGTTEMP">#REF!</definedName>
    <definedName name="lieurésidence">#REF!</definedName>
    <definedName name="lieusortie">#REF!</definedName>
    <definedName name="Montantdettes">#REF!</definedName>
    <definedName name="montantressources">#REF!</definedName>
    <definedName name="Motifdemande">#REF!</definedName>
    <definedName name="motifsortie">#REF!</definedName>
    <definedName name="SAM">#REF!</definedName>
    <definedName name="typesortie">#REF!</definedName>
    <definedName name="_xlnm.Print_Area" localSheetId="0">AVDL!$A$5:$BQ$32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4" l="1"/>
  <c r="J23" i="4" l="1"/>
  <c r="K23" i="4" s="1"/>
  <c r="M23" i="4"/>
  <c r="N23" i="4" s="1"/>
  <c r="L24" i="4"/>
  <c r="M24" i="4"/>
  <c r="N24" i="4" s="1"/>
  <c r="L23" i="4"/>
  <c r="J24" i="4"/>
  <c r="K24" i="4" s="1"/>
  <c r="J27" i="4"/>
  <c r="L27" i="4"/>
  <c r="M27" i="4"/>
  <c r="J18" i="4"/>
  <c r="L18" i="4"/>
  <c r="M18" i="4"/>
  <c r="J19" i="4"/>
  <c r="K19" i="4" s="1"/>
  <c r="L19" i="4"/>
  <c r="M19" i="4"/>
  <c r="N19" i="4" s="1"/>
  <c r="J17" i="4"/>
  <c r="M17" i="4"/>
  <c r="L17" i="4"/>
  <c r="M16" i="4"/>
  <c r="L16" i="4"/>
  <c r="J16" i="4"/>
  <c r="J15" i="4"/>
  <c r="L15" i="4"/>
  <c r="M15" i="4"/>
  <c r="Q93" i="4"/>
  <c r="Q92" i="4"/>
  <c r="Q91" i="4"/>
  <c r="Q90" i="4"/>
  <c r="Q89" i="4"/>
  <c r="Q88" i="4"/>
  <c r="Q87" i="4"/>
  <c r="Q86" i="4"/>
  <c r="Q85" i="4"/>
  <c r="Q84" i="4"/>
  <c r="Q83" i="4"/>
  <c r="Q82" i="4"/>
  <c r="Q81" i="4"/>
  <c r="Q80" i="4"/>
  <c r="Q79" i="4"/>
  <c r="Q78" i="4"/>
  <c r="Q77" i="4"/>
  <c r="Q76" i="4"/>
  <c r="Q75" i="4"/>
  <c r="Q74" i="4"/>
  <c r="Q73" i="4"/>
  <c r="Q72" i="4"/>
  <c r="Q71" i="4"/>
  <c r="Q70" i="4"/>
  <c r="Q69" i="4"/>
  <c r="Q68" i="4"/>
  <c r="Q67" i="4"/>
  <c r="Q66" i="4"/>
  <c r="Q65" i="4"/>
  <c r="Q64" i="4"/>
  <c r="Q63" i="4"/>
  <c r="Q62" i="4"/>
  <c r="Q61" i="4"/>
  <c r="Q60" i="4"/>
  <c r="Q59" i="4"/>
  <c r="Q58" i="4"/>
  <c r="Q57" i="4"/>
  <c r="Q56" i="4"/>
  <c r="Q55" i="4"/>
  <c r="Q54" i="4"/>
  <c r="Q53" i="4"/>
  <c r="Q52" i="4"/>
  <c r="Q51" i="4"/>
  <c r="Q50" i="4"/>
  <c r="Q49" i="4"/>
  <c r="Q48" i="4"/>
  <c r="Q47" i="4"/>
  <c r="Q46" i="4"/>
  <c r="Q45" i="4"/>
  <c r="Q44" i="4"/>
  <c r="Q43" i="4"/>
  <c r="Q42" i="4"/>
  <c r="Q41" i="4"/>
  <c r="Q40" i="4"/>
  <c r="Q39" i="4"/>
  <c r="Q38" i="4"/>
  <c r="Q37" i="4"/>
  <c r="Q36" i="4"/>
  <c r="Q35" i="4"/>
  <c r="Q34" i="4"/>
  <c r="Q33" i="4"/>
  <c r="Q32" i="4"/>
  <c r="Q31" i="4"/>
  <c r="Q30" i="4"/>
  <c r="Q29" i="4"/>
  <c r="Q28" i="4"/>
  <c r="Q27" i="4"/>
  <c r="Q26" i="4"/>
  <c r="Q25" i="4"/>
  <c r="Q22" i="4"/>
  <c r="Q21" i="4"/>
  <c r="Q20" i="4"/>
  <c r="Q19" i="4"/>
  <c r="Q17" i="4"/>
  <c r="Q16" i="4"/>
  <c r="Q15" i="4"/>
  <c r="N15" i="4" l="1"/>
  <c r="K15" i="4"/>
  <c r="M93" i="4"/>
  <c r="L93" i="4"/>
  <c r="J93" i="4"/>
  <c r="M92" i="4"/>
  <c r="L92" i="4"/>
  <c r="J92" i="4"/>
  <c r="M91" i="4"/>
  <c r="L91" i="4"/>
  <c r="J91" i="4"/>
  <c r="M90" i="4"/>
  <c r="L90" i="4"/>
  <c r="J90" i="4"/>
  <c r="M89" i="4"/>
  <c r="L89" i="4"/>
  <c r="J89" i="4"/>
  <c r="M88" i="4"/>
  <c r="L88" i="4"/>
  <c r="J88" i="4"/>
  <c r="M87" i="4"/>
  <c r="L87" i="4"/>
  <c r="J87" i="4"/>
  <c r="M86" i="4"/>
  <c r="L86" i="4"/>
  <c r="J86" i="4"/>
  <c r="M85" i="4"/>
  <c r="L85" i="4"/>
  <c r="J85" i="4"/>
  <c r="M84" i="4"/>
  <c r="L84" i="4"/>
  <c r="J84" i="4"/>
  <c r="M83" i="4"/>
  <c r="L83" i="4"/>
  <c r="J83" i="4"/>
  <c r="M82" i="4"/>
  <c r="L82" i="4"/>
  <c r="J82" i="4"/>
  <c r="M81" i="4"/>
  <c r="L81" i="4"/>
  <c r="J81" i="4"/>
  <c r="M80" i="4"/>
  <c r="L80" i="4"/>
  <c r="J80" i="4"/>
  <c r="M79" i="4"/>
  <c r="L79" i="4"/>
  <c r="J79" i="4"/>
  <c r="M78" i="4"/>
  <c r="L78" i="4"/>
  <c r="J78" i="4"/>
  <c r="M77" i="4"/>
  <c r="L77" i="4"/>
  <c r="J77" i="4"/>
  <c r="M76" i="4"/>
  <c r="L76" i="4"/>
  <c r="J76" i="4"/>
  <c r="M75" i="4"/>
  <c r="L75" i="4"/>
  <c r="J75" i="4"/>
  <c r="M74" i="4"/>
  <c r="L74" i="4"/>
  <c r="J74" i="4"/>
  <c r="M73" i="4"/>
  <c r="L73" i="4"/>
  <c r="J73" i="4"/>
  <c r="M72" i="4"/>
  <c r="L72" i="4"/>
  <c r="J72" i="4"/>
  <c r="M71" i="4"/>
  <c r="L71" i="4"/>
  <c r="J71" i="4"/>
  <c r="M70" i="4"/>
  <c r="L70" i="4"/>
  <c r="J70" i="4"/>
  <c r="M69" i="4"/>
  <c r="L69" i="4"/>
  <c r="J69" i="4"/>
  <c r="M68" i="4"/>
  <c r="L68" i="4"/>
  <c r="J68" i="4"/>
  <c r="M67" i="4"/>
  <c r="L67" i="4"/>
  <c r="J67" i="4"/>
  <c r="M66" i="4"/>
  <c r="L66" i="4"/>
  <c r="J66" i="4"/>
  <c r="M65" i="4"/>
  <c r="L65" i="4"/>
  <c r="J65" i="4"/>
  <c r="M64" i="4"/>
  <c r="L64" i="4"/>
  <c r="J64" i="4"/>
  <c r="M63" i="4"/>
  <c r="L63" i="4"/>
  <c r="J63" i="4"/>
  <c r="M62" i="4"/>
  <c r="L62" i="4"/>
  <c r="J62" i="4"/>
  <c r="M61" i="4"/>
  <c r="L61" i="4"/>
  <c r="J61" i="4"/>
  <c r="M60" i="4"/>
  <c r="L60" i="4"/>
  <c r="J60" i="4"/>
  <c r="M59" i="4"/>
  <c r="L59" i="4"/>
  <c r="J59" i="4"/>
  <c r="M58" i="4"/>
  <c r="L58" i="4"/>
  <c r="J58" i="4"/>
  <c r="M57" i="4"/>
  <c r="L57" i="4"/>
  <c r="J57" i="4"/>
  <c r="M56" i="4"/>
  <c r="L56" i="4"/>
  <c r="J56" i="4"/>
  <c r="M55" i="4"/>
  <c r="L55" i="4"/>
  <c r="J55" i="4"/>
  <c r="M54" i="4"/>
  <c r="L54" i="4"/>
  <c r="J54" i="4"/>
  <c r="M53" i="4"/>
  <c r="L53" i="4"/>
  <c r="J53" i="4"/>
  <c r="M52" i="4"/>
  <c r="L52" i="4"/>
  <c r="J52" i="4"/>
  <c r="M51" i="4"/>
  <c r="L51" i="4"/>
  <c r="J51" i="4"/>
  <c r="M50" i="4"/>
  <c r="L50" i="4"/>
  <c r="J50" i="4"/>
  <c r="M49" i="4"/>
  <c r="L49" i="4"/>
  <c r="J49" i="4"/>
  <c r="M48" i="4"/>
  <c r="L48" i="4"/>
  <c r="J48" i="4"/>
  <c r="M47" i="4"/>
  <c r="L47" i="4"/>
  <c r="J47" i="4"/>
  <c r="M46" i="4"/>
  <c r="L46" i="4"/>
  <c r="J46" i="4"/>
  <c r="M45" i="4"/>
  <c r="L45" i="4"/>
  <c r="J45" i="4"/>
  <c r="M44" i="4"/>
  <c r="L44" i="4"/>
  <c r="J44" i="4"/>
  <c r="M43" i="4"/>
  <c r="L43" i="4"/>
  <c r="J43" i="4"/>
  <c r="M42" i="4"/>
  <c r="L42" i="4"/>
  <c r="J42" i="4"/>
  <c r="M41" i="4"/>
  <c r="L41" i="4"/>
  <c r="J41" i="4"/>
  <c r="M40" i="4"/>
  <c r="L40" i="4"/>
  <c r="J40" i="4"/>
  <c r="M39" i="4"/>
  <c r="L39" i="4"/>
  <c r="J39" i="4"/>
  <c r="M38" i="4"/>
  <c r="L38" i="4"/>
  <c r="J38" i="4"/>
  <c r="M37" i="4"/>
  <c r="L37" i="4"/>
  <c r="J37" i="4"/>
  <c r="M36" i="4"/>
  <c r="L36" i="4"/>
  <c r="J36" i="4"/>
  <c r="M35" i="4"/>
  <c r="L35" i="4"/>
  <c r="J35" i="4"/>
  <c r="M34" i="4"/>
  <c r="L34" i="4"/>
  <c r="J34" i="4"/>
  <c r="M33" i="4"/>
  <c r="L33" i="4"/>
  <c r="J33" i="4"/>
  <c r="M32" i="4"/>
  <c r="L32" i="4"/>
  <c r="J32" i="4"/>
  <c r="M31" i="4"/>
  <c r="L31" i="4"/>
  <c r="J31" i="4"/>
  <c r="M30" i="4"/>
  <c r="L30" i="4"/>
  <c r="J30" i="4"/>
  <c r="M29" i="4"/>
  <c r="L29" i="4"/>
  <c r="J29" i="4"/>
  <c r="M28" i="4"/>
  <c r="L28" i="4"/>
  <c r="J28" i="4"/>
  <c r="M26" i="4"/>
  <c r="L26" i="4"/>
  <c r="J26" i="4"/>
  <c r="M25" i="4"/>
  <c r="L25" i="4"/>
  <c r="J25" i="4"/>
  <c r="M22" i="4"/>
  <c r="N22" i="4" s="1"/>
  <c r="L22" i="4"/>
  <c r="J22" i="4"/>
  <c r="K22" i="4" s="1"/>
  <c r="M21" i="4"/>
  <c r="L21" i="4"/>
  <c r="J21" i="4"/>
  <c r="M20" i="4"/>
  <c r="L20" i="4"/>
  <c r="J20" i="4"/>
  <c r="K27" i="4" l="1"/>
  <c r="N27" i="4"/>
  <c r="K25" i="4"/>
  <c r="N25" i="4"/>
  <c r="N20" i="4"/>
  <c r="K20" i="4"/>
  <c r="Q7" i="4"/>
  <c r="Q8" i="4"/>
  <c r="Q9" i="4"/>
  <c r="Q13" i="4"/>
  <c r="Q14" i="4"/>
  <c r="Q11" i="4"/>
  <c r="Q12" i="4"/>
  <c r="Q10" i="4"/>
  <c r="M8" i="4"/>
  <c r="M14" i="4"/>
  <c r="M12" i="4"/>
  <c r="L10" i="4"/>
  <c r="M13" i="4"/>
  <c r="L9" i="4"/>
  <c r="L11" i="4"/>
  <c r="L8" i="4"/>
  <c r="L14" i="4"/>
  <c r="L12" i="4"/>
  <c r="M10" i="4"/>
  <c r="J14" i="4"/>
  <c r="M7" i="4"/>
  <c r="M11" i="4"/>
  <c r="J10" i="4"/>
  <c r="J8" i="4"/>
  <c r="J12" i="4"/>
  <c r="M9" i="4"/>
  <c r="L7" i="4"/>
  <c r="J9" i="4"/>
  <c r="J7" i="4"/>
  <c r="J13" i="4"/>
  <c r="J11" i="4"/>
  <c r="L13" i="4"/>
  <c r="K7" i="4" l="1"/>
  <c r="N7" i="4"/>
  <c r="K10" i="4"/>
  <c r="N10" i="4"/>
</calcChain>
</file>

<file path=xl/sharedStrings.xml><?xml version="1.0" encoding="utf-8"?>
<sst xmlns="http://schemas.openxmlformats.org/spreadsheetml/2006/main" count="1048" uniqueCount="373">
  <si>
    <t>Type</t>
  </si>
  <si>
    <t>Information générale</t>
  </si>
  <si>
    <t xml:space="preserve">Appartement </t>
  </si>
  <si>
    <t>Etat civil</t>
  </si>
  <si>
    <t>Lieu de naissance</t>
  </si>
  <si>
    <t>Nationalité</t>
  </si>
  <si>
    <t>Sexe</t>
  </si>
  <si>
    <t>Date de naissance</t>
  </si>
  <si>
    <t>Motif de la demande</t>
  </si>
  <si>
    <t>Enceinte</t>
  </si>
  <si>
    <t>Organisme instructeur</t>
  </si>
  <si>
    <t>Commune de provenance</t>
  </si>
  <si>
    <t>Diplôme obtenu</t>
  </si>
  <si>
    <t>Situation professionnelle</t>
  </si>
  <si>
    <t>Type contrat</t>
  </si>
  <si>
    <t>Nature des ressources</t>
  </si>
  <si>
    <t>Montant des ressources</t>
  </si>
  <si>
    <t xml:space="preserve">Mesure protection </t>
  </si>
  <si>
    <t>Problème de santé repéré</t>
  </si>
  <si>
    <t>Reconnaissance R.Q.T.H.</t>
  </si>
  <si>
    <t>Suivi médical par</t>
  </si>
  <si>
    <t>Couverture sociale</t>
  </si>
  <si>
    <t>Dettes</t>
  </si>
  <si>
    <t>Montant</t>
  </si>
  <si>
    <t>Indicateur à la sortie</t>
  </si>
  <si>
    <t>Indicateur à l'admission</t>
  </si>
  <si>
    <t>Situation emploi et formation</t>
  </si>
  <si>
    <t>Niveau de qualification</t>
  </si>
  <si>
    <t>Nombre d'enfants</t>
  </si>
  <si>
    <t>Prénom</t>
  </si>
  <si>
    <t>Composition familiale</t>
  </si>
  <si>
    <t>Femme isolé</t>
  </si>
  <si>
    <t>Couple</t>
  </si>
  <si>
    <t>Femme + 1 enfant</t>
  </si>
  <si>
    <t>Femme + 2 enfants</t>
  </si>
  <si>
    <t>Femme + 3 enfants</t>
  </si>
  <si>
    <t>Femme + 4 enfants</t>
  </si>
  <si>
    <t>Femme + 5 enfants</t>
  </si>
  <si>
    <t>Homme + 1 enfant</t>
  </si>
  <si>
    <t>Homme + 2 enfants</t>
  </si>
  <si>
    <t>Homme + 3 enfants</t>
  </si>
  <si>
    <t>Homme + 4 enfants</t>
  </si>
  <si>
    <t>Homme + 5 enfants</t>
  </si>
  <si>
    <t>Couple + 1 enfant</t>
  </si>
  <si>
    <t>Homme isolé</t>
  </si>
  <si>
    <t xml:space="preserve">Couple + 2 enfants </t>
  </si>
  <si>
    <t>Couple + 3 enfants</t>
  </si>
  <si>
    <t>Couple + 4 enfants</t>
  </si>
  <si>
    <t>Couple + 5 enfants</t>
  </si>
  <si>
    <t>Nombre d'adultes</t>
  </si>
  <si>
    <t>Temps de travail</t>
  </si>
  <si>
    <t>Groupe d'adultes avec enfants</t>
  </si>
  <si>
    <t>Groupe d'adultes sans enfants</t>
  </si>
  <si>
    <t>Mineur isolé</t>
  </si>
  <si>
    <t>Santé</t>
  </si>
  <si>
    <t>Mesure Educative</t>
  </si>
  <si>
    <t>Abscence de ressources</t>
  </si>
  <si>
    <t>Arrivée en France</t>
  </si>
  <si>
    <t>Dort dans la rue</t>
  </si>
  <si>
    <t>Expulsion locative</t>
  </si>
  <si>
    <t>Fin d'hébergement chez des tiers</t>
  </si>
  <si>
    <t>Fin d'hospitalisation</t>
  </si>
  <si>
    <t>Fin de prise en charge ASE</t>
  </si>
  <si>
    <t>Inadaptation du logement</t>
  </si>
  <si>
    <t>Logement insalubre</t>
  </si>
  <si>
    <t xml:space="preserve">Logement repris par le propriétaire </t>
  </si>
  <si>
    <t>Risque d'expulsion locative</t>
  </si>
  <si>
    <t>Séparation / rupture des liens familiaux</t>
  </si>
  <si>
    <t>Sortie dispositif asile</t>
  </si>
  <si>
    <t xml:space="preserve">Sortie d'hébergement </t>
  </si>
  <si>
    <t>Sortie de détention</t>
  </si>
  <si>
    <t>Sortie de logement accompagné</t>
  </si>
  <si>
    <t>Violences familiales / conjugales</t>
  </si>
  <si>
    <t>Autres</t>
  </si>
  <si>
    <t>A la rue - abris de fortune</t>
  </si>
  <si>
    <t>Structure asile</t>
  </si>
  <si>
    <t>Colocation</t>
  </si>
  <si>
    <t>Détention</t>
  </si>
  <si>
    <t>Dispositif hivernal</t>
  </si>
  <si>
    <t>Hébergement d'urgence</t>
  </si>
  <si>
    <t>Hébergement d'insertion</t>
  </si>
  <si>
    <t>Hôtel</t>
  </si>
  <si>
    <t>Location parc privé</t>
  </si>
  <si>
    <t>Location parc public</t>
  </si>
  <si>
    <t>Logement accompagné</t>
  </si>
  <si>
    <t>Maison relais</t>
  </si>
  <si>
    <t>Prise en charge ASE</t>
  </si>
  <si>
    <t>Hôpital</t>
  </si>
  <si>
    <t>Dispositif médicale (LHSS/LAM/Autres)</t>
  </si>
  <si>
    <t>Errance</t>
  </si>
  <si>
    <t>Demandeur d'asile</t>
  </si>
  <si>
    <t>Réfugié</t>
  </si>
  <si>
    <t>Carte de séjour temporaire</t>
  </si>
  <si>
    <t>Carte de résident</t>
  </si>
  <si>
    <t>Récépissé</t>
  </si>
  <si>
    <t>Débouté du droit d'asile</t>
  </si>
  <si>
    <t>Sans titre de séjour</t>
  </si>
  <si>
    <t>Non concerné</t>
  </si>
  <si>
    <t>A charge</t>
  </si>
  <si>
    <t>Type d'hébergement à la sortie</t>
  </si>
  <si>
    <t>Durée du séjour en mois</t>
  </si>
  <si>
    <t>Nombre de nuitées sur le séjour par ménage</t>
  </si>
  <si>
    <t>Nombres de nuitées sur l'année</t>
  </si>
  <si>
    <t>Motif de la sortie</t>
  </si>
  <si>
    <t>Motif sortie</t>
  </si>
  <si>
    <t>Fin d'hébergement à l'initiative de la structure</t>
  </si>
  <si>
    <t>Fin d'hébergement à l'initiative de la personne</t>
  </si>
  <si>
    <t>Accès logement parc privé</t>
  </si>
  <si>
    <t>Accès logement parc public</t>
  </si>
  <si>
    <t>Retour en famille / chez des tiers</t>
  </si>
  <si>
    <t>Retour au domicile</t>
  </si>
  <si>
    <t>Accès logement accopmpagné</t>
  </si>
  <si>
    <t>Orientation vers une autre structure d'hébergement</t>
  </si>
  <si>
    <t>Date d'entrée</t>
  </si>
  <si>
    <t xml:space="preserve">Date sortie </t>
  </si>
  <si>
    <t>Orientateur</t>
  </si>
  <si>
    <t>Nature de la ressource principale</t>
  </si>
  <si>
    <t xml:space="preserve">Montant total des ressources </t>
  </si>
  <si>
    <t>Domaine d'activité</t>
  </si>
  <si>
    <t>Visa</t>
  </si>
  <si>
    <t>Carte européenne</t>
  </si>
  <si>
    <t>Situation administrative</t>
  </si>
  <si>
    <t>Hébergé chez des tiers / en famille</t>
  </si>
  <si>
    <t>Hébergement d'urgence / 115</t>
  </si>
  <si>
    <t>Logement d'urgence commune</t>
  </si>
  <si>
    <t>Sortie dispositif médico sociale</t>
  </si>
  <si>
    <t>Eloignement Acsé</t>
  </si>
  <si>
    <t>Fin dispositif hébergement</t>
  </si>
  <si>
    <t>Autre</t>
  </si>
  <si>
    <t>&lt; ou =  500</t>
  </si>
  <si>
    <t>&lt; ou = 2500</t>
  </si>
  <si>
    <t>&lt; ou = 5000</t>
  </si>
  <si>
    <t>&lt; ou = 10000</t>
  </si>
  <si>
    <t>&gt; 10000</t>
  </si>
  <si>
    <t>Dossier de surendettement</t>
  </si>
  <si>
    <t>Médecin traitant</t>
  </si>
  <si>
    <t>S</t>
  </si>
  <si>
    <t>Nombre de nuitées sur l'année par ménage</t>
  </si>
  <si>
    <t>TS</t>
  </si>
  <si>
    <t>T</t>
  </si>
  <si>
    <t>Maroudhia</t>
  </si>
  <si>
    <t>Ansifiya</t>
  </si>
  <si>
    <t>Soyifidine</t>
  </si>
  <si>
    <t>Nasra</t>
  </si>
  <si>
    <t>Maria</t>
  </si>
  <si>
    <t>MONTGOLFIER 10</t>
  </si>
  <si>
    <t>CHRS</t>
  </si>
  <si>
    <t>&lt; ou = 1000</t>
  </si>
  <si>
    <t>&lt; ou = 1500</t>
  </si>
  <si>
    <t>&gt; à 1500</t>
  </si>
  <si>
    <t>Type de sortie</t>
  </si>
  <si>
    <t>IML</t>
  </si>
  <si>
    <t>Sous-location</t>
  </si>
  <si>
    <t>Maison Relais</t>
  </si>
  <si>
    <t>Résidence sociale</t>
  </si>
  <si>
    <t>Structure accueil médico sociale</t>
  </si>
  <si>
    <t>FJT</t>
  </si>
  <si>
    <t>Non Connu</t>
  </si>
  <si>
    <t>Situation familiale</t>
  </si>
  <si>
    <t>Agriculture / agro-alimentaire</t>
  </si>
  <si>
    <t>Armée / sécurité</t>
  </si>
  <si>
    <t>Audiovisuel / spectacle</t>
  </si>
  <si>
    <t>Automobile</t>
  </si>
  <si>
    <t>Banque / assurance</t>
  </si>
  <si>
    <t>BTP</t>
  </si>
  <si>
    <t>Commerce</t>
  </si>
  <si>
    <t>Construction aéronautique</t>
  </si>
  <si>
    <t>Ferroviaire / navale</t>
  </si>
  <si>
    <t>Culture</t>
  </si>
  <si>
    <t>Droit / justice</t>
  </si>
  <si>
    <t>Electronique / électrotechnique</t>
  </si>
  <si>
    <t>Enseignement</t>
  </si>
  <si>
    <t>Fonction publique</t>
  </si>
  <si>
    <t>Hôtellerie / restauration / tourisme</t>
  </si>
  <si>
    <t>Logistique / transport</t>
  </si>
  <si>
    <t>Maintenance / entretien</t>
  </si>
  <si>
    <t>Mécanique</t>
  </si>
  <si>
    <t>Santé / médical</t>
  </si>
  <si>
    <t>Social / service à la personne</t>
  </si>
  <si>
    <t>Médecin spécialiste</t>
  </si>
  <si>
    <t>Logement parc social</t>
  </si>
  <si>
    <t>Logement parc privé</t>
  </si>
  <si>
    <t>Hébergement famille</t>
  </si>
  <si>
    <t>Hébergement chez des tiers</t>
  </si>
  <si>
    <t>Origine et logement au moment de la demande</t>
  </si>
  <si>
    <t>Situation au regard du logement avant l'entrée dans l'établissement</t>
  </si>
  <si>
    <t>Nombre de nuitées sur le séjour par personne</t>
  </si>
  <si>
    <t>Sylvie</t>
  </si>
  <si>
    <t>PRE TIFFAUGE 17</t>
  </si>
  <si>
    <t>Diego</t>
  </si>
  <si>
    <t>Marius</t>
  </si>
  <si>
    <t>Mesure admnistrative</t>
  </si>
  <si>
    <t>Néant</t>
  </si>
  <si>
    <t>FEMININ</t>
  </si>
  <si>
    <t>FRANCAISE</t>
  </si>
  <si>
    <t>NON</t>
  </si>
  <si>
    <t>AUTRE</t>
  </si>
  <si>
    <t>En emploi</t>
  </si>
  <si>
    <t>CDD</t>
  </si>
  <si>
    <t>Oui</t>
  </si>
  <si>
    <t>Temps partiel</t>
  </si>
  <si>
    <t>Salaire</t>
  </si>
  <si>
    <t>santé psychique</t>
  </si>
  <si>
    <t>CPAM</t>
  </si>
  <si>
    <t>HORS UE</t>
  </si>
  <si>
    <t>CONCUBINAGE / PACS</t>
  </si>
  <si>
    <t>Saint-Nazaire</t>
  </si>
  <si>
    <t>Arrêt avant la 3ème</t>
  </si>
  <si>
    <t>Contrat aidé</t>
  </si>
  <si>
    <t>Non</t>
  </si>
  <si>
    <t>Pas de mesure de protection</t>
  </si>
  <si>
    <t>pas de problème de santé</t>
  </si>
  <si>
    <t>PUMa / CMU-CMUC</t>
  </si>
  <si>
    <t>CELIBATAIRE</t>
  </si>
  <si>
    <t>Urgence APUIS</t>
  </si>
  <si>
    <t>Etudiant</t>
  </si>
  <si>
    <t>Santé physique</t>
  </si>
  <si>
    <t>MASCULIN</t>
  </si>
  <si>
    <t>SEPARE</t>
  </si>
  <si>
    <t>BEP / CAP</t>
  </si>
  <si>
    <t>Multiples dettes</t>
  </si>
  <si>
    <t>CDI</t>
  </si>
  <si>
    <t>Comores</t>
  </si>
  <si>
    <t>NON CONNU</t>
  </si>
  <si>
    <t>Scolarisé à l'étranger</t>
  </si>
  <si>
    <t>Sans Emploi</t>
  </si>
  <si>
    <t>Prestation familiales</t>
  </si>
  <si>
    <t>guinée bissao</t>
  </si>
  <si>
    <t>Mutuelle complémentaire hors CMUC</t>
  </si>
  <si>
    <t>Espace Domicile</t>
  </si>
  <si>
    <t>Le Croisic</t>
  </si>
  <si>
    <t>Non connu</t>
  </si>
  <si>
    <t>mayotte</t>
  </si>
  <si>
    <t>france</t>
  </si>
  <si>
    <t>N'a jamais été scolarisé</t>
  </si>
  <si>
    <t>Ecole primaire</t>
  </si>
  <si>
    <t>Non autorisé à travailler</t>
  </si>
  <si>
    <r>
      <t xml:space="preserve">Age
</t>
    </r>
    <r>
      <rPr>
        <b/>
        <sz val="10"/>
        <color rgb="FFFF0000"/>
        <rFont val="Arial"/>
        <family val="2"/>
      </rPr>
      <t>Ne pas renseigner calcul automatique</t>
    </r>
  </si>
  <si>
    <t>Fin de la mesure</t>
  </si>
  <si>
    <t>En attente sous-location</t>
  </si>
  <si>
    <t>Maintien dans le domicile</t>
  </si>
  <si>
    <t>Titina</t>
  </si>
  <si>
    <t>Mandolindoé</t>
  </si>
  <si>
    <t>EG</t>
  </si>
  <si>
    <t>GAY LUSSAC 6</t>
  </si>
  <si>
    <t>Jean-yves</t>
  </si>
  <si>
    <t>AM</t>
  </si>
  <si>
    <t>Donges</t>
  </si>
  <si>
    <t>Tutelle</t>
  </si>
  <si>
    <t>Anézia</t>
  </si>
  <si>
    <t>OUI</t>
  </si>
  <si>
    <t>Rouzouna</t>
  </si>
  <si>
    <t>Berchi</t>
  </si>
  <si>
    <t>AJONCS 5</t>
  </si>
  <si>
    <t>Solidarité estuaire</t>
  </si>
  <si>
    <t>Indemnités journalières</t>
  </si>
  <si>
    <t>Rejoice</t>
  </si>
  <si>
    <t>BROODCOORENS 107</t>
  </si>
  <si>
    <t>Enfant non concerné( e )</t>
  </si>
  <si>
    <t>RSA</t>
  </si>
  <si>
    <t>enfant non concerné(e)</t>
  </si>
  <si>
    <t>Enfant non concerné(e)</t>
  </si>
  <si>
    <t>AQUITAINE 3-4 (Donges)</t>
  </si>
  <si>
    <t>Nigéria</t>
  </si>
  <si>
    <t>Solidarité Estuaire</t>
  </si>
  <si>
    <t>Arrêt maladie</t>
  </si>
  <si>
    <t>Amende et justice</t>
  </si>
  <si>
    <t>Soleyne</t>
  </si>
  <si>
    <t>Evan</t>
  </si>
  <si>
    <t>BOULEAUX 11 - 25</t>
  </si>
  <si>
    <t>Droit d'hébergement</t>
  </si>
  <si>
    <t>Mesure judiciaire</t>
  </si>
  <si>
    <t>ENFANT NON CONCERNE(E)</t>
  </si>
  <si>
    <t xml:space="preserve"> MERCI DE PENSER A RETIRER LES FILTRES AVANT ENREGISTREMENT DE VOS MODIFICATIONS</t>
  </si>
  <si>
    <t>Islam</t>
  </si>
  <si>
    <t>Marianna</t>
  </si>
  <si>
    <t>David</t>
  </si>
  <si>
    <t>Emilie</t>
  </si>
  <si>
    <t>Majit</t>
  </si>
  <si>
    <t>SAPIN 2</t>
  </si>
  <si>
    <t>PM</t>
  </si>
  <si>
    <t>Demandeur d'emploi</t>
  </si>
  <si>
    <t>Temps plein</t>
  </si>
  <si>
    <t>Walter</t>
  </si>
  <si>
    <t>Kayla</t>
  </si>
  <si>
    <t>TL</t>
  </si>
  <si>
    <t>CM</t>
  </si>
  <si>
    <t>AAH</t>
  </si>
  <si>
    <t>Espagne</t>
  </si>
  <si>
    <t>Travailleur Social</t>
  </si>
  <si>
    <t>Appartement</t>
  </si>
  <si>
    <t>GAY LUSSAC 10</t>
  </si>
  <si>
    <t>BOULEAUX 11-25</t>
  </si>
  <si>
    <t>Enfant à charge</t>
  </si>
  <si>
    <t>Mesure éducative</t>
  </si>
  <si>
    <t>Non à charge</t>
  </si>
  <si>
    <t>Mesure administrative</t>
  </si>
  <si>
    <t>Féminin</t>
  </si>
  <si>
    <t>Masculin</t>
  </si>
  <si>
    <t>Française</t>
  </si>
  <si>
    <t>UE</t>
  </si>
  <si>
    <t>Hors UE</t>
  </si>
  <si>
    <t>Célibataire</t>
  </si>
  <si>
    <t>Enfant non concerné</t>
  </si>
  <si>
    <t>Concubinage/PACS</t>
  </si>
  <si>
    <t>Vie maritale</t>
  </si>
  <si>
    <t>Veuf/veuve</t>
  </si>
  <si>
    <t>Divorcé(e)</t>
  </si>
  <si>
    <t xml:space="preserve">Marié(e) </t>
  </si>
  <si>
    <t xml:space="preserve">Séparé(e) </t>
  </si>
  <si>
    <t>Situation logement</t>
  </si>
  <si>
    <t>AC-Sé</t>
  </si>
  <si>
    <t>FSL</t>
  </si>
  <si>
    <t>CD</t>
  </si>
  <si>
    <t>DALO</t>
  </si>
  <si>
    <t>DAHO</t>
  </si>
  <si>
    <t>CCAS</t>
  </si>
  <si>
    <t>Mairie</t>
  </si>
  <si>
    <t>SIAO</t>
  </si>
  <si>
    <t>Espace domicile</t>
  </si>
  <si>
    <t>Urgence APUI</t>
  </si>
  <si>
    <t>Motif demande</t>
  </si>
  <si>
    <t>BAC</t>
  </si>
  <si>
    <t>Type de contrat</t>
  </si>
  <si>
    <t>Lycée</t>
  </si>
  <si>
    <t>Arrêt en 2nd ou 1ère</t>
  </si>
  <si>
    <t>BEP/CAP</t>
  </si>
  <si>
    <t>Etudes supérieures</t>
  </si>
  <si>
    <t>Brevet des collèges</t>
  </si>
  <si>
    <t>BTS</t>
  </si>
  <si>
    <t>CQF</t>
  </si>
  <si>
    <t>Licence</t>
  </si>
  <si>
    <t>Retraité</t>
  </si>
  <si>
    <t>Sans emploi</t>
  </si>
  <si>
    <t>Service civique</t>
  </si>
  <si>
    <t>Intérim</t>
  </si>
  <si>
    <t>Alternance</t>
  </si>
  <si>
    <t>Contrat pro</t>
  </si>
  <si>
    <t>Nature ressource</t>
  </si>
  <si>
    <t>Prestations familiales</t>
  </si>
  <si>
    <t>CSAJ</t>
  </si>
  <si>
    <t>Garantie jeune</t>
  </si>
  <si>
    <t>Pension d'invalidité</t>
  </si>
  <si>
    <t>Pension de reversion</t>
  </si>
  <si>
    <t>Retraite</t>
  </si>
  <si>
    <t>Indemnités formation</t>
  </si>
  <si>
    <t>Pôle emploi</t>
  </si>
  <si>
    <t>Ressources</t>
  </si>
  <si>
    <t>types dettes</t>
  </si>
  <si>
    <t>Loyers</t>
  </si>
  <si>
    <t>Energie et fluide</t>
  </si>
  <si>
    <t>Trésor public</t>
  </si>
  <si>
    <t>Crédit consommation</t>
  </si>
  <si>
    <t>Amande et justice</t>
  </si>
  <si>
    <t xml:space="preserve">Autres </t>
  </si>
  <si>
    <t>Mesure protection</t>
  </si>
  <si>
    <t>Curatelle</t>
  </si>
  <si>
    <t>MASP</t>
  </si>
  <si>
    <t>MJ</t>
  </si>
  <si>
    <t>AGBF</t>
  </si>
  <si>
    <t>Non specifiée</t>
  </si>
  <si>
    <t>Problème santé</t>
  </si>
  <si>
    <t>Pas de problème de santé</t>
  </si>
  <si>
    <t>Santé phsychique</t>
  </si>
  <si>
    <t>Consommation d'alcool</t>
  </si>
  <si>
    <t>Prise de toxique</t>
  </si>
  <si>
    <t>Problèmatique d'addiction</t>
  </si>
  <si>
    <t>PUMA/ CMU/CMUC</t>
  </si>
  <si>
    <t>AME</t>
  </si>
  <si>
    <t>Pas de couverture</t>
  </si>
  <si>
    <t>Type sortie</t>
  </si>
  <si>
    <t>Question fermée</t>
  </si>
  <si>
    <t xml:space="preserve">Oui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</si>
</sst>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_ ;[Red]\-0\ "/>
    <numFmt numFmtId="166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Arial"/>
      <family val="2"/>
    </font>
    <font>
      <b/>
      <sz val="10"/>
      <color rgb="FFFF0000"/>
      <name val="Arial"/>
      <family val="2"/>
    </font>
    <font>
      <sz val="11"/>
      <color rgb="FF7030A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9" fillId="0" borderId="0"/>
  </cellStyleXfs>
  <cellXfs count="255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4" fontId="0" fillId="0" borderId="8" xfId="0" applyNumberForma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4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0" xfId="0" applyProtection="1"/>
    <xf numFmtId="14" fontId="8" fillId="0" borderId="0" xfId="0" applyNumberFormat="1" applyFont="1" applyProtection="1"/>
    <xf numFmtId="14" fontId="0" fillId="0" borderId="0" xfId="0" applyNumberFormat="1" applyBorder="1" applyAlignment="1" applyProtection="1">
      <alignment horizontal="center"/>
    </xf>
    <xf numFmtId="0" fontId="0" fillId="0" borderId="1" xfId="0" applyBorder="1" applyProtection="1"/>
    <xf numFmtId="0" fontId="0" fillId="0" borderId="1" xfId="0" applyBorder="1" applyAlignment="1" applyProtection="1">
      <alignment horizontal="center" vertical="center"/>
    </xf>
    <xf numFmtId="1" fontId="0" fillId="0" borderId="1" xfId="0" applyNumberFormat="1" applyBorder="1" applyProtection="1"/>
    <xf numFmtId="164" fontId="0" fillId="0" borderId="1" xfId="0" applyNumberFormat="1" applyBorder="1" applyProtection="1"/>
    <xf numFmtId="0" fontId="0" fillId="0" borderId="14" xfId="0" applyBorder="1" applyProtection="1"/>
    <xf numFmtId="0" fontId="1" fillId="0" borderId="14" xfId="0" applyFont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25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27" xfId="0" applyBorder="1" applyProtection="1">
      <protection locked="0"/>
    </xf>
    <xf numFmtId="0" fontId="0" fillId="2" borderId="1" xfId="0" applyFill="1" applyBorder="1" applyProtection="1"/>
    <xf numFmtId="1" fontId="0" fillId="0" borderId="14" xfId="0" applyNumberFormat="1" applyBorder="1" applyProtection="1"/>
    <xf numFmtId="164" fontId="0" fillId="0" borderId="14" xfId="0" applyNumberFormat="1" applyBorder="1" applyProtection="1"/>
    <xf numFmtId="165" fontId="0" fillId="0" borderId="1" xfId="0" applyNumberFormat="1" applyBorder="1" applyProtection="1"/>
    <xf numFmtId="165" fontId="0" fillId="0" borderId="14" xfId="0" applyNumberFormat="1" applyBorder="1" applyProtection="1"/>
    <xf numFmtId="0" fontId="0" fillId="4" borderId="1" xfId="0" applyFill="1" applyBorder="1" applyProtection="1"/>
    <xf numFmtId="14" fontId="0" fillId="4" borderId="1" xfId="0" applyNumberFormat="1" applyFill="1" applyBorder="1" applyProtection="1"/>
    <xf numFmtId="1" fontId="0" fillId="4" borderId="1" xfId="0" applyNumberFormat="1" applyFill="1" applyBorder="1" applyProtection="1"/>
    <xf numFmtId="164" fontId="0" fillId="4" borderId="1" xfId="0" applyNumberFormat="1" applyFill="1" applyBorder="1" applyProtection="1"/>
    <xf numFmtId="165" fontId="0" fillId="4" borderId="1" xfId="0" applyNumberFormat="1" applyFill="1" applyBorder="1" applyProtection="1"/>
    <xf numFmtId="14" fontId="0" fillId="2" borderId="1" xfId="0" applyNumberFormat="1" applyFill="1" applyBorder="1" applyProtection="1"/>
    <xf numFmtId="1" fontId="0" fillId="2" borderId="1" xfId="0" applyNumberFormat="1" applyFill="1" applyBorder="1" applyProtection="1"/>
    <xf numFmtId="164" fontId="0" fillId="2" borderId="1" xfId="0" applyNumberFormat="1" applyFill="1" applyBorder="1" applyProtection="1"/>
    <xf numFmtId="165" fontId="0" fillId="2" borderId="1" xfId="0" applyNumberFormat="1" applyFill="1" applyBorder="1" applyProtection="1"/>
    <xf numFmtId="1" fontId="0" fillId="0" borderId="24" xfId="0" applyNumberFormat="1" applyBorder="1" applyAlignment="1" applyProtection="1">
      <alignment wrapText="1"/>
      <protection locked="0"/>
    </xf>
    <xf numFmtId="1" fontId="0" fillId="0" borderId="13" xfId="0" applyNumberFormat="1" applyBorder="1" applyAlignment="1" applyProtection="1">
      <alignment wrapText="1"/>
      <protection locked="0"/>
    </xf>
    <xf numFmtId="0" fontId="10" fillId="10" borderId="23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0" fillId="10" borderId="1" xfId="0" applyFont="1" applyFill="1" applyBorder="1" applyAlignment="1" applyProtection="1">
      <alignment horizontal="center" vertical="center"/>
    </xf>
    <xf numFmtId="1" fontId="0" fillId="0" borderId="1" xfId="0" applyNumberFormat="1" applyBorder="1" applyAlignment="1" applyProtection="1">
      <alignment horizontal="center" vertical="center"/>
    </xf>
    <xf numFmtId="14" fontId="0" fillId="0" borderId="14" xfId="0" applyNumberFormat="1" applyBorder="1" applyAlignment="1" applyProtection="1">
      <alignment horizontal="center" vertical="center"/>
    </xf>
    <xf numFmtId="165" fontId="0" fillId="0" borderId="12" xfId="0" applyNumberFormat="1" applyBorder="1" applyAlignment="1" applyProtection="1">
      <alignment horizontal="center" vertical="center"/>
    </xf>
    <xf numFmtId="165" fontId="0" fillId="0" borderId="15" xfId="0" applyNumberFormat="1" applyBorder="1" applyAlignment="1" applyProtection="1">
      <alignment horizontal="center" vertical="center"/>
    </xf>
    <xf numFmtId="14" fontId="0" fillId="0" borderId="25" xfId="0" applyNumberFormat="1" applyBorder="1" applyProtection="1">
      <protection locked="0"/>
    </xf>
    <xf numFmtId="0" fontId="0" fillId="0" borderId="0" xfId="0" applyAlignment="1" applyProtection="1">
      <alignment horizontal="center"/>
    </xf>
    <xf numFmtId="0" fontId="0" fillId="0" borderId="23" xfId="0" applyFont="1" applyFill="1" applyBorder="1" applyAlignment="1" applyProtection="1">
      <alignment horizontal="center" vertical="center"/>
    </xf>
    <xf numFmtId="14" fontId="0" fillId="11" borderId="1" xfId="0" applyNumberFormat="1" applyFill="1" applyBorder="1" applyProtection="1"/>
    <xf numFmtId="1" fontId="0" fillId="11" borderId="1" xfId="0" applyNumberFormat="1" applyFill="1" applyBorder="1" applyProtection="1"/>
    <xf numFmtId="164" fontId="0" fillId="11" borderId="1" xfId="0" applyNumberFormat="1" applyFill="1" applyBorder="1" applyProtection="1"/>
    <xf numFmtId="165" fontId="0" fillId="11" borderId="1" xfId="0" applyNumberFormat="1" applyFill="1" applyBorder="1" applyProtection="1"/>
    <xf numFmtId="0" fontId="0" fillId="3" borderId="1" xfId="0" applyFill="1" applyBorder="1" applyProtection="1"/>
    <xf numFmtId="14" fontId="0" fillId="3" borderId="1" xfId="0" applyNumberFormat="1" applyFill="1" applyBorder="1" applyProtection="1"/>
    <xf numFmtId="1" fontId="0" fillId="3" borderId="1" xfId="0" applyNumberFormat="1" applyFill="1" applyBorder="1" applyProtection="1"/>
    <xf numFmtId="164" fontId="0" fillId="3" borderId="1" xfId="0" applyNumberFormat="1" applyFill="1" applyBorder="1" applyProtection="1"/>
    <xf numFmtId="165" fontId="0" fillId="3" borderId="1" xfId="0" applyNumberFormat="1" applyFill="1" applyBorder="1" applyProtection="1"/>
    <xf numFmtId="0" fontId="0" fillId="11" borderId="1" xfId="0" applyFill="1" applyBorder="1" applyAlignment="1" applyProtection="1">
      <alignment vertical="center"/>
    </xf>
    <xf numFmtId="0" fontId="0" fillId="11" borderId="1" xfId="0" applyFill="1" applyBorder="1" applyAlignment="1" applyProtection="1">
      <alignment horizontal="center" vertical="center"/>
    </xf>
    <xf numFmtId="0" fontId="0" fillId="11" borderId="23" xfId="0" applyFont="1" applyFill="1" applyBorder="1" applyAlignment="1" applyProtection="1">
      <alignment horizontal="center" vertical="center"/>
    </xf>
    <xf numFmtId="0" fontId="0" fillId="11" borderId="28" xfId="0" applyFill="1" applyBorder="1" applyAlignment="1" applyProtection="1">
      <alignment horizontal="center" vertical="center"/>
    </xf>
    <xf numFmtId="0" fontId="0" fillId="11" borderId="28" xfId="0" applyFill="1" applyBorder="1" applyProtection="1"/>
    <xf numFmtId="1" fontId="0" fillId="11" borderId="1" xfId="0" applyNumberFormat="1" applyFill="1" applyBorder="1" applyAlignment="1" applyProtection="1">
      <alignment horizontal="center" vertical="center"/>
    </xf>
    <xf numFmtId="165" fontId="0" fillId="11" borderId="12" xfId="0" applyNumberFormat="1" applyFill="1" applyBorder="1" applyAlignment="1" applyProtection="1">
      <alignment horizontal="center" vertical="center"/>
    </xf>
    <xf numFmtId="14" fontId="0" fillId="12" borderId="1" xfId="0" applyNumberFormat="1" applyFill="1" applyBorder="1" applyProtection="1"/>
    <xf numFmtId="0" fontId="0" fillId="12" borderId="1" xfId="0" applyFill="1" applyBorder="1" applyProtection="1"/>
    <xf numFmtId="1" fontId="0" fillId="12" borderId="1" xfId="0" applyNumberFormat="1" applyFill="1" applyBorder="1" applyProtection="1"/>
    <xf numFmtId="164" fontId="0" fillId="12" borderId="1" xfId="0" applyNumberFormat="1" applyFill="1" applyBorder="1" applyProtection="1"/>
    <xf numFmtId="165" fontId="0" fillId="12" borderId="1" xfId="0" applyNumberFormat="1" applyFill="1" applyBorder="1" applyProtection="1"/>
    <xf numFmtId="0" fontId="0" fillId="13" borderId="1" xfId="0" applyFill="1" applyBorder="1" applyProtection="1"/>
    <xf numFmtId="1" fontId="0" fillId="13" borderId="1" xfId="0" applyNumberFormat="1" applyFill="1" applyBorder="1" applyProtection="1"/>
    <xf numFmtId="164" fontId="0" fillId="13" borderId="1" xfId="0" applyNumberFormat="1" applyFill="1" applyBorder="1" applyProtection="1"/>
    <xf numFmtId="165" fontId="0" fillId="13" borderId="1" xfId="0" applyNumberFormat="1" applyFill="1" applyBorder="1" applyProtection="1"/>
    <xf numFmtId="0" fontId="0" fillId="14" borderId="1" xfId="0" applyFill="1" applyBorder="1" applyProtection="1"/>
    <xf numFmtId="0" fontId="0" fillId="14" borderId="1" xfId="0" applyFill="1" applyBorder="1" applyAlignment="1" applyProtection="1">
      <alignment horizontal="center" vertical="center"/>
    </xf>
    <xf numFmtId="0" fontId="0" fillId="14" borderId="23" xfId="0" applyFont="1" applyFill="1" applyBorder="1" applyAlignment="1" applyProtection="1">
      <alignment horizontal="center" vertical="center"/>
    </xf>
    <xf numFmtId="0" fontId="0" fillId="14" borderId="28" xfId="0" applyFill="1" applyBorder="1" applyAlignment="1" applyProtection="1">
      <alignment horizontal="center" vertical="center"/>
    </xf>
    <xf numFmtId="0" fontId="0" fillId="14" borderId="28" xfId="0" applyFill="1" applyBorder="1" applyProtection="1"/>
    <xf numFmtId="14" fontId="0" fillId="14" borderId="1" xfId="0" applyNumberFormat="1" applyFill="1" applyBorder="1" applyProtection="1"/>
    <xf numFmtId="1" fontId="0" fillId="14" borderId="1" xfId="0" applyNumberFormat="1" applyFill="1" applyBorder="1" applyProtection="1"/>
    <xf numFmtId="1" fontId="0" fillId="14" borderId="1" xfId="0" applyNumberFormat="1" applyFill="1" applyBorder="1" applyAlignment="1" applyProtection="1">
      <alignment horizontal="center" vertical="center"/>
    </xf>
    <xf numFmtId="164" fontId="0" fillId="14" borderId="1" xfId="0" applyNumberFormat="1" applyFill="1" applyBorder="1" applyProtection="1"/>
    <xf numFmtId="165" fontId="0" fillId="14" borderId="1" xfId="0" applyNumberFormat="1" applyFill="1" applyBorder="1" applyProtection="1"/>
    <xf numFmtId="165" fontId="0" fillId="14" borderId="12" xfId="0" applyNumberFormat="1" applyFill="1" applyBorder="1" applyAlignment="1" applyProtection="1">
      <alignment horizontal="center" vertical="center"/>
    </xf>
    <xf numFmtId="0" fontId="6" fillId="9" borderId="4" xfId="0" applyFont="1" applyFill="1" applyBorder="1" applyAlignment="1" applyProtection="1">
      <alignment horizontal="center"/>
      <protection locked="0"/>
    </xf>
    <xf numFmtId="0" fontId="6" fillId="9" borderId="5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6" fillId="8" borderId="5" xfId="0" applyFont="1" applyFill="1" applyBorder="1" applyAlignment="1" applyProtection="1">
      <alignment horizontal="center"/>
      <protection locked="0"/>
    </xf>
    <xf numFmtId="0" fontId="6" fillId="8" borderId="6" xfId="0" applyFont="1" applyFill="1" applyBorder="1" applyAlignment="1" applyProtection="1">
      <alignment horizontal="center"/>
      <protection locked="0"/>
    </xf>
    <xf numFmtId="1" fontId="0" fillId="10" borderId="1" xfId="0" applyNumberFormat="1" applyFill="1" applyBorder="1" applyProtection="1"/>
    <xf numFmtId="0" fontId="6" fillId="9" borderId="33" xfId="0" applyFont="1" applyFill="1" applyBorder="1" applyAlignment="1" applyProtection="1">
      <alignment horizontal="center"/>
      <protection locked="0"/>
    </xf>
    <xf numFmtId="0" fontId="11" fillId="15" borderId="0" xfId="0" applyFont="1" applyFill="1" applyAlignment="1" applyProtection="1">
      <alignment vertical="center"/>
    </xf>
    <xf numFmtId="0" fontId="0" fillId="15" borderId="0" xfId="0" applyFill="1" applyProtection="1"/>
    <xf numFmtId="0" fontId="0" fillId="15" borderId="0" xfId="0" applyFill="1" applyAlignment="1" applyProtection="1">
      <alignment horizontal="center"/>
    </xf>
    <xf numFmtId="14" fontId="0" fillId="13" borderId="1" xfId="0" applyNumberFormat="1" applyFill="1" applyBorder="1" applyProtection="1"/>
    <xf numFmtId="0" fontId="12" fillId="0" borderId="0" xfId="0" applyFont="1" applyProtection="1"/>
    <xf numFmtId="0" fontId="12" fillId="15" borderId="0" xfId="0" applyFont="1" applyFill="1" applyProtection="1"/>
    <xf numFmtId="0" fontId="13" fillId="11" borderId="1" xfId="0" applyFont="1" applyFill="1" applyBorder="1" applyAlignment="1" applyProtection="1">
      <alignment horizontal="center"/>
    </xf>
    <xf numFmtId="0" fontId="13" fillId="14" borderId="1" xfId="0" applyFont="1" applyFill="1" applyBorder="1" applyAlignment="1" applyProtection="1">
      <alignment horizontal="center"/>
    </xf>
    <xf numFmtId="0" fontId="13" fillId="0" borderId="1" xfId="0" applyFont="1" applyBorder="1" applyProtection="1"/>
    <xf numFmtId="0" fontId="13" fillId="0" borderId="14" xfId="0" applyFont="1" applyBorder="1" applyProtection="1"/>
    <xf numFmtId="166" fontId="0" fillId="3" borderId="1" xfId="0" applyNumberFormat="1" applyFill="1" applyBorder="1" applyProtection="1"/>
    <xf numFmtId="0" fontId="0" fillId="14" borderId="23" xfId="0" applyFill="1" applyBorder="1" applyAlignment="1" applyProtection="1">
      <alignment horizontal="center" vertical="center"/>
    </xf>
    <xf numFmtId="0" fontId="0" fillId="14" borderId="23" xfId="0" applyFill="1" applyBorder="1" applyProtection="1"/>
    <xf numFmtId="0" fontId="0" fillId="12" borderId="23" xfId="0" applyFill="1" applyBorder="1" applyAlignment="1" applyProtection="1">
      <alignment horizontal="center" vertical="center"/>
    </xf>
    <xf numFmtId="0" fontId="0" fillId="12" borderId="2" xfId="0" applyFill="1" applyBorder="1" applyAlignment="1" applyProtection="1">
      <alignment horizontal="center" vertical="center"/>
    </xf>
    <xf numFmtId="0" fontId="0" fillId="12" borderId="23" xfId="0" applyFont="1" applyFill="1" applyBorder="1" applyAlignment="1" applyProtection="1">
      <alignment horizontal="center" vertical="center"/>
    </xf>
    <xf numFmtId="0" fontId="0" fillId="12" borderId="2" xfId="0" applyFont="1" applyFill="1" applyBorder="1" applyAlignment="1" applyProtection="1">
      <alignment horizontal="center" vertical="center"/>
    </xf>
    <xf numFmtId="1" fontId="0" fillId="0" borderId="24" xfId="0" applyNumberFormat="1" applyBorder="1" applyAlignment="1" applyProtection="1">
      <alignment horizontal="center" wrapText="1"/>
      <protection locked="0"/>
    </xf>
    <xf numFmtId="1" fontId="0" fillId="0" borderId="9" xfId="0" applyNumberFormat="1" applyBorder="1" applyAlignment="1" applyProtection="1">
      <alignment horizontal="center" wrapText="1"/>
      <protection locked="0"/>
    </xf>
    <xf numFmtId="165" fontId="0" fillId="12" borderId="26" xfId="0" applyNumberFormat="1" applyFill="1" applyBorder="1" applyAlignment="1" applyProtection="1">
      <alignment horizontal="center" vertical="center"/>
    </xf>
    <xf numFmtId="165" fontId="0" fillId="12" borderId="10" xfId="0" applyNumberFormat="1" applyFill="1" applyBorder="1" applyAlignment="1" applyProtection="1">
      <alignment horizontal="center" vertical="center"/>
    </xf>
    <xf numFmtId="1" fontId="0" fillId="12" borderId="23" xfId="0" applyNumberFormat="1" applyFill="1" applyBorder="1" applyAlignment="1" applyProtection="1">
      <alignment horizontal="center" vertical="center"/>
    </xf>
    <xf numFmtId="1" fontId="0" fillId="12" borderId="2" xfId="0" applyNumberFormat="1" applyFill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0" fillId="3" borderId="23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23" xfId="0" applyFont="1" applyFill="1" applyBorder="1" applyAlignment="1" applyProtection="1">
      <alignment horizontal="center" vertical="center"/>
    </xf>
    <xf numFmtId="0" fontId="0" fillId="3" borderId="3" xfId="0" applyFont="1" applyFill="1" applyBorder="1" applyAlignment="1" applyProtection="1">
      <alignment horizontal="center" vertical="center"/>
    </xf>
    <xf numFmtId="0" fontId="0" fillId="3" borderId="2" xfId="0" applyFont="1" applyFill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4" fillId="7" borderId="2" xfId="1" applyFont="1" applyFill="1" applyBorder="1" applyAlignment="1" applyProtection="1">
      <alignment horizontal="center" vertical="center" wrapText="1"/>
    </xf>
    <xf numFmtId="0" fontId="4" fillId="7" borderId="1" xfId="1" applyFont="1" applyFill="1" applyBorder="1" applyAlignment="1" applyProtection="1">
      <alignment horizontal="center" vertical="center" wrapText="1"/>
    </xf>
    <xf numFmtId="0" fontId="5" fillId="8" borderId="2" xfId="0" applyFont="1" applyFill="1" applyBorder="1" applyAlignment="1" applyProtection="1">
      <alignment horizontal="center" vertical="center" wrapText="1"/>
    </xf>
    <xf numFmtId="0" fontId="5" fillId="8" borderId="1" xfId="0" applyFont="1" applyFill="1" applyBorder="1" applyAlignment="1" applyProtection="1">
      <alignment horizontal="center" vertical="center" wrapText="1"/>
    </xf>
    <xf numFmtId="166" fontId="5" fillId="16" borderId="2" xfId="0" applyNumberFormat="1" applyFont="1" applyFill="1" applyBorder="1" applyAlignment="1" applyProtection="1">
      <alignment horizontal="center" vertical="center" wrapText="1"/>
    </xf>
    <xf numFmtId="0" fontId="5" fillId="16" borderId="1" xfId="0" applyFont="1" applyFill="1" applyBorder="1" applyAlignment="1" applyProtection="1">
      <alignment horizontal="center" vertical="center" wrapText="1"/>
    </xf>
    <xf numFmtId="0" fontId="5" fillId="0" borderId="21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0" fillId="4" borderId="23" xfId="0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</xf>
    <xf numFmtId="0" fontId="0" fillId="4" borderId="23" xfId="0" applyFont="1" applyFill="1" applyBorder="1" applyAlignment="1" applyProtection="1">
      <alignment horizontal="center" vertical="center"/>
    </xf>
    <xf numFmtId="0" fontId="0" fillId="4" borderId="3" xfId="0" applyFont="1" applyFill="1" applyBorder="1" applyAlignment="1" applyProtection="1">
      <alignment horizontal="center" vertical="center"/>
    </xf>
    <xf numFmtId="0" fontId="0" fillId="4" borderId="2" xfId="0" applyFont="1" applyFill="1" applyBorder="1" applyAlignment="1" applyProtection="1">
      <alignment horizontal="center" vertical="center"/>
    </xf>
    <xf numFmtId="0" fontId="0" fillId="2" borderId="23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13" fillId="2" borderId="23" xfId="0" applyFont="1" applyFill="1" applyBorder="1" applyAlignment="1" applyProtection="1">
      <alignment horizontal="center" vertical="center"/>
    </xf>
    <xf numFmtId="0" fontId="13" fillId="2" borderId="3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/>
    </xf>
    <xf numFmtId="0" fontId="0" fillId="2" borderId="23" xfId="0" applyFont="1" applyFill="1" applyBorder="1" applyAlignment="1" applyProtection="1">
      <alignment horizontal="center" vertical="center"/>
    </xf>
    <xf numFmtId="0" fontId="0" fillId="2" borderId="3" xfId="0" applyFont="1" applyFill="1" applyBorder="1" applyAlignment="1" applyProtection="1">
      <alignment horizontal="center" vertical="center"/>
    </xf>
    <xf numFmtId="0" fontId="0" fillId="2" borderId="2" xfId="0" applyFont="1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20" xfId="0" applyFont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" fontId="0" fillId="2" borderId="23" xfId="0" applyNumberFormat="1" applyFill="1" applyBorder="1" applyAlignment="1" applyProtection="1">
      <alignment horizontal="center" vertical="center"/>
    </xf>
    <xf numFmtId="1" fontId="0" fillId="2" borderId="3" xfId="0" applyNumberFormat="1" applyFill="1" applyBorder="1" applyAlignment="1" applyProtection="1">
      <alignment horizontal="center" vertical="center"/>
    </xf>
    <xf numFmtId="1" fontId="0" fillId="2" borderId="2" xfId="0" applyNumberFormat="1" applyFill="1" applyBorder="1" applyAlignment="1" applyProtection="1">
      <alignment horizontal="center" vertical="center"/>
    </xf>
    <xf numFmtId="0" fontId="13" fillId="4" borderId="23" xfId="0" applyFont="1" applyFill="1" applyBorder="1" applyAlignment="1" applyProtection="1">
      <alignment horizontal="center" vertical="center"/>
    </xf>
    <xf numFmtId="0" fontId="13" fillId="4" borderId="3" xfId="0" applyFont="1" applyFill="1" applyBorder="1" applyAlignment="1" applyProtection="1">
      <alignment horizontal="center" vertical="center"/>
    </xf>
    <xf numFmtId="0" fontId="13" fillId="4" borderId="2" xfId="0" applyFont="1" applyFill="1" applyBorder="1" applyAlignment="1" applyProtection="1">
      <alignment horizontal="center" vertical="center"/>
    </xf>
    <xf numFmtId="1" fontId="0" fillId="4" borderId="23" xfId="0" applyNumberFormat="1" applyFill="1" applyBorder="1" applyAlignment="1" applyProtection="1">
      <alignment horizontal="center" vertical="center"/>
    </xf>
    <xf numFmtId="1" fontId="0" fillId="4" borderId="3" xfId="0" applyNumberFormat="1" applyFill="1" applyBorder="1" applyAlignment="1" applyProtection="1">
      <alignment horizontal="center" vertical="center"/>
    </xf>
    <xf numFmtId="1" fontId="0" fillId="4" borderId="2" xfId="0" applyNumberFormat="1" applyFill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 textRotation="90" wrapText="1"/>
    </xf>
    <xf numFmtId="0" fontId="5" fillId="0" borderId="1" xfId="0" applyFont="1" applyBorder="1" applyAlignment="1" applyProtection="1">
      <alignment horizontal="center" vertical="center" textRotation="90" wrapText="1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4" fillId="0" borderId="18" xfId="1" applyFont="1" applyFill="1" applyBorder="1" applyAlignment="1" applyProtection="1">
      <alignment horizontal="center" vertical="center" wrapText="1"/>
      <protection locked="0"/>
    </xf>
    <xf numFmtId="0" fontId="4" fillId="0" borderId="10" xfId="1" applyFont="1" applyFill="1" applyBorder="1" applyAlignment="1" applyProtection="1">
      <alignment horizontal="center" vertical="center" wrapText="1"/>
      <protection locked="0"/>
    </xf>
    <xf numFmtId="0" fontId="4" fillId="7" borderId="22" xfId="1" applyFont="1" applyFill="1" applyBorder="1" applyAlignment="1" applyProtection="1">
      <alignment horizontal="center" vertical="center" wrapText="1"/>
      <protection locked="0"/>
    </xf>
    <xf numFmtId="0" fontId="4" fillId="7" borderId="9" xfId="1" applyFont="1" applyFill="1" applyBorder="1" applyAlignment="1" applyProtection="1">
      <alignment horizontal="center" vertical="center" wrapText="1"/>
      <protection locked="0"/>
    </xf>
    <xf numFmtId="0" fontId="4" fillId="7" borderId="20" xfId="1" applyFont="1" applyFill="1" applyBorder="1" applyAlignment="1" applyProtection="1">
      <alignment horizontal="center" vertical="center" wrapText="1"/>
      <protection locked="0"/>
    </xf>
    <xf numFmtId="0" fontId="4" fillId="7" borderId="2" xfId="1" applyFont="1" applyFill="1" applyBorder="1" applyAlignment="1" applyProtection="1">
      <alignment horizontal="center" vertical="center" wrapText="1"/>
      <protection locked="0"/>
    </xf>
    <xf numFmtId="0" fontId="4" fillId="0" borderId="3" xfId="1" applyFont="1" applyFill="1" applyBorder="1" applyAlignment="1" applyProtection="1">
      <alignment horizontal="center" vertical="center" wrapText="1"/>
      <protection locked="0"/>
    </xf>
    <xf numFmtId="0" fontId="4" fillId="0" borderId="2" xfId="1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21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6" fillId="9" borderId="4" xfId="0" applyFont="1" applyFill="1" applyBorder="1" applyAlignment="1" applyProtection="1">
      <alignment horizontal="center"/>
      <protection locked="0"/>
    </xf>
    <xf numFmtId="0" fontId="6" fillId="9" borderId="5" xfId="0" applyFont="1" applyFill="1" applyBorder="1" applyAlignment="1" applyProtection="1">
      <alignment horizontal="center"/>
      <protection locked="0"/>
    </xf>
    <xf numFmtId="0" fontId="2" fillId="6" borderId="4" xfId="0" applyFont="1" applyFill="1" applyBorder="1" applyAlignment="1" applyProtection="1">
      <alignment horizontal="center" vertical="center"/>
      <protection locked="0"/>
    </xf>
    <xf numFmtId="0" fontId="2" fillId="6" borderId="5" xfId="0" applyFont="1" applyFill="1" applyBorder="1" applyAlignment="1" applyProtection="1">
      <alignment horizontal="center" vertical="center"/>
      <protection locked="0"/>
    </xf>
    <xf numFmtId="0" fontId="2" fillId="6" borderId="6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center" vertical="center"/>
      <protection locked="0"/>
    </xf>
    <xf numFmtId="0" fontId="2" fillId="5" borderId="6" xfId="0" applyFont="1" applyFill="1" applyBorder="1" applyAlignment="1" applyProtection="1">
      <alignment horizontal="center" vertical="center"/>
      <protection locked="0"/>
    </xf>
    <xf numFmtId="0" fontId="2" fillId="2" borderId="32" xfId="0" applyFont="1" applyFill="1" applyBorder="1" applyAlignment="1" applyProtection="1">
      <alignment horizontal="center" vertical="center"/>
      <protection locked="0"/>
    </xf>
    <xf numFmtId="0" fontId="2" fillId="2" borderId="33" xfId="0" applyFont="1" applyFill="1" applyBorder="1" applyAlignment="1" applyProtection="1">
      <alignment horizontal="center" vertical="center"/>
      <protection locked="0"/>
    </xf>
    <xf numFmtId="0" fontId="2" fillId="2" borderId="34" xfId="0" applyFont="1" applyFill="1" applyBorder="1" applyAlignment="1" applyProtection="1">
      <alignment horizontal="center" vertic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6" fillId="8" borderId="5" xfId="0" applyFont="1" applyFill="1" applyBorder="1" applyAlignment="1" applyProtection="1">
      <alignment horizontal="center"/>
      <protection locked="0"/>
    </xf>
    <xf numFmtId="0" fontId="6" fillId="8" borderId="6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4" fillId="7" borderId="30" xfId="1" applyFont="1" applyFill="1" applyBorder="1" applyAlignment="1" applyProtection="1">
      <alignment horizontal="center" vertical="center" wrapText="1"/>
      <protection locked="0"/>
    </xf>
    <xf numFmtId="0" fontId="4" fillId="7" borderId="31" xfId="1" applyFont="1" applyFill="1" applyBorder="1" applyAlignment="1" applyProtection="1">
      <alignment horizontal="center" vertical="center" wrapText="1"/>
      <protection locked="0"/>
    </xf>
    <xf numFmtId="0" fontId="4" fillId="7" borderId="35" xfId="1" applyFont="1" applyFill="1" applyBorder="1" applyAlignment="1" applyProtection="1">
      <alignment horizontal="center" vertical="center" wrapText="1"/>
      <protection locked="0"/>
    </xf>
    <xf numFmtId="0" fontId="4" fillId="7" borderId="11" xfId="1" applyFont="1" applyFill="1" applyBorder="1" applyAlignment="1" applyProtection="1">
      <alignment horizontal="center" vertical="center" wrapText="1"/>
      <protection locked="0"/>
    </xf>
    <xf numFmtId="0" fontId="4" fillId="0" borderId="20" xfId="1" applyFont="1" applyFill="1" applyBorder="1" applyAlignment="1" applyProtection="1">
      <alignment horizontal="center" vertical="center" wrapText="1"/>
      <protection locked="0"/>
    </xf>
    <xf numFmtId="0" fontId="4" fillId="0" borderId="17" xfId="1" applyFont="1" applyFill="1" applyBorder="1" applyAlignment="1" applyProtection="1">
      <alignment horizontal="center" vertical="center" wrapText="1"/>
      <protection locked="0"/>
    </xf>
    <xf numFmtId="0" fontId="4" fillId="0" borderId="9" xfId="1" applyFont="1" applyFill="1" applyBorder="1" applyAlignment="1" applyProtection="1">
      <alignment horizontal="center" vertical="center" wrapText="1"/>
      <protection locked="0"/>
    </xf>
    <xf numFmtId="0" fontId="5" fillId="0" borderId="22" xfId="0" applyFont="1" applyBorder="1" applyAlignment="1" applyProtection="1">
      <alignment horizontal="center" vertical="center" wrapText="1"/>
      <protection locked="0"/>
    </xf>
    <xf numFmtId="165" fontId="0" fillId="13" borderId="26" xfId="0" applyNumberFormat="1" applyFill="1" applyBorder="1" applyAlignment="1" applyProtection="1">
      <alignment horizontal="center" vertical="center"/>
    </xf>
    <xf numFmtId="165" fontId="0" fillId="13" borderId="10" xfId="0" applyNumberFormat="1" applyFill="1" applyBorder="1" applyAlignment="1" applyProtection="1">
      <alignment horizontal="center" vertical="center"/>
    </xf>
    <xf numFmtId="1" fontId="0" fillId="13" borderId="23" xfId="0" applyNumberFormat="1" applyFill="1" applyBorder="1" applyAlignment="1" applyProtection="1">
      <alignment horizontal="center" vertical="center"/>
    </xf>
    <xf numFmtId="1" fontId="0" fillId="13" borderId="2" xfId="0" applyNumberFormat="1" applyFill="1" applyBorder="1" applyAlignment="1" applyProtection="1">
      <alignment horizontal="center" vertical="center"/>
    </xf>
    <xf numFmtId="0" fontId="4" fillId="7" borderId="21" xfId="1" applyFont="1" applyFill="1" applyBorder="1" applyAlignment="1" applyProtection="1">
      <alignment horizontal="center" vertical="center" wrapText="1"/>
      <protection locked="0"/>
    </xf>
    <xf numFmtId="0" fontId="4" fillId="7" borderId="10" xfId="1" applyFont="1" applyFill="1" applyBorder="1" applyAlignment="1" applyProtection="1">
      <alignment horizontal="center" vertical="center" wrapText="1"/>
      <protection locked="0"/>
    </xf>
    <xf numFmtId="165" fontId="0" fillId="4" borderId="26" xfId="0" applyNumberFormat="1" applyFill="1" applyBorder="1" applyAlignment="1" applyProtection="1">
      <alignment horizontal="center" vertical="center"/>
    </xf>
    <xf numFmtId="165" fontId="0" fillId="4" borderId="18" xfId="0" applyNumberFormat="1" applyFill="1" applyBorder="1" applyAlignment="1" applyProtection="1">
      <alignment horizontal="center" vertical="center"/>
    </xf>
    <xf numFmtId="165" fontId="0" fillId="4" borderId="10" xfId="0" applyNumberFormat="1" applyFill="1" applyBorder="1" applyAlignment="1" applyProtection="1">
      <alignment horizontal="center" vertical="center"/>
    </xf>
    <xf numFmtId="0" fontId="4" fillId="7" borderId="36" xfId="1" applyFont="1" applyFill="1" applyBorder="1" applyAlignment="1" applyProtection="1">
      <alignment horizontal="center" vertical="center" wrapText="1"/>
      <protection locked="0"/>
    </xf>
    <xf numFmtId="0" fontId="4" fillId="7" borderId="1" xfId="1" applyFont="1" applyFill="1" applyBorder="1" applyAlignment="1" applyProtection="1">
      <alignment horizontal="center" vertical="center" wrapText="1"/>
      <protection locked="0"/>
    </xf>
    <xf numFmtId="0" fontId="4" fillId="7" borderId="37" xfId="1" applyFont="1" applyFill="1" applyBorder="1" applyAlignment="1" applyProtection="1">
      <alignment horizontal="center" vertical="center" wrapText="1"/>
      <protection locked="0"/>
    </xf>
    <xf numFmtId="0" fontId="4" fillId="7" borderId="12" xfId="1" applyFont="1" applyFill="1" applyBorder="1" applyAlignment="1" applyProtection="1">
      <alignment horizontal="center" vertical="center" wrapText="1"/>
      <protection locked="0"/>
    </xf>
    <xf numFmtId="0" fontId="4" fillId="7" borderId="29" xfId="1" applyFont="1" applyFill="1" applyBorder="1" applyAlignment="1" applyProtection="1">
      <alignment horizontal="center" vertical="center" wrapText="1"/>
      <protection locked="0"/>
    </xf>
    <xf numFmtId="0" fontId="4" fillId="7" borderId="8" xfId="1" applyFont="1" applyFill="1" applyBorder="1" applyAlignment="1" applyProtection="1">
      <alignment horizontal="center" vertical="center" wrapText="1"/>
      <protection locked="0"/>
    </xf>
    <xf numFmtId="0" fontId="4" fillId="7" borderId="3" xfId="1" applyFont="1" applyFill="1" applyBorder="1" applyAlignment="1" applyProtection="1">
      <alignment horizontal="center" vertical="center" wrapText="1"/>
      <protection locked="0"/>
    </xf>
    <xf numFmtId="1" fontId="0" fillId="0" borderId="24" xfId="0" applyNumberFormat="1" applyBorder="1" applyAlignment="1" applyProtection="1">
      <alignment horizontal="center" vertical="center" wrapText="1"/>
      <protection locked="0"/>
    </xf>
    <xf numFmtId="1" fontId="0" fillId="0" borderId="17" xfId="0" applyNumberFormat="1" applyBorder="1" applyAlignment="1" applyProtection="1">
      <alignment horizontal="center" vertical="center" wrapText="1"/>
      <protection locked="0"/>
    </xf>
    <xf numFmtId="1" fontId="0" fillId="0" borderId="9" xfId="0" applyNumberFormat="1" applyBorder="1" applyAlignment="1" applyProtection="1">
      <alignment horizontal="center" vertical="center" wrapText="1"/>
      <protection locked="0"/>
    </xf>
    <xf numFmtId="165" fontId="0" fillId="2" borderId="26" xfId="0" applyNumberFormat="1" applyFill="1" applyBorder="1" applyAlignment="1" applyProtection="1">
      <alignment horizontal="center" vertical="center"/>
    </xf>
    <xf numFmtId="165" fontId="0" fillId="2" borderId="18" xfId="0" applyNumberFormat="1" applyFill="1" applyBorder="1" applyAlignment="1" applyProtection="1">
      <alignment horizontal="center" vertical="center"/>
    </xf>
    <xf numFmtId="165" fontId="0" fillId="2" borderId="10" xfId="0" applyNumberFormat="1" applyFill="1" applyBorder="1" applyAlignment="1" applyProtection="1">
      <alignment horizontal="center" vertical="center"/>
    </xf>
    <xf numFmtId="0" fontId="13" fillId="3" borderId="23" xfId="0" applyFont="1" applyFill="1" applyBorder="1" applyAlignment="1" applyProtection="1">
      <alignment horizontal="center" vertical="center"/>
    </xf>
    <xf numFmtId="0" fontId="13" fillId="3" borderId="3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 applyProtection="1">
      <alignment horizontal="center" vertical="center"/>
    </xf>
    <xf numFmtId="1" fontId="0" fillId="3" borderId="23" xfId="0" applyNumberFormat="1" applyFill="1" applyBorder="1" applyAlignment="1" applyProtection="1">
      <alignment horizontal="center" vertical="center"/>
    </xf>
    <xf numFmtId="1" fontId="0" fillId="3" borderId="3" xfId="0" applyNumberFormat="1" applyFill="1" applyBorder="1" applyAlignment="1" applyProtection="1">
      <alignment horizontal="center" vertical="center"/>
    </xf>
    <xf numFmtId="1" fontId="0" fillId="3" borderId="2" xfId="0" applyNumberFormat="1" applyFill="1" applyBorder="1" applyAlignment="1" applyProtection="1">
      <alignment horizontal="center" vertical="center"/>
    </xf>
    <xf numFmtId="165" fontId="0" fillId="3" borderId="26" xfId="0" applyNumberFormat="1" applyFill="1" applyBorder="1" applyAlignment="1" applyProtection="1">
      <alignment horizontal="center" vertical="center"/>
    </xf>
    <xf numFmtId="165" fontId="0" fillId="3" borderId="18" xfId="0" applyNumberFormat="1" applyFill="1" applyBorder="1" applyAlignment="1" applyProtection="1">
      <alignment horizontal="center" vertical="center"/>
    </xf>
    <xf numFmtId="165" fontId="0" fillId="3" borderId="10" xfId="0" applyNumberFormat="1" applyFill="1" applyBorder="1" applyAlignment="1" applyProtection="1">
      <alignment horizontal="center" vertical="center"/>
    </xf>
    <xf numFmtId="0" fontId="13" fillId="12" borderId="23" xfId="0" applyFont="1" applyFill="1" applyBorder="1" applyAlignment="1" applyProtection="1">
      <alignment horizontal="center" vertical="center"/>
    </xf>
    <xf numFmtId="0" fontId="13" fillId="12" borderId="2" xfId="0" applyFont="1" applyFill="1" applyBorder="1" applyAlignment="1" applyProtection="1">
      <alignment horizontal="center" vertical="center"/>
    </xf>
    <xf numFmtId="1" fontId="0" fillId="0" borderId="17" xfId="0" applyNumberFormat="1" applyBorder="1" applyAlignment="1" applyProtection="1">
      <alignment horizontal="center" wrapText="1"/>
      <protection locked="0"/>
    </xf>
    <xf numFmtId="0" fontId="0" fillId="13" borderId="23" xfId="0" applyFill="1" applyBorder="1" applyAlignment="1" applyProtection="1">
      <alignment horizontal="center" vertical="center"/>
    </xf>
    <xf numFmtId="0" fontId="0" fillId="13" borderId="2" xfId="0" applyFill="1" applyBorder="1" applyAlignment="1" applyProtection="1">
      <alignment horizontal="center" vertical="center"/>
    </xf>
    <xf numFmtId="0" fontId="13" fillId="13" borderId="23" xfId="0" applyFont="1" applyFill="1" applyBorder="1" applyAlignment="1" applyProtection="1">
      <alignment horizontal="center" vertical="center"/>
    </xf>
    <xf numFmtId="0" fontId="13" fillId="13" borderId="2" xfId="0" applyFont="1" applyFill="1" applyBorder="1" applyAlignment="1" applyProtection="1">
      <alignment horizontal="center" vertical="center"/>
    </xf>
    <xf numFmtId="0" fontId="0" fillId="13" borderId="23" xfId="0" applyFont="1" applyFill="1" applyBorder="1" applyAlignment="1" applyProtection="1">
      <alignment horizontal="center" vertical="center"/>
    </xf>
    <xf numFmtId="0" fontId="0" fillId="13" borderId="2" xfId="0" applyFont="1" applyFill="1" applyBorder="1" applyAlignment="1" applyProtection="1">
      <alignment horizontal="center" vertical="center"/>
    </xf>
    <xf numFmtId="0" fontId="6" fillId="9" borderId="6" xfId="0" applyFont="1" applyFill="1" applyBorder="1" applyAlignment="1" applyProtection="1">
      <alignment horizontal="center"/>
      <protection locked="0"/>
    </xf>
  </cellXfs>
  <cellStyles count="3">
    <cellStyle name="Normal" xfId="0" builtinId="0"/>
    <cellStyle name="Normal 3 3" xfId="2" xr:uid="{00000000-0005-0000-0000-000001000000}"/>
    <cellStyle name="Normal_STATS_2013_06.02.13" xfId="1" xr:uid="{00000000-0005-0000-0000-000002000000}"/>
  </cellStyles>
  <dxfs count="0"/>
  <tableStyles count="0" defaultTableStyle="TableStyleMedium2" defaultPivotStyle="PivotStyleLight16"/>
  <colors>
    <mruColors>
      <color rgb="FFFF0066"/>
      <color rgb="FFFF6699"/>
      <color rgb="FF9966FF"/>
      <color rgb="FF9933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899D28-C69E-481D-A863-7D45ACFDD2F0}" name="TS" displayName="TS" ref="A1:A8" totalsRowShown="0">
  <autoFilter ref="A1:A8" xr:uid="{8FE5CB7D-F79C-4CE3-9C82-20993FAB31C3}"/>
  <sortState xmlns:xlrd2="http://schemas.microsoft.com/office/spreadsheetml/2017/richdata2" ref="A2:A8">
    <sortCondition ref="A2:A8"/>
  </sortState>
  <tableColumns count="1">
    <tableColumn id="1" xr3:uid="{F80032A3-4AFA-4CCD-ADFD-62D6AEC82A62}" name="Travailleur Soci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7DC6C7-EBFB-42A6-B081-DA8860295611}" name="Nom_app" displayName="Nom_app" ref="B1:B9" totalsRowShown="0">
  <autoFilter ref="B1:B9" xr:uid="{90E51CAB-DD2B-44EC-8552-9279424CD174}"/>
  <sortState xmlns:xlrd2="http://schemas.microsoft.com/office/spreadsheetml/2017/richdata2" ref="B2:B9">
    <sortCondition ref="B2:B9"/>
  </sortState>
  <tableColumns count="1">
    <tableColumn id="1" xr3:uid="{3FE95D34-4E2D-489B-AC18-81F771B41412}" name="Appartem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86B224-2ED7-493D-882A-A2193E1AE247}" name="enfant_charge" displayName="enfant_charge" ref="C1:C5" totalsRowShown="0">
  <autoFilter ref="C1:C5" xr:uid="{D5633635-87B1-4F0E-A6D3-AF1CB59ACFAB}"/>
  <sortState xmlns:xlrd2="http://schemas.microsoft.com/office/spreadsheetml/2017/richdata2" ref="C2:C5">
    <sortCondition ref="C2:C5"/>
  </sortState>
  <tableColumns count="1">
    <tableColumn id="1" xr3:uid="{1181E516-2848-4BD8-9802-5C53CCA9596E}" name="Enfant à charg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1A57506-4C3A-430E-8ADF-A5806F7172A8}" name="Mesure_educ" displayName="Mesure_educ" ref="C8:C12" totalsRowShown="0">
  <autoFilter ref="C8:C12" xr:uid="{F2017B63-EA46-44EC-A744-E2DE14A48806}"/>
  <sortState xmlns:xlrd2="http://schemas.microsoft.com/office/spreadsheetml/2017/richdata2" ref="C9:C12">
    <sortCondition ref="C9:C12"/>
  </sortState>
  <tableColumns count="1">
    <tableColumn id="1" xr3:uid="{8B7B4002-9FE3-4757-88E5-993D774FF494}" name="Mesure éducative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32A8D8E-CF1D-4CBF-81DA-AA90ADE6B3D9}" name="compo_fam" displayName="compo_fam" ref="D1:D22" totalsRowShown="0">
  <autoFilter ref="D1:D22" xr:uid="{6212097F-79CA-4B63-8710-C8DF4BC021E3}"/>
  <sortState xmlns:xlrd2="http://schemas.microsoft.com/office/spreadsheetml/2017/richdata2" ref="D2:D22">
    <sortCondition ref="D2:D22"/>
  </sortState>
  <tableColumns count="1">
    <tableColumn id="1" xr3:uid="{C5326CFC-AB20-42F8-B249-01E4A7B0979F}" name="Composition familial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37FC497-06AA-40F5-9E7E-3EAB2DDB0955}" name="sexe" displayName="sexe" ref="A17:A19" totalsRowShown="0">
  <autoFilter ref="A17:A19" xr:uid="{33D6BE10-AE2E-44D7-BE45-75873C35F718}"/>
  <sortState xmlns:xlrd2="http://schemas.microsoft.com/office/spreadsheetml/2017/richdata2" ref="A18:A19">
    <sortCondition ref="A18:A19"/>
  </sortState>
  <tableColumns count="1">
    <tableColumn id="1" xr3:uid="{CF1AE9BA-81A8-4D7B-8AEE-3581B9F44AFE}" name="Sexe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76D5686-6383-4E6B-B4DE-B507B39F871F}" name="Nationalite" displayName="Nationalite" ref="A12:A15" totalsRowShown="0">
  <autoFilter ref="A12:A15" xr:uid="{A664E5FC-F0CA-4198-9432-8042B853BC4C}"/>
  <tableColumns count="1">
    <tableColumn id="1" xr3:uid="{405A614F-A426-47FB-981B-F0A77C5F7397}" name="Nationalité"/>
  </tableColumns>
  <tableStyleInfo name="TableStyleLight2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E83FA0D-057A-471A-B238-1FC4658F418A}" name="situation_fam" displayName="situation_fam" ref="E1:E10" totalsRowShown="0">
  <autoFilter ref="E1:E10" xr:uid="{C0328937-5B30-43F6-B9D4-17F105010521}"/>
  <sortState xmlns:xlrd2="http://schemas.microsoft.com/office/spreadsheetml/2017/richdata2" ref="E2:E10">
    <sortCondition ref="E2:E10"/>
  </sortState>
  <tableColumns count="1">
    <tableColumn id="1" xr3:uid="{4A2C5BB3-AB6A-4979-B1D2-7BE82DE78557}" name="Situation familial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2F6913A-1F49-41B8-91CA-9563BE1B3EAD}" name="enceinte" displayName="enceinte" ref="C15:C18" totalsRowShown="0">
  <autoFilter ref="C15:C18" xr:uid="{51039BE0-E8DC-439F-B9A1-225889F0235B}"/>
  <tableColumns count="1">
    <tableColumn id="1" xr3:uid="{5F705BE2-CFDF-4F85-BDAC-0BB953EAA22C}" name="Enceinte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976C888-57EB-4621-85A9-AE12CF084777}" name="situation_adm" displayName="situation_adm" ref="E13:E24" totalsRowShown="0">
  <autoFilter ref="E13:E24" xr:uid="{A3B7F4BB-C853-4AD4-9ABC-6E178FD43DAD}"/>
  <sortState xmlns:xlrd2="http://schemas.microsoft.com/office/spreadsheetml/2017/richdata2" ref="E14:E24">
    <sortCondition ref="E14:E24"/>
  </sortState>
  <tableColumns count="1">
    <tableColumn id="1" xr3:uid="{740B8749-94BE-49D2-AB1A-CFC09EAC2E50}" name="Situation administrative"/>
  </tableColumns>
  <tableStyleInfo name="TableStyleLight2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865A5C9-F9D1-4B95-8339-524824362B4F}" name="situation_logement" displayName="situation_logement" ref="F1:F23" totalsRowShown="0">
  <autoFilter ref="F1:F23" xr:uid="{A5720470-163C-4C86-8443-BC0BB4CEE2D0}"/>
  <sortState xmlns:xlrd2="http://schemas.microsoft.com/office/spreadsheetml/2017/richdata2" ref="F2:F23">
    <sortCondition ref="F2:F23"/>
  </sortState>
  <tableColumns count="1">
    <tableColumn id="1" xr3:uid="{7A5AAF79-7A57-4D62-8305-13BCF61C2098}" name="Situation logement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B301E23-F7F5-4346-8A8C-1D619E22036A}" name="orientateur" displayName="orientateur" ref="G1:G10" totalsRowShown="0">
  <autoFilter ref="G1:G10" xr:uid="{019E1AC1-C18A-40CD-BA0B-5FE53F52B9C1}"/>
  <sortState xmlns:xlrd2="http://schemas.microsoft.com/office/spreadsheetml/2017/richdata2" ref="G2:G10">
    <sortCondition ref="G2:G10"/>
  </sortState>
  <tableColumns count="1">
    <tableColumn id="1" xr3:uid="{EBBFF38B-DB49-4CF8-BB6B-0168EBC6ACF3}" name="Orientateur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5CA4E9F-D4DD-4D74-8F71-0D932478DA05}" name="instructeur" displayName="instructeur" ref="G13:G17" totalsRowShown="0">
  <autoFilter ref="G13:G17" xr:uid="{043B5FEA-C87C-4EC6-9903-32CA2D675D2C}"/>
  <sortState xmlns:xlrd2="http://schemas.microsoft.com/office/spreadsheetml/2017/richdata2" ref="G14:G17">
    <sortCondition ref="G14:G17"/>
  </sortState>
  <tableColumns count="1">
    <tableColumn id="1" xr3:uid="{F2330F70-8AA3-4523-9006-78C02F2CE5DF}" name="Organisme instructeur"/>
  </tableColumns>
  <tableStyleInfo name="TableStyleLight2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A19B094C-A277-4140-A9C5-A915D91DC4FA}" name="Motif_dde" displayName="Motif_dde" ref="H1:H19" totalsRowShown="0">
  <autoFilter ref="H1:H19" xr:uid="{CF57BB61-3928-4470-B150-32F05D80E0DA}"/>
  <sortState xmlns:xlrd2="http://schemas.microsoft.com/office/spreadsheetml/2017/richdata2" ref="H2:H19">
    <sortCondition ref="H2:H19"/>
  </sortState>
  <tableColumns count="1">
    <tableColumn id="1" xr3:uid="{B0DFE405-61C8-4AE3-8965-0F7AD3EB7F36}" name="Motif demand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B0C736BF-4F9F-4E57-9C43-933B0927A622}" name="Niveau_qualif" displayName="Niveau_qualif" ref="B12:B23" totalsRowShown="0">
  <autoFilter ref="B12:B23" xr:uid="{11612B31-15D5-4F5E-A7F0-98D83ABB7D43}"/>
  <sortState xmlns:xlrd2="http://schemas.microsoft.com/office/spreadsheetml/2017/richdata2" ref="B13:B23">
    <sortCondition ref="B12"/>
  </sortState>
  <tableColumns count="1">
    <tableColumn id="1" xr3:uid="{51F9FA61-1803-401F-B95D-0D8EC96EF557}" name="Niveau de qualification"/>
  </tableColumns>
  <tableStyleInfo name="TableStyleLight2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1EAE682-3879-42F1-876A-4CBD29C88F5E}" name="diplome" displayName="diplome" ref="I1:I10" totalsRowShown="0">
  <autoFilter ref="I1:I10" xr:uid="{B094D6C9-92F9-476D-8176-F3FAA277F007}"/>
  <sortState xmlns:xlrd2="http://schemas.microsoft.com/office/spreadsheetml/2017/richdata2" ref="I2:I10">
    <sortCondition ref="I2:I10"/>
  </sortState>
  <tableColumns count="1">
    <tableColumn id="1" xr3:uid="{0391F352-D30E-4222-8135-58E351568535}" name="Diplôme obtenu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D2B27199-541B-451E-8D1E-70033420660A}" name="situation_pro" displayName="situation_pro" ref="I13:I22" totalsRowShown="0">
  <autoFilter ref="I13:I22" xr:uid="{767D2299-742E-4274-A913-667E0A726CCE}"/>
  <sortState xmlns:xlrd2="http://schemas.microsoft.com/office/spreadsheetml/2017/richdata2" ref="I14:I22">
    <sortCondition ref="I13"/>
  </sortState>
  <tableColumns count="1">
    <tableColumn id="1" xr3:uid="{5FCBC90C-4AC5-4C64-8AC3-A522F649DB48}" name="Situation professionnelle"/>
  </tableColumns>
  <tableStyleInfo name="TableStyleLight21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530A27B-EFE7-4F3F-90CB-499F69EC34B3}" name="domaine_act" displayName="domaine_act" ref="J1:J22" totalsRowShown="0">
  <autoFilter ref="J1:J22" xr:uid="{22201AC1-2474-4CBA-B373-0997DC632E42}"/>
  <sortState xmlns:xlrd2="http://schemas.microsoft.com/office/spreadsheetml/2017/richdata2" ref="J2:J22">
    <sortCondition ref="J1"/>
  </sortState>
  <tableColumns count="1">
    <tableColumn id="1" xr3:uid="{4E0DFAA4-FBCC-4B55-B230-0FC99F50F1F7}" name="Domaine d'activité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4C055ED5-16DE-4AF9-8E80-97D7F54AAC53}" name="contrat" displayName="contrat" ref="K1:K10" totalsRowShown="0">
  <autoFilter ref="K1:K10" xr:uid="{0A3FAFA3-D0BE-431D-9F76-88AF1EDDF614}"/>
  <sortState xmlns:xlrd2="http://schemas.microsoft.com/office/spreadsheetml/2017/richdata2" ref="K2:K10">
    <sortCondition ref="K1"/>
  </sortState>
  <tableColumns count="1">
    <tableColumn id="1" xr3:uid="{936CD85C-2D8B-4D21-ABA3-87D0A3F2E37E}" name="Type de contrat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373CD1AF-B9B3-4058-A78E-5927DC8133D6}" name="tps_travail" displayName="tps_travail" ref="K13:K16" totalsRowShown="0">
  <autoFilter ref="K13:K16" xr:uid="{CD659E9B-3C3E-4EF5-8D2E-631B5183FE7D}"/>
  <sortState xmlns:xlrd2="http://schemas.microsoft.com/office/spreadsheetml/2017/richdata2" ref="K14:K16">
    <sortCondition ref="K13"/>
  </sortState>
  <tableColumns count="1">
    <tableColumn id="1" xr3:uid="{52F78CA3-3A98-4800-92BC-D5B535B20367}" name="Temps de travail"/>
  </tableColumns>
  <tableStyleInfo name="TableStyleLight21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7A65072-058F-4F69-A082-B22B825097A4}" name="nature_ressources" displayName="nature_ressources" ref="L1:L14" totalsRowShown="0">
  <autoFilter ref="L1:L14" xr:uid="{4EBC0110-DE94-44B6-BE73-05E6A7549170}"/>
  <sortState xmlns:xlrd2="http://schemas.microsoft.com/office/spreadsheetml/2017/richdata2" ref="L2:L14">
    <sortCondition ref="L1"/>
  </sortState>
  <tableColumns count="1">
    <tableColumn id="1" xr3:uid="{5D7A1EA4-48D7-49EE-81E0-1CEEC53E834A}" name="Nature ressource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FD7DFED3-5587-4337-AB60-00FF1999FCF2}" name="ressources" displayName="ressources" ref="M1:M6" totalsRowShown="0">
  <autoFilter ref="M1:M6" xr:uid="{8BF5F012-CB5B-421E-AE2F-2BA6BCB34805}"/>
  <sortState xmlns:xlrd2="http://schemas.microsoft.com/office/spreadsheetml/2017/richdata2" ref="M2:M6">
    <sortCondition ref="M2:M6"/>
  </sortState>
  <tableColumns count="1">
    <tableColumn id="1" xr3:uid="{0A6BD2FF-9280-49C4-BE2B-36996E09AA34}" name="Ressources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E9A51C8D-BBB0-4546-B355-2A10DFB3D305}" name="types_dettes" displayName="types_dettes" ref="M9:M17" totalsRowShown="0">
  <autoFilter ref="M9:M17" xr:uid="{AD073DE3-7C6B-4710-AB21-325621066B23}"/>
  <sortState xmlns:xlrd2="http://schemas.microsoft.com/office/spreadsheetml/2017/richdata2" ref="M10:M17">
    <sortCondition ref="M9"/>
  </sortState>
  <tableColumns count="1">
    <tableColumn id="1" xr3:uid="{42C2031D-465A-424E-B1F0-C8E2919BE1D9}" name="types dettes"/>
  </tableColumns>
  <tableStyleInfo name="TableStyleLight21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6AFB0DA-8A60-4E15-B752-167AC58EB8BB}" name="Dettes" displayName="Dettes" ref="M20:M25" totalsRowShown="0">
  <autoFilter ref="M20:M25" xr:uid="{E9EB5EA3-D3A0-4E26-A624-0123F0C06009}"/>
  <tableColumns count="1">
    <tableColumn id="1" xr3:uid="{E1DF7D39-7F24-48D5-B32D-551FCBA7A550}" name="Dettes"/>
  </tableColumns>
  <tableStyleInfo name="TableStyleMedium1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8F51284-168F-46EB-98D2-7F14CAB87F26}" name="Mesure_protect" displayName="Mesure_protect" ref="N1:N10" totalsRowShown="0">
  <autoFilter ref="N1:N10" xr:uid="{A36B1EA9-EFA6-4E1E-B8A0-79E21FB570D8}"/>
  <sortState xmlns:xlrd2="http://schemas.microsoft.com/office/spreadsheetml/2017/richdata2" ref="N2:N10">
    <sortCondition ref="N1"/>
  </sortState>
  <tableColumns count="1">
    <tableColumn id="1" xr3:uid="{5FDDAEF3-E142-4BEE-9BF8-317C189899B7}" name="Mesure protection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B3DECE0C-1E28-4C95-8F4E-9813DE202B5F}" name="pbe_sante" displayName="pbe_sante" ref="N13:N19" totalsRowShown="0">
  <autoFilter ref="N13:N19" xr:uid="{2BFE1FD2-C63B-4F22-AAF0-4E2D80560C7A}"/>
  <sortState xmlns:xlrd2="http://schemas.microsoft.com/office/spreadsheetml/2017/richdata2" ref="N14:N19">
    <sortCondition ref="N13"/>
  </sortState>
  <tableColumns count="1">
    <tableColumn id="1" xr3:uid="{526B21AF-0703-4187-9425-7504AF593176}" name="Problème santé"/>
  </tableColumns>
  <tableStyleInfo name="TableStyleLight21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C4309DB9-25E3-4DBD-B1A8-3DF2AE39F927}" name="couverture_sociale" displayName="couverture_sociale" ref="O1:O6" totalsRowShown="0">
  <autoFilter ref="O1:O6" xr:uid="{3597B453-3406-4CA3-A719-2B1390C5D8A8}"/>
  <sortState xmlns:xlrd2="http://schemas.microsoft.com/office/spreadsheetml/2017/richdata2" ref="O2:O6">
    <sortCondition ref="O1"/>
  </sortState>
  <tableColumns count="1">
    <tableColumn id="1" xr3:uid="{128BD5F6-444E-41B7-84ED-2E8294F00ADA}" name="Couverture sociale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E69090A6-9ACC-4033-9CA6-B3C2E9278AB6}" name="motif_sortie" displayName="motif_sortie" ref="O9:O20" totalsRowShown="0">
  <autoFilter ref="O9:O20" xr:uid="{C8CE29D7-BF64-4872-8F56-93B5F0BEFEA9}"/>
  <sortState xmlns:xlrd2="http://schemas.microsoft.com/office/spreadsheetml/2017/richdata2" ref="O10:O20">
    <sortCondition ref="O10:O20"/>
  </sortState>
  <tableColumns count="1">
    <tableColumn id="1" xr3:uid="{13B9B147-D11C-490E-B069-D92F630FDBE7}" name="Motif sortie"/>
  </tableColumns>
  <tableStyleInfo name="TableStyleLight21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E3953632-7AEE-4934-ACFB-7C6BBE0F9420}" name="type_sortie" displayName="type_sortie" ref="P1:P19" totalsRowShown="0">
  <autoFilter ref="P1:P19" xr:uid="{A06B720A-74C8-4642-9542-43C5CC59DB73}"/>
  <sortState xmlns:xlrd2="http://schemas.microsoft.com/office/spreadsheetml/2017/richdata2" ref="P2:P19">
    <sortCondition ref="P1"/>
  </sortState>
  <tableColumns count="1">
    <tableColumn id="1" xr3:uid="{D9B5EA38-EE43-4E8C-A3EE-01A0BADCB0B8}" name="Type sortie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4B38EBE6-9589-44BD-B8A6-B706EAE0301A}" name="QF" displayName="QF" ref="A22:A25" totalsRowShown="0">
  <autoFilter ref="A22:A25" xr:uid="{8FB5F5D7-AE76-4B94-9CA5-9AF8555BBA01}"/>
  <tableColumns count="1">
    <tableColumn id="1" xr3:uid="{21FA2F03-9B5D-4688-9B6C-F24EDAE3D9A5}" name="Question fermée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93"/>
  <sheetViews>
    <sheetView tabSelected="1" zoomScale="90" zoomScaleNormal="90" workbookViewId="0">
      <pane xSplit="2" ySplit="6" topLeftCell="BH7" activePane="bottomRight" state="frozen"/>
      <selection pane="topRight" activeCell="E1" sqref="E1"/>
      <selection pane="bottomLeft" activeCell="A7" sqref="A7"/>
      <selection pane="bottomRight" activeCell="A4" sqref="A4:N4"/>
    </sheetView>
  </sheetViews>
  <sheetFormatPr baseColWidth="10" defaultColWidth="11.44140625" defaultRowHeight="14.4" x14ac:dyDescent="0.3"/>
  <cols>
    <col min="1" max="1" width="5.6640625" style="47" customWidth="1"/>
    <col min="2" max="2" width="20.6640625" style="15" customWidth="1"/>
    <col min="3" max="3" width="22.88671875" style="103" bestFit="1" customWidth="1"/>
    <col min="4" max="4" width="4.88671875" style="54" customWidth="1"/>
    <col min="5" max="5" width="4.6640625" style="54" customWidth="1"/>
    <col min="6" max="6" width="24.44140625" style="15" customWidth="1"/>
    <col min="7" max="7" width="24.6640625" style="15" customWidth="1"/>
    <col min="8" max="9" width="11.44140625" style="15"/>
    <col min="10" max="10" width="9.88671875" style="15" customWidth="1"/>
    <col min="11" max="11" width="9.88671875" style="47" customWidth="1"/>
    <col min="12" max="13" width="11.44140625" style="15"/>
    <col min="14" max="14" width="11.44140625" style="47"/>
    <col min="15" max="15" width="20.88671875" style="1" customWidth="1"/>
    <col min="16" max="16" width="11.44140625" style="1"/>
    <col min="17" max="17" width="13.33203125" style="1" customWidth="1"/>
    <col min="18" max="19" width="11.44140625" style="1"/>
    <col min="20" max="20" width="13.109375" style="1" customWidth="1"/>
    <col min="21" max="21" width="20.5546875" style="1" bestFit="1" customWidth="1"/>
    <col min="22" max="22" width="11.44140625" style="1"/>
    <col min="23" max="23" width="23.88671875" style="1" customWidth="1"/>
    <col min="24" max="27" width="34.33203125" style="1" customWidth="1"/>
    <col min="28" max="28" width="34.109375" style="1" customWidth="1"/>
    <col min="29" max="29" width="20.88671875" style="1" customWidth="1"/>
    <col min="30" max="30" width="18" style="1" customWidth="1"/>
    <col min="31" max="32" width="34.33203125" style="1" customWidth="1"/>
    <col min="33" max="33" width="11.44140625" style="1"/>
    <col min="34" max="34" width="15.88671875" style="1" customWidth="1"/>
    <col min="35" max="35" width="16.33203125" style="1" customWidth="1"/>
    <col min="36" max="37" width="24.5546875" style="1" customWidth="1"/>
    <col min="38" max="38" width="18.33203125" style="1" customWidth="1"/>
    <col min="39" max="39" width="11.44140625" style="1"/>
    <col min="40" max="40" width="22.6640625" style="1" customWidth="1"/>
    <col min="41" max="41" width="11.44140625" style="1"/>
    <col min="42" max="42" width="29.88671875" style="1" customWidth="1"/>
    <col min="43" max="43" width="25" style="1" bestFit="1" customWidth="1"/>
    <col min="44" max="45" width="22.88671875" style="1" customWidth="1"/>
    <col min="46" max="46" width="17.6640625" style="1" customWidth="1"/>
    <col min="47" max="47" width="16.44140625" style="1" customWidth="1"/>
    <col min="48" max="48" width="34.88671875" style="1" bestFit="1" customWidth="1"/>
    <col min="49" max="49" width="25.33203125" style="1" customWidth="1"/>
    <col min="50" max="51" width="45.5546875" style="1" customWidth="1"/>
    <col min="52" max="52" width="25.33203125" style="1" customWidth="1"/>
    <col min="53" max="53" width="18" style="1" customWidth="1"/>
    <col min="54" max="54" width="31.88671875" style="1" customWidth="1"/>
    <col min="55" max="55" width="34.33203125" style="1" customWidth="1"/>
    <col min="56" max="56" width="12.6640625" style="1" customWidth="1"/>
    <col min="57" max="57" width="15.88671875" style="1" customWidth="1"/>
    <col min="58" max="58" width="22.6640625" style="1" customWidth="1"/>
    <col min="59" max="59" width="29.44140625" style="1" customWidth="1"/>
    <col min="60" max="60" width="24.5546875" style="1" customWidth="1"/>
    <col min="61" max="61" width="18.33203125" style="1" customWidth="1"/>
    <col min="62" max="64" width="11.44140625" style="1"/>
    <col min="65" max="65" width="26.6640625" style="1" bestFit="1" customWidth="1"/>
    <col min="66" max="66" width="22.88671875" style="1" customWidth="1"/>
    <col min="67" max="67" width="15.6640625" style="1" customWidth="1"/>
    <col min="68" max="68" width="16.44140625" style="1" customWidth="1"/>
    <col min="69" max="69" width="17.6640625" style="1" customWidth="1"/>
    <col min="70" max="16384" width="11.44140625" style="1"/>
  </cols>
  <sheetData>
    <row r="1" spans="1:69" ht="15" thickBot="1" x14ac:dyDescent="0.35">
      <c r="B1" s="16">
        <v>43831</v>
      </c>
    </row>
    <row r="2" spans="1:69" ht="23.4" thickBot="1" x14ac:dyDescent="0.45">
      <c r="B2" s="17">
        <f ca="1">TODAY()</f>
        <v>43916</v>
      </c>
      <c r="H2" s="17"/>
      <c r="AC2" s="189" t="s">
        <v>25</v>
      </c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254"/>
      <c r="AW2" s="200" t="s">
        <v>24</v>
      </c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2"/>
    </row>
    <row r="3" spans="1:69" ht="23.4" thickBot="1" x14ac:dyDescent="0.45">
      <c r="B3" s="99" t="s">
        <v>273</v>
      </c>
      <c r="C3" s="104"/>
      <c r="D3" s="101"/>
      <c r="E3" s="101"/>
      <c r="F3" s="100"/>
      <c r="G3" s="100"/>
      <c r="H3" s="17"/>
      <c r="AC3" s="92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8"/>
      <c r="AR3" s="98"/>
      <c r="AS3" s="98"/>
      <c r="AT3" s="98"/>
      <c r="AU3" s="98"/>
      <c r="AV3" s="98"/>
      <c r="AW3" s="94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6"/>
    </row>
    <row r="4" spans="1:69" ht="73.5" customHeight="1" thickBot="1" x14ac:dyDescent="0.35">
      <c r="A4" s="145" t="s">
        <v>1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6"/>
      <c r="O4" s="175" t="s">
        <v>3</v>
      </c>
      <c r="P4" s="176"/>
      <c r="Q4" s="176"/>
      <c r="R4" s="176"/>
      <c r="S4" s="176"/>
      <c r="T4" s="176"/>
      <c r="U4" s="176"/>
      <c r="V4" s="176"/>
      <c r="W4" s="177"/>
      <c r="X4" s="191" t="s">
        <v>184</v>
      </c>
      <c r="Y4" s="192"/>
      <c r="Z4" s="192"/>
      <c r="AA4" s="192"/>
      <c r="AB4" s="193"/>
      <c r="AC4" s="194" t="s">
        <v>26</v>
      </c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6"/>
      <c r="AQ4" s="197" t="s">
        <v>54</v>
      </c>
      <c r="AR4" s="198"/>
      <c r="AS4" s="198"/>
      <c r="AT4" s="198"/>
      <c r="AU4" s="198"/>
      <c r="AV4" s="199"/>
      <c r="AW4" s="194" t="s">
        <v>26</v>
      </c>
      <c r="AX4" s="195"/>
      <c r="AY4" s="195"/>
      <c r="AZ4" s="195"/>
      <c r="BA4" s="195"/>
      <c r="BB4" s="195"/>
      <c r="BC4" s="195"/>
      <c r="BD4" s="195"/>
      <c r="BE4" s="195"/>
      <c r="BF4" s="195"/>
      <c r="BG4" s="195"/>
      <c r="BH4" s="195"/>
      <c r="BI4" s="195"/>
      <c r="BJ4" s="195"/>
      <c r="BK4" s="195"/>
      <c r="BL4" s="195"/>
      <c r="BM4" s="196"/>
      <c r="BN4" s="203" t="s">
        <v>54</v>
      </c>
      <c r="BO4" s="204"/>
      <c r="BP4" s="204"/>
      <c r="BQ4" s="205"/>
    </row>
    <row r="5" spans="1:69" ht="15.75" customHeight="1" x14ac:dyDescent="0.3">
      <c r="A5" s="132" t="s">
        <v>138</v>
      </c>
      <c r="B5" s="161" t="s">
        <v>29</v>
      </c>
      <c r="C5" s="159" t="s">
        <v>2</v>
      </c>
      <c r="D5" s="173" t="s">
        <v>49</v>
      </c>
      <c r="E5" s="173" t="s">
        <v>28</v>
      </c>
      <c r="F5" s="132" t="s">
        <v>98</v>
      </c>
      <c r="G5" s="134" t="s">
        <v>55</v>
      </c>
      <c r="H5" s="136" t="s">
        <v>113</v>
      </c>
      <c r="I5" s="138" t="s">
        <v>114</v>
      </c>
      <c r="J5" s="132" t="s">
        <v>186</v>
      </c>
      <c r="K5" s="132" t="s">
        <v>101</v>
      </c>
      <c r="L5" s="132" t="s">
        <v>100</v>
      </c>
      <c r="M5" s="162" t="s">
        <v>102</v>
      </c>
      <c r="N5" s="140" t="s">
        <v>137</v>
      </c>
      <c r="O5" s="130" t="s">
        <v>30</v>
      </c>
      <c r="P5" s="122" t="s">
        <v>7</v>
      </c>
      <c r="Q5" s="122" t="s">
        <v>237</v>
      </c>
      <c r="R5" s="122" t="s">
        <v>6</v>
      </c>
      <c r="S5" s="122" t="s">
        <v>4</v>
      </c>
      <c r="T5" s="122" t="s">
        <v>5</v>
      </c>
      <c r="U5" s="122" t="s">
        <v>158</v>
      </c>
      <c r="V5" s="122" t="s">
        <v>9</v>
      </c>
      <c r="W5" s="187" t="s">
        <v>121</v>
      </c>
      <c r="X5" s="213" t="s">
        <v>185</v>
      </c>
      <c r="Y5" s="122" t="s">
        <v>115</v>
      </c>
      <c r="Z5" s="122" t="s">
        <v>10</v>
      </c>
      <c r="AA5" s="122" t="s">
        <v>8</v>
      </c>
      <c r="AB5" s="122" t="s">
        <v>11</v>
      </c>
      <c r="AC5" s="211" t="s">
        <v>27</v>
      </c>
      <c r="AD5" s="184" t="s">
        <v>12</v>
      </c>
      <c r="AE5" s="184" t="s">
        <v>13</v>
      </c>
      <c r="AF5" s="184" t="s">
        <v>118</v>
      </c>
      <c r="AG5" s="184" t="s">
        <v>14</v>
      </c>
      <c r="AH5" s="182" t="s">
        <v>19</v>
      </c>
      <c r="AI5" s="210" t="s">
        <v>50</v>
      </c>
      <c r="AJ5" s="184" t="s">
        <v>116</v>
      </c>
      <c r="AK5" s="210" t="s">
        <v>134</v>
      </c>
      <c r="AL5" s="184" t="s">
        <v>117</v>
      </c>
      <c r="AM5" s="182" t="s">
        <v>22</v>
      </c>
      <c r="AN5" s="182" t="s">
        <v>0</v>
      </c>
      <c r="AO5" s="182" t="s">
        <v>23</v>
      </c>
      <c r="AP5" s="206" t="s">
        <v>17</v>
      </c>
      <c r="AQ5" s="208" t="s">
        <v>18</v>
      </c>
      <c r="AR5" s="223" t="s">
        <v>18</v>
      </c>
      <c r="AS5" s="223" t="s">
        <v>18</v>
      </c>
      <c r="AT5" s="223" t="s">
        <v>135</v>
      </c>
      <c r="AU5" s="223" t="s">
        <v>179</v>
      </c>
      <c r="AV5" s="225" t="s">
        <v>21</v>
      </c>
      <c r="AW5" s="227" t="s">
        <v>99</v>
      </c>
      <c r="AX5" s="229" t="s">
        <v>103</v>
      </c>
      <c r="AY5" s="182" t="s">
        <v>150</v>
      </c>
      <c r="AZ5" s="185" t="s">
        <v>27</v>
      </c>
      <c r="BA5" s="184" t="s">
        <v>12</v>
      </c>
      <c r="BB5" s="184" t="s">
        <v>13</v>
      </c>
      <c r="BC5" s="184" t="s">
        <v>118</v>
      </c>
      <c r="BD5" s="184" t="s">
        <v>14</v>
      </c>
      <c r="BE5" s="182" t="s">
        <v>19</v>
      </c>
      <c r="BF5" s="184" t="s">
        <v>50</v>
      </c>
      <c r="BG5" s="184" t="s">
        <v>116</v>
      </c>
      <c r="BH5" s="184" t="s">
        <v>134</v>
      </c>
      <c r="BI5" s="184" t="s">
        <v>117</v>
      </c>
      <c r="BJ5" s="184" t="s">
        <v>22</v>
      </c>
      <c r="BK5" s="184" t="s">
        <v>0</v>
      </c>
      <c r="BL5" s="184" t="s">
        <v>23</v>
      </c>
      <c r="BM5" s="178" t="s">
        <v>17</v>
      </c>
      <c r="BN5" s="180" t="s">
        <v>18</v>
      </c>
      <c r="BO5" s="182" t="s">
        <v>135</v>
      </c>
      <c r="BP5" s="182" t="s">
        <v>179</v>
      </c>
      <c r="BQ5" s="218" t="s">
        <v>21</v>
      </c>
    </row>
    <row r="6" spans="1:69" ht="72" customHeight="1" x14ac:dyDescent="0.3">
      <c r="A6" s="133"/>
      <c r="B6" s="132"/>
      <c r="C6" s="160"/>
      <c r="D6" s="174"/>
      <c r="E6" s="174"/>
      <c r="F6" s="133"/>
      <c r="G6" s="135"/>
      <c r="H6" s="137"/>
      <c r="I6" s="139"/>
      <c r="J6" s="133"/>
      <c r="K6" s="133"/>
      <c r="L6" s="133"/>
      <c r="M6" s="163"/>
      <c r="N6" s="141"/>
      <c r="O6" s="131"/>
      <c r="P6" s="123"/>
      <c r="Q6" s="123"/>
      <c r="R6" s="123"/>
      <c r="S6" s="123"/>
      <c r="T6" s="123"/>
      <c r="U6" s="123"/>
      <c r="V6" s="123"/>
      <c r="W6" s="188"/>
      <c r="X6" s="130"/>
      <c r="Y6" s="123"/>
      <c r="Z6" s="123"/>
      <c r="AA6" s="123"/>
      <c r="AB6" s="123"/>
      <c r="AC6" s="212"/>
      <c r="AD6" s="185" t="s">
        <v>12</v>
      </c>
      <c r="AE6" s="185" t="s">
        <v>13</v>
      </c>
      <c r="AF6" s="185"/>
      <c r="AG6" s="185" t="s">
        <v>14</v>
      </c>
      <c r="AH6" s="183" t="s">
        <v>19</v>
      </c>
      <c r="AI6" s="185"/>
      <c r="AJ6" s="185" t="s">
        <v>15</v>
      </c>
      <c r="AK6" s="185"/>
      <c r="AL6" s="185" t="s">
        <v>16</v>
      </c>
      <c r="AM6" s="183"/>
      <c r="AN6" s="183"/>
      <c r="AO6" s="183"/>
      <c r="AP6" s="207" t="s">
        <v>17</v>
      </c>
      <c r="AQ6" s="209" t="s">
        <v>18</v>
      </c>
      <c r="AR6" s="224" t="s">
        <v>18</v>
      </c>
      <c r="AS6" s="224" t="s">
        <v>18</v>
      </c>
      <c r="AT6" s="224"/>
      <c r="AU6" s="224" t="s">
        <v>20</v>
      </c>
      <c r="AV6" s="226"/>
      <c r="AW6" s="228"/>
      <c r="AX6" s="183"/>
      <c r="AY6" s="183"/>
      <c r="AZ6" s="186"/>
      <c r="BA6" s="185" t="s">
        <v>12</v>
      </c>
      <c r="BB6" s="185" t="s">
        <v>13</v>
      </c>
      <c r="BC6" s="185"/>
      <c r="BD6" s="185" t="s">
        <v>14</v>
      </c>
      <c r="BE6" s="183" t="s">
        <v>19</v>
      </c>
      <c r="BF6" s="185"/>
      <c r="BG6" s="185" t="s">
        <v>15</v>
      </c>
      <c r="BH6" s="185"/>
      <c r="BI6" s="185" t="s">
        <v>16</v>
      </c>
      <c r="BJ6" s="185"/>
      <c r="BK6" s="185"/>
      <c r="BL6" s="185"/>
      <c r="BM6" s="179" t="s">
        <v>17</v>
      </c>
      <c r="BN6" s="181" t="s">
        <v>18</v>
      </c>
      <c r="BO6" s="183" t="s">
        <v>19</v>
      </c>
      <c r="BP6" s="183" t="s">
        <v>20</v>
      </c>
      <c r="BQ6" s="219"/>
    </row>
    <row r="7" spans="1:69" x14ac:dyDescent="0.3">
      <c r="A7" s="48" t="s">
        <v>136</v>
      </c>
      <c r="B7" s="30" t="s">
        <v>187</v>
      </c>
      <c r="C7" s="153" t="s">
        <v>188</v>
      </c>
      <c r="D7" s="156">
        <v>1</v>
      </c>
      <c r="E7" s="150">
        <v>2</v>
      </c>
      <c r="F7" s="150" t="s">
        <v>98</v>
      </c>
      <c r="G7" s="150" t="s">
        <v>192</v>
      </c>
      <c r="H7" s="40">
        <v>43298</v>
      </c>
      <c r="I7" s="40"/>
      <c r="J7" s="41">
        <f ca="1">IF(H7="","",IF(I7="",$B$2-H7,I7-H7))</f>
        <v>618</v>
      </c>
      <c r="K7" s="164">
        <f ca="1">SUM(J7:J9)</f>
        <v>1854</v>
      </c>
      <c r="L7" s="42">
        <f ca="1">IF(H7="","",IF(I7="",($B$2-H7)/30,(I7-H7)/30))</f>
        <v>20.6</v>
      </c>
      <c r="M7" s="43">
        <f ca="1">+IF(H7="","",IF(H7&lt;$B$1,IF(I7="",$B$2-$B$1,I7-$B$1),IF(I7="",$B$2-H7,I7-H7)))</f>
        <v>85</v>
      </c>
      <c r="N7" s="233">
        <f ca="1">SUM(M7:M9)</f>
        <v>255</v>
      </c>
      <c r="O7" s="230" t="s">
        <v>34</v>
      </c>
      <c r="P7" s="3">
        <v>28636</v>
      </c>
      <c r="Q7" s="20">
        <f ca="1">IF(P7="","",INT(($B$2-P7)/365.25))</f>
        <v>41</v>
      </c>
      <c r="R7" s="2" t="s">
        <v>193</v>
      </c>
      <c r="S7" s="2"/>
      <c r="T7" s="2" t="s">
        <v>194</v>
      </c>
      <c r="U7" s="2" t="s">
        <v>213</v>
      </c>
      <c r="V7" s="2" t="s">
        <v>195</v>
      </c>
      <c r="W7" s="4" t="s">
        <v>97</v>
      </c>
      <c r="X7" s="5" t="s">
        <v>83</v>
      </c>
      <c r="Y7" s="2" t="s">
        <v>196</v>
      </c>
      <c r="Z7" s="26" t="s">
        <v>229</v>
      </c>
      <c r="AA7" s="2" t="s">
        <v>66</v>
      </c>
      <c r="AB7" s="4" t="s">
        <v>230</v>
      </c>
      <c r="AC7" s="5" t="s">
        <v>231</v>
      </c>
      <c r="AD7" s="26"/>
      <c r="AE7" s="2" t="s">
        <v>197</v>
      </c>
      <c r="AF7" s="2" t="s">
        <v>173</v>
      </c>
      <c r="AG7" s="2" t="s">
        <v>221</v>
      </c>
      <c r="AH7" s="2" t="s">
        <v>209</v>
      </c>
      <c r="AI7" s="2" t="s">
        <v>200</v>
      </c>
      <c r="AJ7" s="2" t="s">
        <v>201</v>
      </c>
      <c r="AK7" s="2" t="s">
        <v>209</v>
      </c>
      <c r="AL7" s="2" t="s">
        <v>148</v>
      </c>
      <c r="AM7" s="6" t="s">
        <v>199</v>
      </c>
      <c r="AN7" s="6" t="s">
        <v>220</v>
      </c>
      <c r="AO7" s="6" t="s">
        <v>132</v>
      </c>
      <c r="AP7" s="6" t="s">
        <v>210</v>
      </c>
      <c r="AQ7" s="5" t="s">
        <v>211</v>
      </c>
      <c r="AR7" s="2"/>
      <c r="AS7" s="2"/>
      <c r="AT7" s="2" t="s">
        <v>199</v>
      </c>
      <c r="AU7" s="8" t="s">
        <v>209</v>
      </c>
      <c r="AV7" s="4" t="s">
        <v>203</v>
      </c>
      <c r="AW7" s="7"/>
      <c r="AX7" s="7"/>
      <c r="AY7" s="7"/>
      <c r="AZ7" s="2"/>
      <c r="BA7" s="26"/>
      <c r="BB7" s="2"/>
      <c r="BC7" s="2"/>
      <c r="BD7" s="2"/>
      <c r="BE7" s="2"/>
      <c r="BF7" s="2"/>
      <c r="BG7" s="2"/>
      <c r="BH7" s="2"/>
      <c r="BI7" s="2"/>
      <c r="BJ7" s="6"/>
      <c r="BK7" s="6"/>
      <c r="BL7" s="6"/>
      <c r="BM7" s="4"/>
      <c r="BN7" s="5"/>
      <c r="BO7" s="2"/>
      <c r="BP7" s="8"/>
      <c r="BQ7" s="4"/>
    </row>
    <row r="8" spans="1:69" x14ac:dyDescent="0.3">
      <c r="A8" s="48" t="s">
        <v>136</v>
      </c>
      <c r="B8" s="30" t="s">
        <v>189</v>
      </c>
      <c r="C8" s="154"/>
      <c r="D8" s="157"/>
      <c r="E8" s="151"/>
      <c r="F8" s="151"/>
      <c r="G8" s="151"/>
      <c r="H8" s="40">
        <v>43298</v>
      </c>
      <c r="I8" s="40"/>
      <c r="J8" s="41">
        <f ca="1">IF(H8="","",IF(I8="",$B$2-H8,I8-H8))</f>
        <v>618</v>
      </c>
      <c r="K8" s="165"/>
      <c r="L8" s="42">
        <f ca="1">IF(H8="","",IF(I8="",($B$2-H8)/30,(I8-H8)/30))</f>
        <v>20.6</v>
      </c>
      <c r="M8" s="43">
        <f ca="1">+IF(H8="","",IF(H8&lt;$B$1,IF(I8="",$B$2-$B$1,I8-$B$1),IF(I8="",$B$2-H8,I8-H8)))</f>
        <v>85</v>
      </c>
      <c r="N8" s="234"/>
      <c r="O8" s="231"/>
      <c r="P8" s="3">
        <v>39409</v>
      </c>
      <c r="Q8" s="20">
        <f ca="1">IF(P8="","",INT(($B$2-P8)/365.25))</f>
        <v>12</v>
      </c>
      <c r="R8" s="2" t="s">
        <v>217</v>
      </c>
      <c r="S8" s="2"/>
      <c r="T8" s="2" t="s">
        <v>194</v>
      </c>
      <c r="U8" s="2" t="s">
        <v>213</v>
      </c>
      <c r="V8" s="2" t="s">
        <v>272</v>
      </c>
      <c r="W8" s="4" t="s">
        <v>97</v>
      </c>
      <c r="X8" s="5" t="s">
        <v>83</v>
      </c>
      <c r="Y8" s="2" t="s">
        <v>196</v>
      </c>
      <c r="Z8" s="26" t="s">
        <v>229</v>
      </c>
      <c r="AA8" s="2" t="s">
        <v>66</v>
      </c>
      <c r="AB8" s="4" t="s">
        <v>230</v>
      </c>
      <c r="AC8" s="5" t="s">
        <v>231</v>
      </c>
      <c r="AD8" s="26" t="s">
        <v>219</v>
      </c>
      <c r="AE8" s="2" t="s">
        <v>215</v>
      </c>
      <c r="AF8" s="2"/>
      <c r="AG8" s="2"/>
      <c r="AH8" s="2" t="s">
        <v>209</v>
      </c>
      <c r="AI8" s="2" t="s">
        <v>97</v>
      </c>
      <c r="AJ8" s="2"/>
      <c r="AK8" s="2" t="s">
        <v>209</v>
      </c>
      <c r="AL8" s="2"/>
      <c r="AM8" s="6" t="s">
        <v>209</v>
      </c>
      <c r="AN8" s="6"/>
      <c r="AO8" s="6"/>
      <c r="AP8" s="6" t="s">
        <v>210</v>
      </c>
      <c r="AQ8" s="5" t="s">
        <v>211</v>
      </c>
      <c r="AR8" s="2"/>
      <c r="AS8" s="2"/>
      <c r="AT8" s="2" t="s">
        <v>199</v>
      </c>
      <c r="AU8" s="8" t="s">
        <v>209</v>
      </c>
      <c r="AV8" s="4" t="s">
        <v>203</v>
      </c>
      <c r="AW8" s="7"/>
      <c r="AX8" s="7"/>
      <c r="AY8" s="7"/>
      <c r="AZ8" s="2"/>
      <c r="BA8" s="26"/>
      <c r="BB8" s="2"/>
      <c r="BC8" s="2"/>
      <c r="BD8" s="2"/>
      <c r="BE8" s="2"/>
      <c r="BF8" s="2"/>
      <c r="BG8" s="2"/>
      <c r="BH8" s="2"/>
      <c r="BI8" s="2"/>
      <c r="BJ8" s="6"/>
      <c r="BK8" s="6"/>
      <c r="BL8" s="6"/>
      <c r="BM8" s="4"/>
      <c r="BN8" s="5"/>
      <c r="BO8" s="2"/>
      <c r="BP8" s="8"/>
      <c r="BQ8" s="4"/>
    </row>
    <row r="9" spans="1:69" x14ac:dyDescent="0.3">
      <c r="A9" s="48" t="s">
        <v>136</v>
      </c>
      <c r="B9" s="30" t="s">
        <v>190</v>
      </c>
      <c r="C9" s="155"/>
      <c r="D9" s="158"/>
      <c r="E9" s="152"/>
      <c r="F9" s="152"/>
      <c r="G9" s="152"/>
      <c r="H9" s="40">
        <v>43298</v>
      </c>
      <c r="I9" s="40"/>
      <c r="J9" s="41">
        <f ca="1">IF(H9="","",IF(I9="",$B$2-H9,I9-H9))</f>
        <v>618</v>
      </c>
      <c r="K9" s="166"/>
      <c r="L9" s="42">
        <f ca="1">IF(H9="","",IF(I9="",($B$2-H9)/30,(I9-H9)/30))</f>
        <v>20.6</v>
      </c>
      <c r="M9" s="43">
        <f ca="1">+IF(H9="","",IF(H9&lt;$B$1,IF(I9="",$B$2-$B$1,I9-$B$1),IF(I9="",$B$2-H9,I9-H9)))</f>
        <v>85</v>
      </c>
      <c r="N9" s="235"/>
      <c r="O9" s="232"/>
      <c r="P9" s="3">
        <v>37031</v>
      </c>
      <c r="Q9" s="20">
        <f ca="1">IF(P9="","",INT(($B$2-P9)/365.25))</f>
        <v>18</v>
      </c>
      <c r="R9" s="2" t="s">
        <v>217</v>
      </c>
      <c r="S9" s="2"/>
      <c r="T9" s="2" t="s">
        <v>194</v>
      </c>
      <c r="U9" s="2" t="s">
        <v>213</v>
      </c>
      <c r="V9" s="2" t="s">
        <v>272</v>
      </c>
      <c r="W9" s="4" t="s">
        <v>97</v>
      </c>
      <c r="X9" s="5" t="s">
        <v>83</v>
      </c>
      <c r="Y9" s="2" t="s">
        <v>196</v>
      </c>
      <c r="Z9" s="26" t="s">
        <v>229</v>
      </c>
      <c r="AA9" s="2" t="s">
        <v>66</v>
      </c>
      <c r="AB9" s="4" t="s">
        <v>230</v>
      </c>
      <c r="AC9" s="5" t="s">
        <v>231</v>
      </c>
      <c r="AD9" s="26" t="s">
        <v>261</v>
      </c>
      <c r="AE9" s="2" t="s">
        <v>215</v>
      </c>
      <c r="AF9" s="2"/>
      <c r="AG9" s="2" t="s">
        <v>73</v>
      </c>
      <c r="AH9" s="2" t="s">
        <v>209</v>
      </c>
      <c r="AI9" s="2" t="s">
        <v>200</v>
      </c>
      <c r="AJ9" s="2" t="s">
        <v>73</v>
      </c>
      <c r="AK9" s="2" t="s">
        <v>209</v>
      </c>
      <c r="AL9" s="2" t="s">
        <v>129</v>
      </c>
      <c r="AM9" s="6" t="s">
        <v>209</v>
      </c>
      <c r="AN9" s="6"/>
      <c r="AO9" s="6"/>
      <c r="AP9" s="6" t="s">
        <v>210</v>
      </c>
      <c r="AQ9" s="5" t="s">
        <v>211</v>
      </c>
      <c r="AR9" s="2"/>
      <c r="AS9" s="2"/>
      <c r="AT9" s="2" t="s">
        <v>199</v>
      </c>
      <c r="AU9" s="8" t="s">
        <v>209</v>
      </c>
      <c r="AV9" s="4" t="s">
        <v>203</v>
      </c>
      <c r="AW9" s="7"/>
      <c r="AX9" s="7"/>
      <c r="AY9" s="7"/>
      <c r="AZ9" s="2"/>
      <c r="BA9" s="26"/>
      <c r="BB9" s="2"/>
      <c r="BC9" s="2"/>
      <c r="BD9" s="2"/>
      <c r="BE9" s="2"/>
      <c r="BF9" s="2"/>
      <c r="BG9" s="2"/>
      <c r="BH9" s="2"/>
      <c r="BI9" s="2"/>
      <c r="BJ9" s="6"/>
      <c r="BK9" s="6"/>
      <c r="BL9" s="6"/>
      <c r="BM9" s="4"/>
      <c r="BN9" s="5"/>
      <c r="BO9" s="2"/>
      <c r="BP9" s="8"/>
      <c r="BQ9" s="4"/>
    </row>
    <row r="10" spans="1:69" x14ac:dyDescent="0.3">
      <c r="A10" s="46" t="s">
        <v>139</v>
      </c>
      <c r="B10" s="35" t="s">
        <v>140</v>
      </c>
      <c r="C10" s="167" t="s">
        <v>145</v>
      </c>
      <c r="D10" s="147">
        <v>1</v>
      </c>
      <c r="E10" s="142">
        <v>4</v>
      </c>
      <c r="F10" s="142" t="s">
        <v>98</v>
      </c>
      <c r="G10" s="142" t="s">
        <v>192</v>
      </c>
      <c r="H10" s="36">
        <v>43392</v>
      </c>
      <c r="I10" s="36"/>
      <c r="J10" s="37">
        <f ca="1">IF(H10="","",IF(I10="",$B$2-H10,I10-H10))</f>
        <v>524</v>
      </c>
      <c r="K10" s="170">
        <f ca="1">SUM(J10:J14)</f>
        <v>2620</v>
      </c>
      <c r="L10" s="38">
        <f ca="1">IF(H10="","",IF(I10="",($B$2-H10)/30,(I10-H10)/30))</f>
        <v>17.466666666666665</v>
      </c>
      <c r="M10" s="39">
        <f ca="1">+IF(H10="","",IF(H10&lt;$B$1,IF(I10="",$B$2-$B$1,I10-$B$1),IF(I10="",$B$2-H10,I10-H10)))</f>
        <v>85</v>
      </c>
      <c r="N10" s="220">
        <f ca="1">SUM(M10:M14)</f>
        <v>425</v>
      </c>
      <c r="O10" s="230" t="s">
        <v>36</v>
      </c>
      <c r="P10" s="3">
        <v>31777</v>
      </c>
      <c r="Q10" s="20">
        <f ca="1">IF(P10="","",INT(($B$2-P10)/365.25))</f>
        <v>33</v>
      </c>
      <c r="R10" s="2" t="s">
        <v>193</v>
      </c>
      <c r="S10" s="2" t="s">
        <v>222</v>
      </c>
      <c r="T10" s="2" t="s">
        <v>204</v>
      </c>
      <c r="U10" s="2" t="s">
        <v>223</v>
      </c>
      <c r="V10" s="2" t="s">
        <v>195</v>
      </c>
      <c r="W10" s="4" t="s">
        <v>92</v>
      </c>
      <c r="X10" s="5" t="s">
        <v>83</v>
      </c>
      <c r="Y10" s="2" t="s">
        <v>196</v>
      </c>
      <c r="Z10" s="26" t="s">
        <v>214</v>
      </c>
      <c r="AA10" s="2" t="s">
        <v>69</v>
      </c>
      <c r="AB10" s="4" t="s">
        <v>206</v>
      </c>
      <c r="AC10" s="5" t="s">
        <v>224</v>
      </c>
      <c r="AD10" s="26" t="s">
        <v>192</v>
      </c>
      <c r="AE10" s="2" t="s">
        <v>225</v>
      </c>
      <c r="AF10" s="2"/>
      <c r="AG10" s="2" t="s">
        <v>97</v>
      </c>
      <c r="AH10" s="2" t="s">
        <v>209</v>
      </c>
      <c r="AI10" s="2" t="s">
        <v>97</v>
      </c>
      <c r="AJ10" s="2" t="s">
        <v>226</v>
      </c>
      <c r="AK10" s="2" t="s">
        <v>209</v>
      </c>
      <c r="AL10" s="2" t="s">
        <v>149</v>
      </c>
      <c r="AM10" s="6" t="s">
        <v>209</v>
      </c>
      <c r="AN10" s="6"/>
      <c r="AO10" s="6"/>
      <c r="AP10" s="6" t="s">
        <v>210</v>
      </c>
      <c r="AQ10" s="5" t="s">
        <v>216</v>
      </c>
      <c r="AR10" s="2"/>
      <c r="AS10" s="2"/>
      <c r="AT10" s="2" t="s">
        <v>199</v>
      </c>
      <c r="AU10" s="8" t="s">
        <v>209</v>
      </c>
      <c r="AV10" s="4" t="s">
        <v>212</v>
      </c>
      <c r="AW10" s="7"/>
      <c r="AX10" s="7"/>
      <c r="AY10" s="7"/>
      <c r="AZ10" s="2"/>
      <c r="BA10" s="26"/>
      <c r="BB10" s="2"/>
      <c r="BC10" s="2"/>
      <c r="BD10" s="2"/>
      <c r="BE10" s="2"/>
      <c r="BF10" s="2"/>
      <c r="BG10" s="2"/>
      <c r="BH10" s="2"/>
      <c r="BI10" s="2"/>
      <c r="BJ10" s="6"/>
      <c r="BK10" s="6"/>
      <c r="BL10" s="6"/>
      <c r="BM10" s="4"/>
      <c r="BN10" s="5"/>
      <c r="BO10" s="2"/>
      <c r="BP10" s="8"/>
      <c r="BQ10" s="4"/>
    </row>
    <row r="11" spans="1:69" x14ac:dyDescent="0.3">
      <c r="A11" s="46" t="s">
        <v>139</v>
      </c>
      <c r="B11" s="35" t="s">
        <v>141</v>
      </c>
      <c r="C11" s="168"/>
      <c r="D11" s="148"/>
      <c r="E11" s="143"/>
      <c r="F11" s="143"/>
      <c r="G11" s="143"/>
      <c r="H11" s="36">
        <v>43392</v>
      </c>
      <c r="I11" s="36"/>
      <c r="J11" s="37">
        <f ca="1">IF(H11="","",IF(I11="",$B$2-H11,I11-H11))</f>
        <v>524</v>
      </c>
      <c r="K11" s="171"/>
      <c r="L11" s="38">
        <f ca="1">IF(H11="","",IF(I11="",($B$2-H11)/30,(I11-H11)/30))</f>
        <v>17.466666666666665</v>
      </c>
      <c r="M11" s="39">
        <f ca="1">+IF(H11="","",IF(H11&lt;$B$1,IF(I11="",$B$2-$B$1,I11-$B$1),IF(I11="",$B$2-H11,I11-H11)))</f>
        <v>85</v>
      </c>
      <c r="N11" s="221"/>
      <c r="O11" s="231"/>
      <c r="P11" s="3">
        <v>36807</v>
      </c>
      <c r="Q11" s="20">
        <f ca="1">IF(P11="","",INT(($B$2-P11)/365.25))</f>
        <v>19</v>
      </c>
      <c r="R11" s="2" t="s">
        <v>193</v>
      </c>
      <c r="S11" s="2"/>
      <c r="T11" s="2" t="s">
        <v>204</v>
      </c>
      <c r="U11" s="2" t="s">
        <v>272</v>
      </c>
      <c r="V11" s="2" t="s">
        <v>272</v>
      </c>
      <c r="W11" s="4" t="s">
        <v>97</v>
      </c>
      <c r="X11" s="5" t="s">
        <v>83</v>
      </c>
      <c r="Y11" s="2" t="s">
        <v>196</v>
      </c>
      <c r="Z11" s="26" t="s">
        <v>214</v>
      </c>
      <c r="AA11" s="2" t="s">
        <v>69</v>
      </c>
      <c r="AB11" s="4" t="s">
        <v>206</v>
      </c>
      <c r="AC11" s="5" t="s">
        <v>260</v>
      </c>
      <c r="AD11" s="26" t="s">
        <v>261</v>
      </c>
      <c r="AE11" s="2" t="s">
        <v>215</v>
      </c>
      <c r="AF11" s="2"/>
      <c r="AG11" s="2" t="s">
        <v>97</v>
      </c>
      <c r="AH11" s="2" t="s">
        <v>209</v>
      </c>
      <c r="AI11" s="2" t="s">
        <v>97</v>
      </c>
      <c r="AJ11" s="2" t="s">
        <v>226</v>
      </c>
      <c r="AK11" s="2" t="s">
        <v>209</v>
      </c>
      <c r="AL11" s="2"/>
      <c r="AM11" s="6" t="s">
        <v>209</v>
      </c>
      <c r="AN11" s="6"/>
      <c r="AO11" s="6"/>
      <c r="AP11" s="6" t="s">
        <v>210</v>
      </c>
      <c r="AQ11" s="5" t="s">
        <v>211</v>
      </c>
      <c r="AR11" s="2"/>
      <c r="AS11" s="2"/>
      <c r="AT11" s="2" t="s">
        <v>199</v>
      </c>
      <c r="AU11" s="8" t="s">
        <v>209</v>
      </c>
      <c r="AV11" s="4" t="s">
        <v>212</v>
      </c>
      <c r="AW11" s="7"/>
      <c r="AX11" s="7"/>
      <c r="AY11" s="7"/>
      <c r="AZ11" s="2"/>
      <c r="BA11" s="26"/>
      <c r="BB11" s="2"/>
      <c r="BC11" s="2"/>
      <c r="BD11" s="2"/>
      <c r="BE11" s="2"/>
      <c r="BF11" s="2"/>
      <c r="BG11" s="2"/>
      <c r="BH11" s="2"/>
      <c r="BI11" s="2"/>
      <c r="BJ11" s="6"/>
      <c r="BK11" s="6"/>
      <c r="BL11" s="6"/>
      <c r="BM11" s="4"/>
      <c r="BN11" s="5"/>
      <c r="BO11" s="2"/>
      <c r="BP11" s="8"/>
      <c r="BQ11" s="4"/>
    </row>
    <row r="12" spans="1:69" x14ac:dyDescent="0.3">
      <c r="A12" s="46" t="s">
        <v>139</v>
      </c>
      <c r="B12" s="35" t="s">
        <v>142</v>
      </c>
      <c r="C12" s="168"/>
      <c r="D12" s="148"/>
      <c r="E12" s="143"/>
      <c r="F12" s="143"/>
      <c r="G12" s="143"/>
      <c r="H12" s="36">
        <v>43392</v>
      </c>
      <c r="I12" s="36"/>
      <c r="J12" s="37">
        <f ca="1">IF(H12="","",IF(I12="",$B$2-H12,I12-H12))</f>
        <v>524</v>
      </c>
      <c r="K12" s="171"/>
      <c r="L12" s="38">
        <f ca="1">IF(H12="","",IF(I12="",($B$2-H12)/30,(I12-H12)/30))</f>
        <v>17.466666666666665</v>
      </c>
      <c r="M12" s="39">
        <f ca="1">+IF(H12="","",IF(H12&lt;$B$1,IF(I12="",$B$2-$B$1,I12-$B$1),IF(I12="",$B$2-H12,I12-H12)))</f>
        <v>85</v>
      </c>
      <c r="N12" s="221"/>
      <c r="O12" s="231"/>
      <c r="P12" s="3">
        <v>37523</v>
      </c>
      <c r="Q12" s="20">
        <f ca="1">IF(P12="","",INT(($B$2-P12)/365.25))</f>
        <v>17</v>
      </c>
      <c r="R12" s="2" t="s">
        <v>217</v>
      </c>
      <c r="S12" s="2"/>
      <c r="T12" s="2" t="s">
        <v>204</v>
      </c>
      <c r="U12" s="2" t="s">
        <v>272</v>
      </c>
      <c r="V12" s="2" t="s">
        <v>272</v>
      </c>
      <c r="W12" s="4" t="s">
        <v>97</v>
      </c>
      <c r="X12" s="5" t="s">
        <v>83</v>
      </c>
      <c r="Y12" s="2" t="s">
        <v>196</v>
      </c>
      <c r="Z12" s="26" t="s">
        <v>214</v>
      </c>
      <c r="AA12" s="2" t="s">
        <v>69</v>
      </c>
      <c r="AB12" s="4" t="s">
        <v>206</v>
      </c>
      <c r="AC12" s="5" t="s">
        <v>260</v>
      </c>
      <c r="AD12" s="26" t="s">
        <v>261</v>
      </c>
      <c r="AE12" s="2" t="s">
        <v>215</v>
      </c>
      <c r="AF12" s="2"/>
      <c r="AG12" s="2" t="s">
        <v>97</v>
      </c>
      <c r="AH12" s="2" t="s">
        <v>209</v>
      </c>
      <c r="AI12" s="2" t="s">
        <v>97</v>
      </c>
      <c r="AJ12" s="2" t="s">
        <v>226</v>
      </c>
      <c r="AK12" s="2" t="s">
        <v>209</v>
      </c>
      <c r="AL12" s="2"/>
      <c r="AM12" s="6" t="s">
        <v>209</v>
      </c>
      <c r="AN12" s="6"/>
      <c r="AO12" s="6"/>
      <c r="AP12" s="6" t="s">
        <v>210</v>
      </c>
      <c r="AQ12" s="5" t="s">
        <v>211</v>
      </c>
      <c r="AR12" s="2"/>
      <c r="AS12" s="2"/>
      <c r="AT12" s="2" t="s">
        <v>199</v>
      </c>
      <c r="AU12" s="8" t="s">
        <v>209</v>
      </c>
      <c r="AV12" s="4" t="s">
        <v>212</v>
      </c>
      <c r="AW12" s="7"/>
      <c r="AX12" s="7"/>
      <c r="AY12" s="7"/>
      <c r="AZ12" s="2"/>
      <c r="BA12" s="26"/>
      <c r="BB12" s="2"/>
      <c r="BC12" s="2"/>
      <c r="BD12" s="2"/>
      <c r="BE12" s="2"/>
      <c r="BF12" s="2"/>
      <c r="BG12" s="2"/>
      <c r="BH12" s="2"/>
      <c r="BI12" s="2"/>
      <c r="BJ12" s="6"/>
      <c r="BK12" s="6"/>
      <c r="BL12" s="6"/>
      <c r="BM12" s="4"/>
      <c r="BN12" s="5"/>
      <c r="BO12" s="2"/>
      <c r="BP12" s="8"/>
      <c r="BQ12" s="4"/>
    </row>
    <row r="13" spans="1:69" x14ac:dyDescent="0.3">
      <c r="A13" s="46" t="s">
        <v>139</v>
      </c>
      <c r="B13" s="35" t="s">
        <v>143</v>
      </c>
      <c r="C13" s="168"/>
      <c r="D13" s="148"/>
      <c r="E13" s="143"/>
      <c r="F13" s="143"/>
      <c r="G13" s="143"/>
      <c r="H13" s="36">
        <v>43392</v>
      </c>
      <c r="I13" s="36"/>
      <c r="J13" s="37">
        <f ca="1">IF(H13="","",IF(I13="",$B$2-H13,I13-H13))</f>
        <v>524</v>
      </c>
      <c r="K13" s="171"/>
      <c r="L13" s="38">
        <f ca="1">IF(H13="","",IF(I13="",($B$2-H13)/30,(I13-H13)/30))</f>
        <v>17.466666666666665</v>
      </c>
      <c r="M13" s="39">
        <f ca="1">+IF(H13="","",IF(H13&lt;$B$1,IF(I13="",$B$2-$B$1,I13-$B$1),IF(I13="",$B$2-H13,I13-H13)))</f>
        <v>85</v>
      </c>
      <c r="N13" s="221"/>
      <c r="O13" s="231"/>
      <c r="P13" s="3">
        <v>38045</v>
      </c>
      <c r="Q13" s="20">
        <f ca="1">IF(P13="","",INT(($B$2-P13)/365.25))</f>
        <v>16</v>
      </c>
      <c r="R13" s="2" t="s">
        <v>193</v>
      </c>
      <c r="S13" s="2"/>
      <c r="T13" s="2" t="s">
        <v>204</v>
      </c>
      <c r="U13" s="2" t="s">
        <v>272</v>
      </c>
      <c r="V13" s="2" t="s">
        <v>272</v>
      </c>
      <c r="W13" s="4" t="s">
        <v>97</v>
      </c>
      <c r="X13" s="5" t="s">
        <v>83</v>
      </c>
      <c r="Y13" s="2" t="s">
        <v>196</v>
      </c>
      <c r="Z13" s="26" t="s">
        <v>214</v>
      </c>
      <c r="AA13" s="2" t="s">
        <v>69</v>
      </c>
      <c r="AB13" s="4" t="s">
        <v>206</v>
      </c>
      <c r="AC13" s="5" t="s">
        <v>260</v>
      </c>
      <c r="AD13" s="26" t="s">
        <v>261</v>
      </c>
      <c r="AE13" s="2" t="s">
        <v>236</v>
      </c>
      <c r="AF13" s="2"/>
      <c r="AG13" s="2" t="s">
        <v>97</v>
      </c>
      <c r="AH13" s="2" t="s">
        <v>209</v>
      </c>
      <c r="AI13" s="2" t="s">
        <v>97</v>
      </c>
      <c r="AJ13" s="2" t="s">
        <v>226</v>
      </c>
      <c r="AK13" s="2" t="s">
        <v>209</v>
      </c>
      <c r="AL13" s="2"/>
      <c r="AM13" s="6" t="s">
        <v>209</v>
      </c>
      <c r="AN13" s="6"/>
      <c r="AO13" s="6"/>
      <c r="AP13" s="6" t="s">
        <v>210</v>
      </c>
      <c r="AQ13" s="5" t="s">
        <v>211</v>
      </c>
      <c r="AR13" s="2"/>
      <c r="AS13" s="2"/>
      <c r="AT13" s="2" t="s">
        <v>199</v>
      </c>
      <c r="AU13" s="8" t="s">
        <v>209</v>
      </c>
      <c r="AV13" s="4" t="s">
        <v>212</v>
      </c>
      <c r="AW13" s="7"/>
      <c r="AX13" s="7"/>
      <c r="AY13" s="7"/>
      <c r="AZ13" s="2"/>
      <c r="BA13" s="26"/>
      <c r="BB13" s="2"/>
      <c r="BC13" s="2"/>
      <c r="BD13" s="2"/>
      <c r="BE13" s="2"/>
      <c r="BF13" s="2"/>
      <c r="BG13" s="2"/>
      <c r="BH13" s="2"/>
      <c r="BI13" s="2"/>
      <c r="BJ13" s="6"/>
      <c r="BK13" s="6"/>
      <c r="BL13" s="6"/>
      <c r="BM13" s="4"/>
      <c r="BN13" s="5"/>
      <c r="BO13" s="2"/>
      <c r="BP13" s="8"/>
      <c r="BQ13" s="4"/>
    </row>
    <row r="14" spans="1:69" x14ac:dyDescent="0.3">
      <c r="A14" s="46" t="s">
        <v>139</v>
      </c>
      <c r="B14" s="35" t="s">
        <v>144</v>
      </c>
      <c r="C14" s="169"/>
      <c r="D14" s="149"/>
      <c r="E14" s="144"/>
      <c r="F14" s="144"/>
      <c r="G14" s="144"/>
      <c r="H14" s="36">
        <v>43392</v>
      </c>
      <c r="I14" s="36"/>
      <c r="J14" s="37">
        <f ca="1">IF(H14="","",IF(I14="",$B$2-H14,I14-H14))</f>
        <v>524</v>
      </c>
      <c r="K14" s="172"/>
      <c r="L14" s="38">
        <f ca="1">IF(H14="","",IF(I14="",($B$2-H14)/30,(I14-H14)/30))</f>
        <v>17.466666666666665</v>
      </c>
      <c r="M14" s="39">
        <f ca="1">+IF(H14="","",IF(H14&lt;$B$1,IF(I14="",$B$2-$B$1,I14-$B$1),IF(I14="",$B$2-H14,I14-H14)))</f>
        <v>85</v>
      </c>
      <c r="N14" s="222"/>
      <c r="O14" s="232"/>
      <c r="P14" s="3">
        <v>42508</v>
      </c>
      <c r="Q14" s="20">
        <f ca="1">IF(P14="","",INT(($B$2-P14)/365.25))</f>
        <v>3</v>
      </c>
      <c r="R14" s="2" t="s">
        <v>193</v>
      </c>
      <c r="S14" s="2"/>
      <c r="T14" s="2" t="s">
        <v>204</v>
      </c>
      <c r="U14" s="2" t="s">
        <v>272</v>
      </c>
      <c r="V14" s="2" t="s">
        <v>272</v>
      </c>
      <c r="W14" s="4" t="s">
        <v>97</v>
      </c>
      <c r="X14" s="5" t="s">
        <v>83</v>
      </c>
      <c r="Y14" s="2" t="s">
        <v>196</v>
      </c>
      <c r="Z14" s="26" t="s">
        <v>214</v>
      </c>
      <c r="AA14" s="2" t="s">
        <v>69</v>
      </c>
      <c r="AB14" s="4" t="s">
        <v>206</v>
      </c>
      <c r="AC14" s="5" t="s">
        <v>260</v>
      </c>
      <c r="AD14" s="26" t="s">
        <v>261</v>
      </c>
      <c r="AE14" s="2" t="s">
        <v>236</v>
      </c>
      <c r="AF14" s="2"/>
      <c r="AG14" s="2" t="s">
        <v>97</v>
      </c>
      <c r="AH14" s="2" t="s">
        <v>209</v>
      </c>
      <c r="AI14" s="2" t="s">
        <v>97</v>
      </c>
      <c r="AJ14" s="2" t="s">
        <v>226</v>
      </c>
      <c r="AK14" s="2" t="s">
        <v>209</v>
      </c>
      <c r="AL14" s="2"/>
      <c r="AM14" s="6" t="s">
        <v>209</v>
      </c>
      <c r="AN14" s="6"/>
      <c r="AO14" s="6"/>
      <c r="AP14" s="6" t="s">
        <v>210</v>
      </c>
      <c r="AQ14" s="5" t="s">
        <v>211</v>
      </c>
      <c r="AR14" s="2"/>
      <c r="AS14" s="2"/>
      <c r="AT14" s="2" t="s">
        <v>199</v>
      </c>
      <c r="AU14" s="8" t="s">
        <v>209</v>
      </c>
      <c r="AV14" s="4" t="s">
        <v>212</v>
      </c>
      <c r="AW14" s="7"/>
      <c r="AX14" s="7"/>
      <c r="AY14" s="7"/>
      <c r="AZ14" s="2"/>
      <c r="BA14" s="26"/>
      <c r="BB14" s="2"/>
      <c r="BC14" s="2"/>
      <c r="BD14" s="2"/>
      <c r="BE14" s="2"/>
      <c r="BF14" s="2"/>
      <c r="BG14" s="2"/>
      <c r="BH14" s="2"/>
      <c r="BI14" s="2"/>
      <c r="BJ14" s="6"/>
      <c r="BK14" s="6"/>
      <c r="BL14" s="6"/>
      <c r="BM14" s="4"/>
      <c r="BN14" s="5"/>
      <c r="BO14" s="2"/>
      <c r="BP14" s="8"/>
      <c r="BQ14" s="4"/>
    </row>
    <row r="15" spans="1:69" x14ac:dyDescent="0.3">
      <c r="A15" s="48" t="s">
        <v>243</v>
      </c>
      <c r="B15" s="60" t="s">
        <v>241</v>
      </c>
      <c r="C15" s="236" t="s">
        <v>244</v>
      </c>
      <c r="D15" s="127">
        <v>1</v>
      </c>
      <c r="E15" s="124">
        <v>2</v>
      </c>
      <c r="F15" s="124" t="s">
        <v>98</v>
      </c>
      <c r="G15" s="124" t="s">
        <v>192</v>
      </c>
      <c r="H15" s="61">
        <v>43609</v>
      </c>
      <c r="I15" s="109">
        <v>43894</v>
      </c>
      <c r="J15" s="62">
        <f>IF(H15="","",IF(I15="",$B$2-H15,I15-H15))</f>
        <v>285</v>
      </c>
      <c r="K15" s="239">
        <f>SUM(J15:J18)</f>
        <v>1132</v>
      </c>
      <c r="L15" s="63">
        <f>IF(H15="","",IF(I15="",($B$2-H15)/30,(I15-H15)/30))</f>
        <v>9.5</v>
      </c>
      <c r="M15" s="64">
        <f>+IF(H15="","",IF(H15&lt;$B$1,IF(I15="",$B$2-$B$1,I15-$B$1),IF(I15="",$B$2-H15,I15-H15)))</f>
        <v>63</v>
      </c>
      <c r="N15" s="242">
        <f>SUM(M15:M18)</f>
        <v>252</v>
      </c>
      <c r="O15" s="230" t="s">
        <v>35</v>
      </c>
      <c r="P15" s="53">
        <v>28653</v>
      </c>
      <c r="Q15" s="20">
        <f ca="1">IF(P15="","",INT(($B$2-P15)/365.25))</f>
        <v>41</v>
      </c>
      <c r="R15" s="26" t="s">
        <v>193</v>
      </c>
      <c r="S15" s="26" t="s">
        <v>227</v>
      </c>
      <c r="T15" s="26" t="s">
        <v>204</v>
      </c>
      <c r="U15" s="2" t="s">
        <v>218</v>
      </c>
      <c r="V15" s="26" t="s">
        <v>250</v>
      </c>
      <c r="W15" s="27" t="s">
        <v>93</v>
      </c>
      <c r="X15" s="28" t="s">
        <v>83</v>
      </c>
      <c r="Y15" s="2" t="s">
        <v>196</v>
      </c>
      <c r="Z15" s="26" t="s">
        <v>254</v>
      </c>
      <c r="AA15" s="26" t="s">
        <v>69</v>
      </c>
      <c r="AB15" s="27" t="s">
        <v>206</v>
      </c>
      <c r="AC15" s="28" t="s">
        <v>224</v>
      </c>
      <c r="AD15" s="26" t="s">
        <v>192</v>
      </c>
      <c r="AE15" s="2" t="s">
        <v>236</v>
      </c>
      <c r="AF15" s="2" t="s">
        <v>173</v>
      </c>
      <c r="AG15" s="26" t="s">
        <v>97</v>
      </c>
      <c r="AH15" s="26" t="s">
        <v>209</v>
      </c>
      <c r="AI15" s="26" t="s">
        <v>97</v>
      </c>
      <c r="AJ15" s="26" t="s">
        <v>255</v>
      </c>
      <c r="AK15" s="26" t="s">
        <v>209</v>
      </c>
      <c r="AL15" s="2" t="s">
        <v>148</v>
      </c>
      <c r="AM15" s="6" t="s">
        <v>209</v>
      </c>
      <c r="AN15" s="29"/>
      <c r="AO15" s="29"/>
      <c r="AP15" s="29" t="s">
        <v>210</v>
      </c>
      <c r="AQ15" s="5" t="s">
        <v>211</v>
      </c>
      <c r="AR15" s="2"/>
      <c r="AS15" s="2"/>
      <c r="AT15" s="2" t="s">
        <v>199</v>
      </c>
      <c r="AU15" s="8" t="s">
        <v>209</v>
      </c>
      <c r="AV15" s="4" t="s">
        <v>203</v>
      </c>
      <c r="AW15" s="25" t="s">
        <v>83</v>
      </c>
      <c r="AX15" s="25" t="s">
        <v>238</v>
      </c>
      <c r="AY15" s="7" t="s">
        <v>240</v>
      </c>
      <c r="AZ15" s="26" t="s">
        <v>224</v>
      </c>
      <c r="BA15" s="26" t="s">
        <v>192</v>
      </c>
      <c r="BB15" s="26" t="s">
        <v>197</v>
      </c>
      <c r="BC15" s="2" t="s">
        <v>173</v>
      </c>
      <c r="BD15" s="26" t="s">
        <v>198</v>
      </c>
      <c r="BE15" s="26" t="s">
        <v>209</v>
      </c>
      <c r="BF15" s="26" t="s">
        <v>200</v>
      </c>
      <c r="BG15" s="26" t="s">
        <v>226</v>
      </c>
      <c r="BH15" s="26" t="s">
        <v>209</v>
      </c>
      <c r="BI15" s="2" t="s">
        <v>148</v>
      </c>
      <c r="BJ15" s="6" t="s">
        <v>209</v>
      </c>
      <c r="BK15" s="29"/>
      <c r="BL15" s="29"/>
      <c r="BM15" s="27" t="s">
        <v>210</v>
      </c>
      <c r="BN15" s="5" t="s">
        <v>211</v>
      </c>
      <c r="BO15" s="26" t="s">
        <v>199</v>
      </c>
      <c r="BP15" s="8" t="s">
        <v>209</v>
      </c>
      <c r="BQ15" s="27" t="s">
        <v>212</v>
      </c>
    </row>
    <row r="16" spans="1:69" x14ac:dyDescent="0.3">
      <c r="A16" s="48" t="s">
        <v>243</v>
      </c>
      <c r="B16" s="60" t="s">
        <v>242</v>
      </c>
      <c r="C16" s="237"/>
      <c r="D16" s="128"/>
      <c r="E16" s="125"/>
      <c r="F16" s="125"/>
      <c r="G16" s="125"/>
      <c r="H16" s="61">
        <v>43609</v>
      </c>
      <c r="I16" s="109">
        <v>43894</v>
      </c>
      <c r="J16" s="62">
        <f>IF(H16="","",IF(I16="",$B$2-H16,I16-H16))</f>
        <v>285</v>
      </c>
      <c r="K16" s="240"/>
      <c r="L16" s="63">
        <f>IF(H16="","",IF(I16="",($B$2-H16)/30,(I16-H16)/30))</f>
        <v>9.5</v>
      </c>
      <c r="M16" s="64">
        <f>+IF(H16="","",IF(H16&lt;$B$1,IF(I16="",$B$2-$B$1,I16-$B$1),IF(I16="",$B$2-H16,I16-H16)))</f>
        <v>63</v>
      </c>
      <c r="N16" s="243"/>
      <c r="O16" s="231"/>
      <c r="P16" s="53">
        <v>42121</v>
      </c>
      <c r="Q16" s="20">
        <f ca="1">IF(P16="","",INT(($B$2-P16)/365.25))</f>
        <v>4</v>
      </c>
      <c r="R16" s="26" t="s">
        <v>193</v>
      </c>
      <c r="S16" s="26" t="s">
        <v>288</v>
      </c>
      <c r="T16" s="26" t="s">
        <v>204</v>
      </c>
      <c r="U16" s="2" t="s">
        <v>272</v>
      </c>
      <c r="V16" s="26" t="s">
        <v>272</v>
      </c>
      <c r="W16" s="27"/>
      <c r="X16" s="28" t="s">
        <v>83</v>
      </c>
      <c r="Y16" s="2" t="s">
        <v>196</v>
      </c>
      <c r="Z16" s="26" t="s">
        <v>254</v>
      </c>
      <c r="AA16" s="26" t="s">
        <v>69</v>
      </c>
      <c r="AB16" s="27" t="s">
        <v>206</v>
      </c>
      <c r="AC16" s="28" t="s">
        <v>235</v>
      </c>
      <c r="AD16" s="26" t="s">
        <v>192</v>
      </c>
      <c r="AE16" s="2" t="s">
        <v>236</v>
      </c>
      <c r="AF16" s="2" t="s">
        <v>258</v>
      </c>
      <c r="AG16" s="26" t="s">
        <v>258</v>
      </c>
      <c r="AH16" s="26" t="s">
        <v>209</v>
      </c>
      <c r="AI16" s="26" t="s">
        <v>97</v>
      </c>
      <c r="AJ16" s="26" t="s">
        <v>255</v>
      </c>
      <c r="AK16" s="26" t="s">
        <v>209</v>
      </c>
      <c r="AL16" s="2"/>
      <c r="AM16" s="6" t="s">
        <v>209</v>
      </c>
      <c r="AN16" s="29"/>
      <c r="AO16" s="29"/>
      <c r="AP16" s="29" t="s">
        <v>210</v>
      </c>
      <c r="AQ16" s="5" t="s">
        <v>211</v>
      </c>
      <c r="AR16" s="2"/>
      <c r="AS16" s="2"/>
      <c r="AT16" s="2" t="s">
        <v>199</v>
      </c>
      <c r="AU16" s="8" t="s">
        <v>209</v>
      </c>
      <c r="AV16" s="4" t="s">
        <v>203</v>
      </c>
      <c r="AW16" s="25" t="s">
        <v>83</v>
      </c>
      <c r="AX16" s="25" t="s">
        <v>238</v>
      </c>
      <c r="AY16" s="7" t="s">
        <v>240</v>
      </c>
      <c r="AZ16" s="26" t="s">
        <v>260</v>
      </c>
      <c r="BA16" s="26" t="s">
        <v>261</v>
      </c>
      <c r="BB16" s="26"/>
      <c r="BC16" s="2" t="s">
        <v>258</v>
      </c>
      <c r="BD16" s="26" t="s">
        <v>258</v>
      </c>
      <c r="BE16" s="26"/>
      <c r="BF16" s="26" t="s">
        <v>97</v>
      </c>
      <c r="BG16" s="26"/>
      <c r="BH16" s="26"/>
      <c r="BI16" s="2"/>
      <c r="BJ16" s="6"/>
      <c r="BK16" s="29"/>
      <c r="BL16" s="29"/>
      <c r="BM16" s="27" t="s">
        <v>210</v>
      </c>
      <c r="BN16" s="5" t="s">
        <v>211</v>
      </c>
      <c r="BO16" s="26" t="s">
        <v>199</v>
      </c>
      <c r="BP16" s="8" t="s">
        <v>209</v>
      </c>
      <c r="BQ16" s="27" t="s">
        <v>212</v>
      </c>
    </row>
    <row r="17" spans="1:69" x14ac:dyDescent="0.3">
      <c r="A17" s="48" t="s">
        <v>243</v>
      </c>
      <c r="B17" s="60" t="s">
        <v>144</v>
      </c>
      <c r="C17" s="237"/>
      <c r="D17" s="128"/>
      <c r="E17" s="125"/>
      <c r="F17" s="125"/>
      <c r="G17" s="125"/>
      <c r="H17" s="61">
        <v>43609</v>
      </c>
      <c r="I17" s="109">
        <v>43894</v>
      </c>
      <c r="J17" s="62">
        <f>IF(H17="","",IF(I17="",$B$2-H17,I17-H17))</f>
        <v>285</v>
      </c>
      <c r="K17" s="240"/>
      <c r="L17" s="63">
        <f>IF(H17="","",IF(I17="",($B$2-H17)/30,(I17-H17)/30))</f>
        <v>9.5</v>
      </c>
      <c r="M17" s="64">
        <f>+IF(H17="","",IF(H17&lt;$B$1,IF(I17="",$B$2-$B$1,I17-$B$1),IF(I17="",$B$2-H17,I17-H17)))</f>
        <v>63</v>
      </c>
      <c r="N17" s="243"/>
      <c r="O17" s="231"/>
      <c r="P17" s="53">
        <v>38979</v>
      </c>
      <c r="Q17" s="20">
        <f ca="1">IF(P17="","",INT(($B$2-P17)/365.25))</f>
        <v>13</v>
      </c>
      <c r="R17" s="26" t="s">
        <v>193</v>
      </c>
      <c r="S17" s="26" t="s">
        <v>288</v>
      </c>
      <c r="T17" s="26" t="s">
        <v>204</v>
      </c>
      <c r="U17" s="2" t="s">
        <v>272</v>
      </c>
      <c r="V17" s="26" t="s">
        <v>272</v>
      </c>
      <c r="W17" s="27"/>
      <c r="X17" s="28" t="s">
        <v>83</v>
      </c>
      <c r="Y17" s="2" t="s">
        <v>196</v>
      </c>
      <c r="Z17" s="26" t="s">
        <v>254</v>
      </c>
      <c r="AA17" s="26" t="s">
        <v>69</v>
      </c>
      <c r="AB17" s="27" t="s">
        <v>206</v>
      </c>
      <c r="AC17" s="28" t="s">
        <v>235</v>
      </c>
      <c r="AD17" s="26" t="s">
        <v>192</v>
      </c>
      <c r="AE17" s="2" t="s">
        <v>236</v>
      </c>
      <c r="AF17" s="2" t="s">
        <v>258</v>
      </c>
      <c r="AG17" s="26" t="s">
        <v>258</v>
      </c>
      <c r="AH17" s="26"/>
      <c r="AI17" s="26" t="s">
        <v>97</v>
      </c>
      <c r="AJ17" s="26"/>
      <c r="AK17" s="26" t="s">
        <v>209</v>
      </c>
      <c r="AL17" s="2"/>
      <c r="AM17" s="6" t="s">
        <v>209</v>
      </c>
      <c r="AN17" s="29"/>
      <c r="AO17" s="29"/>
      <c r="AP17" s="29" t="s">
        <v>210</v>
      </c>
      <c r="AQ17" s="5" t="s">
        <v>211</v>
      </c>
      <c r="AR17" s="2"/>
      <c r="AS17" s="2"/>
      <c r="AT17" s="2" t="s">
        <v>199</v>
      </c>
      <c r="AU17" s="8" t="s">
        <v>209</v>
      </c>
      <c r="AV17" s="4" t="s">
        <v>203</v>
      </c>
      <c r="AW17" s="25" t="s">
        <v>83</v>
      </c>
      <c r="AX17" s="25" t="s">
        <v>238</v>
      </c>
      <c r="AY17" s="7" t="s">
        <v>240</v>
      </c>
      <c r="AZ17" s="26" t="s">
        <v>260</v>
      </c>
      <c r="BA17" s="26" t="s">
        <v>261</v>
      </c>
      <c r="BB17" s="26"/>
      <c r="BC17" s="2" t="s">
        <v>258</v>
      </c>
      <c r="BD17" s="26" t="s">
        <v>258</v>
      </c>
      <c r="BE17" s="26"/>
      <c r="BF17" s="26" t="s">
        <v>97</v>
      </c>
      <c r="BG17" s="26"/>
      <c r="BH17" s="26"/>
      <c r="BI17" s="2"/>
      <c r="BJ17" s="6"/>
      <c r="BK17" s="29"/>
      <c r="BL17" s="29"/>
      <c r="BM17" s="27" t="s">
        <v>210</v>
      </c>
      <c r="BN17" s="5" t="s">
        <v>211</v>
      </c>
      <c r="BO17" s="26" t="s">
        <v>199</v>
      </c>
      <c r="BP17" s="8" t="s">
        <v>209</v>
      </c>
      <c r="BQ17" s="27" t="s">
        <v>212</v>
      </c>
    </row>
    <row r="18" spans="1:69" x14ac:dyDescent="0.3">
      <c r="A18" s="48" t="s">
        <v>243</v>
      </c>
      <c r="B18" s="60" t="s">
        <v>249</v>
      </c>
      <c r="C18" s="238"/>
      <c r="D18" s="129"/>
      <c r="E18" s="126"/>
      <c r="F18" s="126"/>
      <c r="G18" s="126"/>
      <c r="H18" s="61">
        <v>43617</v>
      </c>
      <c r="I18" s="109">
        <v>43894</v>
      </c>
      <c r="J18" s="62">
        <f>IF(H18="","",IF(I18="",$B$2-H18,I18-H18))</f>
        <v>277</v>
      </c>
      <c r="K18" s="241"/>
      <c r="L18" s="63">
        <f>IF(H18="","",IF(I18="",($B$2-H18)/30,(I18-H18)/30))</f>
        <v>9.2333333333333325</v>
      </c>
      <c r="M18" s="64">
        <f>+IF(H18="","",IF(H18&lt;$B$1,IF(I18="",$B$2-$B$1,I18-$B$1),IF(I18="",$B$2-H18,I18-H18)))</f>
        <v>63</v>
      </c>
      <c r="N18" s="244"/>
      <c r="O18" s="232"/>
      <c r="P18" s="53">
        <v>43617</v>
      </c>
      <c r="Q18" s="97"/>
      <c r="R18" s="26" t="s">
        <v>193</v>
      </c>
      <c r="S18" s="26" t="s">
        <v>233</v>
      </c>
      <c r="T18" s="26" t="s">
        <v>204</v>
      </c>
      <c r="U18" s="2" t="s">
        <v>272</v>
      </c>
      <c r="V18" s="26" t="s">
        <v>272</v>
      </c>
      <c r="W18" s="27"/>
      <c r="X18" s="28" t="s">
        <v>83</v>
      </c>
      <c r="Y18" s="2" t="s">
        <v>196</v>
      </c>
      <c r="Z18" s="26" t="s">
        <v>254</v>
      </c>
      <c r="AA18" s="26" t="s">
        <v>69</v>
      </c>
      <c r="AB18" s="27" t="s">
        <v>206</v>
      </c>
      <c r="AC18" s="28" t="s">
        <v>234</v>
      </c>
      <c r="AD18" s="26" t="s">
        <v>192</v>
      </c>
      <c r="AE18" s="2" t="s">
        <v>236</v>
      </c>
      <c r="AF18" s="2" t="s">
        <v>258</v>
      </c>
      <c r="AG18" s="26" t="s">
        <v>258</v>
      </c>
      <c r="AH18" s="26"/>
      <c r="AI18" s="26" t="s">
        <v>97</v>
      </c>
      <c r="AJ18" s="26"/>
      <c r="AK18" s="26" t="s">
        <v>209</v>
      </c>
      <c r="AL18" s="2"/>
      <c r="AM18" s="6" t="s">
        <v>209</v>
      </c>
      <c r="AN18" s="29"/>
      <c r="AO18" s="29"/>
      <c r="AP18" s="29" t="s">
        <v>210</v>
      </c>
      <c r="AQ18" s="5" t="s">
        <v>211</v>
      </c>
      <c r="AR18" s="2"/>
      <c r="AS18" s="2"/>
      <c r="AT18" s="2" t="s">
        <v>199</v>
      </c>
      <c r="AU18" s="8" t="s">
        <v>199</v>
      </c>
      <c r="AV18" s="4" t="s">
        <v>203</v>
      </c>
      <c r="AW18" s="25" t="s">
        <v>83</v>
      </c>
      <c r="AX18" s="25" t="s">
        <v>238</v>
      </c>
      <c r="AY18" s="7" t="s">
        <v>240</v>
      </c>
      <c r="AZ18" s="26" t="s">
        <v>260</v>
      </c>
      <c r="BA18" s="26" t="s">
        <v>261</v>
      </c>
      <c r="BB18" s="26"/>
      <c r="BC18" s="2" t="s">
        <v>258</v>
      </c>
      <c r="BD18" s="26" t="s">
        <v>258</v>
      </c>
      <c r="BE18" s="26"/>
      <c r="BF18" s="26" t="s">
        <v>97</v>
      </c>
      <c r="BG18" s="26"/>
      <c r="BH18" s="26"/>
      <c r="BI18" s="2"/>
      <c r="BJ18" s="6"/>
      <c r="BK18" s="29"/>
      <c r="BL18" s="29"/>
      <c r="BM18" s="27" t="s">
        <v>210</v>
      </c>
      <c r="BN18" s="5" t="s">
        <v>211</v>
      </c>
      <c r="BO18" s="26" t="s">
        <v>199</v>
      </c>
      <c r="BP18" s="8" t="s">
        <v>209</v>
      </c>
      <c r="BQ18" s="27" t="s">
        <v>212</v>
      </c>
    </row>
    <row r="19" spans="1:69" x14ac:dyDescent="0.3">
      <c r="A19" s="48" t="s">
        <v>246</v>
      </c>
      <c r="B19" s="65" t="s">
        <v>245</v>
      </c>
      <c r="C19" s="105" t="s">
        <v>262</v>
      </c>
      <c r="D19" s="67">
        <v>1</v>
      </c>
      <c r="E19" s="66">
        <v>0</v>
      </c>
      <c r="F19" s="68"/>
      <c r="G19" s="69"/>
      <c r="H19" s="56">
        <v>43613</v>
      </c>
      <c r="I19" s="56">
        <v>43889</v>
      </c>
      <c r="J19" s="57">
        <f>IF(H19="","",IF(I19="",$B$2-H19,I19-H19))</f>
        <v>276</v>
      </c>
      <c r="K19" s="70">
        <f>SUM(J19)</f>
        <v>276</v>
      </c>
      <c r="L19" s="58">
        <f>IF(H19="","",IF(I19="",($B$2-H19)/30,(I19-H19)/30))</f>
        <v>9.1999999999999993</v>
      </c>
      <c r="M19" s="59">
        <f>+IF(H19="","",IF(H19&lt;$B$1,IF(I19="",$B$2-$B$1,I19-$B$1),IF(I19="",$B$2-H19,I19-H19)))</f>
        <v>58</v>
      </c>
      <c r="N19" s="71">
        <f>SUM(M19)</f>
        <v>58</v>
      </c>
      <c r="O19" s="44" t="s">
        <v>44</v>
      </c>
      <c r="P19" s="53">
        <v>23495</v>
      </c>
      <c r="Q19" s="20">
        <f ca="1">IF(P19="","",INT(($B$2-P19)/365.25))</f>
        <v>55</v>
      </c>
      <c r="R19" s="26" t="s">
        <v>217</v>
      </c>
      <c r="S19" s="26" t="s">
        <v>233</v>
      </c>
      <c r="T19" s="26" t="s">
        <v>194</v>
      </c>
      <c r="U19" s="2" t="s">
        <v>213</v>
      </c>
      <c r="V19" s="26" t="s">
        <v>195</v>
      </c>
      <c r="W19" s="27" t="s">
        <v>97</v>
      </c>
      <c r="X19" s="28" t="s">
        <v>83</v>
      </c>
      <c r="Y19" s="2" t="s">
        <v>196</v>
      </c>
      <c r="Z19" s="26" t="s">
        <v>214</v>
      </c>
      <c r="AA19" s="26" t="s">
        <v>69</v>
      </c>
      <c r="AB19" s="27" t="s">
        <v>247</v>
      </c>
      <c r="AC19" s="28" t="s">
        <v>231</v>
      </c>
      <c r="AD19" s="26" t="s">
        <v>73</v>
      </c>
      <c r="AE19" s="2" t="s">
        <v>225</v>
      </c>
      <c r="AF19" s="2" t="s">
        <v>172</v>
      </c>
      <c r="AG19" s="26" t="s">
        <v>73</v>
      </c>
      <c r="AH19" s="26" t="s">
        <v>199</v>
      </c>
      <c r="AI19" s="26" t="s">
        <v>97</v>
      </c>
      <c r="AJ19" s="26" t="s">
        <v>259</v>
      </c>
      <c r="AK19" s="26" t="s">
        <v>209</v>
      </c>
      <c r="AL19" s="2" t="s">
        <v>147</v>
      </c>
      <c r="AM19" s="6" t="s">
        <v>209</v>
      </c>
      <c r="AN19" s="29"/>
      <c r="AO19" s="29"/>
      <c r="AP19" s="29" t="s">
        <v>248</v>
      </c>
      <c r="AQ19" s="5" t="s">
        <v>202</v>
      </c>
      <c r="AR19" s="2" t="s">
        <v>216</v>
      </c>
      <c r="AS19" s="2"/>
      <c r="AT19" s="2" t="s">
        <v>199</v>
      </c>
      <c r="AU19" s="8" t="s">
        <v>209</v>
      </c>
      <c r="AV19" s="4" t="s">
        <v>228</v>
      </c>
      <c r="AW19" s="25" t="s">
        <v>83</v>
      </c>
      <c r="AX19" s="25" t="s">
        <v>238</v>
      </c>
      <c r="AY19" s="7" t="s">
        <v>240</v>
      </c>
      <c r="AZ19" s="26"/>
      <c r="BA19" s="26"/>
      <c r="BB19" s="26" t="s">
        <v>236</v>
      </c>
      <c r="BC19" s="2"/>
      <c r="BD19" s="26" t="s">
        <v>97</v>
      </c>
      <c r="BE19" s="26" t="s">
        <v>199</v>
      </c>
      <c r="BF19" s="26" t="s">
        <v>97</v>
      </c>
      <c r="BG19" s="26" t="s">
        <v>287</v>
      </c>
      <c r="BH19" s="26" t="s">
        <v>209</v>
      </c>
      <c r="BI19" s="2" t="s">
        <v>147</v>
      </c>
      <c r="BJ19" s="6" t="s">
        <v>209</v>
      </c>
      <c r="BK19" s="29"/>
      <c r="BL19" s="29"/>
      <c r="BM19" s="27" t="s">
        <v>248</v>
      </c>
      <c r="BN19" s="5" t="s">
        <v>202</v>
      </c>
      <c r="BO19" s="26" t="s">
        <v>199</v>
      </c>
      <c r="BP19" s="8" t="s">
        <v>209</v>
      </c>
      <c r="BQ19" s="27" t="s">
        <v>212</v>
      </c>
    </row>
    <row r="20" spans="1:69" x14ac:dyDescent="0.3">
      <c r="A20" s="48" t="s">
        <v>285</v>
      </c>
      <c r="B20" s="73" t="s">
        <v>251</v>
      </c>
      <c r="C20" s="245" t="s">
        <v>253</v>
      </c>
      <c r="D20" s="114">
        <v>1</v>
      </c>
      <c r="E20" s="112">
        <v>1</v>
      </c>
      <c r="F20" s="112" t="s">
        <v>98</v>
      </c>
      <c r="G20" s="112" t="s">
        <v>191</v>
      </c>
      <c r="H20" s="72">
        <v>43648</v>
      </c>
      <c r="I20" s="73"/>
      <c r="J20" s="74">
        <f ca="1">IF(H20="","",IF(I20="",$B$2-H20,I20-H20))</f>
        <v>268</v>
      </c>
      <c r="K20" s="120">
        <f ca="1">SUM(J20:J21)</f>
        <v>536</v>
      </c>
      <c r="L20" s="75">
        <f ca="1">IF(H20="","",IF(I20="",($B$2-H20)/30,(I20-H20)/30))</f>
        <v>8.9333333333333336</v>
      </c>
      <c r="M20" s="76">
        <f ca="1">+IF(H20="","",IF(H20&lt;$B$1,IF(I20="",$B$2-$B$1,I20-$B$1),IF(I20="",$B$2-H20,I20-H20)))</f>
        <v>85</v>
      </c>
      <c r="N20" s="118">
        <f ca="1">SUM(M20:M21)</f>
        <v>170</v>
      </c>
      <c r="O20" s="116" t="s">
        <v>33</v>
      </c>
      <c r="P20" s="53">
        <v>35147</v>
      </c>
      <c r="Q20" s="20">
        <f ca="1">IF(P20="","",INT(($B$2-P20)/365.25))</f>
        <v>24</v>
      </c>
      <c r="R20" s="26" t="s">
        <v>193</v>
      </c>
      <c r="S20" s="26" t="s">
        <v>222</v>
      </c>
      <c r="T20" s="26" t="s">
        <v>204</v>
      </c>
      <c r="U20" s="2" t="s">
        <v>213</v>
      </c>
      <c r="V20" s="26" t="s">
        <v>195</v>
      </c>
      <c r="W20" s="27" t="s">
        <v>93</v>
      </c>
      <c r="X20" s="28" t="s">
        <v>80</v>
      </c>
      <c r="Y20" s="2" t="s">
        <v>196</v>
      </c>
      <c r="Z20" s="26" t="s">
        <v>254</v>
      </c>
      <c r="AA20" s="26" t="s">
        <v>69</v>
      </c>
      <c r="AB20" s="27" t="s">
        <v>206</v>
      </c>
      <c r="AC20" s="28" t="s">
        <v>207</v>
      </c>
      <c r="AD20" s="26" t="s">
        <v>192</v>
      </c>
      <c r="AE20" s="2" t="s">
        <v>197</v>
      </c>
      <c r="AF20" s="2" t="s">
        <v>159</v>
      </c>
      <c r="AG20" s="26" t="s">
        <v>208</v>
      </c>
      <c r="AH20" s="26" t="s">
        <v>209</v>
      </c>
      <c r="AI20" s="26" t="s">
        <v>200</v>
      </c>
      <c r="AJ20" s="26" t="s">
        <v>201</v>
      </c>
      <c r="AK20" s="26" t="s">
        <v>209</v>
      </c>
      <c r="AL20" s="2" t="s">
        <v>147</v>
      </c>
      <c r="AM20" s="6" t="s">
        <v>209</v>
      </c>
      <c r="AN20" s="29"/>
      <c r="AO20" s="29"/>
      <c r="AP20" s="29" t="s">
        <v>210</v>
      </c>
      <c r="AQ20" s="5" t="s">
        <v>202</v>
      </c>
      <c r="AR20" s="2" t="s">
        <v>216</v>
      </c>
      <c r="AS20" s="2"/>
      <c r="AT20" s="2" t="s">
        <v>199</v>
      </c>
      <c r="AU20" s="8" t="s">
        <v>199</v>
      </c>
      <c r="AV20" s="4" t="s">
        <v>212</v>
      </c>
      <c r="AW20" s="25"/>
      <c r="AX20" s="25"/>
      <c r="AY20" s="7"/>
      <c r="AZ20" s="26"/>
      <c r="BA20" s="26"/>
      <c r="BB20" s="26"/>
      <c r="BC20" s="2"/>
      <c r="BD20" s="26"/>
      <c r="BE20" s="26"/>
      <c r="BF20" s="26"/>
      <c r="BG20" s="26"/>
      <c r="BH20" s="26"/>
      <c r="BI20" s="2"/>
      <c r="BJ20" s="6"/>
      <c r="BK20" s="29"/>
      <c r="BL20" s="29"/>
      <c r="BM20" s="27"/>
      <c r="BN20" s="5"/>
      <c r="BO20" s="26"/>
      <c r="BP20" s="8"/>
      <c r="BQ20" s="27"/>
    </row>
    <row r="21" spans="1:69" x14ac:dyDescent="0.3">
      <c r="A21" s="48" t="s">
        <v>285</v>
      </c>
      <c r="B21" s="73" t="s">
        <v>252</v>
      </c>
      <c r="C21" s="246"/>
      <c r="D21" s="115"/>
      <c r="E21" s="113"/>
      <c r="F21" s="113"/>
      <c r="G21" s="113"/>
      <c r="H21" s="72">
        <v>43648</v>
      </c>
      <c r="I21" s="73"/>
      <c r="J21" s="74">
        <f ca="1">IF(H21="","",IF(I21="",$B$2-H21,I21-H21))</f>
        <v>268</v>
      </c>
      <c r="K21" s="121"/>
      <c r="L21" s="75">
        <f ca="1">IF(H21="","",IF(I21="",($B$2-H21)/30,(I21-H21)/30))</f>
        <v>8.9333333333333336</v>
      </c>
      <c r="M21" s="76">
        <f ca="1">+IF(H21="","",IF(H21&lt;$B$1,IF(I21="",$B$2-$B$1,I21-$B$1),IF(I21="",$B$2-H21,I21-H21)))</f>
        <v>85</v>
      </c>
      <c r="N21" s="119"/>
      <c r="O21" s="117"/>
      <c r="P21" s="53">
        <v>41123</v>
      </c>
      <c r="Q21" s="20">
        <f ca="1">IF(P21="","",INT(($B$2-P21)/365.25))</f>
        <v>7</v>
      </c>
      <c r="R21" s="26" t="s">
        <v>217</v>
      </c>
      <c r="S21" s="26" t="s">
        <v>232</v>
      </c>
      <c r="T21" s="26" t="s">
        <v>194</v>
      </c>
      <c r="U21" s="2" t="s">
        <v>272</v>
      </c>
      <c r="V21" s="26" t="s">
        <v>272</v>
      </c>
      <c r="W21" s="27"/>
      <c r="X21" s="28" t="s">
        <v>80</v>
      </c>
      <c r="Y21" s="2" t="s">
        <v>196</v>
      </c>
      <c r="Z21" s="26" t="s">
        <v>254</v>
      </c>
      <c r="AA21" s="26" t="s">
        <v>69</v>
      </c>
      <c r="AB21" s="27" t="s">
        <v>206</v>
      </c>
      <c r="AC21" s="28" t="s">
        <v>235</v>
      </c>
      <c r="AD21" s="26" t="s">
        <v>261</v>
      </c>
      <c r="AE21" s="2" t="s">
        <v>236</v>
      </c>
      <c r="AF21" s="2"/>
      <c r="AG21" s="26" t="s">
        <v>258</v>
      </c>
      <c r="AH21" s="26"/>
      <c r="AI21" s="26"/>
      <c r="AJ21" s="26"/>
      <c r="AK21" s="26" t="s">
        <v>209</v>
      </c>
      <c r="AL21" s="2"/>
      <c r="AM21" s="6" t="s">
        <v>209</v>
      </c>
      <c r="AN21" s="29"/>
      <c r="AO21" s="29"/>
      <c r="AP21" s="29" t="s">
        <v>210</v>
      </c>
      <c r="AQ21" s="5" t="s">
        <v>211</v>
      </c>
      <c r="AR21" s="2"/>
      <c r="AS21" s="2"/>
      <c r="AT21" s="2" t="s">
        <v>199</v>
      </c>
      <c r="AU21" s="8" t="s">
        <v>209</v>
      </c>
      <c r="AV21" s="4" t="s">
        <v>212</v>
      </c>
      <c r="AW21" s="25"/>
      <c r="AX21" s="25"/>
      <c r="AY21" s="7"/>
      <c r="AZ21" s="26"/>
      <c r="BA21" s="26"/>
      <c r="BB21" s="26"/>
      <c r="BC21" s="2"/>
      <c r="BD21" s="26"/>
      <c r="BE21" s="26"/>
      <c r="BF21" s="26"/>
      <c r="BG21" s="26"/>
      <c r="BH21" s="26"/>
      <c r="BI21" s="2"/>
      <c r="BJ21" s="6"/>
      <c r="BK21" s="29"/>
      <c r="BL21" s="29"/>
      <c r="BM21" s="27"/>
      <c r="BN21" s="5"/>
      <c r="BO21" s="26"/>
      <c r="BP21" s="8"/>
      <c r="BQ21" s="27"/>
    </row>
    <row r="22" spans="1:69" x14ac:dyDescent="0.3">
      <c r="A22" s="48" t="s">
        <v>280</v>
      </c>
      <c r="B22" s="81" t="s">
        <v>256</v>
      </c>
      <c r="C22" s="106" t="s">
        <v>257</v>
      </c>
      <c r="D22" s="83">
        <v>1</v>
      </c>
      <c r="E22" s="82">
        <v>0</v>
      </c>
      <c r="F22" s="84"/>
      <c r="G22" s="85"/>
      <c r="H22" s="86">
        <v>43756</v>
      </c>
      <c r="I22" s="81"/>
      <c r="J22" s="87">
        <f ca="1">IF(H22="","",IF(I22="",$B$2-H22,I22-H22))</f>
        <v>160</v>
      </c>
      <c r="K22" s="88">
        <f ca="1">J22</f>
        <v>160</v>
      </c>
      <c r="L22" s="89">
        <f ca="1">IF(H22="","",IF(I22="",($B$2-H22)/30,(I22-H22)/30))</f>
        <v>5.333333333333333</v>
      </c>
      <c r="M22" s="90">
        <f ca="1">+IF(H22="","",IF(H22&lt;$B$1,IF(I22="",$B$2-$B$1,I22-$B$1),IF(I22="",$B$2-H22,I22-H22)))</f>
        <v>85</v>
      </c>
      <c r="N22" s="91">
        <f ca="1">M22</f>
        <v>85</v>
      </c>
      <c r="O22" s="44" t="s">
        <v>43</v>
      </c>
      <c r="P22" s="53">
        <v>31710</v>
      </c>
      <c r="Q22" s="20">
        <f ca="1">IF(P22="","",INT(($B$2-P22)/365.25))</f>
        <v>33</v>
      </c>
      <c r="R22" s="26" t="s">
        <v>193</v>
      </c>
      <c r="S22" s="26" t="s">
        <v>263</v>
      </c>
      <c r="T22" s="26" t="s">
        <v>204</v>
      </c>
      <c r="U22" s="2" t="s">
        <v>205</v>
      </c>
      <c r="V22" s="26" t="s">
        <v>250</v>
      </c>
      <c r="W22" s="27" t="s">
        <v>93</v>
      </c>
      <c r="X22" s="28" t="s">
        <v>80</v>
      </c>
      <c r="Y22" s="2" t="s">
        <v>196</v>
      </c>
      <c r="Z22" s="26" t="s">
        <v>264</v>
      </c>
      <c r="AA22" s="26" t="s">
        <v>69</v>
      </c>
      <c r="AB22" s="27" t="s">
        <v>206</v>
      </c>
      <c r="AC22" s="28" t="s">
        <v>231</v>
      </c>
      <c r="AD22" s="26" t="s">
        <v>192</v>
      </c>
      <c r="AE22" s="2" t="s">
        <v>265</v>
      </c>
      <c r="AF22" s="2" t="s">
        <v>173</v>
      </c>
      <c r="AG22" s="26" t="s">
        <v>198</v>
      </c>
      <c r="AH22" s="26" t="s">
        <v>209</v>
      </c>
      <c r="AI22" s="26" t="s">
        <v>97</v>
      </c>
      <c r="AJ22" s="26" t="s">
        <v>255</v>
      </c>
      <c r="AK22" s="26" t="s">
        <v>209</v>
      </c>
      <c r="AL22" s="2" t="s">
        <v>129</v>
      </c>
      <c r="AM22" s="6" t="s">
        <v>199</v>
      </c>
      <c r="AN22" s="29" t="s">
        <v>266</v>
      </c>
      <c r="AO22" s="29"/>
      <c r="AP22" s="29" t="s">
        <v>210</v>
      </c>
      <c r="AQ22" s="5" t="s">
        <v>211</v>
      </c>
      <c r="AR22" s="2" t="s">
        <v>211</v>
      </c>
      <c r="AS22" s="2" t="s">
        <v>211</v>
      </c>
      <c r="AT22" s="2" t="s">
        <v>199</v>
      </c>
      <c r="AU22" s="8" t="s">
        <v>199</v>
      </c>
      <c r="AV22" s="4" t="s">
        <v>228</v>
      </c>
      <c r="AW22" s="25"/>
      <c r="AX22" s="25"/>
      <c r="AY22" s="7"/>
      <c r="AZ22" s="26"/>
      <c r="BA22" s="26"/>
      <c r="BB22" s="26"/>
      <c r="BC22" s="2"/>
      <c r="BD22" s="26"/>
      <c r="BE22" s="26"/>
      <c r="BF22" s="26"/>
      <c r="BG22" s="26"/>
      <c r="BH22" s="26"/>
      <c r="BI22" s="2"/>
      <c r="BJ22" s="6"/>
      <c r="BK22" s="29"/>
      <c r="BL22" s="29"/>
      <c r="BM22" s="27"/>
      <c r="BN22" s="5"/>
      <c r="BO22" s="26"/>
      <c r="BP22" s="8"/>
      <c r="BQ22" s="27"/>
    </row>
    <row r="23" spans="1:69" x14ac:dyDescent="0.3">
      <c r="A23" s="48" t="s">
        <v>280</v>
      </c>
      <c r="B23" s="81" t="s">
        <v>283</v>
      </c>
      <c r="C23" s="106" t="s">
        <v>257</v>
      </c>
      <c r="D23" s="83">
        <v>1</v>
      </c>
      <c r="E23" s="110"/>
      <c r="F23" s="110"/>
      <c r="G23" s="111"/>
      <c r="H23" s="86">
        <v>43756</v>
      </c>
      <c r="I23" s="81"/>
      <c r="J23" s="87">
        <f ca="1">IF(H23="","",IF(I23="",$B$2-H23,I23-H23))</f>
        <v>160</v>
      </c>
      <c r="K23" s="88">
        <f t="shared" ref="K23:K24" ca="1" si="0">J23</f>
        <v>160</v>
      </c>
      <c r="L23" s="89">
        <f ca="1">IF(H23="","",IF(I23="",($B$2-H23)/30,(I23-H23)/30))</f>
        <v>5.333333333333333</v>
      </c>
      <c r="M23" s="90">
        <f ca="1">+IF(H23="","",IF(H23&lt;$B$1,IF(I23="",$B$2-$B$1,I23-$B$1),IF(I23="",$B$2-H23,I23-H23)))</f>
        <v>85</v>
      </c>
      <c r="N23" s="91">
        <f t="shared" ref="N23:N24" ca="1" si="1">M23</f>
        <v>85</v>
      </c>
      <c r="O23" s="44"/>
      <c r="P23" s="53"/>
      <c r="Q23" s="20"/>
      <c r="R23" s="26" t="s">
        <v>217</v>
      </c>
      <c r="S23" s="26"/>
      <c r="T23" s="26"/>
      <c r="U23" s="2"/>
      <c r="V23" s="26"/>
      <c r="W23" s="27"/>
      <c r="X23" s="28"/>
      <c r="Y23" s="2"/>
      <c r="Z23" s="26"/>
      <c r="AA23" s="26"/>
      <c r="AB23" s="27"/>
      <c r="AC23" s="28"/>
      <c r="AD23" s="26"/>
      <c r="AE23" s="2"/>
      <c r="AF23" s="2"/>
      <c r="AG23" s="26"/>
      <c r="AH23" s="26"/>
      <c r="AI23" s="26"/>
      <c r="AJ23" s="26"/>
      <c r="AK23" s="26"/>
      <c r="AL23" s="2"/>
      <c r="AM23" s="6"/>
      <c r="AN23" s="29"/>
      <c r="AO23" s="29"/>
      <c r="AP23" s="29"/>
      <c r="AQ23" s="5"/>
      <c r="AR23" s="2"/>
      <c r="AS23" s="2"/>
      <c r="AT23" s="2"/>
      <c r="AU23" s="8"/>
      <c r="AV23" s="4"/>
      <c r="AW23" s="25"/>
      <c r="AX23" s="25"/>
      <c r="AY23" s="7"/>
      <c r="AZ23" s="26"/>
      <c r="BA23" s="26"/>
      <c r="BB23" s="26"/>
      <c r="BC23" s="2"/>
      <c r="BD23" s="26"/>
      <c r="BE23" s="26"/>
      <c r="BF23" s="26"/>
      <c r="BG23" s="26"/>
      <c r="BH23" s="26"/>
      <c r="BI23" s="2"/>
      <c r="BJ23" s="6"/>
      <c r="BK23" s="29"/>
      <c r="BL23" s="29"/>
      <c r="BM23" s="27"/>
      <c r="BN23" s="5"/>
      <c r="BO23" s="26"/>
      <c r="BP23" s="8"/>
      <c r="BQ23" s="27"/>
    </row>
    <row r="24" spans="1:69" x14ac:dyDescent="0.3">
      <c r="A24" s="48" t="s">
        <v>280</v>
      </c>
      <c r="B24" s="81" t="s">
        <v>284</v>
      </c>
      <c r="C24" s="106" t="s">
        <v>257</v>
      </c>
      <c r="D24" s="83"/>
      <c r="E24" s="110">
        <v>1</v>
      </c>
      <c r="F24" s="110" t="s">
        <v>98</v>
      </c>
      <c r="G24" s="111"/>
      <c r="H24" s="86">
        <v>43860</v>
      </c>
      <c r="I24" s="81"/>
      <c r="J24" s="87">
        <f ca="1">IF(H24="","",IF(I24="",$B$2-H24,I24-H24))</f>
        <v>56</v>
      </c>
      <c r="K24" s="88">
        <f t="shared" ca="1" si="0"/>
        <v>56</v>
      </c>
      <c r="L24" s="89">
        <f ca="1">IF(H24="","",IF(I24="",($B$2-H24)/30,(I24-H24)/30))</f>
        <v>1.8666666666666667</v>
      </c>
      <c r="M24" s="90">
        <f ca="1">+IF(H24="","",IF(H24&lt;$B$1,IF(I24="",$B$2-$B$1,I24-$B$1),IF(I24="",$B$2-H24,I24-H24)))</f>
        <v>56</v>
      </c>
      <c r="N24" s="91">
        <f t="shared" ca="1" si="1"/>
        <v>56</v>
      </c>
      <c r="O24" s="44"/>
      <c r="P24" s="53">
        <v>43860</v>
      </c>
      <c r="Q24" s="20"/>
      <c r="R24" s="26" t="s">
        <v>193</v>
      </c>
      <c r="S24" s="26"/>
      <c r="T24" s="26"/>
      <c r="U24" s="2"/>
      <c r="V24" s="26"/>
      <c r="W24" s="27"/>
      <c r="X24" s="28"/>
      <c r="Y24" s="2"/>
      <c r="Z24" s="26"/>
      <c r="AA24" s="26"/>
      <c r="AB24" s="27"/>
      <c r="AC24" s="28"/>
      <c r="AD24" s="26"/>
      <c r="AE24" s="2"/>
      <c r="AF24" s="2"/>
      <c r="AG24" s="26"/>
      <c r="AH24" s="26"/>
      <c r="AI24" s="26"/>
      <c r="AJ24" s="26"/>
      <c r="AK24" s="26"/>
      <c r="AL24" s="2"/>
      <c r="AM24" s="6"/>
      <c r="AN24" s="29"/>
      <c r="AO24" s="29"/>
      <c r="AP24" s="29"/>
      <c r="AQ24" s="5"/>
      <c r="AR24" s="2"/>
      <c r="AS24" s="2"/>
      <c r="AT24" s="2"/>
      <c r="AU24" s="8"/>
      <c r="AV24" s="4"/>
      <c r="AW24" s="25"/>
      <c r="AX24" s="25"/>
      <c r="AY24" s="7"/>
      <c r="AZ24" s="26"/>
      <c r="BA24" s="26"/>
      <c r="BB24" s="26"/>
      <c r="BC24" s="2"/>
      <c r="BD24" s="26"/>
      <c r="BE24" s="26"/>
      <c r="BF24" s="26"/>
      <c r="BG24" s="26"/>
      <c r="BH24" s="26"/>
      <c r="BI24" s="2"/>
      <c r="BJ24" s="6"/>
      <c r="BK24" s="29"/>
      <c r="BL24" s="29"/>
      <c r="BM24" s="27"/>
      <c r="BN24" s="5"/>
      <c r="BO24" s="26"/>
      <c r="BP24" s="8"/>
      <c r="BQ24" s="27"/>
    </row>
    <row r="25" spans="1:69" x14ac:dyDescent="0.3">
      <c r="A25" s="48" t="s">
        <v>286</v>
      </c>
      <c r="B25" s="77" t="s">
        <v>267</v>
      </c>
      <c r="C25" s="250" t="s">
        <v>269</v>
      </c>
      <c r="D25" s="252"/>
      <c r="E25" s="248"/>
      <c r="F25" s="248" t="s">
        <v>270</v>
      </c>
      <c r="G25" s="248" t="s">
        <v>271</v>
      </c>
      <c r="H25" s="102">
        <v>43774</v>
      </c>
      <c r="I25" s="77"/>
      <c r="J25" s="78">
        <f ca="1">IF(H25="","",IF(I25="",$B$2-H25,I25-H25))</f>
        <v>142</v>
      </c>
      <c r="K25" s="216">
        <f ca="1">SUM(J25:J26)</f>
        <v>284</v>
      </c>
      <c r="L25" s="79">
        <f ca="1">IF(H25="","",IF(I25="",($B$2-H25)/30,(I25-H25)/30))</f>
        <v>4.7333333333333334</v>
      </c>
      <c r="M25" s="80">
        <f ca="1">+IF(H25="","",IF(H25&lt;$B$1,IF(I25="",$B$2-$B$1,I25-$B$1),IF(I25="",$B$2-H25,I25-H25)))</f>
        <v>85</v>
      </c>
      <c r="N25" s="214">
        <f ca="1">SUM(M25:M26)</f>
        <v>170</v>
      </c>
      <c r="O25" s="116"/>
      <c r="P25" s="25"/>
      <c r="Q25" s="20" t="str">
        <f>IF(P25="","",INT(($B$2-P25)/365.25))</f>
        <v/>
      </c>
      <c r="R25" s="26"/>
      <c r="S25" s="26"/>
      <c r="T25" s="26"/>
      <c r="U25" s="2"/>
      <c r="V25" s="26"/>
      <c r="W25" s="27"/>
      <c r="X25" s="28"/>
      <c r="Y25" s="2"/>
      <c r="Z25" s="26"/>
      <c r="AA25" s="26"/>
      <c r="AB25" s="27"/>
      <c r="AC25" s="28"/>
      <c r="AD25" s="26"/>
      <c r="AE25" s="2"/>
      <c r="AF25" s="2"/>
      <c r="AG25" s="26"/>
      <c r="AH25" s="26"/>
      <c r="AI25" s="26"/>
      <c r="AJ25" s="26"/>
      <c r="AK25" s="26"/>
      <c r="AL25" s="2"/>
      <c r="AM25" s="6"/>
      <c r="AN25" s="29"/>
      <c r="AO25" s="29"/>
      <c r="AP25" s="29"/>
      <c r="AQ25" s="5"/>
      <c r="AR25" s="2"/>
      <c r="AS25" s="2"/>
      <c r="AT25" s="2"/>
      <c r="AU25" s="8"/>
      <c r="AV25" s="4"/>
      <c r="AW25" s="25"/>
      <c r="AX25" s="25"/>
      <c r="AY25" s="7"/>
      <c r="AZ25" s="26"/>
      <c r="BA25" s="26"/>
      <c r="BB25" s="26"/>
      <c r="BC25" s="2"/>
      <c r="BD25" s="26"/>
      <c r="BE25" s="26"/>
      <c r="BF25" s="26"/>
      <c r="BG25" s="26"/>
      <c r="BH25" s="26"/>
      <c r="BI25" s="2"/>
      <c r="BJ25" s="6"/>
      <c r="BK25" s="29"/>
      <c r="BL25" s="29"/>
      <c r="BM25" s="27"/>
      <c r="BN25" s="5"/>
      <c r="BO25" s="26"/>
      <c r="BP25" s="8"/>
      <c r="BQ25" s="27"/>
    </row>
    <row r="26" spans="1:69" x14ac:dyDescent="0.3">
      <c r="A26" s="48" t="s">
        <v>286</v>
      </c>
      <c r="B26" s="77" t="s">
        <v>268</v>
      </c>
      <c r="C26" s="251"/>
      <c r="D26" s="253"/>
      <c r="E26" s="249"/>
      <c r="F26" s="249"/>
      <c r="G26" s="249"/>
      <c r="H26" s="102">
        <v>43774</v>
      </c>
      <c r="I26" s="77"/>
      <c r="J26" s="78">
        <f ca="1">IF(H26="","",IF(I26="",$B$2-H26,I26-H26))</f>
        <v>142</v>
      </c>
      <c r="K26" s="217"/>
      <c r="L26" s="79">
        <f ca="1">IF(H26="","",IF(I26="",($B$2-H26)/30,(I26-H26)/30))</f>
        <v>4.7333333333333334</v>
      </c>
      <c r="M26" s="80">
        <f ca="1">+IF(H26="","",IF(H26&lt;$B$1,IF(I26="",$B$2-$B$1,I26-$B$1),IF(I26="",$B$2-H26,I26-H26)))</f>
        <v>85</v>
      </c>
      <c r="N26" s="215"/>
      <c r="O26" s="117"/>
      <c r="P26" s="25"/>
      <c r="Q26" s="20" t="str">
        <f>IF(P26="","",INT(($B$2-P26)/365.25))</f>
        <v/>
      </c>
      <c r="R26" s="26"/>
      <c r="S26" s="26"/>
      <c r="T26" s="26"/>
      <c r="U26" s="2" t="s">
        <v>272</v>
      </c>
      <c r="V26" s="26" t="s">
        <v>272</v>
      </c>
      <c r="W26" s="27"/>
      <c r="X26" s="28"/>
      <c r="Y26" s="2"/>
      <c r="Z26" s="26"/>
      <c r="AA26" s="26"/>
      <c r="AB26" s="27"/>
      <c r="AC26" s="28"/>
      <c r="AD26" s="26"/>
      <c r="AE26" s="2"/>
      <c r="AF26" s="2"/>
      <c r="AG26" s="26"/>
      <c r="AH26" s="26"/>
      <c r="AI26" s="26"/>
      <c r="AJ26" s="26"/>
      <c r="AK26" s="26"/>
      <c r="AL26" s="2"/>
      <c r="AM26" s="6"/>
      <c r="AN26" s="29"/>
      <c r="AO26" s="29"/>
      <c r="AP26" s="29"/>
      <c r="AQ26" s="5"/>
      <c r="AR26" s="2"/>
      <c r="AS26" s="2"/>
      <c r="AT26" s="2"/>
      <c r="AU26" s="8"/>
      <c r="AV26" s="4"/>
      <c r="AW26" s="25"/>
      <c r="AX26" s="25"/>
      <c r="AY26" s="7"/>
      <c r="AZ26" s="26"/>
      <c r="BA26" s="26"/>
      <c r="BB26" s="26"/>
      <c r="BC26" s="2"/>
      <c r="BD26" s="26"/>
      <c r="BE26" s="26"/>
      <c r="BF26" s="26"/>
      <c r="BG26" s="26"/>
      <c r="BH26" s="26"/>
      <c r="BI26" s="2"/>
      <c r="BJ26" s="6"/>
      <c r="BK26" s="29"/>
      <c r="BL26" s="29"/>
      <c r="BM26" s="27"/>
      <c r="BN26" s="5"/>
      <c r="BO26" s="26"/>
      <c r="BP26" s="8"/>
      <c r="BQ26" s="27"/>
    </row>
    <row r="27" spans="1:69" x14ac:dyDescent="0.3">
      <c r="A27" s="48" t="s">
        <v>280</v>
      </c>
      <c r="B27" s="30" t="s">
        <v>274</v>
      </c>
      <c r="C27" s="153" t="s">
        <v>279</v>
      </c>
      <c r="D27" s="156">
        <v>2</v>
      </c>
      <c r="E27" s="150">
        <v>3</v>
      </c>
      <c r="F27" s="150" t="s">
        <v>98</v>
      </c>
      <c r="G27" s="150" t="s">
        <v>192</v>
      </c>
      <c r="H27" s="40">
        <v>43847</v>
      </c>
      <c r="I27" s="30"/>
      <c r="J27" s="41">
        <f ca="1">IF(H27="","",IF(I27="",$B$2-H27,I27-H27))</f>
        <v>69</v>
      </c>
      <c r="K27" s="164">
        <f ca="1">SUM(J27:J31)</f>
        <v>345</v>
      </c>
      <c r="L27" s="42">
        <f ca="1">IF(H27="","",IF(I27="",($B$2-H27)/30,(I27-H27)/30))</f>
        <v>2.2999999999999998</v>
      </c>
      <c r="M27" s="43">
        <f ca="1">+IF(H27="","",IF(H27&lt;$B$1,IF(I27="",$B$2-$B$1,I27-$B$1),IF(I27="",$B$2-H27,I27-H27)))</f>
        <v>69</v>
      </c>
      <c r="N27" s="233">
        <f ca="1">SUM(M27:M31)</f>
        <v>345</v>
      </c>
      <c r="O27" s="116" t="s">
        <v>46</v>
      </c>
      <c r="P27" s="53">
        <v>30670</v>
      </c>
      <c r="Q27" s="20">
        <f ca="1">IF(P27="","",INT(($B$2-P27)/365.25))</f>
        <v>36</v>
      </c>
      <c r="R27" s="26" t="s">
        <v>217</v>
      </c>
      <c r="S27" s="26"/>
      <c r="T27" s="26" t="s">
        <v>204</v>
      </c>
      <c r="U27" s="2" t="s">
        <v>205</v>
      </c>
      <c r="V27" s="26" t="s">
        <v>195</v>
      </c>
      <c r="W27" s="27"/>
      <c r="X27" s="28" t="s">
        <v>80</v>
      </c>
      <c r="Y27" s="2" t="s">
        <v>196</v>
      </c>
      <c r="Z27" s="26" t="s">
        <v>264</v>
      </c>
      <c r="AA27" s="26" t="s">
        <v>69</v>
      </c>
      <c r="AB27" s="27" t="s">
        <v>206</v>
      </c>
      <c r="AC27" s="28" t="s">
        <v>231</v>
      </c>
      <c r="AD27" s="26" t="s">
        <v>73</v>
      </c>
      <c r="AE27" s="2" t="s">
        <v>197</v>
      </c>
      <c r="AF27" s="2"/>
      <c r="AG27" s="26"/>
      <c r="AH27" s="26" t="s">
        <v>209</v>
      </c>
      <c r="AI27" s="26" t="s">
        <v>282</v>
      </c>
      <c r="AJ27" s="26"/>
      <c r="AK27" s="26" t="s">
        <v>209</v>
      </c>
      <c r="AL27" s="2"/>
      <c r="AM27" s="6" t="s">
        <v>209</v>
      </c>
      <c r="AN27" s="29"/>
      <c r="AO27" s="29"/>
      <c r="AP27" s="29" t="s">
        <v>210</v>
      </c>
      <c r="AQ27" s="5" t="s">
        <v>211</v>
      </c>
      <c r="AR27" s="2"/>
      <c r="AS27" s="2"/>
      <c r="AT27" s="2"/>
      <c r="AU27" s="8"/>
      <c r="AV27" s="4"/>
      <c r="AW27" s="25"/>
      <c r="AX27" s="25"/>
      <c r="AY27" s="7"/>
      <c r="AZ27" s="26"/>
      <c r="BA27" s="26"/>
      <c r="BB27" s="26"/>
      <c r="BC27" s="2"/>
      <c r="BD27" s="26"/>
      <c r="BE27" s="26"/>
      <c r="BF27" s="26"/>
      <c r="BG27" s="26"/>
      <c r="BH27" s="26"/>
      <c r="BI27" s="2"/>
      <c r="BJ27" s="6"/>
      <c r="BK27" s="29"/>
      <c r="BL27" s="29"/>
      <c r="BM27" s="27"/>
      <c r="BN27" s="5"/>
      <c r="BO27" s="26"/>
      <c r="BP27" s="8"/>
      <c r="BQ27" s="27"/>
    </row>
    <row r="28" spans="1:69" x14ac:dyDescent="0.3">
      <c r="A28" s="48" t="s">
        <v>280</v>
      </c>
      <c r="B28" s="30" t="s">
        <v>275</v>
      </c>
      <c r="C28" s="154"/>
      <c r="D28" s="157"/>
      <c r="E28" s="151"/>
      <c r="F28" s="151"/>
      <c r="G28" s="151"/>
      <c r="H28" s="40">
        <v>43847</v>
      </c>
      <c r="I28" s="30"/>
      <c r="J28" s="41">
        <f ca="1">IF(H28="","",IF(I28="",$B$2-H28,I28-H28))</f>
        <v>69</v>
      </c>
      <c r="K28" s="165"/>
      <c r="L28" s="42">
        <f ca="1">IF(H28="","",IF(I28="",($B$2-H28)/30,(I28-H28)/30))</f>
        <v>2.2999999999999998</v>
      </c>
      <c r="M28" s="43">
        <f ca="1">+IF(H28="","",IF(H28&lt;$B$1,IF(I28="",$B$2-$B$1,I28-$B$1),IF(I28="",$B$2-H28,I28-H28)))</f>
        <v>69</v>
      </c>
      <c r="N28" s="234"/>
      <c r="O28" s="247"/>
      <c r="P28" s="53">
        <v>34029</v>
      </c>
      <c r="Q28" s="20">
        <f ca="1">IF(P28="","",INT(($B$2-P28)/365.25))</f>
        <v>27</v>
      </c>
      <c r="R28" s="26" t="s">
        <v>193</v>
      </c>
      <c r="S28" s="26"/>
      <c r="T28" s="26" t="s">
        <v>204</v>
      </c>
      <c r="U28" s="2" t="s">
        <v>205</v>
      </c>
      <c r="V28" s="26" t="s">
        <v>195</v>
      </c>
      <c r="W28" s="27"/>
      <c r="X28" s="28" t="s">
        <v>80</v>
      </c>
      <c r="Y28" s="2" t="s">
        <v>196</v>
      </c>
      <c r="Z28" s="26" t="s">
        <v>264</v>
      </c>
      <c r="AA28" s="26" t="s">
        <v>69</v>
      </c>
      <c r="AB28" s="27" t="s">
        <v>206</v>
      </c>
      <c r="AC28" s="28" t="s">
        <v>231</v>
      </c>
      <c r="AD28" s="26" t="s">
        <v>73</v>
      </c>
      <c r="AE28" s="2" t="s">
        <v>281</v>
      </c>
      <c r="AF28" s="2" t="s">
        <v>175</v>
      </c>
      <c r="AG28" s="26"/>
      <c r="AH28" s="26" t="s">
        <v>209</v>
      </c>
      <c r="AI28" s="26" t="s">
        <v>97</v>
      </c>
      <c r="AJ28" s="26"/>
      <c r="AK28" s="26" t="s">
        <v>209</v>
      </c>
      <c r="AL28" s="2"/>
      <c r="AM28" s="6" t="s">
        <v>209</v>
      </c>
      <c r="AN28" s="29"/>
      <c r="AO28" s="29"/>
      <c r="AP28" s="29" t="s">
        <v>210</v>
      </c>
      <c r="AQ28" s="5" t="s">
        <v>211</v>
      </c>
      <c r="AR28" s="2"/>
      <c r="AS28" s="2"/>
      <c r="AT28" s="2"/>
      <c r="AU28" s="8"/>
      <c r="AV28" s="4"/>
      <c r="AW28" s="25"/>
      <c r="AX28" s="25"/>
      <c r="AY28" s="7"/>
      <c r="AZ28" s="26"/>
      <c r="BA28" s="26"/>
      <c r="BB28" s="26"/>
      <c r="BC28" s="2"/>
      <c r="BD28" s="26"/>
      <c r="BE28" s="26"/>
      <c r="BF28" s="26"/>
      <c r="BG28" s="26"/>
      <c r="BH28" s="26"/>
      <c r="BI28" s="2"/>
      <c r="BJ28" s="6"/>
      <c r="BK28" s="29"/>
      <c r="BL28" s="29"/>
      <c r="BM28" s="27"/>
      <c r="BN28" s="5"/>
      <c r="BO28" s="26"/>
      <c r="BP28" s="8"/>
      <c r="BQ28" s="27"/>
    </row>
    <row r="29" spans="1:69" x14ac:dyDescent="0.3">
      <c r="A29" s="48" t="s">
        <v>280</v>
      </c>
      <c r="B29" s="30" t="s">
        <v>276</v>
      </c>
      <c r="C29" s="154"/>
      <c r="D29" s="157"/>
      <c r="E29" s="151"/>
      <c r="F29" s="151"/>
      <c r="G29" s="151"/>
      <c r="H29" s="40">
        <v>43847</v>
      </c>
      <c r="I29" s="30"/>
      <c r="J29" s="41">
        <f ca="1">IF(H29="","",IF(I29="",$B$2-H29,I29-H29))</f>
        <v>69</v>
      </c>
      <c r="K29" s="165"/>
      <c r="L29" s="42">
        <f ca="1">IF(H29="","",IF(I29="",($B$2-H29)/30,(I29-H29)/30))</f>
        <v>2.2999999999999998</v>
      </c>
      <c r="M29" s="43">
        <f ca="1">+IF(H29="","",IF(H29&lt;$B$1,IF(I29="",$B$2-$B$1,I29-$B$1),IF(I29="",$B$2-H29,I29-H29)))</f>
        <v>69</v>
      </c>
      <c r="N29" s="234"/>
      <c r="O29" s="247"/>
      <c r="P29" s="53">
        <v>41234</v>
      </c>
      <c r="Q29" s="20">
        <f ca="1">IF(P29="","",INT(($B$2-P29)/365.25))</f>
        <v>7</v>
      </c>
      <c r="R29" s="26" t="s">
        <v>217</v>
      </c>
      <c r="S29" s="26"/>
      <c r="T29" s="26" t="s">
        <v>204</v>
      </c>
      <c r="U29" s="2" t="s">
        <v>272</v>
      </c>
      <c r="V29" s="26" t="s">
        <v>272</v>
      </c>
      <c r="W29" s="27"/>
      <c r="X29" s="28" t="s">
        <v>80</v>
      </c>
      <c r="Y29" s="2" t="s">
        <v>196</v>
      </c>
      <c r="Z29" s="26" t="s">
        <v>264</v>
      </c>
      <c r="AA29" s="26" t="s">
        <v>69</v>
      </c>
      <c r="AB29" s="27" t="s">
        <v>206</v>
      </c>
      <c r="AC29" s="28" t="s">
        <v>235</v>
      </c>
      <c r="AD29" s="26" t="s">
        <v>261</v>
      </c>
      <c r="AE29" s="2" t="s">
        <v>236</v>
      </c>
      <c r="AF29" s="2"/>
      <c r="AG29" s="26"/>
      <c r="AH29" s="26" t="s">
        <v>209</v>
      </c>
      <c r="AI29" s="26" t="s">
        <v>97</v>
      </c>
      <c r="AJ29" s="26"/>
      <c r="AK29" s="26" t="s">
        <v>209</v>
      </c>
      <c r="AL29" s="2"/>
      <c r="AM29" s="6" t="s">
        <v>209</v>
      </c>
      <c r="AN29" s="29"/>
      <c r="AO29" s="29"/>
      <c r="AP29" s="29" t="s">
        <v>210</v>
      </c>
      <c r="AQ29" s="5" t="s">
        <v>211</v>
      </c>
      <c r="AR29" s="2"/>
      <c r="AS29" s="2"/>
      <c r="AT29" s="2"/>
      <c r="AU29" s="8"/>
      <c r="AV29" s="4"/>
      <c r="AW29" s="25"/>
      <c r="AX29" s="25"/>
      <c r="AY29" s="7"/>
      <c r="AZ29" s="26"/>
      <c r="BA29" s="26"/>
      <c r="BB29" s="26"/>
      <c r="BC29" s="2"/>
      <c r="BD29" s="26"/>
      <c r="BE29" s="26"/>
      <c r="BF29" s="26"/>
      <c r="BG29" s="26"/>
      <c r="BH29" s="26"/>
      <c r="BI29" s="2"/>
      <c r="BJ29" s="6"/>
      <c r="BK29" s="29"/>
      <c r="BL29" s="29"/>
      <c r="BM29" s="27"/>
      <c r="BN29" s="5"/>
      <c r="BO29" s="26"/>
      <c r="BP29" s="8"/>
      <c r="BQ29" s="27"/>
    </row>
    <row r="30" spans="1:69" x14ac:dyDescent="0.3">
      <c r="A30" s="48" t="s">
        <v>280</v>
      </c>
      <c r="B30" s="30" t="s">
        <v>277</v>
      </c>
      <c r="C30" s="154"/>
      <c r="D30" s="157"/>
      <c r="E30" s="151"/>
      <c r="F30" s="151"/>
      <c r="G30" s="151"/>
      <c r="H30" s="40">
        <v>43847</v>
      </c>
      <c r="I30" s="30"/>
      <c r="J30" s="41">
        <f ca="1">IF(H30="","",IF(I30="",$B$2-H30,I30-H30))</f>
        <v>69</v>
      </c>
      <c r="K30" s="165"/>
      <c r="L30" s="42">
        <f ca="1">IF(H30="","",IF(I30="",($B$2-H30)/30,(I30-H30)/30))</f>
        <v>2.2999999999999998</v>
      </c>
      <c r="M30" s="43">
        <f ca="1">+IF(H30="","",IF(H30&lt;$B$1,IF(I30="",$B$2-$B$1,I30-$B$1),IF(I30="",$B$2-H30,I30-H30)))</f>
        <v>69</v>
      </c>
      <c r="N30" s="234"/>
      <c r="O30" s="247"/>
      <c r="P30" s="53">
        <v>41957</v>
      </c>
      <c r="Q30" s="20">
        <f ca="1">IF(P30="","",INT(($B$2-P30)/365.25))</f>
        <v>5</v>
      </c>
      <c r="R30" s="26" t="s">
        <v>193</v>
      </c>
      <c r="S30" s="26"/>
      <c r="T30" s="26" t="s">
        <v>204</v>
      </c>
      <c r="U30" s="2" t="s">
        <v>272</v>
      </c>
      <c r="V30" s="26" t="s">
        <v>272</v>
      </c>
      <c r="W30" s="27"/>
      <c r="X30" s="28" t="s">
        <v>80</v>
      </c>
      <c r="Y30" s="2" t="s">
        <v>196</v>
      </c>
      <c r="Z30" s="26" t="s">
        <v>264</v>
      </c>
      <c r="AA30" s="26" t="s">
        <v>69</v>
      </c>
      <c r="AB30" s="27" t="s">
        <v>206</v>
      </c>
      <c r="AC30" s="28" t="s">
        <v>235</v>
      </c>
      <c r="AD30" s="26" t="s">
        <v>261</v>
      </c>
      <c r="AE30" s="2" t="s">
        <v>236</v>
      </c>
      <c r="AF30" s="2"/>
      <c r="AG30" s="26"/>
      <c r="AH30" s="26" t="s">
        <v>209</v>
      </c>
      <c r="AI30" s="26" t="s">
        <v>97</v>
      </c>
      <c r="AJ30" s="26"/>
      <c r="AK30" s="26" t="s">
        <v>209</v>
      </c>
      <c r="AL30" s="2"/>
      <c r="AM30" s="6" t="s">
        <v>209</v>
      </c>
      <c r="AN30" s="29"/>
      <c r="AO30" s="29"/>
      <c r="AP30" s="29" t="s">
        <v>210</v>
      </c>
      <c r="AQ30" s="5" t="s">
        <v>211</v>
      </c>
      <c r="AR30" s="2"/>
      <c r="AS30" s="2"/>
      <c r="AT30" s="2"/>
      <c r="AU30" s="8"/>
      <c r="AV30" s="4"/>
      <c r="AW30" s="25"/>
      <c r="AX30" s="25"/>
      <c r="AY30" s="7"/>
      <c r="AZ30" s="26"/>
      <c r="BA30" s="26"/>
      <c r="BB30" s="26"/>
      <c r="BC30" s="2"/>
      <c r="BD30" s="26"/>
      <c r="BE30" s="26"/>
      <c r="BF30" s="26"/>
      <c r="BG30" s="26"/>
      <c r="BH30" s="26"/>
      <c r="BI30" s="2"/>
      <c r="BJ30" s="6"/>
      <c r="BK30" s="29"/>
      <c r="BL30" s="29"/>
      <c r="BM30" s="27"/>
      <c r="BN30" s="5"/>
      <c r="BO30" s="26"/>
      <c r="BP30" s="8"/>
      <c r="BQ30" s="27"/>
    </row>
    <row r="31" spans="1:69" x14ac:dyDescent="0.3">
      <c r="A31" s="48" t="s">
        <v>280</v>
      </c>
      <c r="B31" s="30" t="s">
        <v>278</v>
      </c>
      <c r="C31" s="155"/>
      <c r="D31" s="158"/>
      <c r="E31" s="152"/>
      <c r="F31" s="152"/>
      <c r="G31" s="152"/>
      <c r="H31" s="40">
        <v>43847</v>
      </c>
      <c r="I31" s="30"/>
      <c r="J31" s="41">
        <f ca="1">IF(H31="","",IF(I31="",$B$2-H31,I31-H31))</f>
        <v>69</v>
      </c>
      <c r="K31" s="166"/>
      <c r="L31" s="42">
        <f ca="1">IF(H31="","",IF(I31="",($B$2-H31)/30,(I31-H31)/30))</f>
        <v>2.2999999999999998</v>
      </c>
      <c r="M31" s="43">
        <f ca="1">+IF(H31="","",IF(H31&lt;$B$1,IF(I31="",$B$2-$B$1,I31-$B$1),IF(I31="",$B$2-H31,I31-H31)))</f>
        <v>69</v>
      </c>
      <c r="N31" s="235"/>
      <c r="O31" s="117"/>
      <c r="P31" s="53">
        <v>42684</v>
      </c>
      <c r="Q31" s="20">
        <f ca="1">IF(P31="","",INT(($B$2-P31)/365.25))</f>
        <v>3</v>
      </c>
      <c r="R31" s="26" t="s">
        <v>217</v>
      </c>
      <c r="S31" s="26"/>
      <c r="T31" s="26" t="s">
        <v>204</v>
      </c>
      <c r="U31" s="2" t="s">
        <v>272</v>
      </c>
      <c r="V31" s="26" t="s">
        <v>272</v>
      </c>
      <c r="W31" s="27"/>
      <c r="X31" s="28" t="s">
        <v>80</v>
      </c>
      <c r="Y31" s="2" t="s">
        <v>196</v>
      </c>
      <c r="Z31" s="26" t="s">
        <v>264</v>
      </c>
      <c r="AA31" s="26" t="s">
        <v>69</v>
      </c>
      <c r="AB31" s="27" t="s">
        <v>206</v>
      </c>
      <c r="AC31" s="28" t="s">
        <v>235</v>
      </c>
      <c r="AD31" s="26" t="s">
        <v>261</v>
      </c>
      <c r="AE31" s="2" t="s">
        <v>236</v>
      </c>
      <c r="AF31" s="2"/>
      <c r="AG31" s="26"/>
      <c r="AH31" s="26" t="s">
        <v>209</v>
      </c>
      <c r="AI31" s="26" t="s">
        <v>97</v>
      </c>
      <c r="AJ31" s="26"/>
      <c r="AK31" s="26" t="s">
        <v>209</v>
      </c>
      <c r="AL31" s="2"/>
      <c r="AM31" s="6" t="s">
        <v>209</v>
      </c>
      <c r="AN31" s="29"/>
      <c r="AO31" s="29"/>
      <c r="AP31" s="29" t="s">
        <v>210</v>
      </c>
      <c r="AQ31" s="5" t="s">
        <v>211</v>
      </c>
      <c r="AR31" s="2"/>
      <c r="AS31" s="2"/>
      <c r="AT31" s="2"/>
      <c r="AU31" s="8"/>
      <c r="AV31" s="4"/>
      <c r="AW31" s="25"/>
      <c r="AX31" s="25"/>
      <c r="AY31" s="7"/>
      <c r="AZ31" s="26"/>
      <c r="BA31" s="26"/>
      <c r="BB31" s="26"/>
      <c r="BC31" s="2"/>
      <c r="BD31" s="26"/>
      <c r="BE31" s="26"/>
      <c r="BF31" s="26"/>
      <c r="BG31" s="26"/>
      <c r="BH31" s="26"/>
      <c r="BI31" s="2"/>
      <c r="BJ31" s="6"/>
      <c r="BK31" s="29"/>
      <c r="BL31" s="29"/>
      <c r="BM31" s="27"/>
      <c r="BN31" s="5"/>
      <c r="BO31" s="26"/>
      <c r="BP31" s="8"/>
      <c r="BQ31" s="27"/>
    </row>
    <row r="32" spans="1:69" x14ac:dyDescent="0.3">
      <c r="A32" s="19"/>
      <c r="B32" s="18"/>
      <c r="C32" s="107"/>
      <c r="D32" s="55"/>
      <c r="E32" s="19"/>
      <c r="F32" s="19"/>
      <c r="G32" s="18"/>
      <c r="H32" s="18"/>
      <c r="I32" s="18"/>
      <c r="J32" s="20" t="str">
        <f>IF(H32="","",IF(I32="",$B$2-H32,I32-H32))</f>
        <v/>
      </c>
      <c r="K32" s="49"/>
      <c r="L32" s="21" t="str">
        <f>IF(H32="","",IF(I32="",($B$2-H32)/30,(I32-H32)/30))</f>
        <v/>
      </c>
      <c r="M32" s="33" t="str">
        <f>+IF(H32="","",IF(H32&lt;$B$1,IF(I32="",$B$2-$B$1,I32-$B$1),IF(I32="",$B$2-H32,I32-H32)))</f>
        <v/>
      </c>
      <c r="N32" s="51"/>
      <c r="O32" s="44"/>
      <c r="P32" s="25"/>
      <c r="Q32" s="20" t="str">
        <f>IF(P32="","",INT(($B$2-P32)/365.25))</f>
        <v/>
      </c>
      <c r="R32" s="26"/>
      <c r="S32" s="26"/>
      <c r="T32" s="26"/>
      <c r="U32" s="2"/>
      <c r="V32" s="26"/>
      <c r="W32" s="27"/>
      <c r="X32" s="28"/>
      <c r="Y32" s="2"/>
      <c r="Z32" s="26"/>
      <c r="AA32" s="26"/>
      <c r="AB32" s="27"/>
      <c r="AC32" s="28"/>
      <c r="AD32" s="26"/>
      <c r="AE32" s="2"/>
      <c r="AF32" s="2"/>
      <c r="AG32" s="26"/>
      <c r="AH32" s="26"/>
      <c r="AI32" s="26"/>
      <c r="AJ32" s="26"/>
      <c r="AK32" s="26"/>
      <c r="AL32" s="2"/>
      <c r="AM32" s="6"/>
      <c r="AN32" s="29"/>
      <c r="AO32" s="29"/>
      <c r="AP32" s="29"/>
      <c r="AQ32" s="5"/>
      <c r="AR32" s="2"/>
      <c r="AS32" s="2"/>
      <c r="AT32" s="2"/>
      <c r="AU32" s="8"/>
      <c r="AV32" s="4"/>
      <c r="AW32" s="25"/>
      <c r="AX32" s="25"/>
      <c r="AY32" s="7"/>
      <c r="AZ32" s="26"/>
      <c r="BA32" s="26"/>
      <c r="BB32" s="26"/>
      <c r="BC32" s="2"/>
      <c r="BD32" s="26"/>
      <c r="BE32" s="26"/>
      <c r="BF32" s="26"/>
      <c r="BG32" s="26"/>
      <c r="BH32" s="26"/>
      <c r="BI32" s="2"/>
      <c r="BJ32" s="6"/>
      <c r="BK32" s="29"/>
      <c r="BL32" s="29"/>
      <c r="BM32" s="27"/>
      <c r="BN32" s="5"/>
      <c r="BO32" s="26"/>
      <c r="BP32" s="8"/>
      <c r="BQ32" s="27"/>
    </row>
    <row r="33" spans="1:69" x14ac:dyDescent="0.3">
      <c r="A33" s="19"/>
      <c r="B33" s="18"/>
      <c r="C33" s="107"/>
      <c r="D33" s="55"/>
      <c r="E33" s="19"/>
      <c r="F33" s="19"/>
      <c r="G33" s="18"/>
      <c r="H33" s="18"/>
      <c r="I33" s="18"/>
      <c r="J33" s="20" t="str">
        <f>IF(H33="","",IF(I33="",$B$2-H33,I33-H33))</f>
        <v/>
      </c>
      <c r="K33" s="49"/>
      <c r="L33" s="21" t="str">
        <f>IF(H33="","",IF(I33="",($B$2-H33)/30,(I33-H33)/30))</f>
        <v/>
      </c>
      <c r="M33" s="33" t="str">
        <f>+IF(H33="","",IF(H33&lt;$B$1,IF(I33="",$B$2-$B$1,I33-$B$1),IF(I33="",$B$2-H33,I33-H33)))</f>
        <v/>
      </c>
      <c r="N33" s="51"/>
      <c r="O33" s="44"/>
      <c r="P33" s="25"/>
      <c r="Q33" s="20" t="str">
        <f>IF(P33="","",INT(($B$2-P33)/365.25))</f>
        <v/>
      </c>
      <c r="R33" s="26"/>
      <c r="S33" s="26"/>
      <c r="T33" s="26"/>
      <c r="U33" s="2"/>
      <c r="V33" s="26"/>
      <c r="W33" s="27"/>
      <c r="X33" s="28"/>
      <c r="Y33" s="2"/>
      <c r="Z33" s="26"/>
      <c r="AA33" s="26"/>
      <c r="AB33" s="27"/>
      <c r="AC33" s="28"/>
      <c r="AD33" s="26"/>
      <c r="AE33" s="2"/>
      <c r="AF33" s="2"/>
      <c r="AG33" s="26"/>
      <c r="AH33" s="26"/>
      <c r="AI33" s="26"/>
      <c r="AJ33" s="26"/>
      <c r="AK33" s="26"/>
      <c r="AL33" s="2"/>
      <c r="AM33" s="6"/>
      <c r="AN33" s="29"/>
      <c r="AO33" s="29"/>
      <c r="AP33" s="29"/>
      <c r="AQ33" s="5"/>
      <c r="AR33" s="2"/>
      <c r="AS33" s="2"/>
      <c r="AT33" s="2"/>
      <c r="AU33" s="8"/>
      <c r="AV33" s="4"/>
      <c r="AW33" s="25"/>
      <c r="AX33" s="25"/>
      <c r="AY33" s="7"/>
      <c r="AZ33" s="26"/>
      <c r="BA33" s="26"/>
      <c r="BB33" s="26"/>
      <c r="BC33" s="2"/>
      <c r="BD33" s="26"/>
      <c r="BE33" s="26"/>
      <c r="BF33" s="26"/>
      <c r="BG33" s="26"/>
      <c r="BH33" s="26"/>
      <c r="BI33" s="2"/>
      <c r="BJ33" s="6"/>
      <c r="BK33" s="29"/>
      <c r="BL33" s="29"/>
      <c r="BM33" s="27"/>
      <c r="BN33" s="5"/>
      <c r="BO33" s="26"/>
      <c r="BP33" s="8"/>
      <c r="BQ33" s="27"/>
    </row>
    <row r="34" spans="1:69" x14ac:dyDescent="0.3">
      <c r="A34" s="19"/>
      <c r="B34" s="18"/>
      <c r="C34" s="107"/>
      <c r="D34" s="55"/>
      <c r="E34" s="19"/>
      <c r="F34" s="19"/>
      <c r="G34" s="18"/>
      <c r="H34" s="18"/>
      <c r="I34" s="18"/>
      <c r="J34" s="20" t="str">
        <f>IF(H34="","",IF(I34="",$B$2-H34,I34-H34))</f>
        <v/>
      </c>
      <c r="K34" s="49"/>
      <c r="L34" s="21" t="str">
        <f>IF(H34="","",IF(I34="",($B$2-H34)/30,(I34-H34)/30))</f>
        <v/>
      </c>
      <c r="M34" s="33" t="str">
        <f>+IF(H34="","",IF(H34&lt;$B$1,IF(I34="",$B$2-$B$1,I34-$B$1),IF(I34="",$B$2-H34,I34-H34)))</f>
        <v/>
      </c>
      <c r="N34" s="51"/>
      <c r="O34" s="44"/>
      <c r="P34" s="25"/>
      <c r="Q34" s="20" t="str">
        <f>IF(P34="","",INT(($B$2-P34)/365.25))</f>
        <v/>
      </c>
      <c r="R34" s="26"/>
      <c r="S34" s="26"/>
      <c r="T34" s="26"/>
      <c r="U34" s="2"/>
      <c r="V34" s="26"/>
      <c r="W34" s="27"/>
      <c r="X34" s="28"/>
      <c r="Y34" s="2"/>
      <c r="Z34" s="26"/>
      <c r="AA34" s="26"/>
      <c r="AB34" s="27"/>
      <c r="AC34" s="28"/>
      <c r="AD34" s="26"/>
      <c r="AE34" s="2"/>
      <c r="AF34" s="2"/>
      <c r="AG34" s="26"/>
      <c r="AH34" s="26"/>
      <c r="AI34" s="26"/>
      <c r="AJ34" s="26"/>
      <c r="AK34" s="26"/>
      <c r="AL34" s="2"/>
      <c r="AM34" s="6"/>
      <c r="AN34" s="29"/>
      <c r="AO34" s="29"/>
      <c r="AP34" s="29"/>
      <c r="AQ34" s="5"/>
      <c r="AR34" s="2"/>
      <c r="AS34" s="2"/>
      <c r="AT34" s="2"/>
      <c r="AU34" s="8"/>
      <c r="AV34" s="4"/>
      <c r="AW34" s="25"/>
      <c r="AX34" s="25"/>
      <c r="AY34" s="7"/>
      <c r="AZ34" s="26"/>
      <c r="BA34" s="26"/>
      <c r="BB34" s="26"/>
      <c r="BC34" s="2"/>
      <c r="BD34" s="26"/>
      <c r="BE34" s="26"/>
      <c r="BF34" s="26"/>
      <c r="BG34" s="26"/>
      <c r="BH34" s="26"/>
      <c r="BI34" s="2"/>
      <c r="BJ34" s="6"/>
      <c r="BK34" s="29"/>
      <c r="BL34" s="29"/>
      <c r="BM34" s="27"/>
      <c r="BN34" s="5"/>
      <c r="BO34" s="26"/>
      <c r="BP34" s="8"/>
      <c r="BQ34" s="27"/>
    </row>
    <row r="35" spans="1:69" x14ac:dyDescent="0.3">
      <c r="A35" s="19"/>
      <c r="B35" s="18"/>
      <c r="C35" s="107"/>
      <c r="D35" s="55"/>
      <c r="E35" s="19"/>
      <c r="F35" s="19"/>
      <c r="G35" s="18"/>
      <c r="H35" s="18"/>
      <c r="I35" s="18"/>
      <c r="J35" s="20" t="str">
        <f>IF(H35="","",IF(I35="",$B$2-H35,I35-H35))</f>
        <v/>
      </c>
      <c r="K35" s="49"/>
      <c r="L35" s="21" t="str">
        <f>IF(H35="","",IF(I35="",($B$2-H35)/30,(I35-H35)/30))</f>
        <v/>
      </c>
      <c r="M35" s="33" t="str">
        <f>+IF(H35="","",IF(H35&lt;$B$1,IF(I35="",$B$2-$B$1,I35-$B$1),IF(I35="",$B$2-H35,I35-H35)))</f>
        <v/>
      </c>
      <c r="N35" s="51"/>
      <c r="O35" s="44"/>
      <c r="P35" s="25"/>
      <c r="Q35" s="20" t="str">
        <f>IF(P35="","",INT(($B$2-P35)/365.25))</f>
        <v/>
      </c>
      <c r="R35" s="26"/>
      <c r="S35" s="26"/>
      <c r="T35" s="26"/>
      <c r="U35" s="2"/>
      <c r="V35" s="26"/>
      <c r="W35" s="27"/>
      <c r="X35" s="28"/>
      <c r="Y35" s="2"/>
      <c r="Z35" s="26"/>
      <c r="AA35" s="26"/>
      <c r="AB35" s="27"/>
      <c r="AC35" s="28"/>
      <c r="AD35" s="26"/>
      <c r="AE35" s="2"/>
      <c r="AF35" s="2"/>
      <c r="AG35" s="26"/>
      <c r="AH35" s="26"/>
      <c r="AI35" s="26"/>
      <c r="AJ35" s="26"/>
      <c r="AK35" s="26"/>
      <c r="AL35" s="2"/>
      <c r="AM35" s="6"/>
      <c r="AN35" s="29"/>
      <c r="AO35" s="29"/>
      <c r="AP35" s="29"/>
      <c r="AQ35" s="5"/>
      <c r="AR35" s="2"/>
      <c r="AS35" s="2"/>
      <c r="AT35" s="2"/>
      <c r="AU35" s="8"/>
      <c r="AV35" s="4"/>
      <c r="AW35" s="25"/>
      <c r="AX35" s="25"/>
      <c r="AY35" s="7"/>
      <c r="AZ35" s="26"/>
      <c r="BA35" s="26"/>
      <c r="BB35" s="26"/>
      <c r="BC35" s="2"/>
      <c r="BD35" s="26"/>
      <c r="BE35" s="26"/>
      <c r="BF35" s="26"/>
      <c r="BG35" s="26"/>
      <c r="BH35" s="26"/>
      <c r="BI35" s="2"/>
      <c r="BJ35" s="6"/>
      <c r="BK35" s="29"/>
      <c r="BL35" s="29"/>
      <c r="BM35" s="27"/>
      <c r="BN35" s="5"/>
      <c r="BO35" s="26"/>
      <c r="BP35" s="8"/>
      <c r="BQ35" s="27"/>
    </row>
    <row r="36" spans="1:69" x14ac:dyDescent="0.3">
      <c r="A36" s="19"/>
      <c r="B36" s="18"/>
      <c r="C36" s="107"/>
      <c r="D36" s="55"/>
      <c r="E36" s="19"/>
      <c r="F36" s="19"/>
      <c r="G36" s="18"/>
      <c r="H36" s="18"/>
      <c r="I36" s="18"/>
      <c r="J36" s="20" t="str">
        <f>IF(H36="","",IF(I36="",$B$2-H36,I36-H36))</f>
        <v/>
      </c>
      <c r="K36" s="49"/>
      <c r="L36" s="21" t="str">
        <f>IF(H36="","",IF(I36="",($B$2-H36)/30,(I36-H36)/30))</f>
        <v/>
      </c>
      <c r="M36" s="33" t="str">
        <f>+IF(H36="","",IF(H36&lt;$B$1,IF(I36="",$B$2-$B$1,I36-$B$1),IF(I36="",$B$2-H36,I36-H36)))</f>
        <v/>
      </c>
      <c r="N36" s="51"/>
      <c r="O36" s="44"/>
      <c r="P36" s="25"/>
      <c r="Q36" s="20" t="str">
        <f>IF(P36="","",INT(($B$2-P36)/365.25))</f>
        <v/>
      </c>
      <c r="R36" s="26"/>
      <c r="S36" s="26"/>
      <c r="T36" s="26"/>
      <c r="U36" s="2"/>
      <c r="V36" s="26"/>
      <c r="W36" s="27"/>
      <c r="X36" s="28"/>
      <c r="Y36" s="2"/>
      <c r="Z36" s="26"/>
      <c r="AA36" s="26"/>
      <c r="AB36" s="27"/>
      <c r="AC36" s="28"/>
      <c r="AD36" s="26"/>
      <c r="AE36" s="2"/>
      <c r="AF36" s="2"/>
      <c r="AG36" s="26"/>
      <c r="AH36" s="26"/>
      <c r="AI36" s="26"/>
      <c r="AJ36" s="26"/>
      <c r="AK36" s="26"/>
      <c r="AL36" s="2"/>
      <c r="AM36" s="6"/>
      <c r="AN36" s="29"/>
      <c r="AO36" s="29"/>
      <c r="AP36" s="29"/>
      <c r="AQ36" s="5"/>
      <c r="AR36" s="2"/>
      <c r="AS36" s="2"/>
      <c r="AT36" s="2"/>
      <c r="AU36" s="8"/>
      <c r="AV36" s="4"/>
      <c r="AW36" s="25"/>
      <c r="AX36" s="25"/>
      <c r="AY36" s="7"/>
      <c r="AZ36" s="26"/>
      <c r="BA36" s="26"/>
      <c r="BB36" s="26"/>
      <c r="BC36" s="2"/>
      <c r="BD36" s="26"/>
      <c r="BE36" s="26"/>
      <c r="BF36" s="26"/>
      <c r="BG36" s="26"/>
      <c r="BH36" s="26"/>
      <c r="BI36" s="2"/>
      <c r="BJ36" s="6"/>
      <c r="BK36" s="29"/>
      <c r="BL36" s="29"/>
      <c r="BM36" s="27"/>
      <c r="BN36" s="5"/>
      <c r="BO36" s="26"/>
      <c r="BP36" s="8"/>
      <c r="BQ36" s="27"/>
    </row>
    <row r="37" spans="1:69" x14ac:dyDescent="0.3">
      <c r="A37" s="19"/>
      <c r="B37" s="18"/>
      <c r="C37" s="107"/>
      <c r="D37" s="55"/>
      <c r="E37" s="19"/>
      <c r="F37" s="19"/>
      <c r="G37" s="18"/>
      <c r="H37" s="18"/>
      <c r="I37" s="18"/>
      <c r="J37" s="20" t="str">
        <f>IF(H37="","",IF(I37="",$B$2-H37,I37-H37))</f>
        <v/>
      </c>
      <c r="K37" s="49"/>
      <c r="L37" s="21" t="str">
        <f>IF(H37="","",IF(I37="",($B$2-H37)/30,(I37-H37)/30))</f>
        <v/>
      </c>
      <c r="M37" s="33" t="str">
        <f>+IF(H37="","",IF(H37&lt;$B$1,IF(I37="",$B$2-$B$1,I37-$B$1),IF(I37="",$B$2-H37,I37-H37)))</f>
        <v/>
      </c>
      <c r="N37" s="51"/>
      <c r="O37" s="44"/>
      <c r="P37" s="25"/>
      <c r="Q37" s="20" t="str">
        <f>IF(P37="","",INT(($B$2-P37)/365.25))</f>
        <v/>
      </c>
      <c r="R37" s="26"/>
      <c r="S37" s="26"/>
      <c r="T37" s="26"/>
      <c r="U37" s="2"/>
      <c r="V37" s="26"/>
      <c r="W37" s="27"/>
      <c r="X37" s="28"/>
      <c r="Y37" s="2"/>
      <c r="Z37" s="26"/>
      <c r="AA37" s="26"/>
      <c r="AB37" s="27"/>
      <c r="AC37" s="28"/>
      <c r="AD37" s="26"/>
      <c r="AE37" s="2"/>
      <c r="AF37" s="2"/>
      <c r="AG37" s="26"/>
      <c r="AH37" s="26"/>
      <c r="AI37" s="26"/>
      <c r="AJ37" s="26"/>
      <c r="AK37" s="26"/>
      <c r="AL37" s="2"/>
      <c r="AM37" s="6"/>
      <c r="AN37" s="29"/>
      <c r="AO37" s="29"/>
      <c r="AP37" s="29"/>
      <c r="AQ37" s="5"/>
      <c r="AR37" s="2"/>
      <c r="AS37" s="2"/>
      <c r="AT37" s="2"/>
      <c r="AU37" s="8"/>
      <c r="AV37" s="4"/>
      <c r="AW37" s="25"/>
      <c r="AX37" s="25"/>
      <c r="AY37" s="7"/>
      <c r="AZ37" s="26"/>
      <c r="BA37" s="26"/>
      <c r="BB37" s="26"/>
      <c r="BC37" s="2"/>
      <c r="BD37" s="26"/>
      <c r="BE37" s="26"/>
      <c r="BF37" s="26"/>
      <c r="BG37" s="26"/>
      <c r="BH37" s="26"/>
      <c r="BI37" s="2"/>
      <c r="BJ37" s="6"/>
      <c r="BK37" s="29"/>
      <c r="BL37" s="29"/>
      <c r="BM37" s="27"/>
      <c r="BN37" s="5"/>
      <c r="BO37" s="26"/>
      <c r="BP37" s="8"/>
      <c r="BQ37" s="27"/>
    </row>
    <row r="38" spans="1:69" x14ac:dyDescent="0.3">
      <c r="A38" s="19"/>
      <c r="B38" s="18"/>
      <c r="C38" s="107"/>
      <c r="D38" s="55"/>
      <c r="E38" s="19"/>
      <c r="F38" s="19"/>
      <c r="G38" s="18"/>
      <c r="H38" s="18"/>
      <c r="I38" s="18"/>
      <c r="J38" s="20" t="str">
        <f>IF(H38="","",IF(I38="",$B$2-H38,I38-H38))</f>
        <v/>
      </c>
      <c r="K38" s="49"/>
      <c r="L38" s="21" t="str">
        <f>IF(H38="","",IF(I38="",($B$2-H38)/30,(I38-H38)/30))</f>
        <v/>
      </c>
      <c r="M38" s="33" t="str">
        <f>+IF(H38="","",IF(H38&lt;$B$1,IF(I38="",$B$2-$B$1,I38-$B$1),IF(I38="",$B$2-H38,I38-H38)))</f>
        <v/>
      </c>
      <c r="N38" s="51"/>
      <c r="O38" s="44"/>
      <c r="P38" s="25"/>
      <c r="Q38" s="20" t="str">
        <f>IF(P38="","",INT(($B$2-P38)/365.25))</f>
        <v/>
      </c>
      <c r="R38" s="26"/>
      <c r="S38" s="26"/>
      <c r="T38" s="26"/>
      <c r="U38" s="2"/>
      <c r="V38" s="26"/>
      <c r="W38" s="27"/>
      <c r="X38" s="28"/>
      <c r="Y38" s="2"/>
      <c r="Z38" s="26"/>
      <c r="AA38" s="26"/>
      <c r="AB38" s="27"/>
      <c r="AC38" s="28"/>
      <c r="AD38" s="26"/>
      <c r="AE38" s="2"/>
      <c r="AF38" s="2"/>
      <c r="AG38" s="26"/>
      <c r="AH38" s="26"/>
      <c r="AI38" s="26"/>
      <c r="AJ38" s="26"/>
      <c r="AK38" s="26"/>
      <c r="AL38" s="2"/>
      <c r="AM38" s="6"/>
      <c r="AN38" s="29"/>
      <c r="AO38" s="29"/>
      <c r="AP38" s="29"/>
      <c r="AQ38" s="5"/>
      <c r="AR38" s="2"/>
      <c r="AS38" s="2"/>
      <c r="AT38" s="2"/>
      <c r="AU38" s="8"/>
      <c r="AV38" s="4"/>
      <c r="AW38" s="25"/>
      <c r="AX38" s="25"/>
      <c r="AY38" s="7"/>
      <c r="AZ38" s="26"/>
      <c r="BA38" s="26"/>
      <c r="BB38" s="26"/>
      <c r="BC38" s="2"/>
      <c r="BD38" s="26"/>
      <c r="BE38" s="26"/>
      <c r="BF38" s="26"/>
      <c r="BG38" s="26"/>
      <c r="BH38" s="26"/>
      <c r="BI38" s="2"/>
      <c r="BJ38" s="6"/>
      <c r="BK38" s="29"/>
      <c r="BL38" s="29"/>
      <c r="BM38" s="27"/>
      <c r="BN38" s="5"/>
      <c r="BO38" s="26"/>
      <c r="BP38" s="8"/>
      <c r="BQ38" s="27"/>
    </row>
    <row r="39" spans="1:69" x14ac:dyDescent="0.3">
      <c r="A39" s="19"/>
      <c r="B39" s="18"/>
      <c r="C39" s="107"/>
      <c r="D39" s="55"/>
      <c r="E39" s="19"/>
      <c r="F39" s="19"/>
      <c r="G39" s="18"/>
      <c r="H39" s="18"/>
      <c r="I39" s="18"/>
      <c r="J39" s="20" t="str">
        <f>IF(H39="","",IF(I39="",$B$2-H39,I39-H39))</f>
        <v/>
      </c>
      <c r="K39" s="49"/>
      <c r="L39" s="21" t="str">
        <f>IF(H39="","",IF(I39="",($B$2-H39)/30,(I39-H39)/30))</f>
        <v/>
      </c>
      <c r="M39" s="33" t="str">
        <f>+IF(H39="","",IF(H39&lt;$B$1,IF(I39="",$B$2-$B$1,I39-$B$1),IF(I39="",$B$2-H39,I39-H39)))</f>
        <v/>
      </c>
      <c r="N39" s="51"/>
      <c r="O39" s="44"/>
      <c r="P39" s="25"/>
      <c r="Q39" s="20" t="str">
        <f>IF(P39="","",INT(($B$2-P39)/365.25))</f>
        <v/>
      </c>
      <c r="R39" s="26"/>
      <c r="S39" s="26"/>
      <c r="T39" s="26"/>
      <c r="U39" s="2"/>
      <c r="V39" s="26"/>
      <c r="W39" s="27"/>
      <c r="X39" s="28"/>
      <c r="Y39" s="2"/>
      <c r="Z39" s="26"/>
      <c r="AA39" s="26"/>
      <c r="AB39" s="27"/>
      <c r="AC39" s="28"/>
      <c r="AD39" s="26"/>
      <c r="AE39" s="2"/>
      <c r="AF39" s="2"/>
      <c r="AG39" s="26"/>
      <c r="AH39" s="26"/>
      <c r="AI39" s="26"/>
      <c r="AJ39" s="26"/>
      <c r="AK39" s="26"/>
      <c r="AL39" s="2"/>
      <c r="AM39" s="6"/>
      <c r="AN39" s="29"/>
      <c r="AO39" s="29"/>
      <c r="AP39" s="29"/>
      <c r="AQ39" s="5"/>
      <c r="AR39" s="2"/>
      <c r="AS39" s="2"/>
      <c r="AT39" s="2"/>
      <c r="AU39" s="8"/>
      <c r="AV39" s="4"/>
      <c r="AW39" s="25"/>
      <c r="AX39" s="25"/>
      <c r="AY39" s="7"/>
      <c r="AZ39" s="26"/>
      <c r="BA39" s="26"/>
      <c r="BB39" s="26"/>
      <c r="BC39" s="2"/>
      <c r="BD39" s="26"/>
      <c r="BE39" s="26"/>
      <c r="BF39" s="26"/>
      <c r="BG39" s="26"/>
      <c r="BH39" s="26"/>
      <c r="BI39" s="2"/>
      <c r="BJ39" s="6"/>
      <c r="BK39" s="29"/>
      <c r="BL39" s="29"/>
      <c r="BM39" s="27"/>
      <c r="BN39" s="5"/>
      <c r="BO39" s="26"/>
      <c r="BP39" s="8"/>
      <c r="BQ39" s="27"/>
    </row>
    <row r="40" spans="1:69" x14ac:dyDescent="0.3">
      <c r="A40" s="19"/>
      <c r="B40" s="18"/>
      <c r="C40" s="107"/>
      <c r="D40" s="55"/>
      <c r="E40" s="19"/>
      <c r="F40" s="19"/>
      <c r="G40" s="18"/>
      <c r="H40" s="18"/>
      <c r="I40" s="18"/>
      <c r="J40" s="20" t="str">
        <f>IF(H40="","",IF(I40="",$B$2-H40,I40-H40))</f>
        <v/>
      </c>
      <c r="K40" s="49"/>
      <c r="L40" s="21" t="str">
        <f>IF(H40="","",IF(I40="",($B$2-H40)/30,(I40-H40)/30))</f>
        <v/>
      </c>
      <c r="M40" s="33" t="str">
        <f>+IF(H40="","",IF(H40&lt;$B$1,IF(I40="",$B$2-$B$1,I40-$B$1),IF(I40="",$B$2-H40,I40-H40)))</f>
        <v/>
      </c>
      <c r="N40" s="51"/>
      <c r="O40" s="44"/>
      <c r="P40" s="25"/>
      <c r="Q40" s="20" t="str">
        <f>IF(P40="","",INT(($B$2-P40)/365.25))</f>
        <v/>
      </c>
      <c r="R40" s="26"/>
      <c r="S40" s="26"/>
      <c r="T40" s="26"/>
      <c r="U40" s="2"/>
      <c r="V40" s="26"/>
      <c r="W40" s="27"/>
      <c r="X40" s="28"/>
      <c r="Y40" s="2"/>
      <c r="Z40" s="26"/>
      <c r="AA40" s="26"/>
      <c r="AB40" s="27"/>
      <c r="AC40" s="28"/>
      <c r="AD40" s="26"/>
      <c r="AE40" s="2"/>
      <c r="AF40" s="2"/>
      <c r="AG40" s="26"/>
      <c r="AH40" s="26"/>
      <c r="AI40" s="26"/>
      <c r="AJ40" s="26"/>
      <c r="AK40" s="26"/>
      <c r="AL40" s="2"/>
      <c r="AM40" s="6"/>
      <c r="AN40" s="29"/>
      <c r="AO40" s="29"/>
      <c r="AP40" s="29"/>
      <c r="AQ40" s="5"/>
      <c r="AR40" s="2"/>
      <c r="AS40" s="2"/>
      <c r="AT40" s="2"/>
      <c r="AU40" s="8"/>
      <c r="AV40" s="4"/>
      <c r="AW40" s="25"/>
      <c r="AX40" s="25"/>
      <c r="AY40" s="7"/>
      <c r="AZ40" s="26"/>
      <c r="BA40" s="26"/>
      <c r="BB40" s="26"/>
      <c r="BC40" s="2"/>
      <c r="BD40" s="26"/>
      <c r="BE40" s="26"/>
      <c r="BF40" s="26"/>
      <c r="BG40" s="26"/>
      <c r="BH40" s="26"/>
      <c r="BI40" s="2"/>
      <c r="BJ40" s="6"/>
      <c r="BK40" s="29"/>
      <c r="BL40" s="29"/>
      <c r="BM40" s="27"/>
      <c r="BN40" s="5"/>
      <c r="BO40" s="26"/>
      <c r="BP40" s="8"/>
      <c r="BQ40" s="27"/>
    </row>
    <row r="41" spans="1:69" x14ac:dyDescent="0.3">
      <c r="A41" s="19"/>
      <c r="B41" s="18"/>
      <c r="C41" s="107"/>
      <c r="D41" s="55"/>
      <c r="E41" s="19"/>
      <c r="F41" s="19"/>
      <c r="G41" s="18"/>
      <c r="H41" s="18"/>
      <c r="I41" s="18"/>
      <c r="J41" s="20" t="str">
        <f>IF(H41="","",IF(I41="",$B$2-H41,I41-H41))</f>
        <v/>
      </c>
      <c r="K41" s="49"/>
      <c r="L41" s="21" t="str">
        <f>IF(H41="","",IF(I41="",($B$2-H41)/30,(I41-H41)/30))</f>
        <v/>
      </c>
      <c r="M41" s="33" t="str">
        <f>+IF(H41="","",IF(H41&lt;$B$1,IF(I41="",$B$2-$B$1,I41-$B$1),IF(I41="",$B$2-H41,I41-H41)))</f>
        <v/>
      </c>
      <c r="N41" s="51"/>
      <c r="O41" s="44"/>
      <c r="P41" s="25"/>
      <c r="Q41" s="20" t="str">
        <f>IF(P41="","",INT(($B$2-P41)/365.25))</f>
        <v/>
      </c>
      <c r="R41" s="26"/>
      <c r="S41" s="26"/>
      <c r="T41" s="26"/>
      <c r="U41" s="2"/>
      <c r="V41" s="26"/>
      <c r="W41" s="27"/>
      <c r="X41" s="28"/>
      <c r="Y41" s="2"/>
      <c r="Z41" s="26"/>
      <c r="AA41" s="26"/>
      <c r="AB41" s="27"/>
      <c r="AC41" s="28"/>
      <c r="AD41" s="26"/>
      <c r="AE41" s="2"/>
      <c r="AF41" s="2"/>
      <c r="AG41" s="26"/>
      <c r="AH41" s="26"/>
      <c r="AI41" s="26"/>
      <c r="AJ41" s="26"/>
      <c r="AK41" s="26"/>
      <c r="AL41" s="2"/>
      <c r="AM41" s="6"/>
      <c r="AN41" s="29"/>
      <c r="AO41" s="29"/>
      <c r="AP41" s="29"/>
      <c r="AQ41" s="5"/>
      <c r="AR41" s="2"/>
      <c r="AS41" s="2"/>
      <c r="AT41" s="2"/>
      <c r="AU41" s="8"/>
      <c r="AV41" s="4"/>
      <c r="AW41" s="25"/>
      <c r="AX41" s="25"/>
      <c r="AY41" s="7"/>
      <c r="AZ41" s="26"/>
      <c r="BA41" s="26"/>
      <c r="BB41" s="26"/>
      <c r="BC41" s="2"/>
      <c r="BD41" s="26"/>
      <c r="BE41" s="26"/>
      <c r="BF41" s="26"/>
      <c r="BG41" s="26"/>
      <c r="BH41" s="26"/>
      <c r="BI41" s="2"/>
      <c r="BJ41" s="6"/>
      <c r="BK41" s="29"/>
      <c r="BL41" s="29"/>
      <c r="BM41" s="27"/>
      <c r="BN41" s="5"/>
      <c r="BO41" s="26"/>
      <c r="BP41" s="8"/>
      <c r="BQ41" s="27"/>
    </row>
    <row r="42" spans="1:69" x14ac:dyDescent="0.3">
      <c r="A42" s="19"/>
      <c r="B42" s="18"/>
      <c r="C42" s="107"/>
      <c r="D42" s="55"/>
      <c r="E42" s="19"/>
      <c r="F42" s="19"/>
      <c r="G42" s="18"/>
      <c r="H42" s="18"/>
      <c r="I42" s="18"/>
      <c r="J42" s="20" t="str">
        <f>IF(H42="","",IF(I42="",$B$2-H42,I42-H42))</f>
        <v/>
      </c>
      <c r="K42" s="49"/>
      <c r="L42" s="21" t="str">
        <f>IF(H42="","",IF(I42="",($B$2-H42)/30,(I42-H42)/30))</f>
        <v/>
      </c>
      <c r="M42" s="33" t="str">
        <f>+IF(H42="","",IF(H42&lt;$B$1,IF(I42="",$B$2-$B$1,I42-$B$1),IF(I42="",$B$2-H42,I42-H42)))</f>
        <v/>
      </c>
      <c r="N42" s="51"/>
      <c r="O42" s="44"/>
      <c r="P42" s="25"/>
      <c r="Q42" s="20" t="str">
        <f>IF(P42="","",INT(($B$2-P42)/365.25))</f>
        <v/>
      </c>
      <c r="R42" s="26"/>
      <c r="S42" s="26"/>
      <c r="T42" s="26"/>
      <c r="U42" s="2"/>
      <c r="V42" s="26"/>
      <c r="W42" s="27"/>
      <c r="X42" s="28"/>
      <c r="Y42" s="2"/>
      <c r="Z42" s="26"/>
      <c r="AA42" s="26"/>
      <c r="AB42" s="27"/>
      <c r="AC42" s="28"/>
      <c r="AD42" s="26"/>
      <c r="AE42" s="2"/>
      <c r="AF42" s="2"/>
      <c r="AG42" s="26"/>
      <c r="AH42" s="26"/>
      <c r="AI42" s="26"/>
      <c r="AJ42" s="26"/>
      <c r="AK42" s="26"/>
      <c r="AL42" s="2"/>
      <c r="AM42" s="6"/>
      <c r="AN42" s="29"/>
      <c r="AO42" s="29"/>
      <c r="AP42" s="29"/>
      <c r="AQ42" s="5"/>
      <c r="AR42" s="2"/>
      <c r="AS42" s="2"/>
      <c r="AT42" s="2"/>
      <c r="AU42" s="8"/>
      <c r="AV42" s="4"/>
      <c r="AW42" s="25"/>
      <c r="AX42" s="25"/>
      <c r="AY42" s="7"/>
      <c r="AZ42" s="26"/>
      <c r="BA42" s="26"/>
      <c r="BB42" s="26"/>
      <c r="BC42" s="2"/>
      <c r="BD42" s="26"/>
      <c r="BE42" s="26"/>
      <c r="BF42" s="26"/>
      <c r="BG42" s="26"/>
      <c r="BH42" s="26"/>
      <c r="BI42" s="2"/>
      <c r="BJ42" s="6"/>
      <c r="BK42" s="29"/>
      <c r="BL42" s="29"/>
      <c r="BM42" s="27"/>
      <c r="BN42" s="5"/>
      <c r="BO42" s="26"/>
      <c r="BP42" s="8"/>
      <c r="BQ42" s="27"/>
    </row>
    <row r="43" spans="1:69" x14ac:dyDescent="0.3">
      <c r="A43" s="19"/>
      <c r="B43" s="18"/>
      <c r="C43" s="107"/>
      <c r="D43" s="55"/>
      <c r="E43" s="19"/>
      <c r="F43" s="19"/>
      <c r="G43" s="18"/>
      <c r="H43" s="18"/>
      <c r="I43" s="18"/>
      <c r="J43" s="20" t="str">
        <f>IF(H43="","",IF(I43="",$B$2-H43,I43-H43))</f>
        <v/>
      </c>
      <c r="K43" s="49"/>
      <c r="L43" s="21" t="str">
        <f>IF(H43="","",IF(I43="",($B$2-H43)/30,(I43-H43)/30))</f>
        <v/>
      </c>
      <c r="M43" s="33" t="str">
        <f>+IF(H43="","",IF(H43&lt;$B$1,IF(I43="",$B$2-$B$1,I43-$B$1),IF(I43="",$B$2-H43,I43-H43)))</f>
        <v/>
      </c>
      <c r="N43" s="51"/>
      <c r="O43" s="44"/>
      <c r="P43" s="25"/>
      <c r="Q43" s="20" t="str">
        <f>IF(P43="","",INT(($B$2-P43)/365.25))</f>
        <v/>
      </c>
      <c r="R43" s="26"/>
      <c r="S43" s="26"/>
      <c r="T43" s="26"/>
      <c r="U43" s="2"/>
      <c r="V43" s="26"/>
      <c r="W43" s="27"/>
      <c r="X43" s="28"/>
      <c r="Y43" s="2"/>
      <c r="Z43" s="26"/>
      <c r="AA43" s="26"/>
      <c r="AB43" s="27"/>
      <c r="AC43" s="28"/>
      <c r="AD43" s="26"/>
      <c r="AE43" s="2"/>
      <c r="AF43" s="2"/>
      <c r="AG43" s="26"/>
      <c r="AH43" s="26"/>
      <c r="AI43" s="26"/>
      <c r="AJ43" s="26"/>
      <c r="AK43" s="26"/>
      <c r="AL43" s="2"/>
      <c r="AM43" s="6"/>
      <c r="AN43" s="29"/>
      <c r="AO43" s="29"/>
      <c r="AP43" s="29"/>
      <c r="AQ43" s="5"/>
      <c r="AR43" s="2"/>
      <c r="AS43" s="2"/>
      <c r="AT43" s="2"/>
      <c r="AU43" s="8"/>
      <c r="AV43" s="4"/>
      <c r="AW43" s="25"/>
      <c r="AX43" s="25"/>
      <c r="AY43" s="7"/>
      <c r="AZ43" s="26"/>
      <c r="BA43" s="26"/>
      <c r="BB43" s="26"/>
      <c r="BC43" s="2"/>
      <c r="BD43" s="26"/>
      <c r="BE43" s="26"/>
      <c r="BF43" s="26"/>
      <c r="BG43" s="26"/>
      <c r="BH43" s="26"/>
      <c r="BI43" s="2"/>
      <c r="BJ43" s="6"/>
      <c r="BK43" s="29"/>
      <c r="BL43" s="29"/>
      <c r="BM43" s="27"/>
      <c r="BN43" s="5"/>
      <c r="BO43" s="26"/>
      <c r="BP43" s="8"/>
      <c r="BQ43" s="27"/>
    </row>
    <row r="44" spans="1:69" x14ac:dyDescent="0.3">
      <c r="A44" s="19"/>
      <c r="B44" s="18"/>
      <c r="C44" s="107"/>
      <c r="D44" s="55"/>
      <c r="E44" s="19"/>
      <c r="F44" s="19"/>
      <c r="G44" s="18"/>
      <c r="H44" s="18"/>
      <c r="I44" s="18"/>
      <c r="J44" s="20" t="str">
        <f>IF(H44="","",IF(I44="",$B$2-H44,I44-H44))</f>
        <v/>
      </c>
      <c r="K44" s="49"/>
      <c r="L44" s="21" t="str">
        <f>IF(H44="","",IF(I44="",($B$2-H44)/30,(I44-H44)/30))</f>
        <v/>
      </c>
      <c r="M44" s="33" t="str">
        <f>+IF(H44="","",IF(H44&lt;$B$1,IF(I44="",$B$2-$B$1,I44-$B$1),IF(I44="",$B$2-H44,I44-H44)))</f>
        <v/>
      </c>
      <c r="N44" s="51"/>
      <c r="O44" s="44"/>
      <c r="P44" s="25"/>
      <c r="Q44" s="20" t="str">
        <f>IF(P44="","",INT(($B$2-P44)/365.25))</f>
        <v/>
      </c>
      <c r="R44" s="26"/>
      <c r="S44" s="26"/>
      <c r="T44" s="26"/>
      <c r="U44" s="2"/>
      <c r="V44" s="26"/>
      <c r="W44" s="27"/>
      <c r="X44" s="28"/>
      <c r="Y44" s="2"/>
      <c r="Z44" s="26"/>
      <c r="AA44" s="26"/>
      <c r="AB44" s="27"/>
      <c r="AC44" s="28"/>
      <c r="AD44" s="26"/>
      <c r="AE44" s="2"/>
      <c r="AF44" s="2"/>
      <c r="AG44" s="26"/>
      <c r="AH44" s="26"/>
      <c r="AI44" s="26"/>
      <c r="AJ44" s="26"/>
      <c r="AK44" s="26"/>
      <c r="AL44" s="2"/>
      <c r="AM44" s="6"/>
      <c r="AN44" s="29"/>
      <c r="AO44" s="29"/>
      <c r="AP44" s="29"/>
      <c r="AQ44" s="5"/>
      <c r="AR44" s="2"/>
      <c r="AS44" s="2"/>
      <c r="AT44" s="2"/>
      <c r="AU44" s="8"/>
      <c r="AV44" s="4"/>
      <c r="AW44" s="25"/>
      <c r="AX44" s="25"/>
      <c r="AY44" s="7"/>
      <c r="AZ44" s="26"/>
      <c r="BA44" s="26"/>
      <c r="BB44" s="26"/>
      <c r="BC44" s="2"/>
      <c r="BD44" s="26"/>
      <c r="BE44" s="26"/>
      <c r="BF44" s="26"/>
      <c r="BG44" s="26"/>
      <c r="BH44" s="26"/>
      <c r="BI44" s="2"/>
      <c r="BJ44" s="6"/>
      <c r="BK44" s="29"/>
      <c r="BL44" s="29"/>
      <c r="BM44" s="27"/>
      <c r="BN44" s="5"/>
      <c r="BO44" s="26"/>
      <c r="BP44" s="8"/>
      <c r="BQ44" s="27"/>
    </row>
    <row r="45" spans="1:69" x14ac:dyDescent="0.3">
      <c r="A45" s="19"/>
      <c r="B45" s="18"/>
      <c r="C45" s="107"/>
      <c r="D45" s="55"/>
      <c r="E45" s="19"/>
      <c r="F45" s="19"/>
      <c r="G45" s="18"/>
      <c r="H45" s="18"/>
      <c r="I45" s="18"/>
      <c r="J45" s="20" t="str">
        <f>IF(H45="","",IF(I45="",$B$2-H45,I45-H45))</f>
        <v/>
      </c>
      <c r="K45" s="49"/>
      <c r="L45" s="21" t="str">
        <f>IF(H45="","",IF(I45="",($B$2-H45)/30,(I45-H45)/30))</f>
        <v/>
      </c>
      <c r="M45" s="33" t="str">
        <f>+IF(H45="","",IF(H45&lt;$B$1,IF(I45="",$B$2-$B$1,I45-$B$1),IF(I45="",$B$2-H45,I45-H45)))</f>
        <v/>
      </c>
      <c r="N45" s="51"/>
      <c r="O45" s="44"/>
      <c r="P45" s="25"/>
      <c r="Q45" s="20" t="str">
        <f>IF(P45="","",INT(($B$2-P45)/365.25))</f>
        <v/>
      </c>
      <c r="R45" s="26"/>
      <c r="S45" s="26"/>
      <c r="T45" s="26"/>
      <c r="U45" s="2"/>
      <c r="V45" s="26"/>
      <c r="W45" s="27"/>
      <c r="X45" s="28"/>
      <c r="Y45" s="2"/>
      <c r="Z45" s="26"/>
      <c r="AA45" s="26"/>
      <c r="AB45" s="27"/>
      <c r="AC45" s="28"/>
      <c r="AD45" s="26"/>
      <c r="AE45" s="2"/>
      <c r="AF45" s="2"/>
      <c r="AG45" s="26"/>
      <c r="AH45" s="26"/>
      <c r="AI45" s="26"/>
      <c r="AJ45" s="26"/>
      <c r="AK45" s="26"/>
      <c r="AL45" s="2"/>
      <c r="AM45" s="6"/>
      <c r="AN45" s="29"/>
      <c r="AO45" s="29"/>
      <c r="AP45" s="29"/>
      <c r="AQ45" s="5"/>
      <c r="AR45" s="2"/>
      <c r="AS45" s="2"/>
      <c r="AT45" s="2"/>
      <c r="AU45" s="8"/>
      <c r="AV45" s="4"/>
      <c r="AW45" s="25"/>
      <c r="AX45" s="25"/>
      <c r="AY45" s="7"/>
      <c r="AZ45" s="26"/>
      <c r="BA45" s="26"/>
      <c r="BB45" s="26"/>
      <c r="BC45" s="2"/>
      <c r="BD45" s="26"/>
      <c r="BE45" s="26"/>
      <c r="BF45" s="26"/>
      <c r="BG45" s="26"/>
      <c r="BH45" s="26"/>
      <c r="BI45" s="2"/>
      <c r="BJ45" s="6"/>
      <c r="BK45" s="29"/>
      <c r="BL45" s="29"/>
      <c r="BM45" s="27"/>
      <c r="BN45" s="5"/>
      <c r="BO45" s="26"/>
      <c r="BP45" s="8"/>
      <c r="BQ45" s="27"/>
    </row>
    <row r="46" spans="1:69" x14ac:dyDescent="0.3">
      <c r="A46" s="19"/>
      <c r="B46" s="18"/>
      <c r="C46" s="107"/>
      <c r="D46" s="55"/>
      <c r="E46" s="19"/>
      <c r="F46" s="19"/>
      <c r="G46" s="18"/>
      <c r="H46" s="18"/>
      <c r="I46" s="18"/>
      <c r="J46" s="20" t="str">
        <f>IF(H46="","",IF(I46="",$B$2-H46,I46-H46))</f>
        <v/>
      </c>
      <c r="K46" s="49"/>
      <c r="L46" s="21" t="str">
        <f>IF(H46="","",IF(I46="",($B$2-H46)/30,(I46-H46)/30))</f>
        <v/>
      </c>
      <c r="M46" s="33" t="str">
        <f>+IF(H46="","",IF(H46&lt;$B$1,IF(I46="",$B$2-$B$1,I46-$B$1),IF(I46="",$B$2-H46,I46-H46)))</f>
        <v/>
      </c>
      <c r="N46" s="51"/>
      <c r="O46" s="44"/>
      <c r="P46" s="25"/>
      <c r="Q46" s="20" t="str">
        <f>IF(P46="","",INT(($B$2-P46)/365.25))</f>
        <v/>
      </c>
      <c r="R46" s="26"/>
      <c r="S46" s="26"/>
      <c r="T46" s="26"/>
      <c r="U46" s="2"/>
      <c r="V46" s="26"/>
      <c r="W46" s="27"/>
      <c r="X46" s="28"/>
      <c r="Y46" s="2"/>
      <c r="Z46" s="26"/>
      <c r="AA46" s="26"/>
      <c r="AB46" s="27"/>
      <c r="AC46" s="28"/>
      <c r="AD46" s="26"/>
      <c r="AE46" s="2"/>
      <c r="AF46" s="2"/>
      <c r="AG46" s="26"/>
      <c r="AH46" s="26"/>
      <c r="AI46" s="26"/>
      <c r="AJ46" s="26"/>
      <c r="AK46" s="26"/>
      <c r="AL46" s="2"/>
      <c r="AM46" s="6"/>
      <c r="AN46" s="29"/>
      <c r="AO46" s="29"/>
      <c r="AP46" s="29"/>
      <c r="AQ46" s="5"/>
      <c r="AR46" s="2"/>
      <c r="AS46" s="2"/>
      <c r="AT46" s="2"/>
      <c r="AU46" s="8"/>
      <c r="AV46" s="4"/>
      <c r="AW46" s="25"/>
      <c r="AX46" s="25"/>
      <c r="AY46" s="7"/>
      <c r="AZ46" s="26"/>
      <c r="BA46" s="26"/>
      <c r="BB46" s="26"/>
      <c r="BC46" s="2"/>
      <c r="BD46" s="26"/>
      <c r="BE46" s="26"/>
      <c r="BF46" s="26"/>
      <c r="BG46" s="26"/>
      <c r="BH46" s="26"/>
      <c r="BI46" s="2"/>
      <c r="BJ46" s="6"/>
      <c r="BK46" s="29"/>
      <c r="BL46" s="29"/>
      <c r="BM46" s="27"/>
      <c r="BN46" s="5"/>
      <c r="BO46" s="26"/>
      <c r="BP46" s="8"/>
      <c r="BQ46" s="27"/>
    </row>
    <row r="47" spans="1:69" x14ac:dyDescent="0.3">
      <c r="A47" s="19"/>
      <c r="B47" s="18"/>
      <c r="C47" s="107"/>
      <c r="D47" s="55"/>
      <c r="E47" s="19"/>
      <c r="F47" s="19"/>
      <c r="G47" s="18"/>
      <c r="H47" s="18"/>
      <c r="I47" s="18"/>
      <c r="J47" s="20" t="str">
        <f>IF(H47="","",IF(I47="",$B$2-H47,I47-H47))</f>
        <v/>
      </c>
      <c r="K47" s="49"/>
      <c r="L47" s="21" t="str">
        <f>IF(H47="","",IF(I47="",($B$2-H47)/30,(I47-H47)/30))</f>
        <v/>
      </c>
      <c r="M47" s="33" t="str">
        <f>+IF(H47="","",IF(H47&lt;$B$1,IF(I47="",$B$2-$B$1,I47-$B$1),IF(I47="",$B$2-H47,I47-H47)))</f>
        <v/>
      </c>
      <c r="N47" s="51"/>
      <c r="O47" s="44"/>
      <c r="P47" s="25"/>
      <c r="Q47" s="20" t="str">
        <f>IF(P47="","",INT(($B$2-P47)/365.25))</f>
        <v/>
      </c>
      <c r="R47" s="26"/>
      <c r="S47" s="26"/>
      <c r="T47" s="26"/>
      <c r="U47" s="2"/>
      <c r="V47" s="26"/>
      <c r="W47" s="27"/>
      <c r="X47" s="28"/>
      <c r="Y47" s="2"/>
      <c r="Z47" s="26"/>
      <c r="AA47" s="26"/>
      <c r="AB47" s="27"/>
      <c r="AC47" s="28"/>
      <c r="AD47" s="26"/>
      <c r="AE47" s="2"/>
      <c r="AF47" s="2"/>
      <c r="AG47" s="26"/>
      <c r="AH47" s="26"/>
      <c r="AI47" s="26"/>
      <c r="AJ47" s="26"/>
      <c r="AK47" s="26"/>
      <c r="AL47" s="2"/>
      <c r="AM47" s="6"/>
      <c r="AN47" s="29"/>
      <c r="AO47" s="29"/>
      <c r="AP47" s="29"/>
      <c r="AQ47" s="5"/>
      <c r="AR47" s="2"/>
      <c r="AS47" s="2"/>
      <c r="AT47" s="2"/>
      <c r="AU47" s="8"/>
      <c r="AV47" s="4"/>
      <c r="AW47" s="25"/>
      <c r="AX47" s="25"/>
      <c r="AY47" s="7"/>
      <c r="AZ47" s="26"/>
      <c r="BA47" s="26"/>
      <c r="BB47" s="26"/>
      <c r="BC47" s="2"/>
      <c r="BD47" s="26"/>
      <c r="BE47" s="26"/>
      <c r="BF47" s="26"/>
      <c r="BG47" s="26"/>
      <c r="BH47" s="26"/>
      <c r="BI47" s="2"/>
      <c r="BJ47" s="6"/>
      <c r="BK47" s="29"/>
      <c r="BL47" s="29"/>
      <c r="BM47" s="27"/>
      <c r="BN47" s="5"/>
      <c r="BO47" s="26"/>
      <c r="BP47" s="8"/>
      <c r="BQ47" s="27"/>
    </row>
    <row r="48" spans="1:69" x14ac:dyDescent="0.3">
      <c r="A48" s="19"/>
      <c r="B48" s="18"/>
      <c r="C48" s="107"/>
      <c r="D48" s="55"/>
      <c r="E48" s="19"/>
      <c r="F48" s="19"/>
      <c r="G48" s="18"/>
      <c r="H48" s="18"/>
      <c r="I48" s="18"/>
      <c r="J48" s="20" t="str">
        <f>IF(H48="","",IF(I48="",$B$2-H48,I48-H48))</f>
        <v/>
      </c>
      <c r="K48" s="49"/>
      <c r="L48" s="21" t="str">
        <f>IF(H48="","",IF(I48="",($B$2-H48)/30,(I48-H48)/30))</f>
        <v/>
      </c>
      <c r="M48" s="33" t="str">
        <f>+IF(H48="","",IF(H48&lt;$B$1,IF(I48="",$B$2-$B$1,I48-$B$1),IF(I48="",$B$2-H48,I48-H48)))</f>
        <v/>
      </c>
      <c r="N48" s="51"/>
      <c r="O48" s="44"/>
      <c r="P48" s="25"/>
      <c r="Q48" s="20" t="str">
        <f>IF(P48="","",INT(($B$2-P48)/365.25))</f>
        <v/>
      </c>
      <c r="R48" s="26"/>
      <c r="S48" s="26"/>
      <c r="T48" s="26"/>
      <c r="U48" s="2"/>
      <c r="V48" s="26"/>
      <c r="W48" s="27"/>
      <c r="X48" s="28"/>
      <c r="Y48" s="2"/>
      <c r="Z48" s="26"/>
      <c r="AA48" s="26"/>
      <c r="AB48" s="27"/>
      <c r="AC48" s="28"/>
      <c r="AD48" s="26"/>
      <c r="AE48" s="2"/>
      <c r="AF48" s="2"/>
      <c r="AG48" s="26"/>
      <c r="AH48" s="26"/>
      <c r="AI48" s="26"/>
      <c r="AJ48" s="26"/>
      <c r="AK48" s="26"/>
      <c r="AL48" s="2"/>
      <c r="AM48" s="6"/>
      <c r="AN48" s="29"/>
      <c r="AO48" s="29"/>
      <c r="AP48" s="29"/>
      <c r="AQ48" s="5"/>
      <c r="AR48" s="2"/>
      <c r="AS48" s="2"/>
      <c r="AT48" s="2"/>
      <c r="AU48" s="8"/>
      <c r="AV48" s="4"/>
      <c r="AW48" s="25"/>
      <c r="AX48" s="25"/>
      <c r="AY48" s="7"/>
      <c r="AZ48" s="26"/>
      <c r="BA48" s="26"/>
      <c r="BB48" s="26"/>
      <c r="BC48" s="2"/>
      <c r="BD48" s="26"/>
      <c r="BE48" s="26"/>
      <c r="BF48" s="26"/>
      <c r="BG48" s="26"/>
      <c r="BH48" s="26"/>
      <c r="BI48" s="2"/>
      <c r="BJ48" s="6"/>
      <c r="BK48" s="29"/>
      <c r="BL48" s="29"/>
      <c r="BM48" s="27"/>
      <c r="BN48" s="5"/>
      <c r="BO48" s="26"/>
      <c r="BP48" s="8"/>
      <c r="BQ48" s="27"/>
    </row>
    <row r="49" spans="1:69" x14ac:dyDescent="0.3">
      <c r="A49" s="19"/>
      <c r="B49" s="18"/>
      <c r="C49" s="107"/>
      <c r="D49" s="55"/>
      <c r="E49" s="19"/>
      <c r="F49" s="19"/>
      <c r="G49" s="18"/>
      <c r="H49" s="18"/>
      <c r="I49" s="18"/>
      <c r="J49" s="20" t="str">
        <f>IF(H49="","",IF(I49="",$B$2-H49,I49-H49))</f>
        <v/>
      </c>
      <c r="K49" s="49"/>
      <c r="L49" s="21" t="str">
        <f>IF(H49="","",IF(I49="",($B$2-H49)/30,(I49-H49)/30))</f>
        <v/>
      </c>
      <c r="M49" s="33" t="str">
        <f>+IF(H49="","",IF(H49&lt;$B$1,IF(I49="",$B$2-$B$1,I49-$B$1),IF(I49="",$B$2-H49,I49-H49)))</f>
        <v/>
      </c>
      <c r="N49" s="51"/>
      <c r="O49" s="44"/>
      <c r="P49" s="25"/>
      <c r="Q49" s="20" t="str">
        <f>IF(P49="","",INT(($B$2-P49)/365.25))</f>
        <v/>
      </c>
      <c r="R49" s="26"/>
      <c r="S49" s="26"/>
      <c r="T49" s="26"/>
      <c r="U49" s="2"/>
      <c r="V49" s="26"/>
      <c r="W49" s="27"/>
      <c r="X49" s="28"/>
      <c r="Y49" s="2"/>
      <c r="Z49" s="26"/>
      <c r="AA49" s="26"/>
      <c r="AB49" s="27"/>
      <c r="AC49" s="28"/>
      <c r="AD49" s="26"/>
      <c r="AE49" s="2"/>
      <c r="AF49" s="2"/>
      <c r="AG49" s="26"/>
      <c r="AH49" s="26"/>
      <c r="AI49" s="26"/>
      <c r="AJ49" s="26"/>
      <c r="AK49" s="26"/>
      <c r="AL49" s="2"/>
      <c r="AM49" s="6"/>
      <c r="AN49" s="29"/>
      <c r="AO49" s="29"/>
      <c r="AP49" s="29"/>
      <c r="AQ49" s="5"/>
      <c r="AR49" s="2"/>
      <c r="AS49" s="2"/>
      <c r="AT49" s="2"/>
      <c r="AU49" s="8"/>
      <c r="AV49" s="4"/>
      <c r="AW49" s="25"/>
      <c r="AX49" s="25"/>
      <c r="AY49" s="7"/>
      <c r="AZ49" s="26"/>
      <c r="BA49" s="26"/>
      <c r="BB49" s="26"/>
      <c r="BC49" s="2"/>
      <c r="BD49" s="26"/>
      <c r="BE49" s="26"/>
      <c r="BF49" s="26"/>
      <c r="BG49" s="26"/>
      <c r="BH49" s="26"/>
      <c r="BI49" s="2"/>
      <c r="BJ49" s="6"/>
      <c r="BK49" s="29"/>
      <c r="BL49" s="29"/>
      <c r="BM49" s="27"/>
      <c r="BN49" s="5"/>
      <c r="BO49" s="26"/>
      <c r="BP49" s="8"/>
      <c r="BQ49" s="27"/>
    </row>
    <row r="50" spans="1:69" x14ac:dyDescent="0.3">
      <c r="A50" s="19"/>
      <c r="B50" s="18"/>
      <c r="C50" s="107"/>
      <c r="D50" s="55"/>
      <c r="E50" s="19"/>
      <c r="F50" s="19"/>
      <c r="G50" s="18"/>
      <c r="H50" s="18"/>
      <c r="I50" s="18"/>
      <c r="J50" s="20" t="str">
        <f>IF(H50="","",IF(I50="",$B$2-H50,I50-H50))</f>
        <v/>
      </c>
      <c r="K50" s="49"/>
      <c r="L50" s="21" t="str">
        <f>IF(H50="","",IF(I50="",($B$2-H50)/30,(I50-H50)/30))</f>
        <v/>
      </c>
      <c r="M50" s="33" t="str">
        <f>+IF(H50="","",IF(H50&lt;$B$1,IF(I50="",$B$2-$B$1,I50-$B$1),IF(I50="",$B$2-H50,I50-H50)))</f>
        <v/>
      </c>
      <c r="N50" s="51"/>
      <c r="O50" s="44"/>
      <c r="P50" s="25"/>
      <c r="Q50" s="20" t="str">
        <f>IF(P50="","",INT(($B$2-P50)/365.25))</f>
        <v/>
      </c>
      <c r="R50" s="26"/>
      <c r="S50" s="26"/>
      <c r="T50" s="26"/>
      <c r="U50" s="2"/>
      <c r="V50" s="26"/>
      <c r="W50" s="27"/>
      <c r="X50" s="28"/>
      <c r="Y50" s="2"/>
      <c r="Z50" s="26"/>
      <c r="AA50" s="26"/>
      <c r="AB50" s="27"/>
      <c r="AC50" s="28"/>
      <c r="AD50" s="26"/>
      <c r="AE50" s="2"/>
      <c r="AF50" s="2"/>
      <c r="AG50" s="26"/>
      <c r="AH50" s="26"/>
      <c r="AI50" s="26"/>
      <c r="AJ50" s="26"/>
      <c r="AK50" s="26"/>
      <c r="AL50" s="2"/>
      <c r="AM50" s="6"/>
      <c r="AN50" s="29"/>
      <c r="AO50" s="29"/>
      <c r="AP50" s="29"/>
      <c r="AQ50" s="5"/>
      <c r="AR50" s="2"/>
      <c r="AS50" s="2"/>
      <c r="AT50" s="2"/>
      <c r="AU50" s="8"/>
      <c r="AV50" s="4"/>
      <c r="AW50" s="25"/>
      <c r="AX50" s="25"/>
      <c r="AY50" s="7"/>
      <c r="AZ50" s="26"/>
      <c r="BA50" s="26"/>
      <c r="BB50" s="26"/>
      <c r="BC50" s="2"/>
      <c r="BD50" s="26"/>
      <c r="BE50" s="26"/>
      <c r="BF50" s="26"/>
      <c r="BG50" s="26"/>
      <c r="BH50" s="26"/>
      <c r="BI50" s="2"/>
      <c r="BJ50" s="6"/>
      <c r="BK50" s="29"/>
      <c r="BL50" s="29"/>
      <c r="BM50" s="27"/>
      <c r="BN50" s="5"/>
      <c r="BO50" s="26"/>
      <c r="BP50" s="8"/>
      <c r="BQ50" s="27"/>
    </row>
    <row r="51" spans="1:69" x14ac:dyDescent="0.3">
      <c r="A51" s="19"/>
      <c r="B51" s="18"/>
      <c r="C51" s="107"/>
      <c r="D51" s="55"/>
      <c r="E51" s="19"/>
      <c r="F51" s="19"/>
      <c r="G51" s="18"/>
      <c r="H51" s="18"/>
      <c r="I51" s="18"/>
      <c r="J51" s="20" t="str">
        <f>IF(H51="","",IF(I51="",$B$2-H51,I51-H51))</f>
        <v/>
      </c>
      <c r="K51" s="49"/>
      <c r="L51" s="21" t="str">
        <f>IF(H51="","",IF(I51="",($B$2-H51)/30,(I51-H51)/30))</f>
        <v/>
      </c>
      <c r="M51" s="33" t="str">
        <f>+IF(H51="","",IF(H51&lt;$B$1,IF(I51="",$B$2-$B$1,I51-$B$1),IF(I51="",$B$2-H51,I51-H51)))</f>
        <v/>
      </c>
      <c r="N51" s="51"/>
      <c r="O51" s="44"/>
      <c r="P51" s="25"/>
      <c r="Q51" s="20" t="str">
        <f>IF(P51="","",INT(($B$2-P51)/365.25))</f>
        <v/>
      </c>
      <c r="R51" s="26"/>
      <c r="S51" s="26"/>
      <c r="T51" s="26"/>
      <c r="U51" s="2"/>
      <c r="V51" s="26"/>
      <c r="W51" s="27"/>
      <c r="X51" s="28"/>
      <c r="Y51" s="2"/>
      <c r="Z51" s="26"/>
      <c r="AA51" s="26"/>
      <c r="AB51" s="27"/>
      <c r="AC51" s="28"/>
      <c r="AD51" s="26"/>
      <c r="AE51" s="2"/>
      <c r="AF51" s="2"/>
      <c r="AG51" s="26"/>
      <c r="AH51" s="26"/>
      <c r="AI51" s="26"/>
      <c r="AJ51" s="26"/>
      <c r="AK51" s="26"/>
      <c r="AL51" s="2"/>
      <c r="AM51" s="6"/>
      <c r="AN51" s="29"/>
      <c r="AO51" s="29"/>
      <c r="AP51" s="29"/>
      <c r="AQ51" s="5"/>
      <c r="AR51" s="2"/>
      <c r="AS51" s="2"/>
      <c r="AT51" s="2"/>
      <c r="AU51" s="8"/>
      <c r="AV51" s="4"/>
      <c r="AW51" s="25"/>
      <c r="AX51" s="25"/>
      <c r="AY51" s="7"/>
      <c r="AZ51" s="26"/>
      <c r="BA51" s="26"/>
      <c r="BB51" s="26"/>
      <c r="BC51" s="2"/>
      <c r="BD51" s="26"/>
      <c r="BE51" s="26"/>
      <c r="BF51" s="26"/>
      <c r="BG51" s="26"/>
      <c r="BH51" s="26"/>
      <c r="BI51" s="2"/>
      <c r="BJ51" s="6"/>
      <c r="BK51" s="29"/>
      <c r="BL51" s="29"/>
      <c r="BM51" s="27"/>
      <c r="BN51" s="5"/>
      <c r="BO51" s="26"/>
      <c r="BP51" s="8"/>
      <c r="BQ51" s="27"/>
    </row>
    <row r="52" spans="1:69" x14ac:dyDescent="0.3">
      <c r="A52" s="19"/>
      <c r="B52" s="18"/>
      <c r="C52" s="107"/>
      <c r="D52" s="55"/>
      <c r="E52" s="19"/>
      <c r="F52" s="19"/>
      <c r="G52" s="18"/>
      <c r="H52" s="18"/>
      <c r="I52" s="18"/>
      <c r="J52" s="20" t="str">
        <f>IF(H52="","",IF(I52="",$B$2-H52,I52-H52))</f>
        <v/>
      </c>
      <c r="K52" s="49"/>
      <c r="L52" s="21" t="str">
        <f>IF(H52="","",IF(I52="",($B$2-H52)/30,(I52-H52)/30))</f>
        <v/>
      </c>
      <c r="M52" s="33" t="str">
        <f>+IF(H52="","",IF(H52&lt;$B$1,IF(I52="",$B$2-$B$1,I52-$B$1),IF(I52="",$B$2-H52,I52-H52)))</f>
        <v/>
      </c>
      <c r="N52" s="51"/>
      <c r="O52" s="44"/>
      <c r="P52" s="25"/>
      <c r="Q52" s="20" t="str">
        <f>IF(P52="","",INT(($B$2-P52)/365.25))</f>
        <v/>
      </c>
      <c r="R52" s="26"/>
      <c r="S52" s="26"/>
      <c r="T52" s="26"/>
      <c r="U52" s="2"/>
      <c r="V52" s="26"/>
      <c r="W52" s="27"/>
      <c r="X52" s="28"/>
      <c r="Y52" s="2"/>
      <c r="Z52" s="26"/>
      <c r="AA52" s="26"/>
      <c r="AB52" s="27"/>
      <c r="AC52" s="28"/>
      <c r="AD52" s="26"/>
      <c r="AE52" s="2"/>
      <c r="AF52" s="2"/>
      <c r="AG52" s="26"/>
      <c r="AH52" s="26"/>
      <c r="AI52" s="26"/>
      <c r="AJ52" s="26"/>
      <c r="AK52" s="26"/>
      <c r="AL52" s="2"/>
      <c r="AM52" s="6"/>
      <c r="AN52" s="29"/>
      <c r="AO52" s="29"/>
      <c r="AP52" s="29"/>
      <c r="AQ52" s="5"/>
      <c r="AR52" s="2"/>
      <c r="AS52" s="2"/>
      <c r="AT52" s="2"/>
      <c r="AU52" s="8"/>
      <c r="AV52" s="4"/>
      <c r="AW52" s="25"/>
      <c r="AX52" s="25"/>
      <c r="AY52" s="7"/>
      <c r="AZ52" s="26"/>
      <c r="BA52" s="26"/>
      <c r="BB52" s="26"/>
      <c r="BC52" s="2"/>
      <c r="BD52" s="26"/>
      <c r="BE52" s="26"/>
      <c r="BF52" s="26"/>
      <c r="BG52" s="26"/>
      <c r="BH52" s="26"/>
      <c r="BI52" s="2"/>
      <c r="BJ52" s="6"/>
      <c r="BK52" s="29"/>
      <c r="BL52" s="29"/>
      <c r="BM52" s="27"/>
      <c r="BN52" s="5"/>
      <c r="BO52" s="26"/>
      <c r="BP52" s="8"/>
      <c r="BQ52" s="27"/>
    </row>
    <row r="53" spans="1:69" x14ac:dyDescent="0.3">
      <c r="A53" s="19"/>
      <c r="B53" s="18"/>
      <c r="C53" s="107"/>
      <c r="D53" s="55"/>
      <c r="E53" s="19"/>
      <c r="F53" s="19"/>
      <c r="G53" s="18"/>
      <c r="H53" s="18"/>
      <c r="I53" s="18"/>
      <c r="J53" s="20" t="str">
        <f>IF(H53="","",IF(I53="",$B$2-H53,I53-H53))</f>
        <v/>
      </c>
      <c r="K53" s="49"/>
      <c r="L53" s="21" t="str">
        <f>IF(H53="","",IF(I53="",($B$2-H53)/30,(I53-H53)/30))</f>
        <v/>
      </c>
      <c r="M53" s="33" t="str">
        <f>+IF(H53="","",IF(H53&lt;$B$1,IF(I53="",$B$2-$B$1,I53-$B$1),IF(I53="",$B$2-H53,I53-H53)))</f>
        <v/>
      </c>
      <c r="N53" s="51"/>
      <c r="O53" s="44"/>
      <c r="P53" s="25"/>
      <c r="Q53" s="20" t="str">
        <f>IF(P53="","",INT(($B$2-P53)/365.25))</f>
        <v/>
      </c>
      <c r="R53" s="26"/>
      <c r="S53" s="26"/>
      <c r="T53" s="26"/>
      <c r="U53" s="2"/>
      <c r="V53" s="26"/>
      <c r="W53" s="27"/>
      <c r="X53" s="28"/>
      <c r="Y53" s="2"/>
      <c r="Z53" s="26"/>
      <c r="AA53" s="26"/>
      <c r="AB53" s="27"/>
      <c r="AC53" s="28"/>
      <c r="AD53" s="26"/>
      <c r="AE53" s="2"/>
      <c r="AF53" s="2"/>
      <c r="AG53" s="26"/>
      <c r="AH53" s="26"/>
      <c r="AI53" s="26"/>
      <c r="AJ53" s="26"/>
      <c r="AK53" s="26"/>
      <c r="AL53" s="2"/>
      <c r="AM53" s="6"/>
      <c r="AN53" s="29"/>
      <c r="AO53" s="29"/>
      <c r="AP53" s="29"/>
      <c r="AQ53" s="5"/>
      <c r="AR53" s="2"/>
      <c r="AS53" s="2"/>
      <c r="AT53" s="2"/>
      <c r="AU53" s="8"/>
      <c r="AV53" s="4"/>
      <c r="AW53" s="25"/>
      <c r="AX53" s="25"/>
      <c r="AY53" s="7"/>
      <c r="AZ53" s="26"/>
      <c r="BA53" s="26"/>
      <c r="BB53" s="26"/>
      <c r="BC53" s="2"/>
      <c r="BD53" s="26"/>
      <c r="BE53" s="26"/>
      <c r="BF53" s="26"/>
      <c r="BG53" s="26"/>
      <c r="BH53" s="26"/>
      <c r="BI53" s="2"/>
      <c r="BJ53" s="6"/>
      <c r="BK53" s="29"/>
      <c r="BL53" s="29"/>
      <c r="BM53" s="27"/>
      <c r="BN53" s="5"/>
      <c r="BO53" s="26"/>
      <c r="BP53" s="8"/>
      <c r="BQ53" s="27"/>
    </row>
    <row r="54" spans="1:69" x14ac:dyDescent="0.3">
      <c r="A54" s="19"/>
      <c r="B54" s="18"/>
      <c r="C54" s="107"/>
      <c r="D54" s="55"/>
      <c r="E54" s="19"/>
      <c r="F54" s="19"/>
      <c r="G54" s="18"/>
      <c r="H54" s="18"/>
      <c r="I54" s="18"/>
      <c r="J54" s="20" t="str">
        <f>IF(H54="","",IF(I54="",$B$2-H54,I54-H54))</f>
        <v/>
      </c>
      <c r="K54" s="49"/>
      <c r="L54" s="21" t="str">
        <f>IF(H54="","",IF(I54="",($B$2-H54)/30,(I54-H54)/30))</f>
        <v/>
      </c>
      <c r="M54" s="33" t="str">
        <f>+IF(H54="","",IF(H54&lt;$B$1,IF(I54="",$B$2-$B$1,I54-$B$1),IF(I54="",$B$2-H54,I54-H54)))</f>
        <v/>
      </c>
      <c r="N54" s="51"/>
      <c r="O54" s="44"/>
      <c r="P54" s="25"/>
      <c r="Q54" s="20" t="str">
        <f>IF(P54="","",INT(($B$2-P54)/365.25))</f>
        <v/>
      </c>
      <c r="R54" s="26"/>
      <c r="S54" s="26"/>
      <c r="T54" s="26"/>
      <c r="U54" s="2"/>
      <c r="V54" s="26"/>
      <c r="W54" s="27"/>
      <c r="X54" s="28"/>
      <c r="Y54" s="2"/>
      <c r="Z54" s="26"/>
      <c r="AA54" s="26"/>
      <c r="AB54" s="27"/>
      <c r="AC54" s="28"/>
      <c r="AD54" s="26"/>
      <c r="AE54" s="2"/>
      <c r="AF54" s="2"/>
      <c r="AG54" s="26"/>
      <c r="AH54" s="26"/>
      <c r="AI54" s="26"/>
      <c r="AJ54" s="26"/>
      <c r="AK54" s="26"/>
      <c r="AL54" s="2"/>
      <c r="AM54" s="6"/>
      <c r="AN54" s="29"/>
      <c r="AO54" s="29"/>
      <c r="AP54" s="29"/>
      <c r="AQ54" s="5"/>
      <c r="AR54" s="2"/>
      <c r="AS54" s="2"/>
      <c r="AT54" s="2"/>
      <c r="AU54" s="8"/>
      <c r="AV54" s="4"/>
      <c r="AW54" s="25"/>
      <c r="AX54" s="25"/>
      <c r="AY54" s="7"/>
      <c r="AZ54" s="26"/>
      <c r="BA54" s="26"/>
      <c r="BB54" s="26"/>
      <c r="BC54" s="2"/>
      <c r="BD54" s="26"/>
      <c r="BE54" s="26"/>
      <c r="BF54" s="26"/>
      <c r="BG54" s="26"/>
      <c r="BH54" s="26"/>
      <c r="BI54" s="2"/>
      <c r="BJ54" s="6"/>
      <c r="BK54" s="29"/>
      <c r="BL54" s="29"/>
      <c r="BM54" s="27"/>
      <c r="BN54" s="5"/>
      <c r="BO54" s="26"/>
      <c r="BP54" s="8"/>
      <c r="BQ54" s="27"/>
    </row>
    <row r="55" spans="1:69" x14ac:dyDescent="0.3">
      <c r="A55" s="19"/>
      <c r="B55" s="18"/>
      <c r="C55" s="107"/>
      <c r="D55" s="55"/>
      <c r="E55" s="19"/>
      <c r="F55" s="19"/>
      <c r="G55" s="18"/>
      <c r="H55" s="18"/>
      <c r="I55" s="18"/>
      <c r="J55" s="20" t="str">
        <f>IF(H55="","",IF(I55="",$B$2-H55,I55-H55))</f>
        <v/>
      </c>
      <c r="K55" s="49"/>
      <c r="L55" s="21" t="str">
        <f>IF(H55="","",IF(I55="",($B$2-H55)/30,(I55-H55)/30))</f>
        <v/>
      </c>
      <c r="M55" s="33" t="str">
        <f>+IF(H55="","",IF(H55&lt;$B$1,IF(I55="",$B$2-$B$1,I55-$B$1),IF(I55="",$B$2-H55,I55-H55)))</f>
        <v/>
      </c>
      <c r="N55" s="51"/>
      <c r="O55" s="44"/>
      <c r="P55" s="25"/>
      <c r="Q55" s="20" t="str">
        <f>IF(P55="","",INT(($B$2-P55)/365.25))</f>
        <v/>
      </c>
      <c r="R55" s="26"/>
      <c r="S55" s="26"/>
      <c r="T55" s="26"/>
      <c r="U55" s="2"/>
      <c r="V55" s="26"/>
      <c r="W55" s="27"/>
      <c r="X55" s="28"/>
      <c r="Y55" s="2"/>
      <c r="Z55" s="26"/>
      <c r="AA55" s="26"/>
      <c r="AB55" s="27"/>
      <c r="AC55" s="28"/>
      <c r="AD55" s="26"/>
      <c r="AE55" s="2"/>
      <c r="AF55" s="2"/>
      <c r="AG55" s="26"/>
      <c r="AH55" s="26"/>
      <c r="AI55" s="26"/>
      <c r="AJ55" s="26"/>
      <c r="AK55" s="26"/>
      <c r="AL55" s="2"/>
      <c r="AM55" s="6"/>
      <c r="AN55" s="29"/>
      <c r="AO55" s="29"/>
      <c r="AP55" s="29"/>
      <c r="AQ55" s="5"/>
      <c r="AR55" s="2"/>
      <c r="AS55" s="2"/>
      <c r="AT55" s="2"/>
      <c r="AU55" s="8"/>
      <c r="AV55" s="4"/>
      <c r="AW55" s="25"/>
      <c r="AX55" s="25"/>
      <c r="AY55" s="7"/>
      <c r="AZ55" s="26"/>
      <c r="BA55" s="26"/>
      <c r="BB55" s="26"/>
      <c r="BC55" s="2"/>
      <c r="BD55" s="26"/>
      <c r="BE55" s="26"/>
      <c r="BF55" s="26"/>
      <c r="BG55" s="26"/>
      <c r="BH55" s="26"/>
      <c r="BI55" s="2"/>
      <c r="BJ55" s="6"/>
      <c r="BK55" s="29"/>
      <c r="BL55" s="29"/>
      <c r="BM55" s="27"/>
      <c r="BN55" s="5"/>
      <c r="BO55" s="26"/>
      <c r="BP55" s="8"/>
      <c r="BQ55" s="27"/>
    </row>
    <row r="56" spans="1:69" x14ac:dyDescent="0.3">
      <c r="A56" s="19"/>
      <c r="B56" s="18"/>
      <c r="C56" s="107"/>
      <c r="D56" s="55"/>
      <c r="E56" s="19"/>
      <c r="F56" s="19"/>
      <c r="G56" s="18"/>
      <c r="H56" s="18"/>
      <c r="I56" s="18"/>
      <c r="J56" s="20" t="str">
        <f>IF(H56="","",IF(I56="",$B$2-H56,I56-H56))</f>
        <v/>
      </c>
      <c r="K56" s="49"/>
      <c r="L56" s="21" t="str">
        <f>IF(H56="","",IF(I56="",($B$2-H56)/30,(I56-H56)/30))</f>
        <v/>
      </c>
      <c r="M56" s="33" t="str">
        <f>+IF(H56="","",IF(H56&lt;$B$1,IF(I56="",$B$2-$B$1,I56-$B$1),IF(I56="",$B$2-H56,I56-H56)))</f>
        <v/>
      </c>
      <c r="N56" s="51"/>
      <c r="O56" s="44"/>
      <c r="P56" s="25"/>
      <c r="Q56" s="20" t="str">
        <f>IF(P56="","",INT(($B$2-P56)/365.25))</f>
        <v/>
      </c>
      <c r="R56" s="26"/>
      <c r="S56" s="26"/>
      <c r="T56" s="26"/>
      <c r="U56" s="2"/>
      <c r="V56" s="26"/>
      <c r="W56" s="27"/>
      <c r="X56" s="28"/>
      <c r="Y56" s="2"/>
      <c r="Z56" s="26"/>
      <c r="AA56" s="26"/>
      <c r="AB56" s="27"/>
      <c r="AC56" s="28"/>
      <c r="AD56" s="26"/>
      <c r="AE56" s="2"/>
      <c r="AF56" s="2"/>
      <c r="AG56" s="26"/>
      <c r="AH56" s="26"/>
      <c r="AI56" s="26"/>
      <c r="AJ56" s="26"/>
      <c r="AK56" s="26"/>
      <c r="AL56" s="2"/>
      <c r="AM56" s="6"/>
      <c r="AN56" s="29"/>
      <c r="AO56" s="29"/>
      <c r="AP56" s="29"/>
      <c r="AQ56" s="5"/>
      <c r="AR56" s="2"/>
      <c r="AS56" s="2"/>
      <c r="AT56" s="2"/>
      <c r="AU56" s="8"/>
      <c r="AV56" s="4"/>
      <c r="AW56" s="25"/>
      <c r="AX56" s="25"/>
      <c r="AY56" s="7"/>
      <c r="AZ56" s="26"/>
      <c r="BA56" s="26"/>
      <c r="BB56" s="26"/>
      <c r="BC56" s="2"/>
      <c r="BD56" s="26"/>
      <c r="BE56" s="26"/>
      <c r="BF56" s="26"/>
      <c r="BG56" s="26"/>
      <c r="BH56" s="26"/>
      <c r="BI56" s="2"/>
      <c r="BJ56" s="6"/>
      <c r="BK56" s="29"/>
      <c r="BL56" s="29"/>
      <c r="BM56" s="27"/>
      <c r="BN56" s="5"/>
      <c r="BO56" s="26"/>
      <c r="BP56" s="8"/>
      <c r="BQ56" s="27"/>
    </row>
    <row r="57" spans="1:69" x14ac:dyDescent="0.3">
      <c r="A57" s="19"/>
      <c r="B57" s="18"/>
      <c r="C57" s="107"/>
      <c r="D57" s="55"/>
      <c r="E57" s="19"/>
      <c r="F57" s="19"/>
      <c r="G57" s="18"/>
      <c r="H57" s="18"/>
      <c r="I57" s="18"/>
      <c r="J57" s="20" t="str">
        <f>IF(H57="","",IF(I57="",$B$2-H57,I57-H57))</f>
        <v/>
      </c>
      <c r="K57" s="49"/>
      <c r="L57" s="21" t="str">
        <f>IF(H57="","",IF(I57="",($B$2-H57)/30,(I57-H57)/30))</f>
        <v/>
      </c>
      <c r="M57" s="33" t="str">
        <f>+IF(H57="","",IF(H57&lt;$B$1,IF(I57="",$B$2-$B$1,I57-$B$1),IF(I57="",$B$2-H57,I57-H57)))</f>
        <v/>
      </c>
      <c r="N57" s="51"/>
      <c r="O57" s="44"/>
      <c r="P57" s="25"/>
      <c r="Q57" s="20" t="str">
        <f>IF(P57="","",INT(($B$2-P57)/365.25))</f>
        <v/>
      </c>
      <c r="R57" s="26"/>
      <c r="S57" s="26"/>
      <c r="T57" s="26"/>
      <c r="U57" s="2"/>
      <c r="V57" s="26"/>
      <c r="W57" s="27"/>
      <c r="X57" s="28"/>
      <c r="Y57" s="2"/>
      <c r="Z57" s="26"/>
      <c r="AA57" s="26"/>
      <c r="AB57" s="27"/>
      <c r="AC57" s="28"/>
      <c r="AD57" s="26"/>
      <c r="AE57" s="2"/>
      <c r="AF57" s="2"/>
      <c r="AG57" s="26"/>
      <c r="AH57" s="26"/>
      <c r="AI57" s="26"/>
      <c r="AJ57" s="26"/>
      <c r="AK57" s="26"/>
      <c r="AL57" s="2"/>
      <c r="AM57" s="6"/>
      <c r="AN57" s="29"/>
      <c r="AO57" s="29"/>
      <c r="AP57" s="29"/>
      <c r="AQ57" s="5"/>
      <c r="AR57" s="2"/>
      <c r="AS57" s="2"/>
      <c r="AT57" s="2"/>
      <c r="AU57" s="8"/>
      <c r="AV57" s="4"/>
      <c r="AW57" s="25"/>
      <c r="AX57" s="25"/>
      <c r="AY57" s="7"/>
      <c r="AZ57" s="26"/>
      <c r="BA57" s="26"/>
      <c r="BB57" s="26"/>
      <c r="BC57" s="2"/>
      <c r="BD57" s="26"/>
      <c r="BE57" s="26"/>
      <c r="BF57" s="26"/>
      <c r="BG57" s="26"/>
      <c r="BH57" s="26"/>
      <c r="BI57" s="2"/>
      <c r="BJ57" s="6"/>
      <c r="BK57" s="29"/>
      <c r="BL57" s="29"/>
      <c r="BM57" s="27"/>
      <c r="BN57" s="5"/>
      <c r="BO57" s="26"/>
      <c r="BP57" s="8"/>
      <c r="BQ57" s="27"/>
    </row>
    <row r="58" spans="1:69" x14ac:dyDescent="0.3">
      <c r="A58" s="19"/>
      <c r="B58" s="18"/>
      <c r="C58" s="107"/>
      <c r="D58" s="55"/>
      <c r="E58" s="19"/>
      <c r="F58" s="19"/>
      <c r="G58" s="18"/>
      <c r="H58" s="18"/>
      <c r="I58" s="18"/>
      <c r="J58" s="20" t="str">
        <f>IF(H58="","",IF(I58="",$B$2-H58,I58-H58))</f>
        <v/>
      </c>
      <c r="K58" s="49"/>
      <c r="L58" s="21" t="str">
        <f>IF(H58="","",IF(I58="",($B$2-H58)/30,(I58-H58)/30))</f>
        <v/>
      </c>
      <c r="M58" s="33" t="str">
        <f>+IF(H58="","",IF(H58&lt;$B$1,IF(I58="",$B$2-$B$1,I58-$B$1),IF(I58="",$B$2-H58,I58-H58)))</f>
        <v/>
      </c>
      <c r="N58" s="51"/>
      <c r="O58" s="44"/>
      <c r="P58" s="25"/>
      <c r="Q58" s="20" t="str">
        <f>IF(P58="","",INT(($B$2-P58)/365.25))</f>
        <v/>
      </c>
      <c r="R58" s="26"/>
      <c r="S58" s="26"/>
      <c r="T58" s="26"/>
      <c r="U58" s="2"/>
      <c r="V58" s="26"/>
      <c r="W58" s="27"/>
      <c r="X58" s="28"/>
      <c r="Y58" s="2"/>
      <c r="Z58" s="26"/>
      <c r="AA58" s="26"/>
      <c r="AB58" s="27"/>
      <c r="AC58" s="28"/>
      <c r="AD58" s="26"/>
      <c r="AE58" s="2"/>
      <c r="AF58" s="2"/>
      <c r="AG58" s="26"/>
      <c r="AH58" s="26"/>
      <c r="AI58" s="26"/>
      <c r="AJ58" s="26"/>
      <c r="AK58" s="26"/>
      <c r="AL58" s="2"/>
      <c r="AM58" s="6"/>
      <c r="AN58" s="29"/>
      <c r="AO58" s="29"/>
      <c r="AP58" s="29"/>
      <c r="AQ58" s="5"/>
      <c r="AR58" s="2"/>
      <c r="AS58" s="2"/>
      <c r="AT58" s="2"/>
      <c r="AU58" s="8"/>
      <c r="AV58" s="4"/>
      <c r="AW58" s="25"/>
      <c r="AX58" s="25"/>
      <c r="AY58" s="7"/>
      <c r="AZ58" s="26"/>
      <c r="BA58" s="26"/>
      <c r="BB58" s="26"/>
      <c r="BC58" s="2"/>
      <c r="BD58" s="26"/>
      <c r="BE58" s="26"/>
      <c r="BF58" s="26"/>
      <c r="BG58" s="26"/>
      <c r="BH58" s="26"/>
      <c r="BI58" s="2"/>
      <c r="BJ58" s="6"/>
      <c r="BK58" s="29"/>
      <c r="BL58" s="29"/>
      <c r="BM58" s="27"/>
      <c r="BN58" s="5"/>
      <c r="BO58" s="26"/>
      <c r="BP58" s="8"/>
      <c r="BQ58" s="27"/>
    </row>
    <row r="59" spans="1:69" x14ac:dyDescent="0.3">
      <c r="A59" s="19"/>
      <c r="B59" s="18"/>
      <c r="C59" s="107"/>
      <c r="D59" s="55"/>
      <c r="E59" s="19"/>
      <c r="F59" s="19"/>
      <c r="G59" s="18"/>
      <c r="H59" s="18"/>
      <c r="I59" s="18"/>
      <c r="J59" s="20" t="str">
        <f>IF(H59="","",IF(I59="",$B$2-H59,I59-H59))</f>
        <v/>
      </c>
      <c r="K59" s="49"/>
      <c r="L59" s="21" t="str">
        <f>IF(H59="","",IF(I59="",($B$2-H59)/30,(I59-H59)/30))</f>
        <v/>
      </c>
      <c r="M59" s="33" t="str">
        <f>+IF(H59="","",IF(H59&lt;$B$1,IF(I59="",$B$2-$B$1,I59-$B$1),IF(I59="",$B$2-H59,I59-H59)))</f>
        <v/>
      </c>
      <c r="N59" s="51"/>
      <c r="O59" s="44"/>
      <c r="P59" s="25"/>
      <c r="Q59" s="20" t="str">
        <f>IF(P59="","",INT(($B$2-P59)/365.25))</f>
        <v/>
      </c>
      <c r="R59" s="26"/>
      <c r="S59" s="26"/>
      <c r="T59" s="26"/>
      <c r="U59" s="2"/>
      <c r="V59" s="26"/>
      <c r="W59" s="27"/>
      <c r="X59" s="28"/>
      <c r="Y59" s="2"/>
      <c r="Z59" s="26"/>
      <c r="AA59" s="26"/>
      <c r="AB59" s="27"/>
      <c r="AC59" s="28"/>
      <c r="AD59" s="26"/>
      <c r="AE59" s="2"/>
      <c r="AF59" s="2"/>
      <c r="AG59" s="26"/>
      <c r="AH59" s="26"/>
      <c r="AI59" s="26"/>
      <c r="AJ59" s="26"/>
      <c r="AK59" s="26"/>
      <c r="AL59" s="2"/>
      <c r="AM59" s="6"/>
      <c r="AN59" s="29"/>
      <c r="AO59" s="29"/>
      <c r="AP59" s="29"/>
      <c r="AQ59" s="5"/>
      <c r="AR59" s="2"/>
      <c r="AS59" s="2"/>
      <c r="AT59" s="2"/>
      <c r="AU59" s="8"/>
      <c r="AV59" s="4"/>
      <c r="AW59" s="25"/>
      <c r="AX59" s="25"/>
      <c r="AY59" s="7"/>
      <c r="AZ59" s="26"/>
      <c r="BA59" s="26"/>
      <c r="BB59" s="26"/>
      <c r="BC59" s="2"/>
      <c r="BD59" s="26"/>
      <c r="BE59" s="26"/>
      <c r="BF59" s="26"/>
      <c r="BG59" s="26"/>
      <c r="BH59" s="26"/>
      <c r="BI59" s="2"/>
      <c r="BJ59" s="6"/>
      <c r="BK59" s="29"/>
      <c r="BL59" s="29"/>
      <c r="BM59" s="27"/>
      <c r="BN59" s="5"/>
      <c r="BO59" s="26"/>
      <c r="BP59" s="8"/>
      <c r="BQ59" s="27"/>
    </row>
    <row r="60" spans="1:69" x14ac:dyDescent="0.3">
      <c r="A60" s="19"/>
      <c r="B60" s="18"/>
      <c r="C60" s="107"/>
      <c r="D60" s="55"/>
      <c r="E60" s="19"/>
      <c r="F60" s="19"/>
      <c r="G60" s="18"/>
      <c r="H60" s="18"/>
      <c r="I60" s="18"/>
      <c r="J60" s="20" t="str">
        <f>IF(H60="","",IF(I60="",$B$2-H60,I60-H60))</f>
        <v/>
      </c>
      <c r="K60" s="49"/>
      <c r="L60" s="21" t="str">
        <f>IF(H60="","",IF(I60="",($B$2-H60)/30,(I60-H60)/30))</f>
        <v/>
      </c>
      <c r="M60" s="33" t="str">
        <f>+IF(H60="","",IF(H60&lt;$B$1,IF(I60="",$B$2-$B$1,I60-$B$1),IF(I60="",$B$2-H60,I60-H60)))</f>
        <v/>
      </c>
      <c r="N60" s="51"/>
      <c r="O60" s="44"/>
      <c r="P60" s="25"/>
      <c r="Q60" s="20" t="str">
        <f>IF(P60="","",INT(($B$2-P60)/365.25))</f>
        <v/>
      </c>
      <c r="R60" s="26"/>
      <c r="S60" s="26"/>
      <c r="T60" s="26"/>
      <c r="U60" s="2"/>
      <c r="V60" s="26"/>
      <c r="W60" s="27"/>
      <c r="X60" s="28"/>
      <c r="Y60" s="2"/>
      <c r="Z60" s="26"/>
      <c r="AA60" s="26"/>
      <c r="AB60" s="27"/>
      <c r="AC60" s="28"/>
      <c r="AD60" s="26"/>
      <c r="AE60" s="2"/>
      <c r="AF60" s="2"/>
      <c r="AG60" s="26"/>
      <c r="AH60" s="26"/>
      <c r="AI60" s="26"/>
      <c r="AJ60" s="26"/>
      <c r="AK60" s="26"/>
      <c r="AL60" s="2"/>
      <c r="AM60" s="6"/>
      <c r="AN60" s="29"/>
      <c r="AO60" s="29"/>
      <c r="AP60" s="29"/>
      <c r="AQ60" s="5"/>
      <c r="AR60" s="2"/>
      <c r="AS60" s="2"/>
      <c r="AT60" s="2"/>
      <c r="AU60" s="8"/>
      <c r="AV60" s="4"/>
      <c r="AW60" s="25"/>
      <c r="AX60" s="25"/>
      <c r="AY60" s="7"/>
      <c r="AZ60" s="26"/>
      <c r="BA60" s="26"/>
      <c r="BB60" s="26"/>
      <c r="BC60" s="2"/>
      <c r="BD60" s="26"/>
      <c r="BE60" s="26"/>
      <c r="BF60" s="26"/>
      <c r="BG60" s="26"/>
      <c r="BH60" s="26"/>
      <c r="BI60" s="2"/>
      <c r="BJ60" s="6"/>
      <c r="BK60" s="29"/>
      <c r="BL60" s="29"/>
      <c r="BM60" s="27"/>
      <c r="BN60" s="5"/>
      <c r="BO60" s="26"/>
      <c r="BP60" s="8"/>
      <c r="BQ60" s="27"/>
    </row>
    <row r="61" spans="1:69" x14ac:dyDescent="0.3">
      <c r="A61" s="19"/>
      <c r="B61" s="18"/>
      <c r="C61" s="107"/>
      <c r="D61" s="55"/>
      <c r="E61" s="19"/>
      <c r="F61" s="19"/>
      <c r="G61" s="18"/>
      <c r="H61" s="18"/>
      <c r="I61" s="18"/>
      <c r="J61" s="20" t="str">
        <f>IF(H61="","",IF(I61="",$B$2-H61,I61-H61))</f>
        <v/>
      </c>
      <c r="K61" s="49"/>
      <c r="L61" s="21" t="str">
        <f>IF(H61="","",IF(I61="",($B$2-H61)/30,(I61-H61)/30))</f>
        <v/>
      </c>
      <c r="M61" s="33" t="str">
        <f>+IF(H61="","",IF(H61&lt;$B$1,IF(I61="",$B$2-$B$1,I61-$B$1),IF(I61="",$B$2-H61,I61-H61)))</f>
        <v/>
      </c>
      <c r="N61" s="51"/>
      <c r="O61" s="44"/>
      <c r="P61" s="25"/>
      <c r="Q61" s="20" t="str">
        <f>IF(P61="","",INT(($B$2-P61)/365.25))</f>
        <v/>
      </c>
      <c r="R61" s="26"/>
      <c r="S61" s="26"/>
      <c r="T61" s="26"/>
      <c r="U61" s="2"/>
      <c r="V61" s="26"/>
      <c r="W61" s="27"/>
      <c r="X61" s="28"/>
      <c r="Y61" s="2"/>
      <c r="Z61" s="26"/>
      <c r="AA61" s="26"/>
      <c r="AB61" s="27"/>
      <c r="AC61" s="28"/>
      <c r="AD61" s="26"/>
      <c r="AE61" s="2"/>
      <c r="AF61" s="2"/>
      <c r="AG61" s="26"/>
      <c r="AH61" s="26"/>
      <c r="AI61" s="26"/>
      <c r="AJ61" s="26"/>
      <c r="AK61" s="26"/>
      <c r="AL61" s="2"/>
      <c r="AM61" s="6"/>
      <c r="AN61" s="29"/>
      <c r="AO61" s="29"/>
      <c r="AP61" s="29"/>
      <c r="AQ61" s="5"/>
      <c r="AR61" s="2"/>
      <c r="AS61" s="2"/>
      <c r="AT61" s="2"/>
      <c r="AU61" s="8"/>
      <c r="AV61" s="4"/>
      <c r="AW61" s="25"/>
      <c r="AX61" s="25"/>
      <c r="AY61" s="7"/>
      <c r="AZ61" s="26"/>
      <c r="BA61" s="26"/>
      <c r="BB61" s="26"/>
      <c r="BC61" s="2"/>
      <c r="BD61" s="26"/>
      <c r="BE61" s="26"/>
      <c r="BF61" s="26"/>
      <c r="BG61" s="26"/>
      <c r="BH61" s="26"/>
      <c r="BI61" s="2"/>
      <c r="BJ61" s="6"/>
      <c r="BK61" s="29"/>
      <c r="BL61" s="29"/>
      <c r="BM61" s="27"/>
      <c r="BN61" s="5"/>
      <c r="BO61" s="26"/>
      <c r="BP61" s="8"/>
      <c r="BQ61" s="27"/>
    </row>
    <row r="62" spans="1:69" x14ac:dyDescent="0.3">
      <c r="A62" s="19"/>
      <c r="B62" s="18"/>
      <c r="C62" s="107"/>
      <c r="D62" s="55"/>
      <c r="E62" s="19"/>
      <c r="F62" s="19"/>
      <c r="G62" s="18"/>
      <c r="H62" s="18"/>
      <c r="I62" s="18"/>
      <c r="J62" s="20" t="str">
        <f>IF(H62="","",IF(I62="",$B$2-H62,I62-H62))</f>
        <v/>
      </c>
      <c r="K62" s="49"/>
      <c r="L62" s="21" t="str">
        <f>IF(H62="","",IF(I62="",($B$2-H62)/30,(I62-H62)/30))</f>
        <v/>
      </c>
      <c r="M62" s="33" t="str">
        <f>+IF(H62="","",IF(H62&lt;$B$1,IF(I62="",$B$2-$B$1,I62-$B$1),IF(I62="",$B$2-H62,I62-H62)))</f>
        <v/>
      </c>
      <c r="N62" s="51"/>
      <c r="O62" s="44"/>
      <c r="P62" s="25"/>
      <c r="Q62" s="20" t="str">
        <f>IF(P62="","",INT(($B$2-P62)/365.25))</f>
        <v/>
      </c>
      <c r="R62" s="26"/>
      <c r="S62" s="26"/>
      <c r="T62" s="26"/>
      <c r="U62" s="2"/>
      <c r="V62" s="26"/>
      <c r="W62" s="27"/>
      <c r="X62" s="28"/>
      <c r="Y62" s="2"/>
      <c r="Z62" s="26"/>
      <c r="AA62" s="26"/>
      <c r="AB62" s="27"/>
      <c r="AC62" s="28"/>
      <c r="AD62" s="26"/>
      <c r="AE62" s="2"/>
      <c r="AF62" s="2"/>
      <c r="AG62" s="26"/>
      <c r="AH62" s="26"/>
      <c r="AI62" s="26"/>
      <c r="AJ62" s="26"/>
      <c r="AK62" s="26"/>
      <c r="AL62" s="2"/>
      <c r="AM62" s="6"/>
      <c r="AN62" s="29"/>
      <c r="AO62" s="29"/>
      <c r="AP62" s="29"/>
      <c r="AQ62" s="5"/>
      <c r="AR62" s="2"/>
      <c r="AS62" s="2"/>
      <c r="AT62" s="2"/>
      <c r="AU62" s="8"/>
      <c r="AV62" s="4"/>
      <c r="AW62" s="25"/>
      <c r="AX62" s="25"/>
      <c r="AY62" s="7"/>
      <c r="AZ62" s="26"/>
      <c r="BA62" s="26"/>
      <c r="BB62" s="26"/>
      <c r="BC62" s="2"/>
      <c r="BD62" s="26"/>
      <c r="BE62" s="26"/>
      <c r="BF62" s="26"/>
      <c r="BG62" s="26"/>
      <c r="BH62" s="26"/>
      <c r="BI62" s="2"/>
      <c r="BJ62" s="6"/>
      <c r="BK62" s="29"/>
      <c r="BL62" s="29"/>
      <c r="BM62" s="27"/>
      <c r="BN62" s="5"/>
      <c r="BO62" s="26"/>
      <c r="BP62" s="8"/>
      <c r="BQ62" s="27"/>
    </row>
    <row r="63" spans="1:69" x14ac:dyDescent="0.3">
      <c r="A63" s="19"/>
      <c r="B63" s="18"/>
      <c r="C63" s="107"/>
      <c r="D63" s="55"/>
      <c r="E63" s="19"/>
      <c r="F63" s="19"/>
      <c r="G63" s="18"/>
      <c r="H63" s="18"/>
      <c r="I63" s="18"/>
      <c r="J63" s="20" t="str">
        <f>IF(H63="","",IF(I63="",$B$2-H63,I63-H63))</f>
        <v/>
      </c>
      <c r="K63" s="49"/>
      <c r="L63" s="21" t="str">
        <f>IF(H63="","",IF(I63="",($B$2-H63)/30,(I63-H63)/30))</f>
        <v/>
      </c>
      <c r="M63" s="33" t="str">
        <f>+IF(H63="","",IF(H63&lt;$B$1,IF(I63="",$B$2-$B$1,I63-$B$1),IF(I63="",$B$2-H63,I63-H63)))</f>
        <v/>
      </c>
      <c r="N63" s="51"/>
      <c r="O63" s="44"/>
      <c r="P63" s="25"/>
      <c r="Q63" s="20" t="str">
        <f>IF(P63="","",INT(($B$2-P63)/365.25))</f>
        <v/>
      </c>
      <c r="R63" s="26"/>
      <c r="S63" s="26"/>
      <c r="T63" s="26"/>
      <c r="U63" s="2"/>
      <c r="V63" s="26"/>
      <c r="W63" s="27"/>
      <c r="X63" s="28"/>
      <c r="Y63" s="2"/>
      <c r="Z63" s="26"/>
      <c r="AA63" s="26"/>
      <c r="AB63" s="27"/>
      <c r="AC63" s="28"/>
      <c r="AD63" s="26"/>
      <c r="AE63" s="2"/>
      <c r="AF63" s="2"/>
      <c r="AG63" s="26"/>
      <c r="AH63" s="26"/>
      <c r="AI63" s="26"/>
      <c r="AJ63" s="26"/>
      <c r="AK63" s="26"/>
      <c r="AL63" s="2"/>
      <c r="AM63" s="6"/>
      <c r="AN63" s="29"/>
      <c r="AO63" s="29"/>
      <c r="AP63" s="29"/>
      <c r="AQ63" s="5"/>
      <c r="AR63" s="2"/>
      <c r="AS63" s="2"/>
      <c r="AT63" s="2"/>
      <c r="AU63" s="8"/>
      <c r="AV63" s="4"/>
      <c r="AW63" s="25"/>
      <c r="AX63" s="25"/>
      <c r="AY63" s="7"/>
      <c r="AZ63" s="26"/>
      <c r="BA63" s="26"/>
      <c r="BB63" s="26"/>
      <c r="BC63" s="2"/>
      <c r="BD63" s="26"/>
      <c r="BE63" s="26"/>
      <c r="BF63" s="26"/>
      <c r="BG63" s="26"/>
      <c r="BH63" s="26"/>
      <c r="BI63" s="2"/>
      <c r="BJ63" s="6"/>
      <c r="BK63" s="29"/>
      <c r="BL63" s="29"/>
      <c r="BM63" s="27"/>
      <c r="BN63" s="5"/>
      <c r="BO63" s="26"/>
      <c r="BP63" s="8"/>
      <c r="BQ63" s="27"/>
    </row>
    <row r="64" spans="1:69" x14ac:dyDescent="0.3">
      <c r="A64" s="19"/>
      <c r="B64" s="18"/>
      <c r="C64" s="107"/>
      <c r="D64" s="55"/>
      <c r="E64" s="19"/>
      <c r="F64" s="19"/>
      <c r="G64" s="18"/>
      <c r="H64" s="18"/>
      <c r="I64" s="18"/>
      <c r="J64" s="20" t="str">
        <f>IF(H64="","",IF(I64="",$B$2-H64,I64-H64))</f>
        <v/>
      </c>
      <c r="K64" s="49"/>
      <c r="L64" s="21" t="str">
        <f>IF(H64="","",IF(I64="",($B$2-H64)/30,(I64-H64)/30))</f>
        <v/>
      </c>
      <c r="M64" s="33" t="str">
        <f>+IF(H64="","",IF(H64&lt;$B$1,IF(I64="",$B$2-$B$1,I64-$B$1),IF(I64="",$B$2-H64,I64-H64)))</f>
        <v/>
      </c>
      <c r="N64" s="51"/>
      <c r="O64" s="44"/>
      <c r="P64" s="25"/>
      <c r="Q64" s="20" t="str">
        <f>IF(P64="","",INT(($B$2-P64)/365.25))</f>
        <v/>
      </c>
      <c r="R64" s="26"/>
      <c r="S64" s="26"/>
      <c r="T64" s="26"/>
      <c r="U64" s="2"/>
      <c r="V64" s="26"/>
      <c r="W64" s="27"/>
      <c r="X64" s="28"/>
      <c r="Y64" s="2"/>
      <c r="Z64" s="26"/>
      <c r="AA64" s="26"/>
      <c r="AB64" s="27"/>
      <c r="AC64" s="28"/>
      <c r="AD64" s="26"/>
      <c r="AE64" s="2"/>
      <c r="AF64" s="2"/>
      <c r="AG64" s="26"/>
      <c r="AH64" s="26"/>
      <c r="AI64" s="26"/>
      <c r="AJ64" s="26"/>
      <c r="AK64" s="26"/>
      <c r="AL64" s="2"/>
      <c r="AM64" s="6"/>
      <c r="AN64" s="29"/>
      <c r="AO64" s="29"/>
      <c r="AP64" s="29"/>
      <c r="AQ64" s="5"/>
      <c r="AR64" s="2"/>
      <c r="AS64" s="2"/>
      <c r="AT64" s="2"/>
      <c r="AU64" s="8"/>
      <c r="AV64" s="4"/>
      <c r="AW64" s="25"/>
      <c r="AX64" s="25"/>
      <c r="AY64" s="7"/>
      <c r="AZ64" s="26"/>
      <c r="BA64" s="26"/>
      <c r="BB64" s="26"/>
      <c r="BC64" s="2"/>
      <c r="BD64" s="26"/>
      <c r="BE64" s="26"/>
      <c r="BF64" s="26"/>
      <c r="BG64" s="26"/>
      <c r="BH64" s="26"/>
      <c r="BI64" s="2"/>
      <c r="BJ64" s="6"/>
      <c r="BK64" s="29"/>
      <c r="BL64" s="29"/>
      <c r="BM64" s="27"/>
      <c r="BN64" s="5"/>
      <c r="BO64" s="26"/>
      <c r="BP64" s="8"/>
      <c r="BQ64" s="27"/>
    </row>
    <row r="65" spans="1:69" x14ac:dyDescent="0.3">
      <c r="A65" s="19"/>
      <c r="B65" s="18"/>
      <c r="C65" s="107"/>
      <c r="D65" s="55"/>
      <c r="E65" s="19"/>
      <c r="F65" s="19"/>
      <c r="G65" s="18"/>
      <c r="H65" s="18"/>
      <c r="I65" s="18"/>
      <c r="J65" s="20" t="str">
        <f>IF(H65="","",IF(I65="",$B$2-H65,I65-H65))</f>
        <v/>
      </c>
      <c r="K65" s="49"/>
      <c r="L65" s="21" t="str">
        <f>IF(H65="","",IF(I65="",($B$2-H65)/30,(I65-H65)/30))</f>
        <v/>
      </c>
      <c r="M65" s="33" t="str">
        <f>+IF(H65="","",IF(H65&lt;$B$1,IF(I65="",$B$2-$B$1,I65-$B$1),IF(I65="",$B$2-H65,I65-H65)))</f>
        <v/>
      </c>
      <c r="N65" s="51"/>
      <c r="O65" s="44"/>
      <c r="P65" s="25"/>
      <c r="Q65" s="20" t="str">
        <f>IF(P65="","",INT(($B$2-P65)/365.25))</f>
        <v/>
      </c>
      <c r="R65" s="26"/>
      <c r="S65" s="26"/>
      <c r="T65" s="26"/>
      <c r="U65" s="2"/>
      <c r="V65" s="26"/>
      <c r="W65" s="27"/>
      <c r="X65" s="28"/>
      <c r="Y65" s="2"/>
      <c r="Z65" s="26"/>
      <c r="AA65" s="26"/>
      <c r="AB65" s="27"/>
      <c r="AC65" s="28"/>
      <c r="AD65" s="26"/>
      <c r="AE65" s="2"/>
      <c r="AF65" s="2"/>
      <c r="AG65" s="26"/>
      <c r="AH65" s="26"/>
      <c r="AI65" s="26"/>
      <c r="AJ65" s="26"/>
      <c r="AK65" s="26"/>
      <c r="AL65" s="2"/>
      <c r="AM65" s="6"/>
      <c r="AN65" s="29"/>
      <c r="AO65" s="29"/>
      <c r="AP65" s="29"/>
      <c r="AQ65" s="5"/>
      <c r="AR65" s="2"/>
      <c r="AS65" s="2"/>
      <c r="AT65" s="2"/>
      <c r="AU65" s="8"/>
      <c r="AV65" s="4"/>
      <c r="AW65" s="25"/>
      <c r="AX65" s="25"/>
      <c r="AY65" s="7"/>
      <c r="AZ65" s="26"/>
      <c r="BA65" s="26"/>
      <c r="BB65" s="26"/>
      <c r="BC65" s="2"/>
      <c r="BD65" s="26"/>
      <c r="BE65" s="26"/>
      <c r="BF65" s="26"/>
      <c r="BG65" s="26"/>
      <c r="BH65" s="26"/>
      <c r="BI65" s="2"/>
      <c r="BJ65" s="6"/>
      <c r="BK65" s="29"/>
      <c r="BL65" s="29"/>
      <c r="BM65" s="27"/>
      <c r="BN65" s="5"/>
      <c r="BO65" s="26"/>
      <c r="BP65" s="8"/>
      <c r="BQ65" s="27"/>
    </row>
    <row r="66" spans="1:69" x14ac:dyDescent="0.3">
      <c r="A66" s="19"/>
      <c r="B66" s="18"/>
      <c r="C66" s="107"/>
      <c r="D66" s="55"/>
      <c r="E66" s="19"/>
      <c r="F66" s="19"/>
      <c r="G66" s="18"/>
      <c r="H66" s="18"/>
      <c r="I66" s="18"/>
      <c r="J66" s="20" t="str">
        <f>IF(H66="","",IF(I66="",$B$2-H66,I66-H66))</f>
        <v/>
      </c>
      <c r="K66" s="49"/>
      <c r="L66" s="21" t="str">
        <f>IF(H66="","",IF(I66="",($B$2-H66)/30,(I66-H66)/30))</f>
        <v/>
      </c>
      <c r="M66" s="33" t="str">
        <f>+IF(H66="","",IF(H66&lt;$B$1,IF(I66="",$B$2-$B$1,I66-$B$1),IF(I66="",$B$2-H66,I66-H66)))</f>
        <v/>
      </c>
      <c r="N66" s="51"/>
      <c r="O66" s="44"/>
      <c r="P66" s="25"/>
      <c r="Q66" s="20" t="str">
        <f>IF(P66="","",INT(($B$2-P66)/365.25))</f>
        <v/>
      </c>
      <c r="R66" s="26"/>
      <c r="S66" s="26"/>
      <c r="T66" s="26"/>
      <c r="U66" s="2"/>
      <c r="V66" s="26"/>
      <c r="W66" s="27"/>
      <c r="X66" s="28"/>
      <c r="Y66" s="2"/>
      <c r="Z66" s="26"/>
      <c r="AA66" s="26"/>
      <c r="AB66" s="27"/>
      <c r="AC66" s="28"/>
      <c r="AD66" s="26"/>
      <c r="AE66" s="2"/>
      <c r="AF66" s="2"/>
      <c r="AG66" s="26"/>
      <c r="AH66" s="26"/>
      <c r="AI66" s="26"/>
      <c r="AJ66" s="26"/>
      <c r="AK66" s="26"/>
      <c r="AL66" s="2"/>
      <c r="AM66" s="6"/>
      <c r="AN66" s="29"/>
      <c r="AO66" s="29"/>
      <c r="AP66" s="29"/>
      <c r="AQ66" s="5"/>
      <c r="AR66" s="2"/>
      <c r="AS66" s="2"/>
      <c r="AT66" s="2"/>
      <c r="AU66" s="8"/>
      <c r="AV66" s="4"/>
      <c r="AW66" s="25"/>
      <c r="AX66" s="25"/>
      <c r="AY66" s="7"/>
      <c r="AZ66" s="26"/>
      <c r="BA66" s="26"/>
      <c r="BB66" s="26"/>
      <c r="BC66" s="2"/>
      <c r="BD66" s="26"/>
      <c r="BE66" s="26"/>
      <c r="BF66" s="26"/>
      <c r="BG66" s="26"/>
      <c r="BH66" s="26"/>
      <c r="BI66" s="2"/>
      <c r="BJ66" s="6"/>
      <c r="BK66" s="29"/>
      <c r="BL66" s="29"/>
      <c r="BM66" s="27"/>
      <c r="BN66" s="5"/>
      <c r="BO66" s="26"/>
      <c r="BP66" s="8"/>
      <c r="BQ66" s="27"/>
    </row>
    <row r="67" spans="1:69" x14ac:dyDescent="0.3">
      <c r="A67" s="19"/>
      <c r="B67" s="18"/>
      <c r="C67" s="107"/>
      <c r="D67" s="55"/>
      <c r="E67" s="19"/>
      <c r="F67" s="19"/>
      <c r="G67" s="18"/>
      <c r="H67" s="18"/>
      <c r="I67" s="18"/>
      <c r="J67" s="20" t="str">
        <f>IF(H67="","",IF(I67="",$B$2-H67,I67-H67))</f>
        <v/>
      </c>
      <c r="K67" s="49"/>
      <c r="L67" s="21" t="str">
        <f>IF(H67="","",IF(I67="",($B$2-H67)/30,(I67-H67)/30))</f>
        <v/>
      </c>
      <c r="M67" s="33" t="str">
        <f>+IF(H67="","",IF(H67&lt;$B$1,IF(I67="",$B$2-$B$1,I67-$B$1),IF(I67="",$B$2-H67,I67-H67)))</f>
        <v/>
      </c>
      <c r="N67" s="51"/>
      <c r="O67" s="44"/>
      <c r="P67" s="25"/>
      <c r="Q67" s="20" t="str">
        <f>IF(P67="","",INT(($B$2-P67)/365.25))</f>
        <v/>
      </c>
      <c r="R67" s="26"/>
      <c r="S67" s="26"/>
      <c r="T67" s="26"/>
      <c r="U67" s="2"/>
      <c r="V67" s="26"/>
      <c r="W67" s="27"/>
      <c r="X67" s="28"/>
      <c r="Y67" s="2"/>
      <c r="Z67" s="26"/>
      <c r="AA67" s="26"/>
      <c r="AB67" s="27"/>
      <c r="AC67" s="28"/>
      <c r="AD67" s="26"/>
      <c r="AE67" s="2"/>
      <c r="AF67" s="2"/>
      <c r="AG67" s="26"/>
      <c r="AH67" s="26"/>
      <c r="AI67" s="26"/>
      <c r="AJ67" s="26"/>
      <c r="AK67" s="26"/>
      <c r="AL67" s="2"/>
      <c r="AM67" s="6"/>
      <c r="AN67" s="29"/>
      <c r="AO67" s="29"/>
      <c r="AP67" s="29"/>
      <c r="AQ67" s="5"/>
      <c r="AR67" s="2"/>
      <c r="AS67" s="2"/>
      <c r="AT67" s="2"/>
      <c r="AU67" s="8"/>
      <c r="AV67" s="4"/>
      <c r="AW67" s="25"/>
      <c r="AX67" s="25"/>
      <c r="AY67" s="7"/>
      <c r="AZ67" s="26"/>
      <c r="BA67" s="26"/>
      <c r="BB67" s="26"/>
      <c r="BC67" s="2"/>
      <c r="BD67" s="26"/>
      <c r="BE67" s="26"/>
      <c r="BF67" s="26"/>
      <c r="BG67" s="26"/>
      <c r="BH67" s="26"/>
      <c r="BI67" s="2"/>
      <c r="BJ67" s="6"/>
      <c r="BK67" s="29"/>
      <c r="BL67" s="29"/>
      <c r="BM67" s="27"/>
      <c r="BN67" s="5"/>
      <c r="BO67" s="26"/>
      <c r="BP67" s="8"/>
      <c r="BQ67" s="27"/>
    </row>
    <row r="68" spans="1:69" x14ac:dyDescent="0.3">
      <c r="A68" s="19"/>
      <c r="B68" s="18"/>
      <c r="C68" s="107"/>
      <c r="D68" s="55"/>
      <c r="E68" s="19"/>
      <c r="F68" s="19"/>
      <c r="G68" s="18"/>
      <c r="H68" s="18"/>
      <c r="I68" s="18"/>
      <c r="J68" s="20" t="str">
        <f>IF(H68="","",IF(I68="",$B$2-H68,I68-H68))</f>
        <v/>
      </c>
      <c r="K68" s="49"/>
      <c r="L68" s="21" t="str">
        <f>IF(H68="","",IF(I68="",($B$2-H68)/30,(I68-H68)/30))</f>
        <v/>
      </c>
      <c r="M68" s="33" t="str">
        <f>+IF(H68="","",IF(H68&lt;$B$1,IF(I68="",$B$2-$B$1,I68-$B$1),IF(I68="",$B$2-H68,I68-H68)))</f>
        <v/>
      </c>
      <c r="N68" s="51"/>
      <c r="O68" s="44"/>
      <c r="P68" s="25"/>
      <c r="Q68" s="20" t="str">
        <f>IF(P68="","",INT(($B$2-P68)/365.25))</f>
        <v/>
      </c>
      <c r="R68" s="26"/>
      <c r="S68" s="26"/>
      <c r="T68" s="26"/>
      <c r="U68" s="2"/>
      <c r="V68" s="26"/>
      <c r="W68" s="27"/>
      <c r="X68" s="28"/>
      <c r="Y68" s="2"/>
      <c r="Z68" s="26"/>
      <c r="AA68" s="26"/>
      <c r="AB68" s="27"/>
      <c r="AC68" s="28"/>
      <c r="AD68" s="26"/>
      <c r="AE68" s="2"/>
      <c r="AF68" s="2"/>
      <c r="AG68" s="26"/>
      <c r="AH68" s="26"/>
      <c r="AI68" s="26"/>
      <c r="AJ68" s="26"/>
      <c r="AK68" s="26"/>
      <c r="AL68" s="2"/>
      <c r="AM68" s="6"/>
      <c r="AN68" s="29"/>
      <c r="AO68" s="29"/>
      <c r="AP68" s="29"/>
      <c r="AQ68" s="5"/>
      <c r="AR68" s="2"/>
      <c r="AS68" s="2"/>
      <c r="AT68" s="2"/>
      <c r="AU68" s="8"/>
      <c r="AV68" s="4"/>
      <c r="AW68" s="25"/>
      <c r="AX68" s="25"/>
      <c r="AY68" s="7"/>
      <c r="AZ68" s="26"/>
      <c r="BA68" s="26"/>
      <c r="BB68" s="26"/>
      <c r="BC68" s="2"/>
      <c r="BD68" s="26"/>
      <c r="BE68" s="26"/>
      <c r="BF68" s="26"/>
      <c r="BG68" s="26"/>
      <c r="BH68" s="26"/>
      <c r="BI68" s="2"/>
      <c r="BJ68" s="6"/>
      <c r="BK68" s="29"/>
      <c r="BL68" s="29"/>
      <c r="BM68" s="27"/>
      <c r="BN68" s="5"/>
      <c r="BO68" s="26"/>
      <c r="BP68" s="8"/>
      <c r="BQ68" s="27"/>
    </row>
    <row r="69" spans="1:69" x14ac:dyDescent="0.3">
      <c r="A69" s="19"/>
      <c r="B69" s="18"/>
      <c r="C69" s="107"/>
      <c r="D69" s="55"/>
      <c r="E69" s="19"/>
      <c r="F69" s="19"/>
      <c r="G69" s="18"/>
      <c r="H69" s="18"/>
      <c r="I69" s="18"/>
      <c r="J69" s="20" t="str">
        <f>IF(H69="","",IF(I69="",$B$2-H69,I69-H69))</f>
        <v/>
      </c>
      <c r="K69" s="49"/>
      <c r="L69" s="21" t="str">
        <f>IF(H69="","",IF(I69="",($B$2-H69)/30,(I69-H69)/30))</f>
        <v/>
      </c>
      <c r="M69" s="33" t="str">
        <f>+IF(H69="","",IF(H69&lt;$B$1,IF(I69="",$B$2-$B$1,I69-$B$1),IF(I69="",$B$2-H69,I69-H69)))</f>
        <v/>
      </c>
      <c r="N69" s="51"/>
      <c r="O69" s="44"/>
      <c r="P69" s="25"/>
      <c r="Q69" s="20" t="str">
        <f>IF(P69="","",INT(($B$2-P69)/365.25))</f>
        <v/>
      </c>
      <c r="R69" s="26"/>
      <c r="S69" s="26"/>
      <c r="T69" s="26"/>
      <c r="U69" s="2"/>
      <c r="V69" s="26"/>
      <c r="W69" s="27"/>
      <c r="X69" s="28"/>
      <c r="Y69" s="2"/>
      <c r="Z69" s="26"/>
      <c r="AA69" s="26"/>
      <c r="AB69" s="27"/>
      <c r="AC69" s="28"/>
      <c r="AD69" s="26"/>
      <c r="AE69" s="2"/>
      <c r="AF69" s="2"/>
      <c r="AG69" s="26"/>
      <c r="AH69" s="26"/>
      <c r="AI69" s="26"/>
      <c r="AJ69" s="26"/>
      <c r="AK69" s="26"/>
      <c r="AL69" s="2"/>
      <c r="AM69" s="6"/>
      <c r="AN69" s="29"/>
      <c r="AO69" s="29"/>
      <c r="AP69" s="29"/>
      <c r="AQ69" s="5"/>
      <c r="AR69" s="2"/>
      <c r="AS69" s="2"/>
      <c r="AT69" s="2"/>
      <c r="AU69" s="8"/>
      <c r="AV69" s="4"/>
      <c r="AW69" s="25"/>
      <c r="AX69" s="25"/>
      <c r="AY69" s="7"/>
      <c r="AZ69" s="26"/>
      <c r="BA69" s="26"/>
      <c r="BB69" s="26"/>
      <c r="BC69" s="2"/>
      <c r="BD69" s="26"/>
      <c r="BE69" s="26"/>
      <c r="BF69" s="26"/>
      <c r="BG69" s="26"/>
      <c r="BH69" s="26"/>
      <c r="BI69" s="2"/>
      <c r="BJ69" s="6"/>
      <c r="BK69" s="29"/>
      <c r="BL69" s="29"/>
      <c r="BM69" s="27"/>
      <c r="BN69" s="5"/>
      <c r="BO69" s="26"/>
      <c r="BP69" s="8"/>
      <c r="BQ69" s="27"/>
    </row>
    <row r="70" spans="1:69" x14ac:dyDescent="0.3">
      <c r="A70" s="19"/>
      <c r="B70" s="18"/>
      <c r="C70" s="107"/>
      <c r="D70" s="55"/>
      <c r="E70" s="19"/>
      <c r="F70" s="19"/>
      <c r="G70" s="18"/>
      <c r="H70" s="18"/>
      <c r="I70" s="18"/>
      <c r="J70" s="20" t="str">
        <f>IF(H70="","",IF(I70="",$B$2-H70,I70-H70))</f>
        <v/>
      </c>
      <c r="K70" s="49"/>
      <c r="L70" s="21" t="str">
        <f>IF(H70="","",IF(I70="",($B$2-H70)/30,(I70-H70)/30))</f>
        <v/>
      </c>
      <c r="M70" s="33" t="str">
        <f>+IF(H70="","",IF(H70&lt;$B$1,IF(I70="",$B$2-$B$1,I70-$B$1),IF(I70="",$B$2-H70,I70-H70)))</f>
        <v/>
      </c>
      <c r="N70" s="51"/>
      <c r="O70" s="44"/>
      <c r="P70" s="25"/>
      <c r="Q70" s="20" t="str">
        <f>IF(P70="","",INT(($B$2-P70)/365.25))</f>
        <v/>
      </c>
      <c r="R70" s="26"/>
      <c r="S70" s="26"/>
      <c r="T70" s="26"/>
      <c r="U70" s="2"/>
      <c r="V70" s="26"/>
      <c r="W70" s="27"/>
      <c r="X70" s="28"/>
      <c r="Y70" s="2"/>
      <c r="Z70" s="26"/>
      <c r="AA70" s="26"/>
      <c r="AB70" s="27"/>
      <c r="AC70" s="28"/>
      <c r="AD70" s="26"/>
      <c r="AE70" s="2"/>
      <c r="AF70" s="2"/>
      <c r="AG70" s="26"/>
      <c r="AH70" s="26"/>
      <c r="AI70" s="26"/>
      <c r="AJ70" s="26"/>
      <c r="AK70" s="26"/>
      <c r="AL70" s="2"/>
      <c r="AM70" s="6"/>
      <c r="AN70" s="29"/>
      <c r="AO70" s="29"/>
      <c r="AP70" s="29"/>
      <c r="AQ70" s="5"/>
      <c r="AR70" s="2"/>
      <c r="AS70" s="2"/>
      <c r="AT70" s="2"/>
      <c r="AU70" s="8"/>
      <c r="AV70" s="4"/>
      <c r="AW70" s="25"/>
      <c r="AX70" s="25"/>
      <c r="AY70" s="7"/>
      <c r="AZ70" s="26"/>
      <c r="BA70" s="26"/>
      <c r="BB70" s="26"/>
      <c r="BC70" s="2"/>
      <c r="BD70" s="26"/>
      <c r="BE70" s="26"/>
      <c r="BF70" s="26"/>
      <c r="BG70" s="26"/>
      <c r="BH70" s="26"/>
      <c r="BI70" s="2"/>
      <c r="BJ70" s="6"/>
      <c r="BK70" s="29"/>
      <c r="BL70" s="29"/>
      <c r="BM70" s="27"/>
      <c r="BN70" s="5"/>
      <c r="BO70" s="26"/>
      <c r="BP70" s="8"/>
      <c r="BQ70" s="27"/>
    </row>
    <row r="71" spans="1:69" x14ac:dyDescent="0.3">
      <c r="A71" s="19"/>
      <c r="B71" s="18"/>
      <c r="C71" s="107"/>
      <c r="D71" s="55"/>
      <c r="E71" s="19"/>
      <c r="F71" s="19"/>
      <c r="G71" s="18"/>
      <c r="H71" s="18"/>
      <c r="I71" s="18"/>
      <c r="J71" s="20" t="str">
        <f>IF(H71="","",IF(I71="",$B$2-H71,I71-H71))</f>
        <v/>
      </c>
      <c r="K71" s="49"/>
      <c r="L71" s="21" t="str">
        <f>IF(H71="","",IF(I71="",($B$2-H71)/30,(I71-H71)/30))</f>
        <v/>
      </c>
      <c r="M71" s="33" t="str">
        <f>+IF(H71="","",IF(H71&lt;$B$1,IF(I71="",$B$2-$B$1,I71-$B$1),IF(I71="",$B$2-H71,I71-H71)))</f>
        <v/>
      </c>
      <c r="N71" s="51"/>
      <c r="O71" s="44"/>
      <c r="P71" s="25"/>
      <c r="Q71" s="20" t="str">
        <f>IF(P71="","",INT(($B$2-P71)/365.25))</f>
        <v/>
      </c>
      <c r="R71" s="26"/>
      <c r="S71" s="26"/>
      <c r="T71" s="26"/>
      <c r="U71" s="2"/>
      <c r="V71" s="26"/>
      <c r="W71" s="27"/>
      <c r="X71" s="28"/>
      <c r="Y71" s="2"/>
      <c r="Z71" s="26"/>
      <c r="AA71" s="26"/>
      <c r="AB71" s="27"/>
      <c r="AC71" s="28"/>
      <c r="AD71" s="26"/>
      <c r="AE71" s="2"/>
      <c r="AF71" s="2"/>
      <c r="AG71" s="26"/>
      <c r="AH71" s="26"/>
      <c r="AI71" s="26"/>
      <c r="AJ71" s="26"/>
      <c r="AK71" s="26"/>
      <c r="AL71" s="2"/>
      <c r="AM71" s="6"/>
      <c r="AN71" s="29"/>
      <c r="AO71" s="29"/>
      <c r="AP71" s="29"/>
      <c r="AQ71" s="5"/>
      <c r="AR71" s="2"/>
      <c r="AS71" s="2"/>
      <c r="AT71" s="2"/>
      <c r="AU71" s="8"/>
      <c r="AV71" s="4"/>
      <c r="AW71" s="25"/>
      <c r="AX71" s="25"/>
      <c r="AY71" s="7"/>
      <c r="AZ71" s="26"/>
      <c r="BA71" s="26"/>
      <c r="BB71" s="26"/>
      <c r="BC71" s="2"/>
      <c r="BD71" s="26"/>
      <c r="BE71" s="26"/>
      <c r="BF71" s="26"/>
      <c r="BG71" s="26"/>
      <c r="BH71" s="26"/>
      <c r="BI71" s="2"/>
      <c r="BJ71" s="6"/>
      <c r="BK71" s="29"/>
      <c r="BL71" s="29"/>
      <c r="BM71" s="27"/>
      <c r="BN71" s="5"/>
      <c r="BO71" s="26"/>
      <c r="BP71" s="8"/>
      <c r="BQ71" s="27"/>
    </row>
    <row r="72" spans="1:69" x14ac:dyDescent="0.3">
      <c r="A72" s="19"/>
      <c r="B72" s="18"/>
      <c r="C72" s="107"/>
      <c r="D72" s="55"/>
      <c r="E72" s="19"/>
      <c r="F72" s="19"/>
      <c r="G72" s="18"/>
      <c r="H72" s="18"/>
      <c r="I72" s="18"/>
      <c r="J72" s="20" t="str">
        <f>IF(H72="","",IF(I72="",$B$2-H72,I72-H72))</f>
        <v/>
      </c>
      <c r="K72" s="49"/>
      <c r="L72" s="21" t="str">
        <f>IF(H72="","",IF(I72="",($B$2-H72)/30,(I72-H72)/30))</f>
        <v/>
      </c>
      <c r="M72" s="33" t="str">
        <f>+IF(H72="","",IF(H72&lt;$B$1,IF(I72="",$B$2-$B$1,I72-$B$1),IF(I72="",$B$2-H72,I72-H72)))</f>
        <v/>
      </c>
      <c r="N72" s="51"/>
      <c r="O72" s="44"/>
      <c r="P72" s="25"/>
      <c r="Q72" s="20" t="str">
        <f>IF(P72="","",INT(($B$2-P72)/365.25))</f>
        <v/>
      </c>
      <c r="R72" s="26"/>
      <c r="S72" s="26"/>
      <c r="T72" s="26"/>
      <c r="U72" s="2"/>
      <c r="V72" s="26"/>
      <c r="W72" s="27"/>
      <c r="X72" s="28"/>
      <c r="Y72" s="2"/>
      <c r="Z72" s="26"/>
      <c r="AA72" s="26"/>
      <c r="AB72" s="27"/>
      <c r="AC72" s="28"/>
      <c r="AD72" s="26"/>
      <c r="AE72" s="2"/>
      <c r="AF72" s="2"/>
      <c r="AG72" s="26"/>
      <c r="AH72" s="26"/>
      <c r="AI72" s="26"/>
      <c r="AJ72" s="26"/>
      <c r="AK72" s="26"/>
      <c r="AL72" s="2"/>
      <c r="AM72" s="6"/>
      <c r="AN72" s="29"/>
      <c r="AO72" s="29"/>
      <c r="AP72" s="29"/>
      <c r="AQ72" s="5"/>
      <c r="AR72" s="2"/>
      <c r="AS72" s="2"/>
      <c r="AT72" s="2"/>
      <c r="AU72" s="8"/>
      <c r="AV72" s="4"/>
      <c r="AW72" s="25"/>
      <c r="AX72" s="25"/>
      <c r="AY72" s="7"/>
      <c r="AZ72" s="26"/>
      <c r="BA72" s="26"/>
      <c r="BB72" s="26"/>
      <c r="BC72" s="2"/>
      <c r="BD72" s="26"/>
      <c r="BE72" s="26"/>
      <c r="BF72" s="26"/>
      <c r="BG72" s="26"/>
      <c r="BH72" s="26"/>
      <c r="BI72" s="2"/>
      <c r="BJ72" s="6"/>
      <c r="BK72" s="29"/>
      <c r="BL72" s="29"/>
      <c r="BM72" s="27"/>
      <c r="BN72" s="5"/>
      <c r="BO72" s="26"/>
      <c r="BP72" s="8"/>
      <c r="BQ72" s="27"/>
    </row>
    <row r="73" spans="1:69" x14ac:dyDescent="0.3">
      <c r="A73" s="19"/>
      <c r="B73" s="18"/>
      <c r="C73" s="107"/>
      <c r="D73" s="55"/>
      <c r="E73" s="19"/>
      <c r="F73" s="19"/>
      <c r="G73" s="18"/>
      <c r="H73" s="18"/>
      <c r="I73" s="18"/>
      <c r="J73" s="20" t="str">
        <f>IF(H73="","",IF(I73="",$B$2-H73,I73-H73))</f>
        <v/>
      </c>
      <c r="K73" s="49"/>
      <c r="L73" s="21" t="str">
        <f>IF(H73="","",IF(I73="",($B$2-H73)/30,(I73-H73)/30))</f>
        <v/>
      </c>
      <c r="M73" s="33" t="str">
        <f>+IF(H73="","",IF(H73&lt;$B$1,IF(I73="",$B$2-$B$1,I73-$B$1),IF(I73="",$B$2-H73,I73-H73)))</f>
        <v/>
      </c>
      <c r="N73" s="51"/>
      <c r="O73" s="44"/>
      <c r="P73" s="25"/>
      <c r="Q73" s="20" t="str">
        <f>IF(P73="","",INT(($B$2-P73)/365.25))</f>
        <v/>
      </c>
      <c r="R73" s="26"/>
      <c r="S73" s="26"/>
      <c r="T73" s="26"/>
      <c r="U73" s="2"/>
      <c r="V73" s="26"/>
      <c r="W73" s="27"/>
      <c r="X73" s="28"/>
      <c r="Y73" s="2"/>
      <c r="Z73" s="26"/>
      <c r="AA73" s="26"/>
      <c r="AB73" s="27"/>
      <c r="AC73" s="28"/>
      <c r="AD73" s="26"/>
      <c r="AE73" s="2"/>
      <c r="AF73" s="2"/>
      <c r="AG73" s="26"/>
      <c r="AH73" s="26"/>
      <c r="AI73" s="26"/>
      <c r="AJ73" s="26"/>
      <c r="AK73" s="26"/>
      <c r="AL73" s="2"/>
      <c r="AM73" s="6"/>
      <c r="AN73" s="29"/>
      <c r="AO73" s="29"/>
      <c r="AP73" s="29"/>
      <c r="AQ73" s="5"/>
      <c r="AR73" s="2"/>
      <c r="AS73" s="2"/>
      <c r="AT73" s="2"/>
      <c r="AU73" s="8"/>
      <c r="AV73" s="4"/>
      <c r="AW73" s="25"/>
      <c r="AX73" s="25"/>
      <c r="AY73" s="7"/>
      <c r="AZ73" s="26"/>
      <c r="BA73" s="26"/>
      <c r="BB73" s="26"/>
      <c r="BC73" s="2"/>
      <c r="BD73" s="26"/>
      <c r="BE73" s="26"/>
      <c r="BF73" s="26"/>
      <c r="BG73" s="26"/>
      <c r="BH73" s="26"/>
      <c r="BI73" s="2"/>
      <c r="BJ73" s="6"/>
      <c r="BK73" s="29"/>
      <c r="BL73" s="29"/>
      <c r="BM73" s="27"/>
      <c r="BN73" s="5"/>
      <c r="BO73" s="26"/>
      <c r="BP73" s="8"/>
      <c r="BQ73" s="27"/>
    </row>
    <row r="74" spans="1:69" x14ac:dyDescent="0.3">
      <c r="A74" s="19"/>
      <c r="B74" s="18"/>
      <c r="C74" s="107"/>
      <c r="D74" s="55"/>
      <c r="E74" s="19"/>
      <c r="F74" s="19"/>
      <c r="G74" s="18"/>
      <c r="H74" s="18"/>
      <c r="I74" s="18"/>
      <c r="J74" s="20" t="str">
        <f>IF(H74="","",IF(I74="",$B$2-H74,I74-H74))</f>
        <v/>
      </c>
      <c r="K74" s="49"/>
      <c r="L74" s="21" t="str">
        <f>IF(H74="","",IF(I74="",($B$2-H74)/30,(I74-H74)/30))</f>
        <v/>
      </c>
      <c r="M74" s="33" t="str">
        <f>+IF(H74="","",IF(H74&lt;$B$1,IF(I74="",$B$2-$B$1,I74-$B$1),IF(I74="",$B$2-H74,I74-H74)))</f>
        <v/>
      </c>
      <c r="N74" s="51"/>
      <c r="O74" s="44"/>
      <c r="P74" s="25"/>
      <c r="Q74" s="20" t="str">
        <f>IF(P74="","",INT(($B$2-P74)/365.25))</f>
        <v/>
      </c>
      <c r="R74" s="26"/>
      <c r="S74" s="26"/>
      <c r="T74" s="26"/>
      <c r="U74" s="2"/>
      <c r="V74" s="26"/>
      <c r="W74" s="27"/>
      <c r="X74" s="28"/>
      <c r="Y74" s="2"/>
      <c r="Z74" s="26"/>
      <c r="AA74" s="26"/>
      <c r="AB74" s="27"/>
      <c r="AC74" s="28"/>
      <c r="AD74" s="26"/>
      <c r="AE74" s="2"/>
      <c r="AF74" s="2"/>
      <c r="AG74" s="26"/>
      <c r="AH74" s="26"/>
      <c r="AI74" s="26"/>
      <c r="AJ74" s="26"/>
      <c r="AK74" s="26"/>
      <c r="AL74" s="2"/>
      <c r="AM74" s="6"/>
      <c r="AN74" s="29"/>
      <c r="AO74" s="29"/>
      <c r="AP74" s="29"/>
      <c r="AQ74" s="5"/>
      <c r="AR74" s="2"/>
      <c r="AS74" s="2"/>
      <c r="AT74" s="2"/>
      <c r="AU74" s="8"/>
      <c r="AV74" s="4"/>
      <c r="AW74" s="25"/>
      <c r="AX74" s="25"/>
      <c r="AY74" s="7"/>
      <c r="AZ74" s="26"/>
      <c r="BA74" s="26"/>
      <c r="BB74" s="26"/>
      <c r="BC74" s="2"/>
      <c r="BD74" s="26"/>
      <c r="BE74" s="26"/>
      <c r="BF74" s="26"/>
      <c r="BG74" s="26"/>
      <c r="BH74" s="26"/>
      <c r="BI74" s="2"/>
      <c r="BJ74" s="6"/>
      <c r="BK74" s="29"/>
      <c r="BL74" s="29"/>
      <c r="BM74" s="27"/>
      <c r="BN74" s="5"/>
      <c r="BO74" s="26"/>
      <c r="BP74" s="8"/>
      <c r="BQ74" s="27"/>
    </row>
    <row r="75" spans="1:69" x14ac:dyDescent="0.3">
      <c r="A75" s="19"/>
      <c r="B75" s="18"/>
      <c r="C75" s="107"/>
      <c r="D75" s="55"/>
      <c r="E75" s="19"/>
      <c r="F75" s="19"/>
      <c r="G75" s="18"/>
      <c r="H75" s="18"/>
      <c r="I75" s="18"/>
      <c r="J75" s="20" t="str">
        <f>IF(H75="","",IF(I75="",$B$2-H75,I75-H75))</f>
        <v/>
      </c>
      <c r="K75" s="49"/>
      <c r="L75" s="21" t="str">
        <f>IF(H75="","",IF(I75="",($B$2-H75)/30,(I75-H75)/30))</f>
        <v/>
      </c>
      <c r="M75" s="33" t="str">
        <f>+IF(H75="","",IF(H75&lt;$B$1,IF(I75="",$B$2-$B$1,I75-$B$1),IF(I75="",$B$2-H75,I75-H75)))</f>
        <v/>
      </c>
      <c r="N75" s="51"/>
      <c r="O75" s="44"/>
      <c r="P75" s="25"/>
      <c r="Q75" s="20" t="str">
        <f>IF(P75="","",INT(($B$2-P75)/365.25))</f>
        <v/>
      </c>
      <c r="R75" s="26"/>
      <c r="S75" s="26"/>
      <c r="T75" s="26"/>
      <c r="U75" s="2"/>
      <c r="V75" s="26"/>
      <c r="W75" s="27"/>
      <c r="X75" s="28"/>
      <c r="Y75" s="2"/>
      <c r="Z75" s="26"/>
      <c r="AA75" s="26"/>
      <c r="AB75" s="27"/>
      <c r="AC75" s="28"/>
      <c r="AD75" s="26"/>
      <c r="AE75" s="2"/>
      <c r="AF75" s="2"/>
      <c r="AG75" s="26"/>
      <c r="AH75" s="26"/>
      <c r="AI75" s="26"/>
      <c r="AJ75" s="26"/>
      <c r="AK75" s="26"/>
      <c r="AL75" s="2"/>
      <c r="AM75" s="6"/>
      <c r="AN75" s="29"/>
      <c r="AO75" s="29"/>
      <c r="AP75" s="29"/>
      <c r="AQ75" s="5"/>
      <c r="AR75" s="2"/>
      <c r="AS75" s="2"/>
      <c r="AT75" s="2"/>
      <c r="AU75" s="8"/>
      <c r="AV75" s="4"/>
      <c r="AW75" s="25"/>
      <c r="AX75" s="25"/>
      <c r="AY75" s="7"/>
      <c r="AZ75" s="26"/>
      <c r="BA75" s="26"/>
      <c r="BB75" s="26"/>
      <c r="BC75" s="2"/>
      <c r="BD75" s="26"/>
      <c r="BE75" s="26"/>
      <c r="BF75" s="26"/>
      <c r="BG75" s="26"/>
      <c r="BH75" s="26"/>
      <c r="BI75" s="2"/>
      <c r="BJ75" s="6"/>
      <c r="BK75" s="29"/>
      <c r="BL75" s="29"/>
      <c r="BM75" s="27"/>
      <c r="BN75" s="5"/>
      <c r="BO75" s="26"/>
      <c r="BP75" s="8"/>
      <c r="BQ75" s="27"/>
    </row>
    <row r="76" spans="1:69" x14ac:dyDescent="0.3">
      <c r="A76" s="19"/>
      <c r="B76" s="18"/>
      <c r="C76" s="107"/>
      <c r="D76" s="55"/>
      <c r="E76" s="19"/>
      <c r="F76" s="19"/>
      <c r="G76" s="18"/>
      <c r="H76" s="18"/>
      <c r="I76" s="18"/>
      <c r="J76" s="20" t="str">
        <f>IF(H76="","",IF(I76="",$B$2-H76,I76-H76))</f>
        <v/>
      </c>
      <c r="K76" s="49"/>
      <c r="L76" s="21" t="str">
        <f>IF(H76="","",IF(I76="",($B$2-H76)/30,(I76-H76)/30))</f>
        <v/>
      </c>
      <c r="M76" s="33" t="str">
        <f>+IF(H76="","",IF(H76&lt;$B$1,IF(I76="",$B$2-$B$1,I76-$B$1),IF(I76="",$B$2-H76,I76-H76)))</f>
        <v/>
      </c>
      <c r="N76" s="51"/>
      <c r="O76" s="44"/>
      <c r="P76" s="25"/>
      <c r="Q76" s="20" t="str">
        <f>IF(P76="","",INT(($B$2-P76)/365.25))</f>
        <v/>
      </c>
      <c r="R76" s="26"/>
      <c r="S76" s="26"/>
      <c r="T76" s="26"/>
      <c r="U76" s="2"/>
      <c r="V76" s="26"/>
      <c r="W76" s="27"/>
      <c r="X76" s="28"/>
      <c r="Y76" s="2"/>
      <c r="Z76" s="26"/>
      <c r="AA76" s="26"/>
      <c r="AB76" s="27"/>
      <c r="AC76" s="28"/>
      <c r="AD76" s="26"/>
      <c r="AE76" s="2"/>
      <c r="AF76" s="2"/>
      <c r="AG76" s="26"/>
      <c r="AH76" s="26"/>
      <c r="AI76" s="26"/>
      <c r="AJ76" s="26"/>
      <c r="AK76" s="26"/>
      <c r="AL76" s="2"/>
      <c r="AM76" s="6"/>
      <c r="AN76" s="29"/>
      <c r="AO76" s="29"/>
      <c r="AP76" s="29"/>
      <c r="AQ76" s="5"/>
      <c r="AR76" s="2"/>
      <c r="AS76" s="2"/>
      <c r="AT76" s="2"/>
      <c r="AU76" s="8"/>
      <c r="AV76" s="4"/>
      <c r="AW76" s="25"/>
      <c r="AX76" s="25"/>
      <c r="AY76" s="7"/>
      <c r="AZ76" s="26"/>
      <c r="BA76" s="26"/>
      <c r="BB76" s="26"/>
      <c r="BC76" s="2"/>
      <c r="BD76" s="26"/>
      <c r="BE76" s="26"/>
      <c r="BF76" s="26"/>
      <c r="BG76" s="26"/>
      <c r="BH76" s="26"/>
      <c r="BI76" s="2"/>
      <c r="BJ76" s="6"/>
      <c r="BK76" s="29"/>
      <c r="BL76" s="29"/>
      <c r="BM76" s="27"/>
      <c r="BN76" s="5"/>
      <c r="BO76" s="26"/>
      <c r="BP76" s="8"/>
      <c r="BQ76" s="27"/>
    </row>
    <row r="77" spans="1:69" x14ac:dyDescent="0.3">
      <c r="A77" s="19"/>
      <c r="B77" s="18"/>
      <c r="C77" s="107"/>
      <c r="D77" s="55"/>
      <c r="E77" s="19"/>
      <c r="F77" s="19"/>
      <c r="G77" s="18"/>
      <c r="H77" s="18"/>
      <c r="I77" s="18"/>
      <c r="J77" s="20" t="str">
        <f>IF(H77="","",IF(I77="",$B$2-H77,I77-H77))</f>
        <v/>
      </c>
      <c r="K77" s="49"/>
      <c r="L77" s="21" t="str">
        <f>IF(H77="","",IF(I77="",($B$2-H77)/30,(I77-H77)/30))</f>
        <v/>
      </c>
      <c r="M77" s="33" t="str">
        <f>+IF(H77="","",IF(H77&lt;$B$1,IF(I77="",$B$2-$B$1,I77-$B$1),IF(I77="",$B$2-H77,I77-H77)))</f>
        <v/>
      </c>
      <c r="N77" s="51"/>
      <c r="O77" s="44"/>
      <c r="P77" s="25"/>
      <c r="Q77" s="20" t="str">
        <f>IF(P77="","",INT(($B$2-P77)/365.25))</f>
        <v/>
      </c>
      <c r="R77" s="26"/>
      <c r="S77" s="26"/>
      <c r="T77" s="26"/>
      <c r="U77" s="2"/>
      <c r="V77" s="26"/>
      <c r="W77" s="27"/>
      <c r="X77" s="28"/>
      <c r="Y77" s="2"/>
      <c r="Z77" s="26"/>
      <c r="AA77" s="26"/>
      <c r="AB77" s="27"/>
      <c r="AC77" s="28"/>
      <c r="AD77" s="26"/>
      <c r="AE77" s="2"/>
      <c r="AF77" s="2"/>
      <c r="AG77" s="26"/>
      <c r="AH77" s="26"/>
      <c r="AI77" s="26"/>
      <c r="AJ77" s="26"/>
      <c r="AK77" s="26"/>
      <c r="AL77" s="2"/>
      <c r="AM77" s="6"/>
      <c r="AN77" s="29"/>
      <c r="AO77" s="29"/>
      <c r="AP77" s="29"/>
      <c r="AQ77" s="5"/>
      <c r="AR77" s="2"/>
      <c r="AS77" s="2"/>
      <c r="AT77" s="2"/>
      <c r="AU77" s="8"/>
      <c r="AV77" s="4"/>
      <c r="AW77" s="25"/>
      <c r="AX77" s="25"/>
      <c r="AY77" s="7"/>
      <c r="AZ77" s="26"/>
      <c r="BA77" s="26"/>
      <c r="BB77" s="26"/>
      <c r="BC77" s="2"/>
      <c r="BD77" s="26"/>
      <c r="BE77" s="26"/>
      <c r="BF77" s="26"/>
      <c r="BG77" s="26"/>
      <c r="BH77" s="26"/>
      <c r="BI77" s="2"/>
      <c r="BJ77" s="6"/>
      <c r="BK77" s="29"/>
      <c r="BL77" s="29"/>
      <c r="BM77" s="27"/>
      <c r="BN77" s="5"/>
      <c r="BO77" s="26"/>
      <c r="BP77" s="8"/>
      <c r="BQ77" s="27"/>
    </row>
    <row r="78" spans="1:69" x14ac:dyDescent="0.3">
      <c r="A78" s="19"/>
      <c r="B78" s="18"/>
      <c r="C78" s="107"/>
      <c r="D78" s="55"/>
      <c r="E78" s="19"/>
      <c r="F78" s="19"/>
      <c r="G78" s="18"/>
      <c r="H78" s="18"/>
      <c r="I78" s="18"/>
      <c r="J78" s="20" t="str">
        <f>IF(H78="","",IF(I78="",$B$2-H78,I78-H78))</f>
        <v/>
      </c>
      <c r="K78" s="49"/>
      <c r="L78" s="21" t="str">
        <f>IF(H78="","",IF(I78="",($B$2-H78)/30,(I78-H78)/30))</f>
        <v/>
      </c>
      <c r="M78" s="33" t="str">
        <f>+IF(H78="","",IF(H78&lt;$B$1,IF(I78="",$B$2-$B$1,I78-$B$1),IF(I78="",$B$2-H78,I78-H78)))</f>
        <v/>
      </c>
      <c r="N78" s="51"/>
      <c r="O78" s="44"/>
      <c r="P78" s="25"/>
      <c r="Q78" s="20" t="str">
        <f>IF(P78="","",INT(($B$2-P78)/365.25))</f>
        <v/>
      </c>
      <c r="R78" s="26"/>
      <c r="S78" s="26"/>
      <c r="T78" s="26"/>
      <c r="U78" s="2"/>
      <c r="V78" s="26"/>
      <c r="W78" s="27"/>
      <c r="X78" s="28"/>
      <c r="Y78" s="2"/>
      <c r="Z78" s="26"/>
      <c r="AA78" s="26"/>
      <c r="AB78" s="27"/>
      <c r="AC78" s="28"/>
      <c r="AD78" s="26"/>
      <c r="AE78" s="2"/>
      <c r="AF78" s="2"/>
      <c r="AG78" s="26"/>
      <c r="AH78" s="26"/>
      <c r="AI78" s="26"/>
      <c r="AJ78" s="26"/>
      <c r="AK78" s="26"/>
      <c r="AL78" s="2"/>
      <c r="AM78" s="6"/>
      <c r="AN78" s="29"/>
      <c r="AO78" s="29"/>
      <c r="AP78" s="29"/>
      <c r="AQ78" s="5"/>
      <c r="AR78" s="2"/>
      <c r="AS78" s="2"/>
      <c r="AT78" s="2"/>
      <c r="AU78" s="8"/>
      <c r="AV78" s="4"/>
      <c r="AW78" s="25"/>
      <c r="AX78" s="25"/>
      <c r="AY78" s="7"/>
      <c r="AZ78" s="26"/>
      <c r="BA78" s="26"/>
      <c r="BB78" s="26"/>
      <c r="BC78" s="2"/>
      <c r="BD78" s="26"/>
      <c r="BE78" s="26"/>
      <c r="BF78" s="26"/>
      <c r="BG78" s="26"/>
      <c r="BH78" s="26"/>
      <c r="BI78" s="2"/>
      <c r="BJ78" s="6"/>
      <c r="BK78" s="29"/>
      <c r="BL78" s="29"/>
      <c r="BM78" s="27"/>
      <c r="BN78" s="5"/>
      <c r="BO78" s="26"/>
      <c r="BP78" s="8"/>
      <c r="BQ78" s="27"/>
    </row>
    <row r="79" spans="1:69" x14ac:dyDescent="0.3">
      <c r="A79" s="19"/>
      <c r="B79" s="18"/>
      <c r="C79" s="107"/>
      <c r="D79" s="55"/>
      <c r="E79" s="19"/>
      <c r="F79" s="19"/>
      <c r="G79" s="18"/>
      <c r="H79" s="18"/>
      <c r="I79" s="18"/>
      <c r="J79" s="20" t="str">
        <f>IF(H79="","",IF(I79="",$B$2-H79,I79-H79))</f>
        <v/>
      </c>
      <c r="K79" s="49"/>
      <c r="L79" s="21" t="str">
        <f>IF(H79="","",IF(I79="",($B$2-H79)/30,(I79-H79)/30))</f>
        <v/>
      </c>
      <c r="M79" s="33" t="str">
        <f>+IF(H79="","",IF(H79&lt;$B$1,IF(I79="",$B$2-$B$1,I79-$B$1),IF(I79="",$B$2-H79,I79-H79)))</f>
        <v/>
      </c>
      <c r="N79" s="51"/>
      <c r="O79" s="44"/>
      <c r="P79" s="25"/>
      <c r="Q79" s="20" t="str">
        <f>IF(P79="","",INT(($B$2-P79)/365.25))</f>
        <v/>
      </c>
      <c r="R79" s="26"/>
      <c r="S79" s="26"/>
      <c r="T79" s="26"/>
      <c r="U79" s="2"/>
      <c r="V79" s="26"/>
      <c r="W79" s="27"/>
      <c r="X79" s="28"/>
      <c r="Y79" s="2"/>
      <c r="Z79" s="26"/>
      <c r="AA79" s="26"/>
      <c r="AB79" s="27"/>
      <c r="AC79" s="28"/>
      <c r="AD79" s="26"/>
      <c r="AE79" s="2"/>
      <c r="AF79" s="2"/>
      <c r="AG79" s="26"/>
      <c r="AH79" s="26"/>
      <c r="AI79" s="26"/>
      <c r="AJ79" s="26"/>
      <c r="AK79" s="26"/>
      <c r="AL79" s="2"/>
      <c r="AM79" s="6"/>
      <c r="AN79" s="29"/>
      <c r="AO79" s="29"/>
      <c r="AP79" s="29"/>
      <c r="AQ79" s="5"/>
      <c r="AR79" s="2"/>
      <c r="AS79" s="2"/>
      <c r="AT79" s="2"/>
      <c r="AU79" s="8"/>
      <c r="AV79" s="4"/>
      <c r="AW79" s="25"/>
      <c r="AX79" s="25"/>
      <c r="AY79" s="7"/>
      <c r="AZ79" s="26"/>
      <c r="BA79" s="26"/>
      <c r="BB79" s="26"/>
      <c r="BC79" s="2"/>
      <c r="BD79" s="26"/>
      <c r="BE79" s="26"/>
      <c r="BF79" s="26"/>
      <c r="BG79" s="26"/>
      <c r="BH79" s="26"/>
      <c r="BI79" s="2"/>
      <c r="BJ79" s="6"/>
      <c r="BK79" s="29"/>
      <c r="BL79" s="29"/>
      <c r="BM79" s="27"/>
      <c r="BN79" s="5"/>
      <c r="BO79" s="26"/>
      <c r="BP79" s="8"/>
      <c r="BQ79" s="27"/>
    </row>
    <row r="80" spans="1:69" x14ac:dyDescent="0.3">
      <c r="A80" s="19"/>
      <c r="B80" s="18"/>
      <c r="C80" s="107"/>
      <c r="D80" s="55"/>
      <c r="E80" s="19"/>
      <c r="F80" s="19"/>
      <c r="G80" s="18"/>
      <c r="H80" s="18"/>
      <c r="I80" s="18"/>
      <c r="J80" s="20" t="str">
        <f>IF(H80="","",IF(I80="",$B$2-H80,I80-H80))</f>
        <v/>
      </c>
      <c r="K80" s="49"/>
      <c r="L80" s="21" t="str">
        <f>IF(H80="","",IF(I80="",($B$2-H80)/30,(I80-H80)/30))</f>
        <v/>
      </c>
      <c r="M80" s="33" t="str">
        <f>+IF(H80="","",IF(H80&lt;$B$1,IF(I80="",$B$2-$B$1,I80-$B$1),IF(I80="",$B$2-H80,I80-H80)))</f>
        <v/>
      </c>
      <c r="N80" s="51"/>
      <c r="O80" s="44"/>
      <c r="P80" s="25"/>
      <c r="Q80" s="20" t="str">
        <f>IF(P80="","",INT(($B$2-P80)/365.25))</f>
        <v/>
      </c>
      <c r="R80" s="26"/>
      <c r="S80" s="26"/>
      <c r="T80" s="26"/>
      <c r="U80" s="2"/>
      <c r="V80" s="26"/>
      <c r="W80" s="27"/>
      <c r="X80" s="28"/>
      <c r="Y80" s="2"/>
      <c r="Z80" s="26"/>
      <c r="AA80" s="26"/>
      <c r="AB80" s="27"/>
      <c r="AC80" s="28"/>
      <c r="AD80" s="26"/>
      <c r="AE80" s="2"/>
      <c r="AF80" s="2"/>
      <c r="AG80" s="26"/>
      <c r="AH80" s="26"/>
      <c r="AI80" s="26"/>
      <c r="AJ80" s="26"/>
      <c r="AK80" s="26"/>
      <c r="AL80" s="2"/>
      <c r="AM80" s="6"/>
      <c r="AN80" s="29"/>
      <c r="AO80" s="29"/>
      <c r="AP80" s="29"/>
      <c r="AQ80" s="5"/>
      <c r="AR80" s="2"/>
      <c r="AS80" s="2"/>
      <c r="AT80" s="2"/>
      <c r="AU80" s="8"/>
      <c r="AV80" s="4"/>
      <c r="AW80" s="25"/>
      <c r="AX80" s="25"/>
      <c r="AY80" s="7"/>
      <c r="AZ80" s="26"/>
      <c r="BA80" s="26"/>
      <c r="BB80" s="26"/>
      <c r="BC80" s="2"/>
      <c r="BD80" s="26"/>
      <c r="BE80" s="26"/>
      <c r="BF80" s="26"/>
      <c r="BG80" s="26"/>
      <c r="BH80" s="26"/>
      <c r="BI80" s="2"/>
      <c r="BJ80" s="6"/>
      <c r="BK80" s="29"/>
      <c r="BL80" s="29"/>
      <c r="BM80" s="27"/>
      <c r="BN80" s="5"/>
      <c r="BO80" s="26"/>
      <c r="BP80" s="8"/>
      <c r="BQ80" s="27"/>
    </row>
    <row r="81" spans="1:69" x14ac:dyDescent="0.3">
      <c r="A81" s="19"/>
      <c r="B81" s="18"/>
      <c r="C81" s="107"/>
      <c r="D81" s="55"/>
      <c r="E81" s="19"/>
      <c r="F81" s="19"/>
      <c r="G81" s="18"/>
      <c r="H81" s="18"/>
      <c r="I81" s="18"/>
      <c r="J81" s="20" t="str">
        <f>IF(H81="","",IF(I81="",$B$2-H81,I81-H81))</f>
        <v/>
      </c>
      <c r="K81" s="49"/>
      <c r="L81" s="21" t="str">
        <f>IF(H81="","",IF(I81="",($B$2-H81)/30,(I81-H81)/30))</f>
        <v/>
      </c>
      <c r="M81" s="33" t="str">
        <f>+IF(H81="","",IF(H81&lt;$B$1,IF(I81="",$B$2-$B$1,I81-$B$1),IF(I81="",$B$2-H81,I81-H81)))</f>
        <v/>
      </c>
      <c r="N81" s="51"/>
      <c r="O81" s="44"/>
      <c r="P81" s="25"/>
      <c r="Q81" s="20" t="str">
        <f>IF(P81="","",INT(($B$2-P81)/365.25))</f>
        <v/>
      </c>
      <c r="R81" s="26"/>
      <c r="S81" s="26"/>
      <c r="T81" s="26"/>
      <c r="U81" s="2"/>
      <c r="V81" s="26"/>
      <c r="W81" s="27"/>
      <c r="X81" s="28"/>
      <c r="Y81" s="2"/>
      <c r="Z81" s="26"/>
      <c r="AA81" s="26"/>
      <c r="AB81" s="27"/>
      <c r="AC81" s="28"/>
      <c r="AD81" s="26"/>
      <c r="AE81" s="2"/>
      <c r="AF81" s="2"/>
      <c r="AG81" s="26"/>
      <c r="AH81" s="26"/>
      <c r="AI81" s="26"/>
      <c r="AJ81" s="26"/>
      <c r="AK81" s="26"/>
      <c r="AL81" s="2"/>
      <c r="AM81" s="6"/>
      <c r="AN81" s="29"/>
      <c r="AO81" s="29"/>
      <c r="AP81" s="29"/>
      <c r="AQ81" s="5"/>
      <c r="AR81" s="2"/>
      <c r="AS81" s="2"/>
      <c r="AT81" s="2"/>
      <c r="AU81" s="8"/>
      <c r="AV81" s="4"/>
      <c r="AW81" s="25"/>
      <c r="AX81" s="25"/>
      <c r="AY81" s="7"/>
      <c r="AZ81" s="26"/>
      <c r="BA81" s="26"/>
      <c r="BB81" s="26"/>
      <c r="BC81" s="2"/>
      <c r="BD81" s="26"/>
      <c r="BE81" s="26"/>
      <c r="BF81" s="26"/>
      <c r="BG81" s="26"/>
      <c r="BH81" s="26"/>
      <c r="BI81" s="2"/>
      <c r="BJ81" s="6"/>
      <c r="BK81" s="29"/>
      <c r="BL81" s="29"/>
      <c r="BM81" s="27"/>
      <c r="BN81" s="5"/>
      <c r="BO81" s="26"/>
      <c r="BP81" s="8"/>
      <c r="BQ81" s="27"/>
    </row>
    <row r="82" spans="1:69" x14ac:dyDescent="0.3">
      <c r="A82" s="19"/>
      <c r="B82" s="18"/>
      <c r="C82" s="107"/>
      <c r="D82" s="55"/>
      <c r="E82" s="19"/>
      <c r="F82" s="19"/>
      <c r="G82" s="18"/>
      <c r="H82" s="18"/>
      <c r="I82" s="18"/>
      <c r="J82" s="20" t="str">
        <f>IF(H82="","",IF(I82="",$B$2-H82,I82-H82))</f>
        <v/>
      </c>
      <c r="K82" s="49"/>
      <c r="L82" s="21" t="str">
        <f>IF(H82="","",IF(I82="",($B$2-H82)/30,(I82-H82)/30))</f>
        <v/>
      </c>
      <c r="M82" s="33" t="str">
        <f>+IF(H82="","",IF(H82&lt;$B$1,IF(I82="",$B$2-$B$1,I82-$B$1),IF(I82="",$B$2-H82,I82-H82)))</f>
        <v/>
      </c>
      <c r="N82" s="51"/>
      <c r="O82" s="44"/>
      <c r="P82" s="25"/>
      <c r="Q82" s="20" t="str">
        <f>IF(P82="","",INT(($B$2-P82)/365.25))</f>
        <v/>
      </c>
      <c r="R82" s="26"/>
      <c r="S82" s="26"/>
      <c r="T82" s="26"/>
      <c r="U82" s="2"/>
      <c r="V82" s="26"/>
      <c r="W82" s="27"/>
      <c r="X82" s="28"/>
      <c r="Y82" s="2"/>
      <c r="Z82" s="26"/>
      <c r="AA82" s="26"/>
      <c r="AB82" s="27"/>
      <c r="AC82" s="28"/>
      <c r="AD82" s="26"/>
      <c r="AE82" s="2"/>
      <c r="AF82" s="2"/>
      <c r="AG82" s="26"/>
      <c r="AH82" s="26"/>
      <c r="AI82" s="26"/>
      <c r="AJ82" s="26"/>
      <c r="AK82" s="26"/>
      <c r="AL82" s="2"/>
      <c r="AM82" s="6"/>
      <c r="AN82" s="29"/>
      <c r="AO82" s="29"/>
      <c r="AP82" s="29"/>
      <c r="AQ82" s="5"/>
      <c r="AR82" s="2"/>
      <c r="AS82" s="2"/>
      <c r="AT82" s="2"/>
      <c r="AU82" s="8"/>
      <c r="AV82" s="4"/>
      <c r="AW82" s="25"/>
      <c r="AX82" s="25"/>
      <c r="AY82" s="7"/>
      <c r="AZ82" s="26"/>
      <c r="BA82" s="26"/>
      <c r="BB82" s="26"/>
      <c r="BC82" s="2"/>
      <c r="BD82" s="26"/>
      <c r="BE82" s="26"/>
      <c r="BF82" s="26"/>
      <c r="BG82" s="26"/>
      <c r="BH82" s="26"/>
      <c r="BI82" s="2"/>
      <c r="BJ82" s="6"/>
      <c r="BK82" s="29"/>
      <c r="BL82" s="29"/>
      <c r="BM82" s="27"/>
      <c r="BN82" s="5"/>
      <c r="BO82" s="26"/>
      <c r="BP82" s="8"/>
      <c r="BQ82" s="27"/>
    </row>
    <row r="83" spans="1:69" x14ac:dyDescent="0.3">
      <c r="A83" s="19"/>
      <c r="B83" s="18"/>
      <c r="C83" s="107"/>
      <c r="D83" s="55"/>
      <c r="E83" s="19"/>
      <c r="F83" s="19"/>
      <c r="G83" s="18"/>
      <c r="H83" s="18"/>
      <c r="I83" s="18"/>
      <c r="J83" s="20" t="str">
        <f>IF(H83="","",IF(I83="",$B$2-H83,I83-H83))</f>
        <v/>
      </c>
      <c r="K83" s="49"/>
      <c r="L83" s="21" t="str">
        <f>IF(H83="","",IF(I83="",($B$2-H83)/30,(I83-H83)/30))</f>
        <v/>
      </c>
      <c r="M83" s="33" t="str">
        <f>+IF(H83="","",IF(H83&lt;$B$1,IF(I83="",$B$2-$B$1,I83-$B$1),IF(I83="",$B$2-H83,I83-H83)))</f>
        <v/>
      </c>
      <c r="N83" s="51"/>
      <c r="O83" s="44"/>
      <c r="P83" s="25"/>
      <c r="Q83" s="20" t="str">
        <f>IF(P83="","",INT(($B$2-P83)/365.25))</f>
        <v/>
      </c>
      <c r="R83" s="26"/>
      <c r="S83" s="26"/>
      <c r="T83" s="26"/>
      <c r="U83" s="2"/>
      <c r="V83" s="26"/>
      <c r="W83" s="27"/>
      <c r="X83" s="28"/>
      <c r="Y83" s="2"/>
      <c r="Z83" s="26"/>
      <c r="AA83" s="26"/>
      <c r="AB83" s="27"/>
      <c r="AC83" s="28"/>
      <c r="AD83" s="26"/>
      <c r="AE83" s="2"/>
      <c r="AF83" s="2"/>
      <c r="AG83" s="26"/>
      <c r="AH83" s="26"/>
      <c r="AI83" s="26"/>
      <c r="AJ83" s="26"/>
      <c r="AK83" s="26"/>
      <c r="AL83" s="2"/>
      <c r="AM83" s="6"/>
      <c r="AN83" s="29"/>
      <c r="AO83" s="29"/>
      <c r="AP83" s="29"/>
      <c r="AQ83" s="5"/>
      <c r="AR83" s="2"/>
      <c r="AS83" s="2"/>
      <c r="AT83" s="2"/>
      <c r="AU83" s="8"/>
      <c r="AV83" s="4"/>
      <c r="AW83" s="25"/>
      <c r="AX83" s="25"/>
      <c r="AY83" s="7"/>
      <c r="AZ83" s="26"/>
      <c r="BA83" s="26"/>
      <c r="BB83" s="26"/>
      <c r="BC83" s="2"/>
      <c r="BD83" s="26"/>
      <c r="BE83" s="26"/>
      <c r="BF83" s="26"/>
      <c r="BG83" s="26"/>
      <c r="BH83" s="26"/>
      <c r="BI83" s="2"/>
      <c r="BJ83" s="6"/>
      <c r="BK83" s="29"/>
      <c r="BL83" s="29"/>
      <c r="BM83" s="27"/>
      <c r="BN83" s="5"/>
      <c r="BO83" s="26"/>
      <c r="BP83" s="8"/>
      <c r="BQ83" s="27"/>
    </row>
    <row r="84" spans="1:69" x14ac:dyDescent="0.3">
      <c r="A84" s="19"/>
      <c r="B84" s="18"/>
      <c r="C84" s="107"/>
      <c r="D84" s="55"/>
      <c r="E84" s="19"/>
      <c r="F84" s="19"/>
      <c r="G84" s="18"/>
      <c r="H84" s="18"/>
      <c r="I84" s="18"/>
      <c r="J84" s="20" t="str">
        <f>IF(H84="","",IF(I84="",$B$2-H84,I84-H84))</f>
        <v/>
      </c>
      <c r="K84" s="49"/>
      <c r="L84" s="21" t="str">
        <f>IF(H84="","",IF(I84="",($B$2-H84)/30,(I84-H84)/30))</f>
        <v/>
      </c>
      <c r="M84" s="33" t="str">
        <f>+IF(H84="","",IF(H84&lt;$B$1,IF(I84="",$B$2-$B$1,I84-$B$1),IF(I84="",$B$2-H84,I84-H84)))</f>
        <v/>
      </c>
      <c r="N84" s="51"/>
      <c r="O84" s="44"/>
      <c r="P84" s="25"/>
      <c r="Q84" s="20" t="str">
        <f>IF(P84="","",INT(($B$2-P84)/365.25))</f>
        <v/>
      </c>
      <c r="R84" s="26"/>
      <c r="S84" s="26"/>
      <c r="T84" s="26"/>
      <c r="U84" s="2"/>
      <c r="V84" s="26"/>
      <c r="W84" s="27"/>
      <c r="X84" s="28"/>
      <c r="Y84" s="2"/>
      <c r="Z84" s="26"/>
      <c r="AA84" s="26"/>
      <c r="AB84" s="27"/>
      <c r="AC84" s="28"/>
      <c r="AD84" s="26"/>
      <c r="AE84" s="2"/>
      <c r="AF84" s="2"/>
      <c r="AG84" s="26"/>
      <c r="AH84" s="26"/>
      <c r="AI84" s="26"/>
      <c r="AJ84" s="26"/>
      <c r="AK84" s="26"/>
      <c r="AL84" s="2"/>
      <c r="AM84" s="6"/>
      <c r="AN84" s="29"/>
      <c r="AO84" s="29"/>
      <c r="AP84" s="29"/>
      <c r="AQ84" s="5"/>
      <c r="AR84" s="2"/>
      <c r="AS84" s="2"/>
      <c r="AT84" s="2"/>
      <c r="AU84" s="8"/>
      <c r="AV84" s="4"/>
      <c r="AW84" s="25"/>
      <c r="AX84" s="25"/>
      <c r="AY84" s="7"/>
      <c r="AZ84" s="26"/>
      <c r="BA84" s="26"/>
      <c r="BB84" s="26"/>
      <c r="BC84" s="2"/>
      <c r="BD84" s="26"/>
      <c r="BE84" s="26"/>
      <c r="BF84" s="26"/>
      <c r="BG84" s="26"/>
      <c r="BH84" s="26"/>
      <c r="BI84" s="2"/>
      <c r="BJ84" s="6"/>
      <c r="BK84" s="29"/>
      <c r="BL84" s="29"/>
      <c r="BM84" s="27"/>
      <c r="BN84" s="5"/>
      <c r="BO84" s="26"/>
      <c r="BP84" s="8"/>
      <c r="BQ84" s="27"/>
    </row>
    <row r="85" spans="1:69" x14ac:dyDescent="0.3">
      <c r="A85" s="19"/>
      <c r="B85" s="18"/>
      <c r="C85" s="107"/>
      <c r="D85" s="55"/>
      <c r="E85" s="19"/>
      <c r="F85" s="19"/>
      <c r="G85" s="18"/>
      <c r="H85" s="18"/>
      <c r="I85" s="18"/>
      <c r="J85" s="20" t="str">
        <f>IF(H85="","",IF(I85="",$B$2-H85,I85-H85))</f>
        <v/>
      </c>
      <c r="K85" s="49"/>
      <c r="L85" s="21" t="str">
        <f>IF(H85="","",IF(I85="",($B$2-H85)/30,(I85-H85)/30))</f>
        <v/>
      </c>
      <c r="M85" s="33" t="str">
        <f>+IF(H85="","",IF(H85&lt;$B$1,IF(I85="",$B$2-$B$1,I85-$B$1),IF(I85="",$B$2-H85,I85-H85)))</f>
        <v/>
      </c>
      <c r="N85" s="51"/>
      <c r="O85" s="44"/>
      <c r="P85" s="25"/>
      <c r="Q85" s="20" t="str">
        <f>IF(P85="","",INT(($B$2-P85)/365.25))</f>
        <v/>
      </c>
      <c r="R85" s="26"/>
      <c r="S85" s="26"/>
      <c r="T85" s="26"/>
      <c r="U85" s="2"/>
      <c r="V85" s="26"/>
      <c r="W85" s="27"/>
      <c r="X85" s="28"/>
      <c r="Y85" s="2"/>
      <c r="Z85" s="26"/>
      <c r="AA85" s="26"/>
      <c r="AB85" s="27"/>
      <c r="AC85" s="28"/>
      <c r="AD85" s="26"/>
      <c r="AE85" s="2"/>
      <c r="AF85" s="2"/>
      <c r="AG85" s="26"/>
      <c r="AH85" s="26"/>
      <c r="AI85" s="26"/>
      <c r="AJ85" s="26"/>
      <c r="AK85" s="26"/>
      <c r="AL85" s="2"/>
      <c r="AM85" s="6"/>
      <c r="AN85" s="29"/>
      <c r="AO85" s="29"/>
      <c r="AP85" s="29"/>
      <c r="AQ85" s="5"/>
      <c r="AR85" s="2"/>
      <c r="AS85" s="2"/>
      <c r="AT85" s="2"/>
      <c r="AU85" s="8"/>
      <c r="AV85" s="4"/>
      <c r="AW85" s="25"/>
      <c r="AX85" s="25"/>
      <c r="AY85" s="7"/>
      <c r="AZ85" s="26"/>
      <c r="BA85" s="26"/>
      <c r="BB85" s="26"/>
      <c r="BC85" s="2"/>
      <c r="BD85" s="26"/>
      <c r="BE85" s="26"/>
      <c r="BF85" s="26"/>
      <c r="BG85" s="26"/>
      <c r="BH85" s="26"/>
      <c r="BI85" s="2"/>
      <c r="BJ85" s="6"/>
      <c r="BK85" s="29"/>
      <c r="BL85" s="29"/>
      <c r="BM85" s="27"/>
      <c r="BN85" s="5"/>
      <c r="BO85" s="26"/>
      <c r="BP85" s="8"/>
      <c r="BQ85" s="27"/>
    </row>
    <row r="86" spans="1:69" x14ac:dyDescent="0.3">
      <c r="A86" s="19"/>
      <c r="B86" s="18"/>
      <c r="C86" s="107"/>
      <c r="D86" s="55"/>
      <c r="E86" s="19"/>
      <c r="F86" s="19"/>
      <c r="G86" s="18"/>
      <c r="H86" s="18"/>
      <c r="I86" s="18"/>
      <c r="J86" s="20" t="str">
        <f>IF(H86="","",IF(I86="",$B$2-H86,I86-H86))</f>
        <v/>
      </c>
      <c r="K86" s="49"/>
      <c r="L86" s="21" t="str">
        <f>IF(H86="","",IF(I86="",($B$2-H86)/30,(I86-H86)/30))</f>
        <v/>
      </c>
      <c r="M86" s="33" t="str">
        <f>+IF(H86="","",IF(H86&lt;$B$1,IF(I86="",$B$2-$B$1,I86-$B$1),IF(I86="",$B$2-H86,I86-H86)))</f>
        <v/>
      </c>
      <c r="N86" s="51"/>
      <c r="O86" s="44"/>
      <c r="P86" s="25"/>
      <c r="Q86" s="20" t="str">
        <f>IF(P86="","",INT(($B$2-P86)/365.25))</f>
        <v/>
      </c>
      <c r="R86" s="26"/>
      <c r="S86" s="26"/>
      <c r="T86" s="26"/>
      <c r="U86" s="2"/>
      <c r="V86" s="26"/>
      <c r="W86" s="27"/>
      <c r="X86" s="28"/>
      <c r="Y86" s="2"/>
      <c r="Z86" s="26"/>
      <c r="AA86" s="26"/>
      <c r="AB86" s="27"/>
      <c r="AC86" s="28"/>
      <c r="AD86" s="26"/>
      <c r="AE86" s="2"/>
      <c r="AF86" s="2"/>
      <c r="AG86" s="26"/>
      <c r="AH86" s="26"/>
      <c r="AI86" s="26"/>
      <c r="AJ86" s="26"/>
      <c r="AK86" s="26"/>
      <c r="AL86" s="2"/>
      <c r="AM86" s="6"/>
      <c r="AN86" s="29"/>
      <c r="AO86" s="29"/>
      <c r="AP86" s="29"/>
      <c r="AQ86" s="5"/>
      <c r="AR86" s="2"/>
      <c r="AS86" s="2"/>
      <c r="AT86" s="2"/>
      <c r="AU86" s="8"/>
      <c r="AV86" s="4"/>
      <c r="AW86" s="25"/>
      <c r="AX86" s="25"/>
      <c r="AY86" s="7"/>
      <c r="AZ86" s="26"/>
      <c r="BA86" s="26"/>
      <c r="BB86" s="26"/>
      <c r="BC86" s="2"/>
      <c r="BD86" s="26"/>
      <c r="BE86" s="26"/>
      <c r="BF86" s="26"/>
      <c r="BG86" s="26"/>
      <c r="BH86" s="26"/>
      <c r="BI86" s="2"/>
      <c r="BJ86" s="6"/>
      <c r="BK86" s="29"/>
      <c r="BL86" s="29"/>
      <c r="BM86" s="27"/>
      <c r="BN86" s="5"/>
      <c r="BO86" s="26"/>
      <c r="BP86" s="8"/>
      <c r="BQ86" s="27"/>
    </row>
    <row r="87" spans="1:69" x14ac:dyDescent="0.3">
      <c r="A87" s="19"/>
      <c r="B87" s="18"/>
      <c r="C87" s="107"/>
      <c r="D87" s="55"/>
      <c r="E87" s="19"/>
      <c r="F87" s="19"/>
      <c r="G87" s="18"/>
      <c r="H87" s="18"/>
      <c r="I87" s="18"/>
      <c r="J87" s="20" t="str">
        <f>IF(H87="","",IF(I87="",$B$2-H87,I87-H87))</f>
        <v/>
      </c>
      <c r="K87" s="49"/>
      <c r="L87" s="21" t="str">
        <f>IF(H87="","",IF(I87="",($B$2-H87)/30,(I87-H87)/30))</f>
        <v/>
      </c>
      <c r="M87" s="33" t="str">
        <f>+IF(H87="","",IF(H87&lt;$B$1,IF(I87="",$B$2-$B$1,I87-$B$1),IF(I87="",$B$2-H87,I87-H87)))</f>
        <v/>
      </c>
      <c r="N87" s="51"/>
      <c r="O87" s="44"/>
      <c r="P87" s="25"/>
      <c r="Q87" s="20" t="str">
        <f>IF(P87="","",INT(($B$2-P87)/365.25))</f>
        <v/>
      </c>
      <c r="R87" s="26"/>
      <c r="S87" s="26"/>
      <c r="T87" s="26"/>
      <c r="U87" s="2"/>
      <c r="V87" s="26"/>
      <c r="W87" s="27"/>
      <c r="X87" s="28"/>
      <c r="Y87" s="2"/>
      <c r="Z87" s="26"/>
      <c r="AA87" s="26"/>
      <c r="AB87" s="27"/>
      <c r="AC87" s="28"/>
      <c r="AD87" s="26"/>
      <c r="AE87" s="2"/>
      <c r="AF87" s="2"/>
      <c r="AG87" s="26"/>
      <c r="AH87" s="26"/>
      <c r="AI87" s="26"/>
      <c r="AJ87" s="26"/>
      <c r="AK87" s="26"/>
      <c r="AL87" s="2"/>
      <c r="AM87" s="6"/>
      <c r="AN87" s="29"/>
      <c r="AO87" s="29"/>
      <c r="AP87" s="29"/>
      <c r="AQ87" s="5"/>
      <c r="AR87" s="2"/>
      <c r="AS87" s="2"/>
      <c r="AT87" s="2"/>
      <c r="AU87" s="8"/>
      <c r="AV87" s="4"/>
      <c r="AW87" s="25"/>
      <c r="AX87" s="25"/>
      <c r="AY87" s="7"/>
      <c r="AZ87" s="26"/>
      <c r="BA87" s="26"/>
      <c r="BB87" s="26"/>
      <c r="BC87" s="2"/>
      <c r="BD87" s="26"/>
      <c r="BE87" s="26"/>
      <c r="BF87" s="26"/>
      <c r="BG87" s="26"/>
      <c r="BH87" s="26"/>
      <c r="BI87" s="2"/>
      <c r="BJ87" s="6"/>
      <c r="BK87" s="29"/>
      <c r="BL87" s="29"/>
      <c r="BM87" s="27"/>
      <c r="BN87" s="5"/>
      <c r="BO87" s="26"/>
      <c r="BP87" s="8"/>
      <c r="BQ87" s="27"/>
    </row>
    <row r="88" spans="1:69" x14ac:dyDescent="0.3">
      <c r="A88" s="19"/>
      <c r="B88" s="18"/>
      <c r="C88" s="107"/>
      <c r="D88" s="55"/>
      <c r="E88" s="19"/>
      <c r="F88" s="19"/>
      <c r="G88" s="18"/>
      <c r="H88" s="18"/>
      <c r="I88" s="18"/>
      <c r="J88" s="20" t="str">
        <f>IF(H88="","",IF(I88="",$B$2-H88,I88-H88))</f>
        <v/>
      </c>
      <c r="K88" s="49"/>
      <c r="L88" s="21" t="str">
        <f>IF(H88="","",IF(I88="",($B$2-H88)/30,(I88-H88)/30))</f>
        <v/>
      </c>
      <c r="M88" s="33" t="str">
        <f>+IF(H88="","",IF(H88&lt;$B$1,IF(I88="",$B$2-$B$1,I88-$B$1),IF(I88="",$B$2-H88,I88-H88)))</f>
        <v/>
      </c>
      <c r="N88" s="51"/>
      <c r="O88" s="44"/>
      <c r="P88" s="25"/>
      <c r="Q88" s="20" t="str">
        <f>IF(P88="","",INT(($B$2-P88)/365.25))</f>
        <v/>
      </c>
      <c r="R88" s="26"/>
      <c r="S88" s="26"/>
      <c r="T88" s="26"/>
      <c r="U88" s="2"/>
      <c r="V88" s="26"/>
      <c r="W88" s="27"/>
      <c r="X88" s="28"/>
      <c r="Y88" s="2"/>
      <c r="Z88" s="26"/>
      <c r="AA88" s="26"/>
      <c r="AB88" s="27"/>
      <c r="AC88" s="28"/>
      <c r="AD88" s="26"/>
      <c r="AE88" s="2"/>
      <c r="AF88" s="2"/>
      <c r="AG88" s="26"/>
      <c r="AH88" s="26"/>
      <c r="AI88" s="26"/>
      <c r="AJ88" s="26"/>
      <c r="AK88" s="26"/>
      <c r="AL88" s="2"/>
      <c r="AM88" s="6"/>
      <c r="AN88" s="29"/>
      <c r="AO88" s="29"/>
      <c r="AP88" s="29"/>
      <c r="AQ88" s="5"/>
      <c r="AR88" s="2"/>
      <c r="AS88" s="2"/>
      <c r="AT88" s="2"/>
      <c r="AU88" s="8"/>
      <c r="AV88" s="4"/>
      <c r="AW88" s="25"/>
      <c r="AX88" s="25"/>
      <c r="AY88" s="7"/>
      <c r="AZ88" s="26"/>
      <c r="BA88" s="26"/>
      <c r="BB88" s="26"/>
      <c r="BC88" s="2"/>
      <c r="BD88" s="26"/>
      <c r="BE88" s="26"/>
      <c r="BF88" s="26"/>
      <c r="BG88" s="26"/>
      <c r="BH88" s="26"/>
      <c r="BI88" s="2"/>
      <c r="BJ88" s="6"/>
      <c r="BK88" s="29"/>
      <c r="BL88" s="29"/>
      <c r="BM88" s="27"/>
      <c r="BN88" s="5"/>
      <c r="BO88" s="26"/>
      <c r="BP88" s="8"/>
      <c r="BQ88" s="27"/>
    </row>
    <row r="89" spans="1:69" x14ac:dyDescent="0.3">
      <c r="A89" s="19"/>
      <c r="B89" s="18"/>
      <c r="C89" s="107"/>
      <c r="D89" s="55"/>
      <c r="E89" s="19"/>
      <c r="F89" s="19"/>
      <c r="G89" s="18"/>
      <c r="H89" s="18"/>
      <c r="I89" s="18"/>
      <c r="J89" s="20" t="str">
        <f>IF(H89="","",IF(I89="",$B$2-H89,I89-H89))</f>
        <v/>
      </c>
      <c r="K89" s="49"/>
      <c r="L89" s="21" t="str">
        <f>IF(H89="","",IF(I89="",($B$2-H89)/30,(I89-H89)/30))</f>
        <v/>
      </c>
      <c r="M89" s="33" t="str">
        <f>+IF(H89="","",IF(H89&lt;$B$1,IF(I89="",$B$2-$B$1,I89-$B$1),IF(I89="",$B$2-H89,I89-H89)))</f>
        <v/>
      </c>
      <c r="N89" s="51"/>
      <c r="O89" s="44"/>
      <c r="P89" s="25"/>
      <c r="Q89" s="20" t="str">
        <f>IF(P89="","",INT(($B$2-P89)/365.25))</f>
        <v/>
      </c>
      <c r="R89" s="26"/>
      <c r="S89" s="26"/>
      <c r="T89" s="26"/>
      <c r="U89" s="2"/>
      <c r="V89" s="26"/>
      <c r="W89" s="27"/>
      <c r="X89" s="28"/>
      <c r="Y89" s="2"/>
      <c r="Z89" s="26"/>
      <c r="AA89" s="26"/>
      <c r="AB89" s="27"/>
      <c r="AC89" s="28"/>
      <c r="AD89" s="26"/>
      <c r="AE89" s="2"/>
      <c r="AF89" s="2"/>
      <c r="AG89" s="26"/>
      <c r="AH89" s="26"/>
      <c r="AI89" s="26"/>
      <c r="AJ89" s="26"/>
      <c r="AK89" s="26"/>
      <c r="AL89" s="2"/>
      <c r="AM89" s="6"/>
      <c r="AN89" s="29"/>
      <c r="AO89" s="29"/>
      <c r="AP89" s="29"/>
      <c r="AQ89" s="5"/>
      <c r="AR89" s="2"/>
      <c r="AS89" s="2"/>
      <c r="AT89" s="2"/>
      <c r="AU89" s="8"/>
      <c r="AV89" s="4"/>
      <c r="AW89" s="25"/>
      <c r="AX89" s="25"/>
      <c r="AY89" s="7"/>
      <c r="AZ89" s="26"/>
      <c r="BA89" s="26"/>
      <c r="BB89" s="26"/>
      <c r="BC89" s="2"/>
      <c r="BD89" s="26"/>
      <c r="BE89" s="26"/>
      <c r="BF89" s="26"/>
      <c r="BG89" s="26"/>
      <c r="BH89" s="26"/>
      <c r="BI89" s="2"/>
      <c r="BJ89" s="6"/>
      <c r="BK89" s="29"/>
      <c r="BL89" s="29"/>
      <c r="BM89" s="27"/>
      <c r="BN89" s="5"/>
      <c r="BO89" s="26"/>
      <c r="BP89" s="8"/>
      <c r="BQ89" s="27"/>
    </row>
    <row r="90" spans="1:69" x14ac:dyDescent="0.3">
      <c r="A90" s="19"/>
      <c r="B90" s="18"/>
      <c r="C90" s="107"/>
      <c r="D90" s="55"/>
      <c r="E90" s="19"/>
      <c r="F90" s="19"/>
      <c r="G90" s="18"/>
      <c r="H90" s="18"/>
      <c r="I90" s="18"/>
      <c r="J90" s="20" t="str">
        <f>IF(H90="","",IF(I90="",$B$2-H90,I90-H90))</f>
        <v/>
      </c>
      <c r="K90" s="49"/>
      <c r="L90" s="21" t="str">
        <f>IF(H90="","",IF(I90="",($B$2-H90)/30,(I90-H90)/30))</f>
        <v/>
      </c>
      <c r="M90" s="33" t="str">
        <f>+IF(H90="","",IF(H90&lt;$B$1,IF(I90="",$B$2-$B$1,I90-$B$1),IF(I90="",$B$2-H90,I90-H90)))</f>
        <v/>
      </c>
      <c r="N90" s="51"/>
      <c r="O90" s="44"/>
      <c r="P90" s="25"/>
      <c r="Q90" s="20" t="str">
        <f>IF(P90="","",INT(($B$2-P90)/365.25))</f>
        <v/>
      </c>
      <c r="R90" s="26"/>
      <c r="S90" s="26"/>
      <c r="T90" s="26"/>
      <c r="U90" s="2"/>
      <c r="V90" s="26"/>
      <c r="W90" s="27"/>
      <c r="X90" s="28"/>
      <c r="Y90" s="2"/>
      <c r="Z90" s="26"/>
      <c r="AA90" s="26"/>
      <c r="AB90" s="27"/>
      <c r="AC90" s="28"/>
      <c r="AD90" s="26"/>
      <c r="AE90" s="2"/>
      <c r="AF90" s="2"/>
      <c r="AG90" s="26"/>
      <c r="AH90" s="26"/>
      <c r="AI90" s="26"/>
      <c r="AJ90" s="26"/>
      <c r="AK90" s="26"/>
      <c r="AL90" s="2"/>
      <c r="AM90" s="6"/>
      <c r="AN90" s="29"/>
      <c r="AO90" s="29"/>
      <c r="AP90" s="29"/>
      <c r="AQ90" s="5"/>
      <c r="AR90" s="2"/>
      <c r="AS90" s="2"/>
      <c r="AT90" s="2"/>
      <c r="AU90" s="8"/>
      <c r="AV90" s="4"/>
      <c r="AW90" s="25"/>
      <c r="AX90" s="25"/>
      <c r="AY90" s="7"/>
      <c r="AZ90" s="26"/>
      <c r="BA90" s="26"/>
      <c r="BB90" s="26"/>
      <c r="BC90" s="2"/>
      <c r="BD90" s="26"/>
      <c r="BE90" s="26"/>
      <c r="BF90" s="26"/>
      <c r="BG90" s="26"/>
      <c r="BH90" s="26"/>
      <c r="BI90" s="2"/>
      <c r="BJ90" s="6"/>
      <c r="BK90" s="29"/>
      <c r="BL90" s="29"/>
      <c r="BM90" s="27"/>
      <c r="BN90" s="5"/>
      <c r="BO90" s="26"/>
      <c r="BP90" s="8"/>
      <c r="BQ90" s="27"/>
    </row>
    <row r="91" spans="1:69" x14ac:dyDescent="0.3">
      <c r="A91" s="19"/>
      <c r="B91" s="18"/>
      <c r="C91" s="107"/>
      <c r="D91" s="55"/>
      <c r="E91" s="19"/>
      <c r="F91" s="19"/>
      <c r="G91" s="18"/>
      <c r="H91" s="18"/>
      <c r="I91" s="18"/>
      <c r="J91" s="20" t="str">
        <f>IF(H91="","",IF(I91="",$B$2-H91,I91-H91))</f>
        <v/>
      </c>
      <c r="K91" s="49"/>
      <c r="L91" s="21" t="str">
        <f>IF(H91="","",IF(I91="",($B$2-H91)/30,(I91-H91)/30))</f>
        <v/>
      </c>
      <c r="M91" s="33" t="str">
        <f>+IF(H91="","",IF(H91&lt;$B$1,IF(I91="",$B$2-$B$1,I91-$B$1),IF(I91="",$B$2-H91,I91-H91)))</f>
        <v/>
      </c>
      <c r="N91" s="51"/>
      <c r="O91" s="44"/>
      <c r="P91" s="25"/>
      <c r="Q91" s="20" t="str">
        <f>IF(P91="","",INT(($B$2-P91)/365.25))</f>
        <v/>
      </c>
      <c r="R91" s="26"/>
      <c r="S91" s="26"/>
      <c r="T91" s="26"/>
      <c r="U91" s="2"/>
      <c r="V91" s="26"/>
      <c r="W91" s="27"/>
      <c r="X91" s="28"/>
      <c r="Y91" s="2"/>
      <c r="Z91" s="26"/>
      <c r="AA91" s="26"/>
      <c r="AB91" s="27"/>
      <c r="AC91" s="28"/>
      <c r="AD91" s="26"/>
      <c r="AE91" s="2"/>
      <c r="AF91" s="2"/>
      <c r="AG91" s="26"/>
      <c r="AH91" s="26"/>
      <c r="AI91" s="26"/>
      <c r="AJ91" s="26"/>
      <c r="AK91" s="26"/>
      <c r="AL91" s="2"/>
      <c r="AM91" s="6"/>
      <c r="AN91" s="29"/>
      <c r="AO91" s="29"/>
      <c r="AP91" s="29"/>
      <c r="AQ91" s="5"/>
      <c r="AR91" s="2"/>
      <c r="AS91" s="2"/>
      <c r="AT91" s="2"/>
      <c r="AU91" s="8"/>
      <c r="AV91" s="4"/>
      <c r="AW91" s="25"/>
      <c r="AX91" s="25"/>
      <c r="AY91" s="7"/>
      <c r="AZ91" s="26"/>
      <c r="BA91" s="26"/>
      <c r="BB91" s="26"/>
      <c r="BC91" s="2"/>
      <c r="BD91" s="26"/>
      <c r="BE91" s="26"/>
      <c r="BF91" s="26"/>
      <c r="BG91" s="26"/>
      <c r="BH91" s="26"/>
      <c r="BI91" s="2"/>
      <c r="BJ91" s="6"/>
      <c r="BK91" s="29"/>
      <c r="BL91" s="29"/>
      <c r="BM91" s="27"/>
      <c r="BN91" s="5"/>
      <c r="BO91" s="26"/>
      <c r="BP91" s="8"/>
      <c r="BQ91" s="27"/>
    </row>
    <row r="92" spans="1:69" x14ac:dyDescent="0.3">
      <c r="A92" s="19"/>
      <c r="B92" s="18"/>
      <c r="C92" s="107"/>
      <c r="D92" s="55"/>
      <c r="E92" s="19"/>
      <c r="F92" s="19"/>
      <c r="G92" s="18"/>
      <c r="H92" s="18"/>
      <c r="I92" s="18"/>
      <c r="J92" s="20" t="str">
        <f>IF(H92="","",IF(I92="",$B$2-H92,I92-H92))</f>
        <v/>
      </c>
      <c r="K92" s="49"/>
      <c r="L92" s="21" t="str">
        <f>IF(H92="","",IF(I92="",($B$2-H92)/30,(I92-H92)/30))</f>
        <v/>
      </c>
      <c r="M92" s="33" t="str">
        <f>+IF(H92="","",IF(H92&lt;$B$1,IF(I92="",$B$2-$B$1,I92-$B$1),IF(I92="",$B$2-H92,I92-H92)))</f>
        <v/>
      </c>
      <c r="N92" s="51"/>
      <c r="O92" s="44"/>
      <c r="P92" s="25"/>
      <c r="Q92" s="20" t="str">
        <f>IF(P92="","",INT(($B$2-P92)/365.25))</f>
        <v/>
      </c>
      <c r="R92" s="26"/>
      <c r="S92" s="26"/>
      <c r="T92" s="26"/>
      <c r="U92" s="2"/>
      <c r="V92" s="26"/>
      <c r="W92" s="27"/>
      <c r="X92" s="28"/>
      <c r="Y92" s="2"/>
      <c r="Z92" s="26"/>
      <c r="AA92" s="26"/>
      <c r="AB92" s="27"/>
      <c r="AC92" s="28"/>
      <c r="AD92" s="26"/>
      <c r="AE92" s="2"/>
      <c r="AF92" s="2"/>
      <c r="AG92" s="26"/>
      <c r="AH92" s="26"/>
      <c r="AI92" s="26"/>
      <c r="AJ92" s="26"/>
      <c r="AK92" s="26"/>
      <c r="AL92" s="2"/>
      <c r="AM92" s="6"/>
      <c r="AN92" s="29"/>
      <c r="AO92" s="29"/>
      <c r="AP92" s="29"/>
      <c r="AQ92" s="5"/>
      <c r="AR92" s="2"/>
      <c r="AS92" s="2"/>
      <c r="AT92" s="2"/>
      <c r="AU92" s="8"/>
      <c r="AV92" s="4"/>
      <c r="AW92" s="25"/>
      <c r="AX92" s="25"/>
      <c r="AY92" s="7"/>
      <c r="AZ92" s="26"/>
      <c r="BA92" s="26"/>
      <c r="BB92" s="26"/>
      <c r="BC92" s="2"/>
      <c r="BD92" s="26"/>
      <c r="BE92" s="26"/>
      <c r="BF92" s="26"/>
      <c r="BG92" s="26"/>
      <c r="BH92" s="26"/>
      <c r="BI92" s="2"/>
      <c r="BJ92" s="6"/>
      <c r="BK92" s="29"/>
      <c r="BL92" s="29"/>
      <c r="BM92" s="27"/>
      <c r="BN92" s="5"/>
      <c r="BO92" s="26"/>
      <c r="BP92" s="8"/>
      <c r="BQ92" s="27"/>
    </row>
    <row r="93" spans="1:69" ht="15" thickBot="1" x14ac:dyDescent="0.35">
      <c r="A93" s="24"/>
      <c r="B93" s="22"/>
      <c r="C93" s="108"/>
      <c r="D93" s="23"/>
      <c r="E93" s="24"/>
      <c r="F93" s="24"/>
      <c r="G93" s="22"/>
      <c r="H93" s="22"/>
      <c r="I93" s="22"/>
      <c r="J93" s="31" t="str">
        <f>IF(H93="","",IF(I93="",$B$2-H93,I93-H93))</f>
        <v/>
      </c>
      <c r="K93" s="50"/>
      <c r="L93" s="32" t="str">
        <f>IF(H93="","",IF(I93="",($B$2-H93)/30,(I93-H93)/30))</f>
        <v/>
      </c>
      <c r="M93" s="34" t="str">
        <f>+IF(H93="","",IF(H93&lt;$B$1,IF(I93="",$B$2-$B$1,I93-$B$1),IF(I93="",$B$2-H93,I93-H93)))</f>
        <v/>
      </c>
      <c r="N93" s="52"/>
      <c r="O93" s="45"/>
      <c r="P93" s="10"/>
      <c r="Q93" s="31" t="str">
        <f>IF(P93="","",INT(($B$2-P93)/365.25))</f>
        <v/>
      </c>
      <c r="R93" s="9"/>
      <c r="S93" s="9"/>
      <c r="T93" s="9"/>
      <c r="U93" s="9"/>
      <c r="V93" s="9"/>
      <c r="W93" s="11"/>
      <c r="X93" s="12"/>
      <c r="Y93" s="9"/>
      <c r="Z93" s="9"/>
      <c r="AA93" s="9"/>
      <c r="AB93" s="11"/>
      <c r="AC93" s="12"/>
      <c r="AD93" s="9"/>
      <c r="AE93" s="9"/>
      <c r="AF93" s="9"/>
      <c r="AG93" s="9"/>
      <c r="AH93" s="9"/>
      <c r="AI93" s="9"/>
      <c r="AJ93" s="9"/>
      <c r="AK93" s="9"/>
      <c r="AL93" s="9"/>
      <c r="AM93" s="13"/>
      <c r="AN93" s="13"/>
      <c r="AO93" s="13"/>
      <c r="AP93" s="13"/>
      <c r="AQ93" s="12"/>
      <c r="AR93" s="9"/>
      <c r="AS93" s="9"/>
      <c r="AT93" s="9"/>
      <c r="AU93" s="14"/>
      <c r="AV93" s="11"/>
      <c r="AW93" s="10"/>
      <c r="AX93" s="10"/>
      <c r="AY93" s="10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13"/>
      <c r="BK93" s="13"/>
      <c r="BL93" s="13"/>
      <c r="BM93" s="11"/>
      <c r="BN93" s="12"/>
      <c r="BO93" s="9"/>
      <c r="BP93" s="14"/>
      <c r="BQ93" s="11"/>
    </row>
  </sheetData>
  <dataConsolidate/>
  <mergeCells count="126">
    <mergeCell ref="C15:C18"/>
    <mergeCell ref="K15:K18"/>
    <mergeCell ref="N15:N18"/>
    <mergeCell ref="O15:O18"/>
    <mergeCell ref="C20:C21"/>
    <mergeCell ref="G20:G21"/>
    <mergeCell ref="D27:D31"/>
    <mergeCell ref="E27:E31"/>
    <mergeCell ref="F27:F31"/>
    <mergeCell ref="G27:G31"/>
    <mergeCell ref="C27:C31"/>
    <mergeCell ref="O27:O31"/>
    <mergeCell ref="N27:N31"/>
    <mergeCell ref="K27:K31"/>
    <mergeCell ref="C25:C26"/>
    <mergeCell ref="E25:E26"/>
    <mergeCell ref="D25:D26"/>
    <mergeCell ref="G25:G26"/>
    <mergeCell ref="F25:F26"/>
    <mergeCell ref="O25:O26"/>
    <mergeCell ref="N25:N26"/>
    <mergeCell ref="K25:K26"/>
    <mergeCell ref="BQ5:BQ6"/>
    <mergeCell ref="BG5:BG6"/>
    <mergeCell ref="BH5:BH6"/>
    <mergeCell ref="BI5:BI6"/>
    <mergeCell ref="BJ5:BJ6"/>
    <mergeCell ref="BK5:BK6"/>
    <mergeCell ref="N10:N14"/>
    <mergeCell ref="AU5:AU6"/>
    <mergeCell ref="AV5:AV6"/>
    <mergeCell ref="AW5:AW6"/>
    <mergeCell ref="AX5:AX6"/>
    <mergeCell ref="O7:O9"/>
    <mergeCell ref="AT5:AT6"/>
    <mergeCell ref="AE5:AE6"/>
    <mergeCell ref="AF5:AF6"/>
    <mergeCell ref="AG5:AG6"/>
    <mergeCell ref="AH5:AH6"/>
    <mergeCell ref="AN5:AN6"/>
    <mergeCell ref="N7:N9"/>
    <mergeCell ref="AS5:AS6"/>
    <mergeCell ref="AR5:AR6"/>
    <mergeCell ref="O10:O14"/>
    <mergeCell ref="AC2:AV2"/>
    <mergeCell ref="X4:AB4"/>
    <mergeCell ref="AC4:AP4"/>
    <mergeCell ref="AQ4:AV4"/>
    <mergeCell ref="AW4:BM4"/>
    <mergeCell ref="AW2:BQ2"/>
    <mergeCell ref="BN4:BQ4"/>
    <mergeCell ref="BP5:BP6"/>
    <mergeCell ref="AO5:AO6"/>
    <mergeCell ref="AP5:AP6"/>
    <mergeCell ref="AQ5:AQ6"/>
    <mergeCell ref="AI5:AI6"/>
    <mergeCell ref="Z5:Z6"/>
    <mergeCell ref="AA5:AA6"/>
    <mergeCell ref="AB5:AB6"/>
    <mergeCell ref="AC5:AC6"/>
    <mergeCell ref="AD5:AD6"/>
    <mergeCell ref="Y5:Y6"/>
    <mergeCell ref="AM5:AM6"/>
    <mergeCell ref="AK5:AK6"/>
    <mergeCell ref="X5:X6"/>
    <mergeCell ref="O4:W4"/>
    <mergeCell ref="BM5:BM6"/>
    <mergeCell ref="BN5:BN6"/>
    <mergeCell ref="BO5:BO6"/>
    <mergeCell ref="BL5:BL6"/>
    <mergeCell ref="AZ5:AZ6"/>
    <mergeCell ref="BB5:BB6"/>
    <mergeCell ref="BC5:BC6"/>
    <mergeCell ref="BD5:BD6"/>
    <mergeCell ref="BE5:BE6"/>
    <mergeCell ref="BF5:BF6"/>
    <mergeCell ref="BA5:BA6"/>
    <mergeCell ref="AY5:AY6"/>
    <mergeCell ref="AL5:AL6"/>
    <mergeCell ref="AJ5:AJ6"/>
    <mergeCell ref="V5:V6"/>
    <mergeCell ref="W5:W6"/>
    <mergeCell ref="Q5:Q6"/>
    <mergeCell ref="R5:R6"/>
    <mergeCell ref="P5:P6"/>
    <mergeCell ref="A4:N4"/>
    <mergeCell ref="D10:D14"/>
    <mergeCell ref="E10:E14"/>
    <mergeCell ref="F10:F14"/>
    <mergeCell ref="C7:C9"/>
    <mergeCell ref="D7:D9"/>
    <mergeCell ref="E7:E9"/>
    <mergeCell ref="F7:F9"/>
    <mergeCell ref="G7:G9"/>
    <mergeCell ref="A5:A6"/>
    <mergeCell ref="B5:B6"/>
    <mergeCell ref="C5:C6"/>
    <mergeCell ref="M5:M6"/>
    <mergeCell ref="K7:K9"/>
    <mergeCell ref="C10:C14"/>
    <mergeCell ref="K10:K14"/>
    <mergeCell ref="G10:G14"/>
    <mergeCell ref="D5:D6"/>
    <mergeCell ref="E5:E6"/>
    <mergeCell ref="F20:F21"/>
    <mergeCell ref="E20:E21"/>
    <mergeCell ref="D20:D21"/>
    <mergeCell ref="O20:O21"/>
    <mergeCell ref="N20:N21"/>
    <mergeCell ref="K20:K21"/>
    <mergeCell ref="S5:S6"/>
    <mergeCell ref="T5:T6"/>
    <mergeCell ref="U5:U6"/>
    <mergeCell ref="G15:G18"/>
    <mergeCell ref="E15:E18"/>
    <mergeCell ref="D15:D18"/>
    <mergeCell ref="F15:F18"/>
    <mergeCell ref="O5:O6"/>
    <mergeCell ref="F5:F6"/>
    <mergeCell ref="G5:G6"/>
    <mergeCell ref="H5:H6"/>
    <mergeCell ref="I5:I6"/>
    <mergeCell ref="J5:J6"/>
    <mergeCell ref="K5:K6"/>
    <mergeCell ref="L5:L6"/>
    <mergeCell ref="N5:N6"/>
  </mergeCells>
  <dataValidations count="32">
    <dataValidation type="list" allowBlank="1" showInputMessage="1" showErrorMessage="1" sqref="G80:G93" xr:uid="{00000000-0002-0000-0000-000000000000}">
      <formula1>"Mesure admnistrative, Mesure judiciaire, Néant, Non connu"</formula1>
    </dataValidation>
    <dataValidation type="list" allowBlank="1" showInputMessage="1" showErrorMessage="1" sqref="F77:F93" xr:uid="{00000000-0002-0000-0000-000001000000}">
      <formula1>"A charge, Non à charge, Placé, Droit d'hébergement, A l'étranger"</formula1>
    </dataValidation>
    <dataValidation type="list" allowBlank="1" showInputMessage="1" showErrorMessage="1" sqref="D10 D7 D15 D19:D20 D22:D25 D32:D92 D27" xr:uid="{00000000-0002-0000-0000-000002000000}">
      <formula1>"1,2,3,4,5,6,7"</formula1>
    </dataValidation>
    <dataValidation type="list" allowBlank="1" showInputMessage="1" showErrorMessage="1" sqref="E10 E7 E15 E19:E20 E22:E25 E32:E93 E27" xr:uid="{00000000-0002-0000-0000-000003000000}">
      <formula1>"0,1,2,3,4,5,6,7"</formula1>
    </dataValidation>
    <dataValidation type="list" allowBlank="1" showInputMessage="1" showErrorMessage="1" sqref="O46:O93" xr:uid="{00000000-0002-0000-0000-000004000000}">
      <formula1>Composition</formula1>
    </dataValidation>
    <dataValidation type="list" allowBlank="1" showInputMessage="1" showErrorMessage="1" sqref="AW53:AW93" xr:uid="{00000000-0002-0000-0000-000005000000}">
      <formula1>lieusortie</formula1>
    </dataValidation>
    <dataValidation type="list" allowBlank="1" showInputMessage="1" showErrorMessage="1" sqref="AX84:AX93" xr:uid="{00000000-0002-0000-0000-000006000000}">
      <formula1>motifsortie</formula1>
    </dataValidation>
    <dataValidation type="list" allowBlank="1" showInputMessage="1" showErrorMessage="1" sqref="AY84:AY93" xr:uid="{00000000-0002-0000-0000-000007000000}">
      <formula1>typesortie</formula1>
    </dataValidation>
    <dataValidation type="list" allowBlank="1" showInputMessage="1" showErrorMessage="1" sqref="T40:T93" xr:uid="{00000000-0002-0000-0000-000008000000}">
      <formula1>"FRANCAISE, UE, HORS UE"</formula1>
    </dataValidation>
    <dataValidation type="list" allowBlank="1" showInputMessage="1" showErrorMessage="1" sqref="V61:V93" xr:uid="{00000000-0002-0000-0000-000009000000}">
      <formula1>"OUI,NON, ENFANT NON CONCERNE(E)"</formula1>
    </dataValidation>
    <dataValidation type="list" allowBlank="1" showInputMessage="1" showErrorMessage="1" sqref="U61:U93" xr:uid="{00000000-0002-0000-0000-00000A000000}">
      <formula1>"CELIBATAIRE, CONCUBINAGE / PACS, VIE MARITALE, MARIE(E), SEPARE(E), DIVORCE(E), VEUF / VEUVE, NON CONNU, ENFANT NON CONCERNE(E)"</formula1>
    </dataValidation>
    <dataValidation type="list" allowBlank="1" showInputMessage="1" showErrorMessage="1" sqref="AT75:AU93 BJ50:BJ93 AM47:AM93 AH57:AH93 BE38:BE93 BO54:BP93" xr:uid="{00000000-0002-0000-0000-00000B000000}">
      <formula1>"Oui, Non"</formula1>
    </dataValidation>
    <dataValidation type="list" allowBlank="1" showInputMessage="1" showErrorMessage="1" sqref="AG57:AG93 BD70:BD93" xr:uid="{00000000-0002-0000-0000-00000C000000}">
      <formula1>"CDD, CDI, Enfant non concerné( e ), Intérim, Alternance, Contrat aidé, Contrat Pro, Non concerné, Autres"</formula1>
    </dataValidation>
    <dataValidation type="list" allowBlank="1" showInputMessage="1" showErrorMessage="1" sqref="AI85:AI93 BF48:BF93" xr:uid="{00000000-0002-0000-0000-00000D000000}">
      <formula1>"Temps plein, Temps partiel, Non concerné"</formula1>
    </dataValidation>
    <dataValidation type="list" allowBlank="1" showInputMessage="1" showErrorMessage="1" sqref="AC79:AC93 AZ48:AZ93" xr:uid="{00000000-0002-0000-0000-00000E000000}">
      <formula1>"Non connu, N'a jamais été scolarisé, Scolarisé à l'étranger, Ecole primaire, Arrêt avant la 3ème, Lycée, Arrêt en 2nd ou 1ère, BEP / CAP, BAC, Etudes supérieures, enfant non concerné(e)"</formula1>
    </dataValidation>
    <dataValidation type="list" allowBlank="1" showInputMessage="1" showErrorMessage="1" sqref="AA81:AA93" xr:uid="{00000000-0002-0000-0000-00000F000000}">
      <formula1>Motifdemande</formula1>
    </dataValidation>
    <dataValidation type="list" allowBlank="1" showInputMessage="1" showErrorMessage="1" sqref="X53:X93" xr:uid="{00000000-0002-0000-0000-000010000000}">
      <formula1>lieurésidence</formula1>
    </dataValidation>
    <dataValidation type="list" allowBlank="1" showInputMessage="1" showErrorMessage="1" sqref="W80:W93" xr:uid="{00000000-0002-0000-0000-000011000000}">
      <formula1>droitséjour</formula1>
    </dataValidation>
    <dataValidation type="list" allowBlank="1" showInputMessage="1" showErrorMessage="1" sqref="R39:R93" xr:uid="{00000000-0002-0000-0000-000012000000}">
      <formula1>"MASCULIN, FEMININ, M to F (trans), F to M (trans)"</formula1>
    </dataValidation>
    <dataValidation type="list" allowBlank="1" showInputMessage="1" showErrorMessage="1" sqref="BB51:BB93" xr:uid="{00000000-0002-0000-0000-000013000000}">
      <formula1>"En emploi, Etudiant, Retraité, Sans Emploi, Service civique, Non autorisé à travailler"</formula1>
    </dataValidation>
    <dataValidation type="list" allowBlank="1" showInputMessage="1" showErrorMessage="1" sqref="AJ85:AJ93 BG49:BG93" xr:uid="{00000000-0002-0000-0000-000014000000}">
      <formula1>"CSAJ, RSA, AAH, Garantie jeune, Prestation familiales, Salaire, Pension invalidité, Pension de reversion, Retraite, Indemnités formation, Indemnités journalières, Pôle emploi, Autres"</formula1>
    </dataValidation>
    <dataValidation type="list" allowBlank="1" showInputMessage="1" showErrorMessage="1" sqref="AO75:AO93 BL50:BL93" xr:uid="{00000000-0002-0000-0000-000015000000}">
      <formula1>Montantdettes</formula1>
    </dataValidation>
    <dataValidation type="list" allowBlank="1" showInputMessage="1" showErrorMessage="1" sqref="AN47:AN93 BK50:BK93" xr:uid="{00000000-0002-0000-0000-000016000000}">
      <formula1>"Loyer, Energie et fluide, Amende et justice, Trésor public, Crédit consommation, Multiples dettes, Autres"</formula1>
    </dataValidation>
    <dataValidation type="list" allowBlank="1" showInputMessage="1" showErrorMessage="1" sqref="AK63:AK93 BH49:BH93" xr:uid="{00000000-0002-0000-0000-000017000000}">
      <formula1>"Oui, Non, En cours"</formula1>
    </dataValidation>
    <dataValidation type="list" allowBlank="1" showInputMessage="1" showErrorMessage="1" sqref="AP75:AP93 BM55:BM93" xr:uid="{00000000-0002-0000-0000-000018000000}">
      <formula1>"MASP, MJ, AGBF, Tutelle, Curatelle, Pas de mesure de protection, Autres, Non spécifié"</formula1>
    </dataValidation>
    <dataValidation type="list" allowBlank="1" showInputMessage="1" showErrorMessage="1" sqref="AV53:AV93 BQ53:BQ93" xr:uid="{00000000-0002-0000-0000-000019000000}">
      <formula1>"AME, PUMa / CMU-CMUC, CPAM, Mutuelle complémentaire hors CMUC, Pas de couverture"</formula1>
    </dataValidation>
    <dataValidation type="list" allowBlank="1" showInputMessage="1" showErrorMessage="1" sqref="AL63:AL93 BI50:BI93" xr:uid="{00000000-0002-0000-0000-00001A000000}">
      <formula1>montantressources</formula1>
    </dataValidation>
    <dataValidation type="list" allowBlank="1" showInputMessage="1" showErrorMessage="1" sqref="Y49:Y93" xr:uid="{00000000-0002-0000-0000-00001B000000}">
      <formula1>"AC-Sé, FSL, CD, DALO, DAHO, CCAS, MAIRIE, SIAO, AUTRE"</formula1>
    </dataValidation>
    <dataValidation type="list" allowBlank="1" showInputMessage="1" showErrorMessage="1" sqref="AE60:AE93" xr:uid="{00000000-0002-0000-0000-00001C000000}">
      <formula1>"Arrêt maladie, En emploi, Etudiant, Retraité, Demandeur d'emploi, Sans Emploi, Service civique, Non autorisé à travailler"</formula1>
    </dataValidation>
    <dataValidation type="list" allowBlank="1" showInputMessage="1" showErrorMessage="1" sqref="AF60:AF93 BC70:BC93" xr:uid="{00000000-0002-0000-0000-00001D000000}">
      <formula1>domaineactivité</formula1>
    </dataValidation>
    <dataValidation type="list" allowBlank="1" showInputMessage="1" showErrorMessage="1" sqref="AQ75:AS93 BN55:BN93" xr:uid="{00000000-0002-0000-0000-00001E000000}">
      <formula1>"Santé physique, santé psychique, consommation d'alcool, prise de toxique, problématique d'addiction,  pas de problème de santé"</formula1>
    </dataValidation>
    <dataValidation type="list" allowBlank="1" showInputMessage="1" showErrorMessage="1" sqref="AD64:AD93 BA50:BA93" xr:uid="{00000000-0002-0000-0000-00001F000000}">
      <formula1>"Brevet des collèges, BEP / CAP, BAC, BTS, CQF, Licence, Néant, Autres, Enfant non concerné(e)"</formula1>
    </dataValidation>
  </dataValidations>
  <pageMargins left="0.25" right="0.25" top="0.75" bottom="0.75" header="0.3" footer="0.3"/>
  <pageSetup paperSize="9" orientation="landscape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allowBlank="1" showInputMessage="1" showErrorMessage="1" xr:uid="{E37EE443-884D-4DA4-B98C-351AB4065B2B}">
          <x14:formula1>
            <xm:f>FORMULE!$A$2:$A$8</xm:f>
          </x14:formula1>
          <xm:sqref>A5:A32</xm:sqref>
        </x14:dataValidation>
        <x14:dataValidation type="list" allowBlank="1" showInputMessage="1" showErrorMessage="1" xr:uid="{DF0D0B0A-6843-4E56-A5D1-DC4129281527}">
          <x14:formula1>
            <xm:f>FORMULE!$B$2:$B$9</xm:f>
          </x14:formula1>
          <xm:sqref>C7:C41</xm:sqref>
        </x14:dataValidation>
        <x14:dataValidation type="list" allowBlank="1" showInputMessage="1" showErrorMessage="1" xr:uid="{413C5C3A-444E-470F-9082-B90B6FEF2BEB}">
          <x14:formula1>
            <xm:f>FORMULE!$C$2:$C$5</xm:f>
          </x14:formula1>
          <xm:sqref>F7:F76</xm:sqref>
        </x14:dataValidation>
        <x14:dataValidation type="list" allowBlank="1" showInputMessage="1" showErrorMessage="1" xr:uid="{EB6B3E1A-8D01-42B6-9216-6E7EEDCA493D}">
          <x14:formula1>
            <xm:f>FORMULE!$C$9:$C$12</xm:f>
          </x14:formula1>
          <xm:sqref>G7:G79</xm:sqref>
        </x14:dataValidation>
        <x14:dataValidation type="list" allowBlank="1" showInputMessage="1" showErrorMessage="1" xr:uid="{B7F8735E-5CCC-4A3F-9662-954532F55014}">
          <x14:formula1>
            <xm:f>FORMULE!$D$2:$D$22</xm:f>
          </x14:formula1>
          <xm:sqref>O7:O45</xm:sqref>
        </x14:dataValidation>
        <x14:dataValidation type="list" allowBlank="1" showInputMessage="1" showErrorMessage="1" xr:uid="{831EBE79-49AE-48DF-A413-70F1738E63A7}">
          <x14:formula1>
            <xm:f>FORMULE!$A$18:$A$19</xm:f>
          </x14:formula1>
          <xm:sqref>R7:R38 T7:T39</xm:sqref>
        </x14:dataValidation>
        <x14:dataValidation type="list" allowBlank="1" showInputMessage="1" showErrorMessage="1" xr:uid="{B5926AA9-26A8-4B96-AC17-7D448C2B9615}">
          <x14:formula1>
            <xm:f>FORMULE!$A$12:$A$15</xm:f>
          </x14:formula1>
          <xm:sqref>T5:T6</xm:sqref>
        </x14:dataValidation>
        <x14:dataValidation type="list" allowBlank="1" showInputMessage="1" showErrorMessage="1" xr:uid="{7B69AC52-DF60-4951-86A7-1571E37547AD}">
          <x14:formula1>
            <xm:f>FORMULE!$E$2:$E$10</xm:f>
          </x14:formula1>
          <xm:sqref>U7:U60</xm:sqref>
        </x14:dataValidation>
        <x14:dataValidation type="list" allowBlank="1" showInputMessage="1" showErrorMessage="1" xr:uid="{31CACE2A-7940-448E-B531-8C9841BBF4AE}">
          <x14:formula1>
            <xm:f>FORMULE!$C$16:$C$18</xm:f>
          </x14:formula1>
          <xm:sqref>V7:V60</xm:sqref>
        </x14:dataValidation>
        <x14:dataValidation type="list" allowBlank="1" showInputMessage="1" showErrorMessage="1" xr:uid="{5653C9EE-CFB7-4AD6-86B3-FF67ACEC1A61}">
          <x14:formula1>
            <xm:f>FORMULE!$E$14:$E$24</xm:f>
          </x14:formula1>
          <xm:sqref>W7:W79</xm:sqref>
        </x14:dataValidation>
        <x14:dataValidation type="list" allowBlank="1" showInputMessage="1" showErrorMessage="1" xr:uid="{3AFEA6EC-9ACE-4B52-AA15-9AC863E159A7}">
          <x14:formula1>
            <xm:f>FORMULE!$F$2:$F$23</xm:f>
          </x14:formula1>
          <xm:sqref>X7:X52 AW7:AW52</xm:sqref>
        </x14:dataValidation>
        <x14:dataValidation type="list" allowBlank="1" showInputMessage="1" showErrorMessage="1" xr:uid="{12BE8C4C-F502-4736-8795-D587D911CEDE}">
          <x14:formula1>
            <xm:f>FORMULE!$G$2:$G$10</xm:f>
          </x14:formula1>
          <xm:sqref>Y7:Y48</xm:sqref>
        </x14:dataValidation>
        <x14:dataValidation type="list" allowBlank="1" showInputMessage="1" showErrorMessage="1" xr:uid="{E385F9B5-AD74-425C-BD2B-89A4502DF335}">
          <x14:formula1>
            <xm:f>FORMULE!$G$14:$G$17</xm:f>
          </x14:formula1>
          <xm:sqref>Z7:Z48</xm:sqref>
        </x14:dataValidation>
        <x14:dataValidation type="list" allowBlank="1" showInputMessage="1" showErrorMessage="1" xr:uid="{4CC5C240-56BC-42FC-BD48-E694EEBF2BB1}">
          <x14:formula1>
            <xm:f>FORMULE!$H$2:$H$19</xm:f>
          </x14:formula1>
          <xm:sqref>AA7:AA80</xm:sqref>
        </x14:dataValidation>
        <x14:dataValidation type="list" allowBlank="1" showInputMessage="1" showErrorMessage="1" xr:uid="{B1BCD65D-2AA7-4A2F-AE4C-EAA774870C0C}">
          <x14:formula1>
            <xm:f>FORMULE!$B$13:$B$23</xm:f>
          </x14:formula1>
          <xm:sqref>AC7:AC78 AZ7:AZ47</xm:sqref>
        </x14:dataValidation>
        <x14:dataValidation type="list" allowBlank="1" showInputMessage="1" showErrorMessage="1" xr:uid="{55795AFD-3930-47A9-A425-9A259D3E5519}">
          <x14:formula1>
            <xm:f>FORMULE!$I$2:$I$10</xm:f>
          </x14:formula1>
          <xm:sqref>AD7:AD63 BA7:BA49</xm:sqref>
        </x14:dataValidation>
        <x14:dataValidation type="list" allowBlank="1" showInputMessage="1" showErrorMessage="1" xr:uid="{0C2B07B3-32DA-4DC0-A3E9-3697449D4C7C}">
          <x14:formula1>
            <xm:f>FORMULE!$I$14:$I$22</xm:f>
          </x14:formula1>
          <xm:sqref>AE7:AE59 BB7:BB50</xm:sqref>
        </x14:dataValidation>
        <x14:dataValidation type="list" allowBlank="1" showInputMessage="1" showErrorMessage="1" xr:uid="{B575823F-02D6-4B20-B693-1C5A239F057C}">
          <x14:formula1>
            <xm:f>FORMULE!$J$2:$J$22</xm:f>
          </x14:formula1>
          <xm:sqref>AF7:AF59 BC7:BC69</xm:sqref>
        </x14:dataValidation>
        <x14:dataValidation type="list" allowBlank="1" showInputMessage="1" showErrorMessage="1" xr:uid="{DA89B0A9-922F-4C4E-BA46-755FE4E59F1C}">
          <x14:formula1>
            <xm:f>FORMULE!$K$2:$K$10</xm:f>
          </x14:formula1>
          <xm:sqref>AG7:AG56 BD7:BD69</xm:sqref>
        </x14:dataValidation>
        <x14:dataValidation type="list" allowBlank="1" showInputMessage="1" showErrorMessage="1" xr:uid="{DC8BD255-22C7-4902-9840-623CA2076E8F}">
          <x14:formula1>
            <xm:f>FORMULE!$A$23:$A$25</xm:f>
          </x14:formula1>
          <xm:sqref>AH7:AH56 AK7:AK62 AM7:AM46 AT7:AU74 BE7:BE37 BH7:BH48 BJ7:BJ49 BO7:BP53</xm:sqref>
        </x14:dataValidation>
        <x14:dataValidation type="list" allowBlank="1" showInputMessage="1" showErrorMessage="1" xr:uid="{A98BBFAB-C727-44F0-BBDC-7945499C6613}">
          <x14:formula1>
            <xm:f>FORMULE!$K$14:$K$16</xm:f>
          </x14:formula1>
          <xm:sqref>AI7:AI84 BF7:BF47</xm:sqref>
        </x14:dataValidation>
        <x14:dataValidation type="list" allowBlank="1" showInputMessage="1" showErrorMessage="1" xr:uid="{00CA1718-8719-4FC7-949C-E9A341C9FA90}">
          <x14:formula1>
            <xm:f>FORMULE!$L$2:$L$14</xm:f>
          </x14:formula1>
          <xm:sqref>AJ7:AJ84 BG7:BG48</xm:sqref>
        </x14:dataValidation>
        <x14:dataValidation type="list" allowBlank="1" showInputMessage="1" showErrorMessage="1" xr:uid="{1D193CD2-17CC-4094-A902-2FD3A2671F57}">
          <x14:formula1>
            <xm:f>FORMULE!$M$2:$M$6</xm:f>
          </x14:formula1>
          <xm:sqref>AL7:AL62 BI7:BI49</xm:sqref>
        </x14:dataValidation>
        <x14:dataValidation type="list" allowBlank="1" showInputMessage="1" showErrorMessage="1" xr:uid="{8EC21738-211F-4426-915A-F196856CD3A9}">
          <x14:formula1>
            <xm:f>FORMULE!$M$10:$M$17</xm:f>
          </x14:formula1>
          <xm:sqref>AN7:AN46 BK7:BK49</xm:sqref>
        </x14:dataValidation>
        <x14:dataValidation type="list" allowBlank="1" showInputMessage="1" showErrorMessage="1" xr:uid="{F1B2056F-F3ED-4B5F-937E-EF7F38EE99A9}">
          <x14:formula1>
            <xm:f>FORMULE!$M$21:$M$25</xm:f>
          </x14:formula1>
          <xm:sqref>AO7:AO74 BL7:BL49</xm:sqref>
        </x14:dataValidation>
        <x14:dataValidation type="list" allowBlank="1" showInputMessage="1" showErrorMessage="1" xr:uid="{603ADC3E-509A-46BC-B2AB-24A711ACA3DD}">
          <x14:formula1>
            <xm:f>FORMULE!$N$2:$N$10</xm:f>
          </x14:formula1>
          <xm:sqref>AP7:AP74</xm:sqref>
        </x14:dataValidation>
        <x14:dataValidation type="list" allowBlank="1" showInputMessage="1" showErrorMessage="1" xr:uid="{CE2AA4C7-F98F-45D7-8892-62F1CBB70025}">
          <x14:formula1>
            <xm:f>FORMULE!$N$14:$N$19</xm:f>
          </x14:formula1>
          <xm:sqref>AQ7:AS74 BN7:BN54</xm:sqref>
        </x14:dataValidation>
        <x14:dataValidation type="list" allowBlank="1" showInputMessage="1" showErrorMessage="1" xr:uid="{C5ADDD5E-374C-4885-8FFB-562F9EB32FD0}">
          <x14:formula1>
            <xm:f>FORMULE!$O$2:$O$6</xm:f>
          </x14:formula1>
          <xm:sqref>AV7:AV52 BQ7:BQ52</xm:sqref>
        </x14:dataValidation>
        <x14:dataValidation type="list" allowBlank="1" showInputMessage="1" showErrorMessage="1" xr:uid="{3F1216A1-EF14-43BC-8D3D-327E8413E5C3}">
          <x14:formula1>
            <xm:f>FORMULE!$O$10:$O$20</xm:f>
          </x14:formula1>
          <xm:sqref>AX7:AX83</xm:sqref>
        </x14:dataValidation>
        <x14:dataValidation type="list" allowBlank="1" showInputMessage="1" showErrorMessage="1" xr:uid="{57E6069A-0FC0-4144-8BE7-C40BCC42994E}">
          <x14:formula1>
            <xm:f>FORMULE!$P$2:$P$19</xm:f>
          </x14:formula1>
          <xm:sqref>AY7:AY83</xm:sqref>
        </x14:dataValidation>
        <x14:dataValidation type="list" allowBlank="1" showInputMessage="1" showErrorMessage="1" xr:uid="{11ACC66B-9A1C-4438-9257-4684BE163CE4}">
          <x14:formula1>
            <xm:f>FORMULE!$N$2:$N$9</xm:f>
          </x14:formula1>
          <xm:sqref>BM7:BM54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357C3-7D3D-4165-8B8F-DADA3A7E125A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357B7-1093-47CD-9EB1-B7144D7BD6A0}">
  <dimension ref="A1:P25"/>
  <sheetViews>
    <sheetView workbookViewId="0">
      <selection activeCell="B1" sqref="B1"/>
    </sheetView>
  </sheetViews>
  <sheetFormatPr baseColWidth="10" defaultRowHeight="14.4" x14ac:dyDescent="0.3"/>
  <cols>
    <col min="1" max="1" width="17" customWidth="1"/>
    <col min="2" max="2" width="21.109375" customWidth="1"/>
    <col min="3" max="3" width="18.33203125" customWidth="1"/>
    <col min="4" max="4" width="25.33203125" customWidth="1"/>
    <col min="5" max="5" width="18.77734375" customWidth="1"/>
    <col min="6" max="6" width="32.109375" customWidth="1"/>
    <col min="7" max="7" width="17.44140625" customWidth="1"/>
    <col min="8" max="8" width="32.88671875" customWidth="1"/>
    <col min="9" max="9" width="18.33203125" customWidth="1"/>
    <col min="10" max="10" width="29.88671875" customWidth="1"/>
    <col min="11" max="11" width="17.88671875" customWidth="1"/>
    <col min="12" max="12" width="21.5546875" customWidth="1"/>
    <col min="13" max="13" width="19.109375" customWidth="1"/>
    <col min="14" max="14" width="18.44140625" customWidth="1"/>
    <col min="15" max="15" width="23.88671875" customWidth="1"/>
    <col min="16" max="16" width="20.77734375" customWidth="1"/>
    <col min="17" max="17" width="16.88671875" customWidth="1"/>
  </cols>
  <sheetData>
    <row r="1" spans="1:16" x14ac:dyDescent="0.3">
      <c r="A1" t="s">
        <v>289</v>
      </c>
      <c r="B1" t="s">
        <v>290</v>
      </c>
      <c r="C1" t="s">
        <v>293</v>
      </c>
      <c r="D1" t="s">
        <v>30</v>
      </c>
      <c r="E1" t="s">
        <v>158</v>
      </c>
      <c r="F1" t="s">
        <v>310</v>
      </c>
      <c r="G1" t="s">
        <v>115</v>
      </c>
      <c r="H1" t="s">
        <v>321</v>
      </c>
      <c r="I1" t="s">
        <v>12</v>
      </c>
      <c r="J1" t="s">
        <v>118</v>
      </c>
      <c r="K1" t="s">
        <v>323</v>
      </c>
      <c r="L1" t="s">
        <v>338</v>
      </c>
      <c r="M1" t="s">
        <v>347</v>
      </c>
      <c r="N1" t="s">
        <v>355</v>
      </c>
      <c r="O1" t="s">
        <v>21</v>
      </c>
      <c r="P1" t="s">
        <v>370</v>
      </c>
    </row>
    <row r="2" spans="1:16" x14ac:dyDescent="0.3">
      <c r="A2" t="s">
        <v>246</v>
      </c>
      <c r="B2" t="s">
        <v>253</v>
      </c>
      <c r="C2" t="s">
        <v>98</v>
      </c>
      <c r="D2" t="s">
        <v>32</v>
      </c>
      <c r="E2" t="s">
        <v>302</v>
      </c>
      <c r="F2" t="s">
        <v>74</v>
      </c>
      <c r="G2" t="s">
        <v>311</v>
      </c>
      <c r="H2" t="s">
        <v>56</v>
      </c>
      <c r="I2" t="s">
        <v>128</v>
      </c>
      <c r="J2" t="s">
        <v>159</v>
      </c>
      <c r="K2" t="s">
        <v>336</v>
      </c>
      <c r="L2" t="s">
        <v>73</v>
      </c>
      <c r="M2">
        <v>0</v>
      </c>
      <c r="N2" t="s">
        <v>359</v>
      </c>
      <c r="O2" t="s">
        <v>368</v>
      </c>
      <c r="P2" t="s">
        <v>73</v>
      </c>
    </row>
    <row r="3" spans="1:16" x14ac:dyDescent="0.3">
      <c r="A3" t="s">
        <v>286</v>
      </c>
      <c r="B3" t="s">
        <v>262</v>
      </c>
      <c r="C3" t="s">
        <v>270</v>
      </c>
      <c r="D3" t="s">
        <v>43</v>
      </c>
      <c r="E3" t="s">
        <v>304</v>
      </c>
      <c r="F3" t="s">
        <v>128</v>
      </c>
      <c r="G3" t="s">
        <v>128</v>
      </c>
      <c r="H3" t="s">
        <v>57</v>
      </c>
      <c r="I3" t="s">
        <v>322</v>
      </c>
      <c r="J3" t="s">
        <v>160</v>
      </c>
      <c r="K3" t="s">
        <v>128</v>
      </c>
      <c r="L3" t="s">
        <v>340</v>
      </c>
      <c r="M3" t="s">
        <v>129</v>
      </c>
      <c r="N3" t="s">
        <v>73</v>
      </c>
      <c r="O3" t="s">
        <v>203</v>
      </c>
      <c r="P3" t="s">
        <v>146</v>
      </c>
    </row>
    <row r="4" spans="1:16" x14ac:dyDescent="0.3">
      <c r="A4" t="s">
        <v>243</v>
      </c>
      <c r="B4" t="s">
        <v>292</v>
      </c>
      <c r="C4" t="s">
        <v>295</v>
      </c>
      <c r="D4" t="s">
        <v>45</v>
      </c>
      <c r="E4" t="s">
        <v>307</v>
      </c>
      <c r="F4" t="s">
        <v>76</v>
      </c>
      <c r="G4" t="s">
        <v>316</v>
      </c>
      <c r="H4" t="s">
        <v>73</v>
      </c>
      <c r="I4" t="s">
        <v>326</v>
      </c>
      <c r="J4" t="s">
        <v>161</v>
      </c>
      <c r="K4" t="s">
        <v>198</v>
      </c>
      <c r="L4" t="s">
        <v>341</v>
      </c>
      <c r="M4" t="s">
        <v>147</v>
      </c>
      <c r="N4" t="s">
        <v>356</v>
      </c>
      <c r="O4" t="s">
        <v>228</v>
      </c>
      <c r="P4" t="s">
        <v>77</v>
      </c>
    </row>
    <row r="5" spans="1:16" x14ac:dyDescent="0.3">
      <c r="A5" t="s">
        <v>280</v>
      </c>
      <c r="B5" t="s">
        <v>257</v>
      </c>
      <c r="C5" t="s">
        <v>97</v>
      </c>
      <c r="D5" t="s">
        <v>46</v>
      </c>
      <c r="E5" t="s">
        <v>303</v>
      </c>
      <c r="F5" t="s">
        <v>77</v>
      </c>
      <c r="G5" t="s">
        <v>313</v>
      </c>
      <c r="H5" t="s">
        <v>58</v>
      </c>
      <c r="I5" t="s">
        <v>328</v>
      </c>
      <c r="J5" t="s">
        <v>162</v>
      </c>
      <c r="K5" t="s">
        <v>221</v>
      </c>
      <c r="L5" t="s">
        <v>345</v>
      </c>
      <c r="M5" t="s">
        <v>148</v>
      </c>
      <c r="N5" t="s">
        <v>357</v>
      </c>
      <c r="O5" t="s">
        <v>369</v>
      </c>
      <c r="P5" t="s">
        <v>239</v>
      </c>
    </row>
    <row r="6" spans="1:16" x14ac:dyDescent="0.3">
      <c r="A6" t="s">
        <v>136</v>
      </c>
      <c r="B6" t="s">
        <v>291</v>
      </c>
      <c r="D6" t="s">
        <v>47</v>
      </c>
      <c r="E6" t="s">
        <v>308</v>
      </c>
      <c r="F6" t="s">
        <v>78</v>
      </c>
      <c r="G6" t="s">
        <v>315</v>
      </c>
      <c r="H6" t="s">
        <v>59</v>
      </c>
      <c r="I6" t="s">
        <v>329</v>
      </c>
      <c r="J6" t="s">
        <v>163</v>
      </c>
      <c r="K6" t="s">
        <v>208</v>
      </c>
      <c r="L6" t="s">
        <v>255</v>
      </c>
      <c r="M6" t="s">
        <v>149</v>
      </c>
      <c r="N6" t="s">
        <v>358</v>
      </c>
      <c r="O6" t="s">
        <v>367</v>
      </c>
      <c r="P6" t="s">
        <v>156</v>
      </c>
    </row>
    <row r="7" spans="1:16" x14ac:dyDescent="0.3">
      <c r="A7" t="s">
        <v>139</v>
      </c>
      <c r="B7" t="s">
        <v>145</v>
      </c>
      <c r="D7" t="s">
        <v>48</v>
      </c>
      <c r="E7" t="s">
        <v>231</v>
      </c>
      <c r="F7" t="s">
        <v>88</v>
      </c>
      <c r="G7" t="s">
        <v>314</v>
      </c>
      <c r="H7" t="s">
        <v>62</v>
      </c>
      <c r="I7" t="s">
        <v>330</v>
      </c>
      <c r="J7" t="s">
        <v>164</v>
      </c>
      <c r="K7" t="s">
        <v>337</v>
      </c>
      <c r="L7" t="s">
        <v>97</v>
      </c>
      <c r="N7" t="s">
        <v>360</v>
      </c>
      <c r="P7" t="s">
        <v>183</v>
      </c>
    </row>
    <row r="8" spans="1:16" x14ac:dyDescent="0.3">
      <c r="A8" t="s">
        <v>285</v>
      </c>
      <c r="B8" t="s">
        <v>188</v>
      </c>
      <c r="C8" t="s">
        <v>294</v>
      </c>
      <c r="D8" t="s">
        <v>33</v>
      </c>
      <c r="E8" t="s">
        <v>309</v>
      </c>
      <c r="F8" t="s">
        <v>126</v>
      </c>
      <c r="G8" t="s">
        <v>312</v>
      </c>
      <c r="H8" t="s">
        <v>60</v>
      </c>
      <c r="I8" t="s">
        <v>303</v>
      </c>
      <c r="J8" t="s">
        <v>165</v>
      </c>
      <c r="K8" t="s">
        <v>303</v>
      </c>
      <c r="L8" t="s">
        <v>343</v>
      </c>
      <c r="N8" t="s">
        <v>210</v>
      </c>
      <c r="P8" t="s">
        <v>79</v>
      </c>
    </row>
    <row r="9" spans="1:16" x14ac:dyDescent="0.3">
      <c r="B9" t="s">
        <v>279</v>
      </c>
      <c r="C9" t="s">
        <v>296</v>
      </c>
      <c r="D9" t="s">
        <v>34</v>
      </c>
      <c r="E9" t="s">
        <v>306</v>
      </c>
      <c r="F9" t="s">
        <v>89</v>
      </c>
      <c r="G9" t="s">
        <v>317</v>
      </c>
      <c r="H9" t="s">
        <v>61</v>
      </c>
      <c r="I9" t="s">
        <v>331</v>
      </c>
      <c r="J9" t="s">
        <v>166</v>
      </c>
      <c r="K9" t="s">
        <v>335</v>
      </c>
      <c r="L9" t="s">
        <v>342</v>
      </c>
      <c r="M9" t="s">
        <v>348</v>
      </c>
      <c r="N9" t="s">
        <v>248</v>
      </c>
      <c r="O9" t="s">
        <v>104</v>
      </c>
      <c r="P9" t="s">
        <v>182</v>
      </c>
    </row>
    <row r="10" spans="1:16" x14ac:dyDescent="0.3">
      <c r="C10" t="s">
        <v>271</v>
      </c>
      <c r="D10" t="s">
        <v>35</v>
      </c>
      <c r="E10" t="s">
        <v>305</v>
      </c>
      <c r="F10" t="s">
        <v>127</v>
      </c>
      <c r="G10" t="s">
        <v>318</v>
      </c>
      <c r="H10" t="s">
        <v>63</v>
      </c>
      <c r="I10" t="s">
        <v>192</v>
      </c>
      <c r="J10" t="s">
        <v>168</v>
      </c>
      <c r="K10" t="s">
        <v>97</v>
      </c>
      <c r="L10" t="s">
        <v>346</v>
      </c>
      <c r="M10" t="s">
        <v>353</v>
      </c>
      <c r="O10" t="s">
        <v>111</v>
      </c>
      <c r="P10" t="s">
        <v>87</v>
      </c>
    </row>
    <row r="11" spans="1:16" x14ac:dyDescent="0.3">
      <c r="C11" t="s">
        <v>192</v>
      </c>
      <c r="D11" t="s">
        <v>36</v>
      </c>
      <c r="F11" t="s">
        <v>122</v>
      </c>
      <c r="H11" t="s">
        <v>64</v>
      </c>
      <c r="J11" t="s">
        <v>169</v>
      </c>
      <c r="L11" t="s">
        <v>339</v>
      </c>
      <c r="M11" t="s">
        <v>354</v>
      </c>
      <c r="O11" t="s">
        <v>107</v>
      </c>
      <c r="P11" t="s">
        <v>151</v>
      </c>
    </row>
    <row r="12" spans="1:16" x14ac:dyDescent="0.3">
      <c r="A12" t="s">
        <v>5</v>
      </c>
      <c r="B12" t="s">
        <v>27</v>
      </c>
      <c r="C12" t="s">
        <v>97</v>
      </c>
      <c r="D12" t="s">
        <v>37</v>
      </c>
      <c r="F12" t="s">
        <v>80</v>
      </c>
      <c r="H12" t="s">
        <v>65</v>
      </c>
      <c r="J12" t="s">
        <v>170</v>
      </c>
      <c r="L12" t="s">
        <v>344</v>
      </c>
      <c r="M12" t="s">
        <v>352</v>
      </c>
      <c r="O12" t="s">
        <v>108</v>
      </c>
      <c r="P12" t="s">
        <v>181</v>
      </c>
    </row>
    <row r="13" spans="1:16" x14ac:dyDescent="0.3">
      <c r="A13" t="s">
        <v>299</v>
      </c>
      <c r="B13" t="s">
        <v>207</v>
      </c>
      <c r="D13" t="s">
        <v>31</v>
      </c>
      <c r="E13" t="s">
        <v>121</v>
      </c>
      <c r="F13" t="s">
        <v>123</v>
      </c>
      <c r="G13" t="s">
        <v>10</v>
      </c>
      <c r="H13" t="s">
        <v>66</v>
      </c>
      <c r="I13" t="s">
        <v>13</v>
      </c>
      <c r="J13" t="s">
        <v>258</v>
      </c>
      <c r="K13" t="s">
        <v>50</v>
      </c>
      <c r="L13" t="s">
        <v>259</v>
      </c>
      <c r="M13" t="s">
        <v>350</v>
      </c>
      <c r="N13" t="s">
        <v>361</v>
      </c>
      <c r="O13" t="s">
        <v>73</v>
      </c>
      <c r="P13" t="s">
        <v>180</v>
      </c>
    </row>
    <row r="14" spans="1:16" x14ac:dyDescent="0.3">
      <c r="A14" t="s">
        <v>300</v>
      </c>
      <c r="B14" t="s">
        <v>325</v>
      </c>
      <c r="D14" t="s">
        <v>51</v>
      </c>
      <c r="E14" t="s">
        <v>73</v>
      </c>
      <c r="F14" t="s">
        <v>87</v>
      </c>
      <c r="G14" t="s">
        <v>128</v>
      </c>
      <c r="H14" t="s">
        <v>67</v>
      </c>
      <c r="I14" t="s">
        <v>265</v>
      </c>
      <c r="J14" t="s">
        <v>171</v>
      </c>
      <c r="K14" t="s">
        <v>97</v>
      </c>
      <c r="L14" t="s">
        <v>201</v>
      </c>
      <c r="M14" t="s">
        <v>349</v>
      </c>
      <c r="N14" t="s">
        <v>364</v>
      </c>
      <c r="O14" t="s">
        <v>238</v>
      </c>
      <c r="P14" t="s">
        <v>240</v>
      </c>
    </row>
    <row r="15" spans="1:16" x14ac:dyDescent="0.3">
      <c r="A15" t="s">
        <v>301</v>
      </c>
      <c r="B15" t="s">
        <v>322</v>
      </c>
      <c r="C15" t="s">
        <v>9</v>
      </c>
      <c r="D15" t="s">
        <v>52</v>
      </c>
      <c r="E15" t="s">
        <v>93</v>
      </c>
      <c r="F15" t="s">
        <v>81</v>
      </c>
      <c r="G15" t="s">
        <v>319</v>
      </c>
      <c r="H15" t="s">
        <v>70</v>
      </c>
      <c r="I15" t="s">
        <v>281</v>
      </c>
      <c r="J15" t="s">
        <v>167</v>
      </c>
      <c r="K15" t="s">
        <v>200</v>
      </c>
      <c r="M15" t="s">
        <v>220</v>
      </c>
      <c r="N15" t="s">
        <v>362</v>
      </c>
      <c r="O15" t="s">
        <v>106</v>
      </c>
      <c r="P15" t="s">
        <v>153</v>
      </c>
    </row>
    <row r="16" spans="1:16" x14ac:dyDescent="0.3">
      <c r="B16" t="s">
        <v>326</v>
      </c>
      <c r="C16" t="s">
        <v>199</v>
      </c>
      <c r="D16" t="s">
        <v>38</v>
      </c>
      <c r="E16" t="s">
        <v>92</v>
      </c>
      <c r="F16" t="s">
        <v>82</v>
      </c>
      <c r="G16" t="s">
        <v>264</v>
      </c>
      <c r="H16" t="s">
        <v>71</v>
      </c>
      <c r="I16" t="s">
        <v>197</v>
      </c>
      <c r="J16" t="s">
        <v>172</v>
      </c>
      <c r="K16" t="s">
        <v>282</v>
      </c>
      <c r="M16" t="s">
        <v>97</v>
      </c>
      <c r="N16" t="s">
        <v>365</v>
      </c>
      <c r="O16" t="s">
        <v>105</v>
      </c>
      <c r="P16" t="s">
        <v>157</v>
      </c>
    </row>
    <row r="17" spans="1:16" x14ac:dyDescent="0.3">
      <c r="A17" t="s">
        <v>6</v>
      </c>
      <c r="B17" t="s">
        <v>235</v>
      </c>
      <c r="C17" t="s">
        <v>209</v>
      </c>
      <c r="D17" t="s">
        <v>39</v>
      </c>
      <c r="E17" t="s">
        <v>120</v>
      </c>
      <c r="F17" t="s">
        <v>83</v>
      </c>
      <c r="G17" t="s">
        <v>320</v>
      </c>
      <c r="H17" t="s">
        <v>69</v>
      </c>
      <c r="I17" t="s">
        <v>303</v>
      </c>
      <c r="J17" t="s">
        <v>173</v>
      </c>
      <c r="M17" t="s">
        <v>351</v>
      </c>
      <c r="N17" t="s">
        <v>366</v>
      </c>
      <c r="O17" t="s">
        <v>97</v>
      </c>
      <c r="P17" t="s">
        <v>154</v>
      </c>
    </row>
    <row r="18" spans="1:16" x14ac:dyDescent="0.3">
      <c r="A18" t="s">
        <v>297</v>
      </c>
      <c r="B18" t="s">
        <v>303</v>
      </c>
      <c r="C18" t="s">
        <v>303</v>
      </c>
      <c r="D18" t="s">
        <v>40</v>
      </c>
      <c r="E18" t="s">
        <v>95</v>
      </c>
      <c r="F18" t="s">
        <v>84</v>
      </c>
      <c r="H18" t="s">
        <v>68</v>
      </c>
      <c r="I18" t="s">
        <v>215</v>
      </c>
      <c r="J18" t="s">
        <v>174</v>
      </c>
      <c r="N18" t="s">
        <v>363</v>
      </c>
      <c r="O18" t="s">
        <v>112</v>
      </c>
      <c r="P18" t="s">
        <v>152</v>
      </c>
    </row>
    <row r="19" spans="1:16" x14ac:dyDescent="0.3">
      <c r="A19" t="s">
        <v>298</v>
      </c>
      <c r="B19" t="s">
        <v>327</v>
      </c>
      <c r="D19" t="s">
        <v>41</v>
      </c>
      <c r="E19" t="s">
        <v>90</v>
      </c>
      <c r="F19" t="s">
        <v>124</v>
      </c>
      <c r="H19" t="s">
        <v>72</v>
      </c>
      <c r="I19" t="s">
        <v>236</v>
      </c>
      <c r="J19" t="s">
        <v>175</v>
      </c>
      <c r="N19" t="s">
        <v>216</v>
      </c>
      <c r="O19" t="s">
        <v>110</v>
      </c>
      <c r="P19" t="s">
        <v>155</v>
      </c>
    </row>
    <row r="20" spans="1:16" x14ac:dyDescent="0.3">
      <c r="B20" t="s">
        <v>324</v>
      </c>
      <c r="D20" t="s">
        <v>42</v>
      </c>
      <c r="E20" t="s">
        <v>97</v>
      </c>
      <c r="F20" t="s">
        <v>85</v>
      </c>
      <c r="I20" t="s">
        <v>332</v>
      </c>
      <c r="J20" t="s">
        <v>176</v>
      </c>
      <c r="M20" t="s">
        <v>22</v>
      </c>
      <c r="O20" t="s">
        <v>109</v>
      </c>
    </row>
    <row r="21" spans="1:16" x14ac:dyDescent="0.3">
      <c r="B21" t="s">
        <v>234</v>
      </c>
      <c r="D21" t="s">
        <v>44</v>
      </c>
      <c r="E21" t="s">
        <v>94</v>
      </c>
      <c r="F21" t="s">
        <v>86</v>
      </c>
      <c r="I21" t="s">
        <v>333</v>
      </c>
      <c r="J21" t="s">
        <v>177</v>
      </c>
      <c r="M21" t="s">
        <v>129</v>
      </c>
    </row>
    <row r="22" spans="1:16" x14ac:dyDescent="0.3">
      <c r="A22" t="s">
        <v>371</v>
      </c>
      <c r="B22" t="s">
        <v>231</v>
      </c>
      <c r="D22" t="s">
        <v>53</v>
      </c>
      <c r="E22" t="s">
        <v>91</v>
      </c>
      <c r="F22" t="s">
        <v>125</v>
      </c>
      <c r="I22" t="s">
        <v>334</v>
      </c>
      <c r="J22" t="s">
        <v>178</v>
      </c>
      <c r="M22" t="s">
        <v>130</v>
      </c>
    </row>
    <row r="23" spans="1:16" x14ac:dyDescent="0.3">
      <c r="A23" t="s">
        <v>372</v>
      </c>
      <c r="B23" t="s">
        <v>224</v>
      </c>
      <c r="E23" t="s">
        <v>96</v>
      </c>
      <c r="F23" t="s">
        <v>75</v>
      </c>
      <c r="M23" t="s">
        <v>131</v>
      </c>
    </row>
    <row r="24" spans="1:16" x14ac:dyDescent="0.3">
      <c r="A24" t="s">
        <v>209</v>
      </c>
      <c r="E24" t="s">
        <v>119</v>
      </c>
      <c r="M24" t="s">
        <v>132</v>
      </c>
    </row>
    <row r="25" spans="1:16" x14ac:dyDescent="0.3">
      <c r="A25" t="s">
        <v>97</v>
      </c>
      <c r="M25" t="s">
        <v>133</v>
      </c>
    </row>
  </sheetData>
  <phoneticPr fontId="14" type="noConversion"/>
  <pageMargins left="0.7" right="0.7" top="0.75" bottom="0.75" header="0.3" footer="0.3"/>
  <pageSetup paperSize="9" orientation="portrait" horizontalDpi="4294967293" verticalDpi="0" r:id="rId1"/>
  <tableParts count="3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AVDL</vt:lpstr>
      <vt:lpstr>Feuil1</vt:lpstr>
      <vt:lpstr>FORMULE</vt:lpstr>
      <vt:lpstr>AVDL!Zone_d_impression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</dc:creator>
  <cp:lastModifiedBy>Lénaïc Bihouix</cp:lastModifiedBy>
  <cp:lastPrinted>2020-03-25T12:33:15Z</cp:lastPrinted>
  <dcterms:created xsi:type="dcterms:W3CDTF">2018-10-18T11:53:55Z</dcterms:created>
  <dcterms:modified xsi:type="dcterms:W3CDTF">2020-03-26T18:13:14Z</dcterms:modified>
</cp:coreProperties>
</file>