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is\Documents\Agrément\"/>
    </mc:Choice>
  </mc:AlternateContent>
  <bookViews>
    <workbookView xWindow="0" yWindow="0" windowWidth="20490" windowHeight="8310"/>
  </bookViews>
  <sheets>
    <sheet name="Janvier" sheetId="1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6" i="1"/>
  <c r="I17" i="1"/>
  <c r="I18" i="1"/>
  <c r="I19" i="1"/>
  <c r="I20" i="1"/>
  <c r="I23" i="1"/>
  <c r="I24" i="1"/>
  <c r="I25" i="1"/>
  <c r="I26" i="1"/>
  <c r="I27" i="1"/>
  <c r="I30" i="1"/>
  <c r="I31" i="1"/>
  <c r="I32" i="1"/>
  <c r="I33" i="1"/>
  <c r="I34" i="1"/>
  <c r="I9" i="1"/>
  <c r="I5" i="1"/>
  <c r="I4" i="1"/>
  <c r="I6" i="1"/>
  <c r="J5" i="1"/>
  <c r="J6" i="1"/>
  <c r="J9" i="1"/>
  <c r="J10" i="1"/>
  <c r="J13" i="1"/>
  <c r="J16" i="1"/>
  <c r="J17" i="1"/>
  <c r="J18" i="1"/>
  <c r="J19" i="1"/>
  <c r="J20" i="1"/>
  <c r="J23" i="1"/>
  <c r="J24" i="1"/>
  <c r="J25" i="1"/>
  <c r="J26" i="1"/>
  <c r="J27" i="1"/>
  <c r="J30" i="1"/>
  <c r="J31" i="1"/>
  <c r="J32" i="1"/>
  <c r="J33" i="1"/>
  <c r="J34" i="1"/>
  <c r="J4" i="1"/>
  <c r="G40" i="1"/>
  <c r="E10" i="1"/>
  <c r="I10" i="1" s="1"/>
  <c r="E11" i="1"/>
  <c r="I11" i="1" s="1"/>
  <c r="E12" i="1"/>
  <c r="J12" i="1" s="1"/>
  <c r="E16" i="1"/>
  <c r="E17" i="1"/>
  <c r="E18" i="1"/>
  <c r="E19" i="1"/>
  <c r="E20" i="1"/>
  <c r="E23" i="1"/>
  <c r="E24" i="1"/>
  <c r="E25" i="1"/>
  <c r="E26" i="1"/>
  <c r="E27" i="1"/>
  <c r="E30" i="1"/>
  <c r="E31" i="1"/>
  <c r="E32" i="1"/>
  <c r="E33" i="1"/>
  <c r="E34" i="1"/>
  <c r="E9" i="1"/>
  <c r="E6" i="1"/>
  <c r="E4" i="1"/>
  <c r="I12" i="1" l="1"/>
  <c r="J11" i="1"/>
  <c r="J35" i="1" s="1"/>
  <c r="F38" i="1" s="1"/>
  <c r="I38" i="1" s="1"/>
  <c r="H35" i="4"/>
  <c r="G35" i="4"/>
  <c r="D39" i="4" s="1"/>
  <c r="F39" i="4" s="1"/>
  <c r="F41" i="13"/>
  <c r="K35" i="13"/>
  <c r="J35" i="13"/>
  <c r="F38" i="13" s="1"/>
  <c r="I38" i="13" s="1"/>
  <c r="I35" i="13"/>
  <c r="F37" i="13" s="1"/>
  <c r="I37" i="13" s="1"/>
  <c r="H35" i="13"/>
  <c r="D40" i="13" s="1"/>
  <c r="F40" i="13" s="1"/>
  <c r="G35" i="13"/>
  <c r="D39" i="13" s="1"/>
  <c r="F39" i="13" s="1"/>
  <c r="E35" i="13"/>
  <c r="F41" i="12"/>
  <c r="K35" i="12"/>
  <c r="J35" i="12"/>
  <c r="F38" i="12" s="1"/>
  <c r="I38" i="12" s="1"/>
  <c r="I35" i="12"/>
  <c r="F37" i="12" s="1"/>
  <c r="I37" i="12" s="1"/>
  <c r="H35" i="12"/>
  <c r="D40" i="12" s="1"/>
  <c r="F40" i="12" s="1"/>
  <c r="G35" i="12"/>
  <c r="D39" i="12" s="1"/>
  <c r="F39" i="12" s="1"/>
  <c r="E35" i="12"/>
  <c r="F41" i="11"/>
  <c r="K35" i="11"/>
  <c r="J35" i="11"/>
  <c r="F38" i="11" s="1"/>
  <c r="I38" i="11" s="1"/>
  <c r="I35" i="11"/>
  <c r="F37" i="11" s="1"/>
  <c r="I37" i="11" s="1"/>
  <c r="H35" i="11"/>
  <c r="D40" i="11" s="1"/>
  <c r="F40" i="11" s="1"/>
  <c r="G35" i="11"/>
  <c r="D39" i="11" s="1"/>
  <c r="F39" i="11" s="1"/>
  <c r="E35" i="11"/>
  <c r="F41" i="10"/>
  <c r="K35" i="10"/>
  <c r="J35" i="10"/>
  <c r="F38" i="10" s="1"/>
  <c r="I38" i="10" s="1"/>
  <c r="I35" i="10"/>
  <c r="F37" i="10" s="1"/>
  <c r="I37" i="10" s="1"/>
  <c r="H35" i="10"/>
  <c r="D40" i="10" s="1"/>
  <c r="F40" i="10" s="1"/>
  <c r="G35" i="10"/>
  <c r="D39" i="10" s="1"/>
  <c r="F39" i="10" s="1"/>
  <c r="E35" i="10"/>
  <c r="F41" i="9"/>
  <c r="K35" i="9"/>
  <c r="J35" i="9"/>
  <c r="F38" i="9" s="1"/>
  <c r="I38" i="9" s="1"/>
  <c r="I35" i="9"/>
  <c r="F37" i="9" s="1"/>
  <c r="I37" i="9" s="1"/>
  <c r="H35" i="9"/>
  <c r="D40" i="9" s="1"/>
  <c r="F40" i="9" s="1"/>
  <c r="G35" i="9"/>
  <c r="D39" i="9" s="1"/>
  <c r="F39" i="9" s="1"/>
  <c r="E35" i="9"/>
  <c r="F41" i="8"/>
  <c r="F37" i="8"/>
  <c r="I37" i="8" s="1"/>
  <c r="K35" i="8"/>
  <c r="J35" i="8"/>
  <c r="F38" i="8" s="1"/>
  <c r="I38" i="8" s="1"/>
  <c r="I35" i="8"/>
  <c r="H35" i="8"/>
  <c r="D40" i="8" s="1"/>
  <c r="F40" i="8" s="1"/>
  <c r="G35" i="8"/>
  <c r="D39" i="8" s="1"/>
  <c r="F39" i="8" s="1"/>
  <c r="E35" i="8"/>
  <c r="F41" i="7"/>
  <c r="F37" i="7"/>
  <c r="I37" i="7" s="1"/>
  <c r="K35" i="7"/>
  <c r="J35" i="7"/>
  <c r="F38" i="7" s="1"/>
  <c r="I38" i="7" s="1"/>
  <c r="I35" i="7"/>
  <c r="H35" i="7"/>
  <c r="D40" i="7" s="1"/>
  <c r="F40" i="7" s="1"/>
  <c r="G35" i="7"/>
  <c r="D39" i="7" s="1"/>
  <c r="F39" i="7" s="1"/>
  <c r="E35" i="7"/>
  <c r="F41" i="6"/>
  <c r="F37" i="6"/>
  <c r="I37" i="6" s="1"/>
  <c r="K35" i="6"/>
  <c r="J35" i="6"/>
  <c r="F38" i="6" s="1"/>
  <c r="I38" i="6" s="1"/>
  <c r="I35" i="6"/>
  <c r="H35" i="6"/>
  <c r="D40" i="6" s="1"/>
  <c r="F40" i="6" s="1"/>
  <c r="G35" i="6"/>
  <c r="D39" i="6" s="1"/>
  <c r="F39" i="6" s="1"/>
  <c r="E35" i="6"/>
  <c r="F41" i="5"/>
  <c r="F37" i="5"/>
  <c r="I37" i="5" s="1"/>
  <c r="K35" i="5"/>
  <c r="J35" i="5"/>
  <c r="F38" i="5" s="1"/>
  <c r="I38" i="5" s="1"/>
  <c r="I35" i="5"/>
  <c r="H35" i="5"/>
  <c r="D40" i="5" s="1"/>
  <c r="F40" i="5" s="1"/>
  <c r="G35" i="5"/>
  <c r="D39" i="5" s="1"/>
  <c r="F39" i="5" s="1"/>
  <c r="E35" i="5"/>
  <c r="F41" i="4"/>
  <c r="F37" i="4"/>
  <c r="I37" i="4" s="1"/>
  <c r="F38" i="4"/>
  <c r="I38" i="4" s="1"/>
  <c r="D40" i="4"/>
  <c r="F40" i="4" s="1"/>
  <c r="F41" i="3"/>
  <c r="K35" i="3"/>
  <c r="J35" i="3"/>
  <c r="F38" i="3" s="1"/>
  <c r="I38" i="3" s="1"/>
  <c r="I35" i="3"/>
  <c r="F37" i="3" s="1"/>
  <c r="I37" i="3" s="1"/>
  <c r="H35" i="3"/>
  <c r="D40" i="3" s="1"/>
  <c r="F40" i="3" s="1"/>
  <c r="G35" i="3"/>
  <c r="D39" i="3" s="1"/>
  <c r="F39" i="3" s="1"/>
  <c r="E35" i="3"/>
  <c r="F41" i="1"/>
  <c r="E35" i="1"/>
  <c r="K35" i="1"/>
  <c r="G35" i="1"/>
  <c r="D39" i="1" s="1"/>
  <c r="F39" i="1" s="1"/>
  <c r="H35" i="1"/>
  <c r="D40" i="1" s="1"/>
  <c r="F40" i="1" s="1"/>
  <c r="I35" i="1" l="1"/>
  <c r="F37" i="1" s="1"/>
  <c r="I37" i="1" s="1"/>
</calcChain>
</file>

<file path=xl/sharedStrings.xml><?xml version="1.0" encoding="utf-8"?>
<sst xmlns="http://schemas.openxmlformats.org/spreadsheetml/2006/main" count="774" uniqueCount="66">
  <si>
    <t>Mois de JANVIER</t>
  </si>
  <si>
    <t>Nom Prénom</t>
  </si>
  <si>
    <t>Jour</t>
  </si>
  <si>
    <t>date</t>
  </si>
  <si>
    <t>H. arrivée</t>
  </si>
  <si>
    <t>H. départ</t>
  </si>
  <si>
    <t>P/G</t>
  </si>
  <si>
    <t>R</t>
  </si>
  <si>
    <t>Notes</t>
  </si>
  <si>
    <t>Total</t>
  </si>
  <si>
    <t>Mercredi</t>
  </si>
  <si>
    <t>Jeudi</t>
  </si>
  <si>
    <t>Vendredi</t>
  </si>
  <si>
    <t>Samedi</t>
  </si>
  <si>
    <t>Dimanche</t>
  </si>
  <si>
    <t>Lundi</t>
  </si>
  <si>
    <t>Mardi</t>
  </si>
  <si>
    <t>TOTAL</t>
  </si>
  <si>
    <t>Indemnités d'entretien à la journée (-7h43) :</t>
  </si>
  <si>
    <t>Indemnités d'entretien à l'heure (+7h43) :</t>
  </si>
  <si>
    <t>x 0,3447 € =</t>
  </si>
  <si>
    <t>x 2,65 € =</t>
  </si>
  <si>
    <t>Goûter</t>
  </si>
  <si>
    <t>Repas</t>
  </si>
  <si>
    <t>Ind. Km</t>
  </si>
  <si>
    <t>x 1 €</t>
  </si>
  <si>
    <t>x 3 €</t>
  </si>
  <si>
    <t>IE H</t>
  </si>
  <si>
    <t>IE J</t>
  </si>
  <si>
    <t>Abs</t>
  </si>
  <si>
    <t>x 0,523 €</t>
  </si>
  <si>
    <t>INFO MENSUELLE</t>
  </si>
  <si>
    <t>Nombre d'heures normales</t>
  </si>
  <si>
    <t>Nombre de jours d'activité</t>
  </si>
  <si>
    <t>Nombre de jours de congés payés</t>
  </si>
  <si>
    <t>Signature des 2 parties :</t>
  </si>
  <si>
    <t>FEVRIER</t>
  </si>
  <si>
    <t>Mois de</t>
  </si>
  <si>
    <t>MARS</t>
  </si>
  <si>
    <t>AVRIL</t>
  </si>
  <si>
    <t>MAI</t>
  </si>
  <si>
    <t>Férié</t>
  </si>
  <si>
    <t>Pâques</t>
  </si>
  <si>
    <t>Fête du Travail</t>
  </si>
  <si>
    <t>Victoire des Alliés</t>
  </si>
  <si>
    <t>JUIN</t>
  </si>
  <si>
    <t>JUILLET</t>
  </si>
  <si>
    <t>AOUT</t>
  </si>
  <si>
    <t>Pentecôte</t>
  </si>
  <si>
    <t>Fête Nationale</t>
  </si>
  <si>
    <t>Assomption</t>
  </si>
  <si>
    <t>SEPTEMBRE</t>
  </si>
  <si>
    <t>OCTOBRE</t>
  </si>
  <si>
    <t>NOVEMBRE</t>
  </si>
  <si>
    <t>Toussaint</t>
  </si>
  <si>
    <t>Armistice</t>
  </si>
  <si>
    <t>Noël</t>
  </si>
  <si>
    <t>Absence prévue au contrat</t>
  </si>
  <si>
    <t>Reprise</t>
  </si>
  <si>
    <t>DECEMBRE</t>
  </si>
  <si>
    <t>Rentrée</t>
  </si>
  <si>
    <t>Ascension</t>
  </si>
  <si>
    <t>Indemnités d'entretien à l'heure + de</t>
  </si>
  <si>
    <t>Indemnités d'entretien à la journée - de</t>
  </si>
  <si>
    <t>Total repas  :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</si>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</sst>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#,##0\ &quot;€&quot;;[Red]\-#,##0\ &quot;€&quot;"/>
    <numFmt numFmtId="8" formatCode="#,##0.00\ &quot;€&quot;;[Red]\-#,##0.00\ &quot;€&quot;"/>
    <numFmt numFmtId="43" formatCode="_-* #,##0.00_-;\-* #,##0.00_-;_-* &quot;-&quot;??_-;_-@_-"/>
    <numFmt numFmtId="165" formatCode="#,##0.000\ &quot;€&quot;;[Red]\-#,##0.000\ &quot;€&quot;"/>
    <numFmt numFmtId="168" formatCode="#,##0.00_ ;\-#,##0.00\ "/>
    <numFmt numFmtId="171" formatCode="[h]:\ mm;\ @"/>
    <numFmt numFmtId="173" formatCode="h&quot;h&quot;mm;@"/>
    <numFmt numFmtId="175" formatCode="[h]&quot;h&quot;mm;\ @"/>
    <numFmt numFmtId="183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0" fillId="0" borderId="4" xfId="0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6" fontId="0" fillId="0" borderId="8" xfId="0" applyNumberFormat="1" applyBorder="1" applyAlignment="1">
      <alignment horizontal="center" vertical="center"/>
    </xf>
    <xf numFmtId="6" fontId="0" fillId="0" borderId="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6" fontId="0" fillId="0" borderId="23" xfId="0" applyNumberFormat="1" applyBorder="1" applyAlignment="1">
      <alignment horizontal="center" vertical="center"/>
    </xf>
    <xf numFmtId="6" fontId="0" fillId="0" borderId="24" xfId="0" applyNumberFormat="1" applyBorder="1" applyAlignment="1">
      <alignment horizontal="center" vertical="center"/>
    </xf>
    <xf numFmtId="8" fontId="0" fillId="0" borderId="22" xfId="0" applyNumberFormat="1" applyBorder="1" applyAlignment="1">
      <alignment horizontal="center" vertical="center"/>
    </xf>
    <xf numFmtId="168" fontId="0" fillId="0" borderId="2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73" fontId="0" fillId="0" borderId="18" xfId="0" applyNumberFormat="1" applyBorder="1" applyAlignment="1">
      <alignment horizontal="center" vertical="center"/>
    </xf>
    <xf numFmtId="173" fontId="0" fillId="0" borderId="19" xfId="0" applyNumberFormat="1" applyBorder="1" applyAlignment="1">
      <alignment horizontal="center" vertical="center"/>
    </xf>
    <xf numFmtId="175" fontId="0" fillId="0" borderId="2" xfId="1" applyNumberFormat="1" applyFont="1" applyBorder="1" applyAlignment="1">
      <alignment horizontal="center" vertical="center"/>
    </xf>
    <xf numFmtId="173" fontId="1" fillId="0" borderId="9" xfId="0" applyNumberFormat="1" applyFont="1" applyFill="1" applyBorder="1" applyAlignment="1">
      <alignment horizontal="center" vertical="center"/>
    </xf>
    <xf numFmtId="173" fontId="1" fillId="0" borderId="12" xfId="0" applyNumberFormat="1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75" fontId="0" fillId="0" borderId="19" xfId="0" applyNumberFormat="1" applyBorder="1" applyAlignment="1">
      <alignment horizontal="center" vertical="center"/>
    </xf>
    <xf numFmtId="175" fontId="0" fillId="2" borderId="19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73" fontId="0" fillId="0" borderId="18" xfId="0" quotePrefix="1" applyNumberFormat="1" applyBorder="1" applyAlignment="1">
      <alignment horizontal="center" vertical="center"/>
    </xf>
    <xf numFmtId="173" fontId="0" fillId="0" borderId="19" xfId="0" quotePrefix="1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1" fontId="0" fillId="2" borderId="0" xfId="0" applyNumberFormat="1" applyFill="1" applyBorder="1" applyAlignment="1">
      <alignment horizontal="center" vertical="center"/>
    </xf>
    <xf numFmtId="173" fontId="0" fillId="0" borderId="13" xfId="0" applyNumberFormat="1" applyBorder="1" applyAlignment="1">
      <alignment horizontal="center" vertical="center"/>
    </xf>
    <xf numFmtId="173" fontId="0" fillId="0" borderId="0" xfId="0" applyNumberFormat="1" applyBorder="1" applyAlignment="1">
      <alignment horizontal="center" vertical="center"/>
    </xf>
    <xf numFmtId="173" fontId="0" fillId="0" borderId="16" xfId="0" applyNumberFormat="1" applyBorder="1" applyAlignment="1">
      <alignment horizontal="center" vertical="center"/>
    </xf>
    <xf numFmtId="173" fontId="0" fillId="2" borderId="19" xfId="0" quotePrefix="1" applyNumberForma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6" fontId="0" fillId="0" borderId="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2" borderId="16" xfId="0" applyNumberFormat="1" applyFill="1" applyBorder="1" applyAlignment="1">
      <alignment horizontal="center" vertical="center"/>
    </xf>
    <xf numFmtId="175" fontId="0" fillId="0" borderId="0" xfId="0" applyNumberFormat="1" applyBorder="1" applyAlignment="1">
      <alignment horizontal="center" vertical="center"/>
    </xf>
    <xf numFmtId="1" fontId="0" fillId="0" borderId="22" xfId="0" applyNumberFormat="1" applyBorder="1" applyAlignment="1" applyProtection="1">
      <alignment horizontal="center" vertical="center"/>
    </xf>
    <xf numFmtId="183" fontId="0" fillId="0" borderId="8" xfId="0" applyNumberFormat="1" applyBorder="1" applyAlignment="1">
      <alignment horizontal="center" vertical="center"/>
    </xf>
    <xf numFmtId="183" fontId="0" fillId="0" borderId="9" xfId="0" applyNumberFormat="1" applyBorder="1" applyAlignment="1">
      <alignment horizontal="center" vertical="center"/>
    </xf>
    <xf numFmtId="175" fontId="0" fillId="0" borderId="8" xfId="0" applyNumberFormat="1" applyBorder="1" applyAlignment="1">
      <alignment horizontal="center" vertical="center"/>
    </xf>
    <xf numFmtId="175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topLeftCell="A27" zoomScale="80" zoomScaleNormal="80" workbookViewId="0">
      <selection activeCell="J35" sqref="J35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3" t="s">
        <v>0</v>
      </c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4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6" t="s">
        <v>10</v>
      </c>
      <c r="B4" s="21">
        <v>1</v>
      </c>
      <c r="C4" s="84">
        <v>0.30208333333333331</v>
      </c>
      <c r="D4" s="70">
        <v>0.71875</v>
      </c>
      <c r="E4" s="86">
        <f>D4-C4</f>
        <v>0.41666666666666669</v>
      </c>
      <c r="F4" s="35"/>
      <c r="G4" s="26">
        <v>1</v>
      </c>
      <c r="H4" s="26"/>
      <c r="I4" s="80">
        <f>IF(E4="REPOS","",IF(E4&gt;=$E$37,E4,""))</f>
        <v>0.41666666666666669</v>
      </c>
      <c r="J4" s="92" t="str">
        <f>IF(E4="REPOS","",IF(E4&lt;=$E$38,"1",""))</f>
        <v/>
      </c>
      <c r="K4" s="59"/>
    </row>
    <row r="5" spans="1:11" s="15" customFormat="1" ht="18.75" customHeight="1" x14ac:dyDescent="0.25">
      <c r="A5" s="27" t="s">
        <v>11</v>
      </c>
      <c r="B5" s="24">
        <v>2</v>
      </c>
      <c r="C5" s="85"/>
      <c r="D5" s="71"/>
      <c r="E5" s="86" t="s">
        <v>65</v>
      </c>
      <c r="F5" s="23"/>
      <c r="G5" s="27"/>
      <c r="H5" s="27">
        <v>1</v>
      </c>
      <c r="I5" s="81" t="str">
        <f>IF(E5="REPOS","",IF(E5&gt;=$E$37,E5,""))</f>
        <v/>
      </c>
      <c r="J5" s="93" t="str">
        <f t="shared" ref="J5:J34" si="0">IF(E5="REPOS","",IF(E5&lt;=$E$38,"1",""))</f>
        <v/>
      </c>
      <c r="K5" s="60"/>
    </row>
    <row r="6" spans="1:11" s="15" customFormat="1" ht="18.75" customHeight="1" x14ac:dyDescent="0.25">
      <c r="A6" s="27" t="s">
        <v>12</v>
      </c>
      <c r="B6" s="24">
        <v>3</v>
      </c>
      <c r="C6" s="85">
        <v>0.3125</v>
      </c>
      <c r="D6" s="71">
        <v>0.77083333333333337</v>
      </c>
      <c r="E6" s="86">
        <f t="shared" ref="E5:E6" si="1">D6-C6</f>
        <v>0.45833333333333337</v>
      </c>
      <c r="F6" s="23"/>
      <c r="G6" s="27"/>
      <c r="H6" s="27"/>
      <c r="I6" s="81">
        <f>IF(E6="REPOS","",IF(E6&gt;=$E$37,E6,""))</f>
        <v>0.45833333333333337</v>
      </c>
      <c r="J6" s="93" t="str">
        <f t="shared" si="0"/>
        <v/>
      </c>
      <c r="K6" s="60"/>
    </row>
    <row r="7" spans="1:11" s="15" customFormat="1" ht="18.75" customHeight="1" x14ac:dyDescent="0.25">
      <c r="A7" s="75" t="s">
        <v>13</v>
      </c>
      <c r="B7" s="76">
        <v>4</v>
      </c>
      <c r="C7" s="83"/>
      <c r="D7" s="75"/>
      <c r="E7" s="78"/>
      <c r="F7" s="75"/>
      <c r="G7" s="75"/>
      <c r="H7" s="75"/>
      <c r="I7" s="87"/>
      <c r="J7" s="94"/>
      <c r="K7" s="79"/>
    </row>
    <row r="8" spans="1:11" s="15" customFormat="1" ht="18.75" customHeight="1" x14ac:dyDescent="0.25">
      <c r="A8" s="75" t="s">
        <v>14</v>
      </c>
      <c r="B8" s="76">
        <v>5</v>
      </c>
      <c r="C8" s="83"/>
      <c r="D8" s="75"/>
      <c r="E8" s="78"/>
      <c r="F8" s="75"/>
      <c r="G8" s="75"/>
      <c r="H8" s="75"/>
      <c r="I8" s="87"/>
      <c r="J8" s="94"/>
      <c r="K8" s="79"/>
    </row>
    <row r="9" spans="1:11" s="15" customFormat="1" ht="18.75" customHeight="1" x14ac:dyDescent="0.25">
      <c r="A9" s="27" t="s">
        <v>15</v>
      </c>
      <c r="B9" s="24">
        <v>6</v>
      </c>
      <c r="C9" s="95">
        <v>0.34375</v>
      </c>
      <c r="D9" s="77">
        <v>0.63541666666666663</v>
      </c>
      <c r="E9" s="77">
        <f>D9-C9</f>
        <v>0.29166666666666663</v>
      </c>
      <c r="F9" s="27"/>
      <c r="G9" s="27"/>
      <c r="H9" s="27"/>
      <c r="I9" s="81" t="str">
        <f t="shared" ref="I7:I34" si="2">IF(E9="REPOS","",IF(E9&gt;=$E$37,E9,""))</f>
        <v/>
      </c>
      <c r="J9" s="93" t="str">
        <f t="shared" si="0"/>
        <v>1</v>
      </c>
      <c r="K9" s="60"/>
    </row>
    <row r="10" spans="1:11" s="15" customFormat="1" ht="18.75" customHeight="1" x14ac:dyDescent="0.25">
      <c r="A10" s="27" t="s">
        <v>16</v>
      </c>
      <c r="B10" s="24">
        <v>7</v>
      </c>
      <c r="C10" s="95">
        <v>0.34375</v>
      </c>
      <c r="D10" s="77">
        <v>0.66666666666666663</v>
      </c>
      <c r="E10" s="77">
        <f t="shared" ref="E10:E34" si="3">D10-C10</f>
        <v>0.32291666666666663</v>
      </c>
      <c r="F10" s="27"/>
      <c r="G10" s="27"/>
      <c r="H10" s="27"/>
      <c r="I10" s="81">
        <f t="shared" si="2"/>
        <v>0.32291666666666663</v>
      </c>
      <c r="J10" s="93" t="str">
        <f t="shared" si="0"/>
        <v/>
      </c>
      <c r="K10" s="60"/>
    </row>
    <row r="11" spans="1:11" s="15" customFormat="1" ht="18.75" customHeight="1" x14ac:dyDescent="0.25">
      <c r="A11" s="27" t="s">
        <v>10</v>
      </c>
      <c r="B11" s="24">
        <v>8</v>
      </c>
      <c r="C11" s="95">
        <v>0.34375</v>
      </c>
      <c r="D11" s="77">
        <v>0.66666666666666663</v>
      </c>
      <c r="E11" s="77">
        <f t="shared" si="3"/>
        <v>0.32291666666666663</v>
      </c>
      <c r="F11" s="27"/>
      <c r="G11" s="27"/>
      <c r="H11" s="27"/>
      <c r="I11" s="81">
        <f t="shared" si="2"/>
        <v>0.32291666666666663</v>
      </c>
      <c r="J11" s="93" t="str">
        <f t="shared" si="0"/>
        <v/>
      </c>
      <c r="K11" s="60"/>
    </row>
    <row r="12" spans="1:11" s="15" customFormat="1" ht="18.75" customHeight="1" x14ac:dyDescent="0.25">
      <c r="A12" s="27" t="s">
        <v>11</v>
      </c>
      <c r="B12" s="24">
        <v>9</v>
      </c>
      <c r="C12" s="95">
        <v>0.34375</v>
      </c>
      <c r="D12" s="77">
        <v>0.65625</v>
      </c>
      <c r="E12" s="77">
        <f t="shared" si="3"/>
        <v>0.3125</v>
      </c>
      <c r="F12" s="27"/>
      <c r="G12" s="27"/>
      <c r="H12" s="27"/>
      <c r="I12" s="81" t="str">
        <f t="shared" si="2"/>
        <v/>
      </c>
      <c r="J12" s="93" t="str">
        <f t="shared" si="0"/>
        <v>1</v>
      </c>
      <c r="K12" s="60"/>
    </row>
    <row r="13" spans="1:11" s="15" customFormat="1" ht="18.75" customHeight="1" x14ac:dyDescent="0.25">
      <c r="A13" s="27" t="s">
        <v>12</v>
      </c>
      <c r="B13" s="24">
        <v>10</v>
      </c>
      <c r="C13" s="95"/>
      <c r="D13" s="77"/>
      <c r="E13" s="77" t="s">
        <v>65</v>
      </c>
      <c r="F13" s="27"/>
      <c r="G13" s="27"/>
      <c r="H13" s="27"/>
      <c r="I13" s="81" t="str">
        <f t="shared" si="2"/>
        <v/>
      </c>
      <c r="J13" s="93" t="str">
        <f t="shared" si="0"/>
        <v/>
      </c>
      <c r="K13" s="60"/>
    </row>
    <row r="14" spans="1:11" s="15" customFormat="1" ht="18.75" customHeight="1" x14ac:dyDescent="0.25">
      <c r="A14" s="75" t="s">
        <v>13</v>
      </c>
      <c r="B14" s="76">
        <v>11</v>
      </c>
      <c r="C14" s="83"/>
      <c r="D14" s="75"/>
      <c r="E14" s="78"/>
      <c r="F14" s="75"/>
      <c r="G14" s="75"/>
      <c r="H14" s="75"/>
      <c r="I14" s="87"/>
      <c r="J14" s="94"/>
      <c r="K14" s="79"/>
    </row>
    <row r="15" spans="1:11" s="15" customFormat="1" ht="18.75" customHeight="1" x14ac:dyDescent="0.25">
      <c r="A15" s="75" t="s">
        <v>14</v>
      </c>
      <c r="B15" s="76">
        <v>12</v>
      </c>
      <c r="C15" s="83"/>
      <c r="D15" s="75"/>
      <c r="E15" s="78"/>
      <c r="F15" s="75"/>
      <c r="G15" s="75"/>
      <c r="H15" s="75"/>
      <c r="I15" s="87"/>
      <c r="J15" s="94"/>
      <c r="K15" s="79"/>
    </row>
    <row r="16" spans="1:11" s="15" customFormat="1" ht="18.75" customHeight="1" x14ac:dyDescent="0.25">
      <c r="A16" s="27" t="s">
        <v>15</v>
      </c>
      <c r="B16" s="24">
        <v>13</v>
      </c>
      <c r="C16" s="85">
        <v>0.34375</v>
      </c>
      <c r="D16" s="71">
        <v>0.71875</v>
      </c>
      <c r="E16" s="77">
        <f t="shared" si="3"/>
        <v>0.375</v>
      </c>
      <c r="F16" s="27"/>
      <c r="G16" s="27"/>
      <c r="H16" s="27"/>
      <c r="I16" s="81">
        <f t="shared" si="2"/>
        <v>0.375</v>
      </c>
      <c r="J16" s="93" t="str">
        <f t="shared" si="0"/>
        <v/>
      </c>
      <c r="K16" s="60"/>
    </row>
    <row r="17" spans="1:11" s="15" customFormat="1" ht="18.75" customHeight="1" x14ac:dyDescent="0.25">
      <c r="A17" s="27" t="s">
        <v>16</v>
      </c>
      <c r="B17" s="24">
        <v>14</v>
      </c>
      <c r="C17" s="85">
        <v>0.38541666666666702</v>
      </c>
      <c r="D17" s="71">
        <v>0.76041666666666696</v>
      </c>
      <c r="E17" s="77">
        <f t="shared" si="3"/>
        <v>0.37499999999999994</v>
      </c>
      <c r="F17" s="27"/>
      <c r="G17" s="27"/>
      <c r="H17" s="27"/>
      <c r="I17" s="81">
        <f t="shared" si="2"/>
        <v>0.37499999999999994</v>
      </c>
      <c r="J17" s="93" t="str">
        <f t="shared" si="0"/>
        <v/>
      </c>
      <c r="K17" s="60"/>
    </row>
    <row r="18" spans="1:11" s="15" customFormat="1" ht="18.75" customHeight="1" x14ac:dyDescent="0.25">
      <c r="A18" s="27" t="s">
        <v>10</v>
      </c>
      <c r="B18" s="24">
        <v>15</v>
      </c>
      <c r="C18" s="85">
        <v>0.42708333333333298</v>
      </c>
      <c r="D18" s="71">
        <v>0.80208333333333304</v>
      </c>
      <c r="E18" s="77">
        <f t="shared" si="3"/>
        <v>0.37500000000000006</v>
      </c>
      <c r="F18" s="27"/>
      <c r="G18" s="27"/>
      <c r="H18" s="27"/>
      <c r="I18" s="81">
        <f t="shared" si="2"/>
        <v>0.37500000000000006</v>
      </c>
      <c r="J18" s="93" t="str">
        <f t="shared" si="0"/>
        <v/>
      </c>
      <c r="K18" s="60"/>
    </row>
    <row r="19" spans="1:11" s="15" customFormat="1" ht="18.75" customHeight="1" x14ac:dyDescent="0.25">
      <c r="A19" s="27" t="s">
        <v>11</v>
      </c>
      <c r="B19" s="24">
        <v>16</v>
      </c>
      <c r="C19" s="85">
        <v>0.46875</v>
      </c>
      <c r="D19" s="71">
        <v>0.84375</v>
      </c>
      <c r="E19" s="77">
        <f t="shared" si="3"/>
        <v>0.375</v>
      </c>
      <c r="F19" s="27"/>
      <c r="G19" s="27"/>
      <c r="H19" s="27"/>
      <c r="I19" s="81">
        <f t="shared" si="2"/>
        <v>0.375</v>
      </c>
      <c r="J19" s="93" t="str">
        <f t="shared" si="0"/>
        <v/>
      </c>
      <c r="K19" s="60"/>
    </row>
    <row r="20" spans="1:11" s="15" customFormat="1" ht="18.75" customHeight="1" x14ac:dyDescent="0.25">
      <c r="A20" s="27" t="s">
        <v>12</v>
      </c>
      <c r="B20" s="24">
        <v>17</v>
      </c>
      <c r="C20" s="85">
        <v>0.51041666666666696</v>
      </c>
      <c r="D20" s="71">
        <v>0.88541666666666696</v>
      </c>
      <c r="E20" s="77">
        <f t="shared" si="3"/>
        <v>0.375</v>
      </c>
      <c r="F20" s="27"/>
      <c r="G20" s="27"/>
      <c r="H20" s="27"/>
      <c r="I20" s="81">
        <f t="shared" si="2"/>
        <v>0.375</v>
      </c>
      <c r="J20" s="93" t="str">
        <f t="shared" si="0"/>
        <v/>
      </c>
      <c r="K20" s="60"/>
    </row>
    <row r="21" spans="1:11" s="15" customFormat="1" ht="18.75" customHeight="1" x14ac:dyDescent="0.25">
      <c r="A21" s="75" t="s">
        <v>13</v>
      </c>
      <c r="B21" s="76">
        <v>18</v>
      </c>
      <c r="C21" s="83"/>
      <c r="D21" s="75"/>
      <c r="E21" s="78"/>
      <c r="F21" s="75"/>
      <c r="G21" s="75"/>
      <c r="H21" s="75"/>
      <c r="I21" s="87"/>
      <c r="J21" s="94"/>
      <c r="K21" s="79"/>
    </row>
    <row r="22" spans="1:11" s="15" customFormat="1" ht="18.75" customHeight="1" x14ac:dyDescent="0.25">
      <c r="A22" s="75" t="s">
        <v>14</v>
      </c>
      <c r="B22" s="76">
        <v>19</v>
      </c>
      <c r="C22" s="83"/>
      <c r="D22" s="75"/>
      <c r="E22" s="78"/>
      <c r="F22" s="75"/>
      <c r="G22" s="75"/>
      <c r="H22" s="75"/>
      <c r="I22" s="87"/>
      <c r="J22" s="94"/>
      <c r="K22" s="79"/>
    </row>
    <row r="23" spans="1:11" s="15" customFormat="1" ht="18.75" customHeight="1" x14ac:dyDescent="0.25">
      <c r="A23" s="27" t="s">
        <v>15</v>
      </c>
      <c r="B23" s="24">
        <v>20</v>
      </c>
      <c r="C23" s="95">
        <v>0.33333333333333331</v>
      </c>
      <c r="D23" s="77">
        <v>0.70833333333333337</v>
      </c>
      <c r="E23" s="77">
        <f t="shared" si="3"/>
        <v>0.37500000000000006</v>
      </c>
      <c r="F23" s="27"/>
      <c r="G23" s="27"/>
      <c r="H23" s="27"/>
      <c r="I23" s="81">
        <f t="shared" si="2"/>
        <v>0.37500000000000006</v>
      </c>
      <c r="J23" s="93" t="str">
        <f t="shared" si="0"/>
        <v/>
      </c>
      <c r="K23" s="60"/>
    </row>
    <row r="24" spans="1:11" s="15" customFormat="1" ht="18.75" customHeight="1" x14ac:dyDescent="0.25">
      <c r="A24" s="27" t="s">
        <v>16</v>
      </c>
      <c r="B24" s="24">
        <v>21</v>
      </c>
      <c r="C24" s="95">
        <v>0.20833333333333334</v>
      </c>
      <c r="D24" s="77">
        <v>0.58333333333333337</v>
      </c>
      <c r="E24" s="77">
        <f t="shared" si="3"/>
        <v>0.375</v>
      </c>
      <c r="F24" s="27"/>
      <c r="G24" s="27"/>
      <c r="H24" s="27"/>
      <c r="I24" s="81">
        <f t="shared" si="2"/>
        <v>0.375</v>
      </c>
      <c r="J24" s="93" t="str">
        <f t="shared" si="0"/>
        <v/>
      </c>
      <c r="K24" s="60"/>
    </row>
    <row r="25" spans="1:11" s="15" customFormat="1" ht="18.75" customHeight="1" x14ac:dyDescent="0.25">
      <c r="A25" s="27" t="s">
        <v>10</v>
      </c>
      <c r="B25" s="24">
        <v>22</v>
      </c>
      <c r="C25" s="95">
        <v>0.25</v>
      </c>
      <c r="D25" s="77">
        <v>0.625</v>
      </c>
      <c r="E25" s="77">
        <f t="shared" si="3"/>
        <v>0.375</v>
      </c>
      <c r="F25" s="27"/>
      <c r="G25" s="27"/>
      <c r="H25" s="27"/>
      <c r="I25" s="81">
        <f t="shared" si="2"/>
        <v>0.375</v>
      </c>
      <c r="J25" s="93" t="str">
        <f t="shared" si="0"/>
        <v/>
      </c>
      <c r="K25" s="60"/>
    </row>
    <row r="26" spans="1:11" s="15" customFormat="1" ht="18.75" customHeight="1" x14ac:dyDescent="0.25">
      <c r="A26" s="27" t="s">
        <v>11</v>
      </c>
      <c r="B26" s="24">
        <v>23</v>
      </c>
      <c r="C26" s="95">
        <v>0.29166666666666702</v>
      </c>
      <c r="D26" s="77">
        <v>0.66666666666666696</v>
      </c>
      <c r="E26" s="77">
        <f t="shared" si="3"/>
        <v>0.37499999999999994</v>
      </c>
      <c r="F26" s="27"/>
      <c r="G26" s="27"/>
      <c r="H26" s="27"/>
      <c r="I26" s="81">
        <f t="shared" si="2"/>
        <v>0.37499999999999994</v>
      </c>
      <c r="J26" s="93" t="str">
        <f t="shared" si="0"/>
        <v/>
      </c>
      <c r="K26" s="60"/>
    </row>
    <row r="27" spans="1:11" s="15" customFormat="1" ht="18.75" customHeight="1" x14ac:dyDescent="0.25">
      <c r="A27" s="27" t="s">
        <v>12</v>
      </c>
      <c r="B27" s="24">
        <v>24</v>
      </c>
      <c r="C27" s="95">
        <v>0.33333333333333298</v>
      </c>
      <c r="D27" s="77">
        <v>0.70833333333333304</v>
      </c>
      <c r="E27" s="77">
        <f t="shared" si="3"/>
        <v>0.37500000000000006</v>
      </c>
      <c r="F27" s="27"/>
      <c r="G27" s="27"/>
      <c r="H27" s="27"/>
      <c r="I27" s="81">
        <f t="shared" si="2"/>
        <v>0.37500000000000006</v>
      </c>
      <c r="J27" s="93" t="str">
        <f t="shared" si="0"/>
        <v/>
      </c>
      <c r="K27" s="60"/>
    </row>
    <row r="28" spans="1:11" s="15" customFormat="1" ht="18.75" customHeight="1" x14ac:dyDescent="0.25">
      <c r="A28" s="75" t="s">
        <v>13</v>
      </c>
      <c r="B28" s="76">
        <v>25</v>
      </c>
      <c r="C28" s="83"/>
      <c r="D28" s="75"/>
      <c r="E28" s="78"/>
      <c r="F28" s="75"/>
      <c r="G28" s="75"/>
      <c r="H28" s="75"/>
      <c r="I28" s="87"/>
      <c r="J28" s="94"/>
      <c r="K28" s="79"/>
    </row>
    <row r="29" spans="1:11" s="15" customFormat="1" ht="18.75" customHeight="1" x14ac:dyDescent="0.25">
      <c r="A29" s="75" t="s">
        <v>14</v>
      </c>
      <c r="B29" s="76">
        <v>26</v>
      </c>
      <c r="C29" s="83"/>
      <c r="D29" s="75"/>
      <c r="E29" s="78"/>
      <c r="F29" s="75"/>
      <c r="G29" s="75"/>
      <c r="H29" s="75"/>
      <c r="I29" s="87"/>
      <c r="J29" s="94"/>
      <c r="K29" s="79"/>
    </row>
    <row r="30" spans="1:11" s="15" customFormat="1" ht="18.75" customHeight="1" x14ac:dyDescent="0.25">
      <c r="A30" s="27" t="s">
        <v>15</v>
      </c>
      <c r="B30" s="24">
        <v>27</v>
      </c>
      <c r="C30" s="85">
        <v>0.33333333333333331</v>
      </c>
      <c r="D30" s="71">
        <v>0.41666666666666669</v>
      </c>
      <c r="E30" s="77">
        <f t="shared" si="3"/>
        <v>8.333333333333337E-2</v>
      </c>
      <c r="F30" s="27"/>
      <c r="G30" s="27"/>
      <c r="H30" s="27"/>
      <c r="I30" s="81" t="str">
        <f t="shared" si="2"/>
        <v/>
      </c>
      <c r="J30" s="93" t="str">
        <f t="shared" si="0"/>
        <v>1</v>
      </c>
      <c r="K30" s="60"/>
    </row>
    <row r="31" spans="1:11" s="15" customFormat="1" ht="18.75" customHeight="1" x14ac:dyDescent="0.25">
      <c r="A31" s="27" t="s">
        <v>16</v>
      </c>
      <c r="B31" s="24">
        <v>28</v>
      </c>
      <c r="C31" s="85">
        <v>0.375</v>
      </c>
      <c r="D31" s="71">
        <v>0.45833333333333298</v>
      </c>
      <c r="E31" s="77">
        <f t="shared" si="3"/>
        <v>8.3333333333332982E-2</v>
      </c>
      <c r="F31" s="27"/>
      <c r="G31" s="27"/>
      <c r="H31" s="27"/>
      <c r="I31" s="81" t="str">
        <f t="shared" si="2"/>
        <v/>
      </c>
      <c r="J31" s="93" t="str">
        <f t="shared" si="0"/>
        <v>1</v>
      </c>
      <c r="K31" s="60"/>
    </row>
    <row r="32" spans="1:11" s="15" customFormat="1" ht="18.75" customHeight="1" x14ac:dyDescent="0.25">
      <c r="A32" s="27" t="s">
        <v>10</v>
      </c>
      <c r="B32" s="24">
        <v>29</v>
      </c>
      <c r="C32" s="85">
        <v>0.41666666666666702</v>
      </c>
      <c r="D32" s="71">
        <v>0.5</v>
      </c>
      <c r="E32" s="77">
        <f t="shared" si="3"/>
        <v>8.3333333333332982E-2</v>
      </c>
      <c r="F32" s="27"/>
      <c r="G32" s="27"/>
      <c r="H32" s="27"/>
      <c r="I32" s="81" t="str">
        <f t="shared" si="2"/>
        <v/>
      </c>
      <c r="J32" s="93" t="str">
        <f t="shared" si="0"/>
        <v>1</v>
      </c>
      <c r="K32" s="60"/>
    </row>
    <row r="33" spans="1:11" s="15" customFormat="1" ht="18.75" customHeight="1" x14ac:dyDescent="0.25">
      <c r="A33" s="27" t="s">
        <v>11</v>
      </c>
      <c r="B33" s="24">
        <v>30</v>
      </c>
      <c r="C33" s="85">
        <v>0.45833333333333298</v>
      </c>
      <c r="D33" s="71">
        <v>0.54166666666666696</v>
      </c>
      <c r="E33" s="77">
        <f t="shared" si="3"/>
        <v>8.3333333333333981E-2</v>
      </c>
      <c r="F33" s="27"/>
      <c r="G33" s="27"/>
      <c r="H33" s="27"/>
      <c r="I33" s="81" t="str">
        <f t="shared" si="2"/>
        <v/>
      </c>
      <c r="J33" s="93" t="str">
        <f t="shared" si="0"/>
        <v>1</v>
      </c>
      <c r="K33" s="60"/>
    </row>
    <row r="34" spans="1:11" s="15" customFormat="1" ht="18.75" customHeight="1" thickBot="1" x14ac:dyDescent="0.3">
      <c r="A34" s="27" t="s">
        <v>12</v>
      </c>
      <c r="B34" s="24">
        <v>31</v>
      </c>
      <c r="C34" s="85">
        <v>0.5</v>
      </c>
      <c r="D34" s="71">
        <v>0.58333333333333304</v>
      </c>
      <c r="E34" s="77">
        <f t="shared" si="3"/>
        <v>8.3333333333333037E-2</v>
      </c>
      <c r="F34" s="27"/>
      <c r="G34" s="27"/>
      <c r="H34" s="27"/>
      <c r="I34" s="81" t="str">
        <f t="shared" si="2"/>
        <v/>
      </c>
      <c r="J34" s="93" t="str">
        <f t="shared" si="0"/>
        <v>1</v>
      </c>
      <c r="K34" s="60"/>
    </row>
    <row r="35" spans="1:11" s="15" customFormat="1" ht="20.25" customHeight="1" thickBot="1" x14ac:dyDescent="0.3">
      <c r="A35" s="32"/>
      <c r="B35" s="32"/>
      <c r="C35" s="32"/>
      <c r="D35" s="33" t="s">
        <v>17</v>
      </c>
      <c r="E35" s="72">
        <f>SUM(E4:E34)</f>
        <v>6.2916666666666661</v>
      </c>
      <c r="F35" s="41">
        <v>0</v>
      </c>
      <c r="G35" s="46">
        <f>SUM(G4:G34)</f>
        <v>1</v>
      </c>
      <c r="H35" s="34">
        <f>SUM(H4:H34)</f>
        <v>1</v>
      </c>
      <c r="I35" s="100">
        <f>SUM(I4:I34)</f>
        <v>5.270833333333333</v>
      </c>
      <c r="J35" s="101">
        <f>SUM(J4:J34)</f>
        <v>0</v>
      </c>
      <c r="K35" s="34">
        <f>SUM(K4:K34)</f>
        <v>0</v>
      </c>
    </row>
    <row r="36" spans="1:11" s="15" customFormat="1" ht="15.75" thickBot="1" x14ac:dyDescent="0.3">
      <c r="J36" s="96"/>
    </row>
    <row r="37" spans="1:11" s="15" customFormat="1" ht="22.5" customHeight="1" x14ac:dyDescent="0.25">
      <c r="A37" s="11" t="s">
        <v>62</v>
      </c>
      <c r="B37" s="12"/>
      <c r="C37" s="12"/>
      <c r="D37" s="12"/>
      <c r="E37" s="73">
        <v>0.3215277777777778</v>
      </c>
      <c r="F37" s="99">
        <f>I35</f>
        <v>5.270833333333333</v>
      </c>
      <c r="G37" s="47" t="s">
        <v>20</v>
      </c>
      <c r="H37" s="47"/>
      <c r="I37" s="97">
        <f>F37*(0.3447)*24</f>
        <v>43.604549999999996</v>
      </c>
      <c r="J37" s="98"/>
    </row>
    <row r="38" spans="1:11" s="15" customFormat="1" ht="22.5" customHeight="1" thickBot="1" x14ac:dyDescent="0.3">
      <c r="A38" s="13" t="s">
        <v>63</v>
      </c>
      <c r="B38" s="14"/>
      <c r="C38" s="14"/>
      <c r="D38" s="14"/>
      <c r="E38" s="74">
        <v>0.32083333333333336</v>
      </c>
      <c r="F38" s="82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thickBot="1" x14ac:dyDescent="0.3">
      <c r="C39" s="39" t="s">
        <v>22</v>
      </c>
      <c r="D39" s="6">
        <f>G35</f>
        <v>1</v>
      </c>
      <c r="E39" s="36" t="s">
        <v>25</v>
      </c>
      <c r="F39" s="42">
        <f>D39*1</f>
        <v>1</v>
      </c>
      <c r="G39" s="89" t="s">
        <v>64</v>
      </c>
      <c r="H39" s="90"/>
    </row>
    <row r="40" spans="1:11" s="15" customFormat="1" ht="22.5" customHeight="1" thickBot="1" x14ac:dyDescent="0.3">
      <c r="C40" s="40" t="s">
        <v>23</v>
      </c>
      <c r="D40" s="23">
        <f>H35</f>
        <v>1</v>
      </c>
      <c r="E40" s="37" t="s">
        <v>26</v>
      </c>
      <c r="F40" s="43">
        <f>D40*3</f>
        <v>3</v>
      </c>
      <c r="G40" s="91">
        <f>F39+F40</f>
        <v>4</v>
      </c>
      <c r="H40" s="90"/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  <c r="F43" s="53" t="s">
        <v>35</v>
      </c>
      <c r="G43" s="53"/>
      <c r="H43" s="53"/>
      <c r="I43" s="53"/>
      <c r="J43" s="53"/>
      <c r="K43" s="53"/>
    </row>
    <row r="44" spans="1:11" ht="24" customHeight="1" x14ac:dyDescent="0.25">
      <c r="A44" s="53" t="s">
        <v>33</v>
      </c>
      <c r="B44" s="53"/>
      <c r="C44" s="53"/>
      <c r="D44" s="53"/>
      <c r="E44" s="1"/>
      <c r="F44" s="56"/>
      <c r="G44" s="30"/>
      <c r="H44" s="31"/>
      <c r="I44" s="56"/>
      <c r="J44" s="30"/>
      <c r="K44" s="31"/>
    </row>
    <row r="45" spans="1:11" ht="24" customHeight="1" x14ac:dyDescent="0.25">
      <c r="A45" s="53" t="s">
        <v>34</v>
      </c>
      <c r="B45" s="53"/>
      <c r="C45" s="53"/>
      <c r="D45" s="53"/>
      <c r="E45" s="1"/>
      <c r="F45" s="57"/>
      <c r="G45" s="29"/>
      <c r="H45" s="88"/>
      <c r="I45" s="57"/>
      <c r="J45" s="29"/>
      <c r="K45" s="88"/>
    </row>
    <row r="46" spans="1:11" ht="24" customHeight="1" x14ac:dyDescent="0.25">
      <c r="A46" s="53" t="s">
        <v>32</v>
      </c>
      <c r="B46" s="53"/>
      <c r="C46" s="53"/>
      <c r="D46" s="53"/>
      <c r="E46" s="1"/>
      <c r="F46" s="22"/>
      <c r="G46" s="28"/>
      <c r="H46" s="20"/>
      <c r="I46" s="22"/>
      <c r="J46" s="28"/>
      <c r="K46" s="20"/>
    </row>
  </sheetData>
  <mergeCells count="17">
    <mergeCell ref="A45:D45"/>
    <mergeCell ref="A46:D46"/>
    <mergeCell ref="A43:E43"/>
    <mergeCell ref="F43:K43"/>
    <mergeCell ref="F44:H46"/>
    <mergeCell ref="I44:K46"/>
    <mergeCell ref="I37:J37"/>
    <mergeCell ref="I38:J38"/>
    <mergeCell ref="A44:D44"/>
    <mergeCell ref="F1:I1"/>
    <mergeCell ref="A37:D37"/>
    <mergeCell ref="A38:D38"/>
    <mergeCell ref="G39:H39"/>
    <mergeCell ref="G40:H40"/>
    <mergeCell ref="A35:C35"/>
    <mergeCell ref="G37:H37"/>
    <mergeCell ref="G38:H38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opLeftCell="A31" zoomScale="80" zoomScaleNormal="80" workbookViewId="0">
      <selection activeCell="L39" sqref="L39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36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13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14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15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16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10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11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12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13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14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15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16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10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11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12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13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14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15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16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10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11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12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13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14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15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16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10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11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12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5" t="s">
        <v>13</v>
      </c>
      <c r="B32" s="25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7"/>
      <c r="B33" s="24"/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7"/>
      <c r="B34" s="24"/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32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6">
    <mergeCell ref="B1:C1"/>
    <mergeCell ref="A43:E43"/>
    <mergeCell ref="A44:D44"/>
    <mergeCell ref="F44:K44"/>
    <mergeCell ref="A45:D45"/>
    <mergeCell ref="F45:H46"/>
    <mergeCell ref="I45:K46"/>
    <mergeCell ref="A46:D46"/>
    <mergeCell ref="F1:I1"/>
    <mergeCell ref="A35:C35"/>
    <mergeCell ref="A37:E37"/>
    <mergeCell ref="G37:H37"/>
    <mergeCell ref="I37:J37"/>
    <mergeCell ref="A38:E38"/>
    <mergeCell ref="G38:H38"/>
    <mergeCell ref="I38:J38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F37" sqref="F37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38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14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15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16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10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11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12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13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14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15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16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10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11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12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13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14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15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16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10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11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12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13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14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15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16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10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11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12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13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7" t="s">
        <v>14</v>
      </c>
      <c r="B32" s="24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15</v>
      </c>
      <c r="B33" s="60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 t="s">
        <v>16</v>
      </c>
      <c r="B34" s="60">
        <v>31</v>
      </c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/>
      <c r="F35" s="41"/>
      <c r="G35" s="46">
        <f>SUM(G4:G34)</f>
        <v>0</v>
      </c>
      <c r="H35" s="34">
        <f>SUM(H4:H34)</f>
        <v>0</v>
      </c>
      <c r="I35" s="34"/>
      <c r="J35" s="34"/>
      <c r="K35" s="34"/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6">
    <mergeCell ref="A45:D45"/>
    <mergeCell ref="F45:H46"/>
    <mergeCell ref="I45:K46"/>
    <mergeCell ref="A46:D46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H21" sqref="H21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39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10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11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12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13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14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15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16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10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11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12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13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14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15</v>
      </c>
      <c r="B16" s="60">
        <v>13</v>
      </c>
      <c r="C16" s="61" t="s">
        <v>42</v>
      </c>
      <c r="D16" s="62"/>
      <c r="E16" s="27"/>
      <c r="F16" s="63" t="s">
        <v>41</v>
      </c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16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10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11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12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13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14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15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16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10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11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12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13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14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15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16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10</v>
      </c>
      <c r="B32" s="60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5" t="s">
        <v>11</v>
      </c>
      <c r="B33" s="25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/>
      <c r="B34" s="60"/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7">
    <mergeCell ref="A45:D45"/>
    <mergeCell ref="F45:H46"/>
    <mergeCell ref="I45:K46"/>
    <mergeCell ref="A46:D46"/>
    <mergeCell ref="C16:D16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opLeftCell="A14" zoomScale="80" zoomScaleNormal="80" workbookViewId="0">
      <selection activeCell="G25" sqref="G25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40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12</v>
      </c>
      <c r="B4" s="59">
        <v>1</v>
      </c>
      <c r="C4" s="64" t="s">
        <v>43</v>
      </c>
      <c r="D4" s="65"/>
      <c r="E4" s="26"/>
      <c r="F4" s="66" t="s">
        <v>41</v>
      </c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13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14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15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16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10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11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12</v>
      </c>
      <c r="B11" s="60">
        <v>8</v>
      </c>
      <c r="C11" s="61" t="s">
        <v>44</v>
      </c>
      <c r="D11" s="62"/>
      <c r="E11" s="27"/>
      <c r="F11" s="63" t="s">
        <v>41</v>
      </c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13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14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15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16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10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11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12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13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14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15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16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10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11</v>
      </c>
      <c r="B24" s="60">
        <v>21</v>
      </c>
      <c r="C24" s="61" t="s">
        <v>61</v>
      </c>
      <c r="D24" s="62"/>
      <c r="E24" s="27"/>
      <c r="F24" s="63" t="s">
        <v>41</v>
      </c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12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13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14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15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16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10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11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12</v>
      </c>
      <c r="B32" s="60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13</v>
      </c>
      <c r="B33" s="60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 t="s">
        <v>14</v>
      </c>
      <c r="B34" s="60">
        <v>31</v>
      </c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9">
    <mergeCell ref="A45:D45"/>
    <mergeCell ref="F45:H46"/>
    <mergeCell ref="I45:K46"/>
    <mergeCell ref="A46:D46"/>
    <mergeCell ref="C4:D4"/>
    <mergeCell ref="C11:D11"/>
    <mergeCell ref="C24:D24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F4" sqref="F4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45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15</v>
      </c>
      <c r="B4" s="59">
        <v>1</v>
      </c>
      <c r="C4" s="64" t="s">
        <v>48</v>
      </c>
      <c r="D4" s="65"/>
      <c r="E4" s="26"/>
      <c r="F4" s="66" t="s">
        <v>41</v>
      </c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16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10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11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12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13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14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15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16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10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11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12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13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14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15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16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10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11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12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13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14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15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16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10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11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12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13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14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15</v>
      </c>
      <c r="B32" s="60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5" t="s">
        <v>16</v>
      </c>
      <c r="B33" s="25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3"/>
      <c r="B34" s="60"/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48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7">
    <mergeCell ref="A45:D45"/>
    <mergeCell ref="F45:H46"/>
    <mergeCell ref="I45:K46"/>
    <mergeCell ref="A46:D46"/>
    <mergeCell ref="C4:D4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G14" sqref="G14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46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10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11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12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13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14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15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16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10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11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12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13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14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15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16</v>
      </c>
      <c r="B17" s="60">
        <v>14</v>
      </c>
      <c r="C17" s="61" t="s">
        <v>49</v>
      </c>
      <c r="D17" s="62"/>
      <c r="E17" s="27"/>
      <c r="F17" s="63" t="s">
        <v>41</v>
      </c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10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11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12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13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14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15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16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10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11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12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13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14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15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16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10</v>
      </c>
      <c r="B32" s="60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11</v>
      </c>
      <c r="B33" s="60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 t="s">
        <v>12</v>
      </c>
      <c r="B34" s="60">
        <v>31</v>
      </c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7">
    <mergeCell ref="A45:D45"/>
    <mergeCell ref="F45:H46"/>
    <mergeCell ref="I45:K46"/>
    <mergeCell ref="A46:D46"/>
    <mergeCell ref="C17:D17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F24" sqref="F24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47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13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14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15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16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10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11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12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13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14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15</v>
      </c>
      <c r="B13" s="60">
        <v>10</v>
      </c>
      <c r="C13" s="67" t="s">
        <v>57</v>
      </c>
      <c r="D13" s="68"/>
      <c r="E13" s="69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16</v>
      </c>
      <c r="B14" s="60">
        <v>11</v>
      </c>
      <c r="C14" s="67" t="s">
        <v>57</v>
      </c>
      <c r="D14" s="68"/>
      <c r="E14" s="69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10</v>
      </c>
      <c r="B15" s="60">
        <v>12</v>
      </c>
      <c r="C15" s="67" t="s">
        <v>57</v>
      </c>
      <c r="D15" s="68"/>
      <c r="E15" s="69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11</v>
      </c>
      <c r="B16" s="60">
        <v>13</v>
      </c>
      <c r="C16" s="67" t="s">
        <v>57</v>
      </c>
      <c r="D16" s="68"/>
      <c r="E16" s="69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12</v>
      </c>
      <c r="B17" s="60">
        <v>14</v>
      </c>
      <c r="C17" s="67" t="s">
        <v>57</v>
      </c>
      <c r="D17" s="68"/>
      <c r="E17" s="69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13</v>
      </c>
      <c r="B18" s="60">
        <v>15</v>
      </c>
      <c r="C18" s="61" t="s">
        <v>50</v>
      </c>
      <c r="D18" s="62"/>
      <c r="E18" s="27"/>
      <c r="F18" s="63" t="s">
        <v>41</v>
      </c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14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15</v>
      </c>
      <c r="B20" s="60">
        <v>17</v>
      </c>
      <c r="C20" s="67" t="s">
        <v>57</v>
      </c>
      <c r="D20" s="68"/>
      <c r="E20" s="69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16</v>
      </c>
      <c r="B21" s="60">
        <v>18</v>
      </c>
      <c r="C21" s="67" t="s">
        <v>57</v>
      </c>
      <c r="D21" s="68"/>
      <c r="E21" s="69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10</v>
      </c>
      <c r="B22" s="60">
        <v>19</v>
      </c>
      <c r="C22" s="67" t="s">
        <v>57</v>
      </c>
      <c r="D22" s="68"/>
      <c r="E22" s="69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11</v>
      </c>
      <c r="B23" s="60">
        <v>20</v>
      </c>
      <c r="C23" s="67" t="s">
        <v>57</v>
      </c>
      <c r="D23" s="68"/>
      <c r="E23" s="69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12</v>
      </c>
      <c r="B24" s="60">
        <v>21</v>
      </c>
      <c r="C24" s="67" t="s">
        <v>57</v>
      </c>
      <c r="D24" s="68"/>
      <c r="E24" s="69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13</v>
      </c>
      <c r="B25" s="60">
        <v>22</v>
      </c>
      <c r="C25" s="54"/>
      <c r="D25" s="48"/>
      <c r="E25" s="55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14</v>
      </c>
      <c r="B26" s="60">
        <v>23</v>
      </c>
      <c r="C26" s="54"/>
      <c r="D26" s="48"/>
      <c r="E26" s="55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15</v>
      </c>
      <c r="B27" s="60">
        <v>24</v>
      </c>
      <c r="C27" s="67" t="s">
        <v>57</v>
      </c>
      <c r="D27" s="68"/>
      <c r="E27" s="69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16</v>
      </c>
      <c r="B28" s="60">
        <v>25</v>
      </c>
      <c r="C28" s="67" t="s">
        <v>57</v>
      </c>
      <c r="D28" s="68"/>
      <c r="E28" s="69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10</v>
      </c>
      <c r="B29" s="60">
        <v>26</v>
      </c>
      <c r="C29" s="67" t="s">
        <v>57</v>
      </c>
      <c r="D29" s="68"/>
      <c r="E29" s="69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11</v>
      </c>
      <c r="B30" s="60">
        <v>27</v>
      </c>
      <c r="C30" s="67" t="s">
        <v>57</v>
      </c>
      <c r="D30" s="68"/>
      <c r="E30" s="69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12</v>
      </c>
      <c r="B31" s="60">
        <v>28</v>
      </c>
      <c r="C31" s="67" t="s">
        <v>57</v>
      </c>
      <c r="D31" s="68"/>
      <c r="E31" s="69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13</v>
      </c>
      <c r="B32" s="60">
        <v>29</v>
      </c>
      <c r="C32" s="54"/>
      <c r="D32" s="48"/>
      <c r="E32" s="55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14</v>
      </c>
      <c r="B33" s="60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 t="s">
        <v>15</v>
      </c>
      <c r="B34" s="60">
        <v>31</v>
      </c>
      <c r="C34" s="23"/>
      <c r="D34" s="27"/>
      <c r="E34" s="27"/>
      <c r="F34" s="63" t="s">
        <v>58</v>
      </c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35">
    <mergeCell ref="C28:E28"/>
    <mergeCell ref="C29:E29"/>
    <mergeCell ref="C30:E30"/>
    <mergeCell ref="C31:E31"/>
    <mergeCell ref="C32:E32"/>
    <mergeCell ref="C13:E13"/>
    <mergeCell ref="C14:E14"/>
    <mergeCell ref="C15:E15"/>
    <mergeCell ref="C16:E16"/>
    <mergeCell ref="C17:E17"/>
    <mergeCell ref="A45:D45"/>
    <mergeCell ref="F45:H46"/>
    <mergeCell ref="I45:K46"/>
    <mergeCell ref="A46:D46"/>
    <mergeCell ref="C18:D18"/>
    <mergeCell ref="C20:E20"/>
    <mergeCell ref="C21:E21"/>
    <mergeCell ref="C22:E22"/>
    <mergeCell ref="C23:E23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  <mergeCell ref="C24:E24"/>
    <mergeCell ref="C25:E25"/>
    <mergeCell ref="C26:E26"/>
    <mergeCell ref="C27:E2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opLeftCell="A7" zoomScale="80" zoomScaleNormal="80" workbookViewId="0">
      <selection activeCell="I13" sqref="I13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51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16</v>
      </c>
      <c r="B4" s="59">
        <v>1</v>
      </c>
      <c r="C4" s="35"/>
      <c r="D4" s="26"/>
      <c r="E4" s="26"/>
      <c r="F4" s="66" t="s">
        <v>60</v>
      </c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11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13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15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10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12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14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16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11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13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15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10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12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14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16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11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13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15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10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12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14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16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11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13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15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10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12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14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16</v>
      </c>
      <c r="B32" s="60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11</v>
      </c>
      <c r="B33" s="60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35"/>
      <c r="B34" s="59"/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48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6">
    <mergeCell ref="A45:D45"/>
    <mergeCell ref="F45:H46"/>
    <mergeCell ref="I45:K46"/>
    <mergeCell ref="A46:D46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opLeftCell="A24" zoomScale="80" zoomScaleNormal="80" workbookViewId="0">
      <selection activeCell="C29" sqref="C29:E33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52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11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12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13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14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15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16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10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11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12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13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14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15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16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10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11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12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13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14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15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16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10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11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12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13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14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15</v>
      </c>
      <c r="B29" s="60">
        <v>26</v>
      </c>
      <c r="C29" s="67" t="s">
        <v>57</v>
      </c>
      <c r="D29" s="68"/>
      <c r="E29" s="69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16</v>
      </c>
      <c r="B30" s="60">
        <v>27</v>
      </c>
      <c r="C30" s="67" t="s">
        <v>57</v>
      </c>
      <c r="D30" s="68"/>
      <c r="E30" s="69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10</v>
      </c>
      <c r="B31" s="60">
        <v>28</v>
      </c>
      <c r="C31" s="67" t="s">
        <v>57</v>
      </c>
      <c r="D31" s="68"/>
      <c r="E31" s="69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11</v>
      </c>
      <c r="B32" s="60">
        <v>29</v>
      </c>
      <c r="C32" s="67" t="s">
        <v>57</v>
      </c>
      <c r="D32" s="68"/>
      <c r="E32" s="69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12</v>
      </c>
      <c r="B33" s="60">
        <v>30</v>
      </c>
      <c r="C33" s="67" t="s">
        <v>57</v>
      </c>
      <c r="D33" s="68"/>
      <c r="E33" s="69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 t="s">
        <v>13</v>
      </c>
      <c r="B34" s="60">
        <v>31</v>
      </c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21">
    <mergeCell ref="A45:D45"/>
    <mergeCell ref="F45:H46"/>
    <mergeCell ref="I45:K46"/>
    <mergeCell ref="A46:D46"/>
    <mergeCell ref="C29:E29"/>
    <mergeCell ref="C30:E30"/>
    <mergeCell ref="C31:E31"/>
    <mergeCell ref="C32:E32"/>
    <mergeCell ref="C33:E33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F4" sqref="F4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53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14</v>
      </c>
      <c r="B4" s="59">
        <v>1</v>
      </c>
      <c r="C4" s="64" t="s">
        <v>54</v>
      </c>
      <c r="D4" s="65"/>
      <c r="E4" s="26"/>
      <c r="F4" s="66" t="s">
        <v>41</v>
      </c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15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16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10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11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12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13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14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15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16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10</v>
      </c>
      <c r="B14" s="60">
        <v>11</v>
      </c>
      <c r="C14" s="61" t="s">
        <v>55</v>
      </c>
      <c r="D14" s="62"/>
      <c r="E14" s="27"/>
      <c r="F14" s="63" t="s">
        <v>41</v>
      </c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11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12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13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14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15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16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10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11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12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13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14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15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16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10</v>
      </c>
      <c r="B28" s="60">
        <v>25</v>
      </c>
      <c r="C28" s="23"/>
      <c r="D28" s="27"/>
      <c r="E28" s="27"/>
      <c r="F28" s="27"/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11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12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13</v>
      </c>
      <c r="B31" s="60">
        <v>28</v>
      </c>
      <c r="C31" s="23"/>
      <c r="D31" s="27"/>
      <c r="E31" s="27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7" t="s">
        <v>14</v>
      </c>
      <c r="B32" s="24">
        <v>29</v>
      </c>
      <c r="C32" s="23"/>
      <c r="D32" s="27"/>
      <c r="E32" s="27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15</v>
      </c>
      <c r="B33" s="60">
        <v>30</v>
      </c>
      <c r="C33" s="23"/>
      <c r="D33" s="27"/>
      <c r="E33" s="27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35"/>
      <c r="B34" s="59"/>
      <c r="C34" s="23"/>
      <c r="D34" s="27"/>
      <c r="E34" s="27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48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18">
    <mergeCell ref="A45:D45"/>
    <mergeCell ref="F45:H46"/>
    <mergeCell ref="I45:K46"/>
    <mergeCell ref="A46:D46"/>
    <mergeCell ref="C4:D4"/>
    <mergeCell ref="C14:D14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80" zoomScaleNormal="80" workbookViewId="0">
      <selection activeCell="B1" sqref="B1:C1"/>
    </sheetView>
  </sheetViews>
  <sheetFormatPr baseColWidth="10" defaultRowHeight="15" x14ac:dyDescent="0.25"/>
  <cols>
    <col min="1" max="1" width="12.85546875" customWidth="1"/>
    <col min="2" max="2" width="6.140625" customWidth="1"/>
    <col min="3" max="3" width="12.42578125" customWidth="1"/>
    <col min="4" max="4" width="10.5703125" customWidth="1"/>
    <col min="5" max="5" width="14.42578125" customWidth="1"/>
    <col min="6" max="6" width="10.140625" customWidth="1"/>
    <col min="7" max="7" width="8.7109375" customWidth="1"/>
    <col min="8" max="8" width="6.85546875" customWidth="1"/>
    <col min="9" max="9" width="7.42578125" customWidth="1"/>
    <col min="10" max="10" width="7.5703125" customWidth="1"/>
    <col min="11" max="11" width="8.7109375" customWidth="1"/>
  </cols>
  <sheetData>
    <row r="1" spans="1:11" s="3" customFormat="1" ht="25.5" customHeight="1" thickBot="1" x14ac:dyDescent="0.3">
      <c r="A1" s="2" t="s">
        <v>37</v>
      </c>
      <c r="B1" s="8" t="s">
        <v>59</v>
      </c>
      <c r="C1" s="8"/>
      <c r="D1" s="2">
        <v>2020</v>
      </c>
      <c r="F1" s="9" t="s">
        <v>1</v>
      </c>
      <c r="G1" s="52"/>
      <c r="H1" s="52"/>
      <c r="I1" s="10"/>
    </row>
    <row r="3" spans="1:11" s="5" customFormat="1" ht="19.5" customHeight="1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9</v>
      </c>
      <c r="F3" s="19" t="s">
        <v>8</v>
      </c>
      <c r="G3" s="19" t="s">
        <v>6</v>
      </c>
      <c r="H3" s="19" t="s">
        <v>7</v>
      </c>
      <c r="I3" s="19" t="s">
        <v>27</v>
      </c>
      <c r="J3" s="19" t="s">
        <v>28</v>
      </c>
      <c r="K3" s="19" t="s">
        <v>29</v>
      </c>
    </row>
    <row r="4" spans="1:11" s="15" customFormat="1" ht="18.75" customHeight="1" x14ac:dyDescent="0.25">
      <c r="A4" s="21" t="s">
        <v>16</v>
      </c>
      <c r="B4" s="59">
        <v>1</v>
      </c>
      <c r="C4" s="35"/>
      <c r="D4" s="26"/>
      <c r="E4" s="26"/>
      <c r="F4" s="26"/>
      <c r="G4" s="26"/>
      <c r="H4" s="26"/>
      <c r="I4" s="26"/>
      <c r="J4" s="26"/>
      <c r="K4" s="21"/>
    </row>
    <row r="5" spans="1:11" s="15" customFormat="1" ht="18.75" customHeight="1" x14ac:dyDescent="0.25">
      <c r="A5" s="24" t="s">
        <v>10</v>
      </c>
      <c r="B5" s="60">
        <v>2</v>
      </c>
      <c r="C5" s="23"/>
      <c r="D5" s="27"/>
      <c r="E5" s="27"/>
      <c r="F5" s="27"/>
      <c r="G5" s="27"/>
      <c r="H5" s="27"/>
      <c r="I5" s="27"/>
      <c r="J5" s="27"/>
      <c r="K5" s="24"/>
    </row>
    <row r="6" spans="1:11" s="15" customFormat="1" ht="18.75" customHeight="1" x14ac:dyDescent="0.25">
      <c r="A6" s="24" t="s">
        <v>11</v>
      </c>
      <c r="B6" s="60">
        <v>3</v>
      </c>
      <c r="C6" s="23"/>
      <c r="D6" s="27"/>
      <c r="E6" s="27"/>
      <c r="F6" s="27"/>
      <c r="G6" s="27"/>
      <c r="H6" s="27"/>
      <c r="I6" s="27"/>
      <c r="J6" s="27"/>
      <c r="K6" s="24"/>
    </row>
    <row r="7" spans="1:11" s="15" customFormat="1" ht="18.75" customHeight="1" x14ac:dyDescent="0.25">
      <c r="A7" s="24" t="s">
        <v>12</v>
      </c>
      <c r="B7" s="60">
        <v>4</v>
      </c>
      <c r="C7" s="23"/>
      <c r="D7" s="27"/>
      <c r="E7" s="27"/>
      <c r="F7" s="27"/>
      <c r="G7" s="27"/>
      <c r="H7" s="27"/>
      <c r="I7" s="27"/>
      <c r="J7" s="27"/>
      <c r="K7" s="24"/>
    </row>
    <row r="8" spans="1:11" s="15" customFormat="1" ht="18.75" customHeight="1" x14ac:dyDescent="0.25">
      <c r="A8" s="24" t="s">
        <v>13</v>
      </c>
      <c r="B8" s="60">
        <v>5</v>
      </c>
      <c r="C8" s="23"/>
      <c r="D8" s="27"/>
      <c r="E8" s="27"/>
      <c r="F8" s="27"/>
      <c r="G8" s="27"/>
      <c r="H8" s="27"/>
      <c r="I8" s="27"/>
      <c r="J8" s="27"/>
      <c r="K8" s="24"/>
    </row>
    <row r="9" spans="1:11" s="15" customFormat="1" ht="18.75" customHeight="1" x14ac:dyDescent="0.25">
      <c r="A9" s="24" t="s">
        <v>14</v>
      </c>
      <c r="B9" s="60">
        <v>6</v>
      </c>
      <c r="C9" s="23"/>
      <c r="D9" s="27"/>
      <c r="E9" s="27"/>
      <c r="F9" s="27"/>
      <c r="G9" s="27"/>
      <c r="H9" s="27"/>
      <c r="I9" s="27"/>
      <c r="J9" s="27"/>
      <c r="K9" s="24"/>
    </row>
    <row r="10" spans="1:11" s="15" customFormat="1" ht="18.75" customHeight="1" x14ac:dyDescent="0.25">
      <c r="A10" s="24" t="s">
        <v>15</v>
      </c>
      <c r="B10" s="60">
        <v>7</v>
      </c>
      <c r="C10" s="23"/>
      <c r="D10" s="27"/>
      <c r="E10" s="27"/>
      <c r="F10" s="27"/>
      <c r="G10" s="27"/>
      <c r="H10" s="27"/>
      <c r="I10" s="27"/>
      <c r="J10" s="27"/>
      <c r="K10" s="24"/>
    </row>
    <row r="11" spans="1:11" s="15" customFormat="1" ht="18.75" customHeight="1" x14ac:dyDescent="0.25">
      <c r="A11" s="24" t="s">
        <v>16</v>
      </c>
      <c r="B11" s="60">
        <v>8</v>
      </c>
      <c r="C11" s="23"/>
      <c r="D11" s="27"/>
      <c r="E11" s="27"/>
      <c r="F11" s="27"/>
      <c r="G11" s="27"/>
      <c r="H11" s="27"/>
      <c r="I11" s="27"/>
      <c r="J11" s="27"/>
      <c r="K11" s="24"/>
    </row>
    <row r="12" spans="1:11" s="15" customFormat="1" ht="18.75" customHeight="1" x14ac:dyDescent="0.25">
      <c r="A12" s="24" t="s">
        <v>10</v>
      </c>
      <c r="B12" s="60">
        <v>9</v>
      </c>
      <c r="C12" s="23"/>
      <c r="D12" s="27"/>
      <c r="E12" s="27"/>
      <c r="F12" s="27"/>
      <c r="G12" s="27"/>
      <c r="H12" s="27"/>
      <c r="I12" s="27"/>
      <c r="J12" s="27"/>
      <c r="K12" s="24"/>
    </row>
    <row r="13" spans="1:11" s="15" customFormat="1" ht="18.75" customHeight="1" x14ac:dyDescent="0.25">
      <c r="A13" s="24" t="s">
        <v>11</v>
      </c>
      <c r="B13" s="60">
        <v>10</v>
      </c>
      <c r="C13" s="23"/>
      <c r="D13" s="27"/>
      <c r="E13" s="27"/>
      <c r="F13" s="27"/>
      <c r="G13" s="27"/>
      <c r="H13" s="27"/>
      <c r="I13" s="27"/>
      <c r="J13" s="27"/>
      <c r="K13" s="24"/>
    </row>
    <row r="14" spans="1:11" s="15" customFormat="1" ht="18.75" customHeight="1" x14ac:dyDescent="0.25">
      <c r="A14" s="24" t="s">
        <v>12</v>
      </c>
      <c r="B14" s="60">
        <v>11</v>
      </c>
      <c r="C14" s="23"/>
      <c r="D14" s="27"/>
      <c r="E14" s="27"/>
      <c r="F14" s="27"/>
      <c r="G14" s="27"/>
      <c r="H14" s="27"/>
      <c r="I14" s="27"/>
      <c r="J14" s="27"/>
      <c r="K14" s="24"/>
    </row>
    <row r="15" spans="1:11" s="15" customFormat="1" ht="18.75" customHeight="1" x14ac:dyDescent="0.25">
      <c r="A15" s="24" t="s">
        <v>13</v>
      </c>
      <c r="B15" s="60">
        <v>12</v>
      </c>
      <c r="C15" s="23"/>
      <c r="D15" s="27"/>
      <c r="E15" s="27"/>
      <c r="F15" s="27"/>
      <c r="G15" s="27"/>
      <c r="H15" s="27"/>
      <c r="I15" s="27"/>
      <c r="J15" s="27"/>
      <c r="K15" s="24"/>
    </row>
    <row r="16" spans="1:11" s="15" customFormat="1" ht="18.75" customHeight="1" x14ac:dyDescent="0.25">
      <c r="A16" s="24" t="s">
        <v>14</v>
      </c>
      <c r="B16" s="60">
        <v>13</v>
      </c>
      <c r="C16" s="23"/>
      <c r="D16" s="27"/>
      <c r="E16" s="27"/>
      <c r="F16" s="27"/>
      <c r="G16" s="27"/>
      <c r="H16" s="27"/>
      <c r="I16" s="27"/>
      <c r="J16" s="27"/>
      <c r="K16" s="24"/>
    </row>
    <row r="17" spans="1:11" s="15" customFormat="1" ht="18.75" customHeight="1" x14ac:dyDescent="0.25">
      <c r="A17" s="24" t="s">
        <v>15</v>
      </c>
      <c r="B17" s="60">
        <v>14</v>
      </c>
      <c r="C17" s="23"/>
      <c r="D17" s="27"/>
      <c r="E17" s="27"/>
      <c r="F17" s="27"/>
      <c r="G17" s="27"/>
      <c r="H17" s="27"/>
      <c r="I17" s="27"/>
      <c r="J17" s="27"/>
      <c r="K17" s="24"/>
    </row>
    <row r="18" spans="1:11" s="15" customFormat="1" ht="18.75" customHeight="1" x14ac:dyDescent="0.25">
      <c r="A18" s="24" t="s">
        <v>16</v>
      </c>
      <c r="B18" s="60">
        <v>15</v>
      </c>
      <c r="C18" s="23"/>
      <c r="D18" s="27"/>
      <c r="E18" s="27"/>
      <c r="F18" s="27"/>
      <c r="G18" s="27"/>
      <c r="H18" s="27"/>
      <c r="I18" s="27"/>
      <c r="J18" s="27"/>
      <c r="K18" s="24"/>
    </row>
    <row r="19" spans="1:11" s="15" customFormat="1" ht="18.75" customHeight="1" x14ac:dyDescent="0.25">
      <c r="A19" s="24" t="s">
        <v>10</v>
      </c>
      <c r="B19" s="60">
        <v>16</v>
      </c>
      <c r="C19" s="23"/>
      <c r="D19" s="27"/>
      <c r="E19" s="27"/>
      <c r="F19" s="27"/>
      <c r="G19" s="27"/>
      <c r="H19" s="27"/>
      <c r="I19" s="27"/>
      <c r="J19" s="27"/>
      <c r="K19" s="24"/>
    </row>
    <row r="20" spans="1:11" s="15" customFormat="1" ht="18.75" customHeight="1" x14ac:dyDescent="0.25">
      <c r="A20" s="24" t="s">
        <v>11</v>
      </c>
      <c r="B20" s="60">
        <v>17</v>
      </c>
      <c r="C20" s="23"/>
      <c r="D20" s="27"/>
      <c r="E20" s="27"/>
      <c r="F20" s="27"/>
      <c r="G20" s="27"/>
      <c r="H20" s="27"/>
      <c r="I20" s="27"/>
      <c r="J20" s="27"/>
      <c r="K20" s="24"/>
    </row>
    <row r="21" spans="1:11" s="15" customFormat="1" ht="18.75" customHeight="1" x14ac:dyDescent="0.25">
      <c r="A21" s="24" t="s">
        <v>12</v>
      </c>
      <c r="B21" s="60">
        <v>18</v>
      </c>
      <c r="C21" s="23"/>
      <c r="D21" s="27"/>
      <c r="E21" s="27"/>
      <c r="F21" s="27"/>
      <c r="G21" s="27"/>
      <c r="H21" s="27"/>
      <c r="I21" s="27"/>
      <c r="J21" s="27"/>
      <c r="K21" s="24"/>
    </row>
    <row r="22" spans="1:11" s="15" customFormat="1" ht="18.75" customHeight="1" x14ac:dyDescent="0.25">
      <c r="A22" s="24" t="s">
        <v>13</v>
      </c>
      <c r="B22" s="60">
        <v>19</v>
      </c>
      <c r="C22" s="23"/>
      <c r="D22" s="27"/>
      <c r="E22" s="27"/>
      <c r="F22" s="27"/>
      <c r="G22" s="27"/>
      <c r="H22" s="27"/>
      <c r="I22" s="27"/>
      <c r="J22" s="27"/>
      <c r="K22" s="24"/>
    </row>
    <row r="23" spans="1:11" s="15" customFormat="1" ht="18.75" customHeight="1" x14ac:dyDescent="0.25">
      <c r="A23" s="24" t="s">
        <v>14</v>
      </c>
      <c r="B23" s="60">
        <v>20</v>
      </c>
      <c r="C23" s="23"/>
      <c r="D23" s="27"/>
      <c r="E23" s="27"/>
      <c r="F23" s="27"/>
      <c r="G23" s="27"/>
      <c r="H23" s="27"/>
      <c r="I23" s="27"/>
      <c r="J23" s="27"/>
      <c r="K23" s="24"/>
    </row>
    <row r="24" spans="1:11" s="15" customFormat="1" ht="18.75" customHeight="1" x14ac:dyDescent="0.25">
      <c r="A24" s="24" t="s">
        <v>15</v>
      </c>
      <c r="B24" s="60">
        <v>21</v>
      </c>
      <c r="C24" s="23"/>
      <c r="D24" s="27"/>
      <c r="E24" s="27"/>
      <c r="F24" s="27"/>
      <c r="G24" s="27"/>
      <c r="H24" s="27"/>
      <c r="I24" s="27"/>
      <c r="J24" s="27"/>
      <c r="K24" s="24"/>
    </row>
    <row r="25" spans="1:11" s="15" customFormat="1" ht="18.75" customHeight="1" x14ac:dyDescent="0.25">
      <c r="A25" s="24" t="s">
        <v>16</v>
      </c>
      <c r="B25" s="60">
        <v>22</v>
      </c>
      <c r="C25" s="23"/>
      <c r="D25" s="27"/>
      <c r="E25" s="27"/>
      <c r="F25" s="27"/>
      <c r="G25" s="27"/>
      <c r="H25" s="27"/>
      <c r="I25" s="27"/>
      <c r="J25" s="27"/>
      <c r="K25" s="24"/>
    </row>
    <row r="26" spans="1:11" s="15" customFormat="1" ht="18.75" customHeight="1" x14ac:dyDescent="0.25">
      <c r="A26" s="24" t="s">
        <v>10</v>
      </c>
      <c r="B26" s="60">
        <v>23</v>
      </c>
      <c r="C26" s="23"/>
      <c r="D26" s="27"/>
      <c r="E26" s="27"/>
      <c r="F26" s="27"/>
      <c r="G26" s="27"/>
      <c r="H26" s="27"/>
      <c r="I26" s="27"/>
      <c r="J26" s="27"/>
      <c r="K26" s="24"/>
    </row>
    <row r="27" spans="1:11" s="15" customFormat="1" ht="18.75" customHeight="1" x14ac:dyDescent="0.25">
      <c r="A27" s="24" t="s">
        <v>11</v>
      </c>
      <c r="B27" s="60">
        <v>24</v>
      </c>
      <c r="C27" s="23"/>
      <c r="D27" s="27"/>
      <c r="E27" s="27"/>
      <c r="F27" s="27"/>
      <c r="G27" s="27"/>
      <c r="H27" s="27"/>
      <c r="I27" s="27"/>
      <c r="J27" s="27"/>
      <c r="K27" s="24"/>
    </row>
    <row r="28" spans="1:11" s="15" customFormat="1" ht="18.75" customHeight="1" x14ac:dyDescent="0.25">
      <c r="A28" s="24" t="s">
        <v>12</v>
      </c>
      <c r="B28" s="60">
        <v>25</v>
      </c>
      <c r="C28" s="61" t="s">
        <v>56</v>
      </c>
      <c r="D28" s="62"/>
      <c r="E28" s="27"/>
      <c r="F28" s="63" t="s">
        <v>41</v>
      </c>
      <c r="G28" s="27"/>
      <c r="H28" s="27"/>
      <c r="I28" s="27"/>
      <c r="J28" s="27"/>
      <c r="K28" s="24"/>
    </row>
    <row r="29" spans="1:11" s="15" customFormat="1" ht="18.75" customHeight="1" x14ac:dyDescent="0.25">
      <c r="A29" s="24" t="s">
        <v>13</v>
      </c>
      <c r="B29" s="60">
        <v>26</v>
      </c>
      <c r="C29" s="23"/>
      <c r="D29" s="27"/>
      <c r="E29" s="27"/>
      <c r="F29" s="27"/>
      <c r="G29" s="27"/>
      <c r="H29" s="27"/>
      <c r="I29" s="27"/>
      <c r="J29" s="27"/>
      <c r="K29" s="24"/>
    </row>
    <row r="30" spans="1:11" s="15" customFormat="1" ht="18.75" customHeight="1" x14ac:dyDescent="0.25">
      <c r="A30" s="24" t="s">
        <v>14</v>
      </c>
      <c r="B30" s="60">
        <v>27</v>
      </c>
      <c r="C30" s="23"/>
      <c r="D30" s="27"/>
      <c r="E30" s="27"/>
      <c r="F30" s="27"/>
      <c r="G30" s="27"/>
      <c r="H30" s="27"/>
      <c r="I30" s="27"/>
      <c r="J30" s="27"/>
      <c r="K30" s="24"/>
    </row>
    <row r="31" spans="1:11" s="15" customFormat="1" ht="18.75" customHeight="1" x14ac:dyDescent="0.25">
      <c r="A31" s="24" t="s">
        <v>15</v>
      </c>
      <c r="B31" s="60">
        <v>28</v>
      </c>
      <c r="C31" s="67" t="s">
        <v>57</v>
      </c>
      <c r="D31" s="68"/>
      <c r="E31" s="69"/>
      <c r="F31" s="27"/>
      <c r="G31" s="27"/>
      <c r="H31" s="27"/>
      <c r="I31" s="27"/>
      <c r="J31" s="27"/>
      <c r="K31" s="24"/>
    </row>
    <row r="32" spans="1:11" s="15" customFormat="1" ht="18.75" customHeight="1" x14ac:dyDescent="0.25">
      <c r="A32" s="24" t="s">
        <v>16</v>
      </c>
      <c r="B32" s="60">
        <v>29</v>
      </c>
      <c r="C32" s="67" t="s">
        <v>57</v>
      </c>
      <c r="D32" s="68"/>
      <c r="E32" s="69"/>
      <c r="F32" s="27"/>
      <c r="G32" s="27"/>
      <c r="H32" s="27"/>
      <c r="I32" s="27"/>
      <c r="J32" s="27"/>
      <c r="K32" s="24"/>
    </row>
    <row r="33" spans="1:11" s="15" customFormat="1" ht="18.75" customHeight="1" x14ac:dyDescent="0.25">
      <c r="A33" s="24" t="s">
        <v>10</v>
      </c>
      <c r="B33" s="60">
        <v>30</v>
      </c>
      <c r="C33" s="67" t="s">
        <v>57</v>
      </c>
      <c r="D33" s="68"/>
      <c r="E33" s="69"/>
      <c r="F33" s="27"/>
      <c r="G33" s="27"/>
      <c r="H33" s="27"/>
      <c r="I33" s="27"/>
      <c r="J33" s="27"/>
      <c r="K33" s="24"/>
    </row>
    <row r="34" spans="1:11" s="15" customFormat="1" ht="18.75" customHeight="1" thickBot="1" x14ac:dyDescent="0.3">
      <c r="A34" s="25" t="s">
        <v>11</v>
      </c>
      <c r="B34" s="60">
        <v>31</v>
      </c>
      <c r="C34" s="67" t="s">
        <v>57</v>
      </c>
      <c r="D34" s="68"/>
      <c r="E34" s="69"/>
      <c r="F34" s="27"/>
      <c r="G34" s="27"/>
      <c r="H34" s="27"/>
      <c r="I34" s="27"/>
      <c r="J34" s="27"/>
      <c r="K34" s="24"/>
    </row>
    <row r="35" spans="1:11" s="15" customFormat="1" ht="20.25" customHeight="1" thickBot="1" x14ac:dyDescent="0.3">
      <c r="A35" s="48"/>
      <c r="B35" s="32"/>
      <c r="C35" s="32"/>
      <c r="D35" s="33" t="s">
        <v>17</v>
      </c>
      <c r="E35" s="45">
        <f>SUM(E4:E34)</f>
        <v>0</v>
      </c>
      <c r="F35" s="41"/>
      <c r="G35" s="46">
        <f>SUM(G4:G34)</f>
        <v>0</v>
      </c>
      <c r="H35" s="34">
        <f>SUM(H4:H34)</f>
        <v>0</v>
      </c>
      <c r="I35" s="34">
        <f>SUM(I4:I34)</f>
        <v>0</v>
      </c>
      <c r="J35" s="34">
        <f>SUM(J4:J34)</f>
        <v>0</v>
      </c>
      <c r="K35" s="34">
        <f>SUM(K4:K34)</f>
        <v>0</v>
      </c>
    </row>
    <row r="36" spans="1:11" s="15" customFormat="1" ht="15.75" thickBot="1" x14ac:dyDescent="0.3"/>
    <row r="37" spans="1:11" s="15" customFormat="1" ht="22.5" customHeight="1" x14ac:dyDescent="0.25">
      <c r="A37" s="11" t="s">
        <v>19</v>
      </c>
      <c r="B37" s="12"/>
      <c r="C37" s="12"/>
      <c r="D37" s="12"/>
      <c r="E37" s="17"/>
      <c r="F37" s="6">
        <f>I35</f>
        <v>0</v>
      </c>
      <c r="G37" s="47" t="s">
        <v>20</v>
      </c>
      <c r="H37" s="47"/>
      <c r="I37" s="47">
        <f>F37*0.3447</f>
        <v>0</v>
      </c>
      <c r="J37" s="50"/>
    </row>
    <row r="38" spans="1:11" s="15" customFormat="1" ht="22.5" customHeight="1" thickBot="1" x14ac:dyDescent="0.3">
      <c r="A38" s="13" t="s">
        <v>18</v>
      </c>
      <c r="B38" s="14"/>
      <c r="C38" s="14"/>
      <c r="D38" s="14"/>
      <c r="E38" s="18"/>
      <c r="F38" s="7">
        <f>J35</f>
        <v>0</v>
      </c>
      <c r="G38" s="49" t="s">
        <v>21</v>
      </c>
      <c r="H38" s="49"/>
      <c r="I38" s="49">
        <f>F38*2.65</f>
        <v>0</v>
      </c>
      <c r="J38" s="51"/>
    </row>
    <row r="39" spans="1:11" s="15" customFormat="1" ht="22.5" customHeight="1" x14ac:dyDescent="0.25">
      <c r="C39" s="39" t="s">
        <v>22</v>
      </c>
      <c r="D39" s="6">
        <f>G35</f>
        <v>0</v>
      </c>
      <c r="E39" s="36" t="s">
        <v>25</v>
      </c>
      <c r="F39" s="42">
        <f>D39*1</f>
        <v>0</v>
      </c>
    </row>
    <row r="40" spans="1:11" s="15" customFormat="1" ht="22.5" customHeight="1" x14ac:dyDescent="0.25">
      <c r="C40" s="40" t="s">
        <v>23</v>
      </c>
      <c r="D40" s="23">
        <f>H35</f>
        <v>0</v>
      </c>
      <c r="E40" s="37" t="s">
        <v>26</v>
      </c>
      <c r="F40" s="43">
        <f>D40*3</f>
        <v>0</v>
      </c>
    </row>
    <row r="41" spans="1:11" s="15" customFormat="1" ht="22.5" customHeight="1" thickBot="1" x14ac:dyDescent="0.3">
      <c r="C41" s="41" t="s">
        <v>24</v>
      </c>
      <c r="D41" s="7">
        <v>0</v>
      </c>
      <c r="E41" s="38" t="s">
        <v>30</v>
      </c>
      <c r="F41" s="44">
        <f>D41*0.523</f>
        <v>0</v>
      </c>
    </row>
    <row r="43" spans="1:11" ht="21" customHeight="1" x14ac:dyDescent="0.25">
      <c r="A43" s="58" t="s">
        <v>31</v>
      </c>
      <c r="B43" s="58"/>
      <c r="C43" s="58"/>
      <c r="D43" s="58"/>
      <c r="E43" s="58"/>
    </row>
    <row r="44" spans="1:11" ht="24" customHeight="1" x14ac:dyDescent="0.25">
      <c r="A44" s="53" t="s">
        <v>33</v>
      </c>
      <c r="B44" s="53"/>
      <c r="C44" s="53"/>
      <c r="D44" s="53"/>
      <c r="E44" s="1"/>
      <c r="F44" s="53" t="s">
        <v>35</v>
      </c>
      <c r="G44" s="53"/>
      <c r="H44" s="53"/>
      <c r="I44" s="53"/>
      <c r="J44" s="53"/>
      <c r="K44" s="53"/>
    </row>
    <row r="45" spans="1:11" ht="24" customHeight="1" x14ac:dyDescent="0.25">
      <c r="A45" s="53" t="s">
        <v>34</v>
      </c>
      <c r="B45" s="53"/>
      <c r="C45" s="53"/>
      <c r="D45" s="53"/>
      <c r="E45" s="1"/>
      <c r="F45" s="16"/>
      <c r="G45" s="16"/>
      <c r="H45" s="16"/>
      <c r="I45" s="16"/>
      <c r="J45" s="16"/>
      <c r="K45" s="16"/>
    </row>
    <row r="46" spans="1:11" ht="24" customHeight="1" x14ac:dyDescent="0.25">
      <c r="A46" s="53" t="s">
        <v>32</v>
      </c>
      <c r="B46" s="53"/>
      <c r="C46" s="53"/>
      <c r="D46" s="53"/>
      <c r="E46" s="1"/>
      <c r="F46" s="16"/>
      <c r="G46" s="16"/>
      <c r="H46" s="16"/>
      <c r="I46" s="16"/>
      <c r="J46" s="16"/>
      <c r="K46" s="16"/>
    </row>
  </sheetData>
  <mergeCells count="21">
    <mergeCell ref="A45:D45"/>
    <mergeCell ref="F45:H46"/>
    <mergeCell ref="I45:K46"/>
    <mergeCell ref="A46:D46"/>
    <mergeCell ref="C28:D28"/>
    <mergeCell ref="C31:E31"/>
    <mergeCell ref="C32:E32"/>
    <mergeCell ref="C33:E33"/>
    <mergeCell ref="C34:E34"/>
    <mergeCell ref="A38:E38"/>
    <mergeCell ref="G38:H38"/>
    <mergeCell ref="I38:J38"/>
    <mergeCell ref="A43:E43"/>
    <mergeCell ref="A44:D44"/>
    <mergeCell ref="F44:K44"/>
    <mergeCell ref="B1:C1"/>
    <mergeCell ref="F1:I1"/>
    <mergeCell ref="A35:C35"/>
    <mergeCell ref="A37:E37"/>
    <mergeCell ref="G37:H37"/>
    <mergeCell ref="I37:J37"/>
  </mergeCells>
  <pageMargins left="0.7" right="0.7" top="0.75" bottom="0.75" header="0.3" footer="0.3"/>
  <pageSetup paperSize="9" scale="82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</dc:creator>
  <cp:lastModifiedBy>anais</cp:lastModifiedBy>
  <cp:lastPrinted>2020-03-18T15:21:14Z</cp:lastPrinted>
  <dcterms:created xsi:type="dcterms:W3CDTF">2020-03-13T22:33:21Z</dcterms:created>
  <dcterms:modified xsi:type="dcterms:W3CDTF">2020-03-18T22:01:00Z</dcterms:modified>
</cp:coreProperties>
</file>