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4"/>
  <workbookPr defaultThemeVersion="166925"/>
  <mc:AlternateContent xmlns:mc="http://schemas.openxmlformats.org/markup-compatibility/2006">
    <mc:Choice Requires="x15">
      <x15ac:absPath xmlns:x15ac="http://schemas.microsoft.com/office/spreadsheetml/2010/11/ac" url="C:\Users\Utilisateur\Desktop\"/>
    </mc:Choice>
  </mc:AlternateContent>
  <xr:revisionPtr revIDLastSave="0" documentId="8_{0C100512-86F3-4381-B9C4-F5E38F0DBB4D}" xr6:coauthVersionLast="36" xr6:coauthVersionMax="36" xr10:uidLastSave="{00000000-0000-0000-0000-000000000000}"/>
  <bookViews>
    <workbookView xWindow="0" yWindow="0" windowWidth="13695" windowHeight="6720" xr2:uid="{56305C51-2A19-4A7D-A5F1-3112B32702DC}"/>
  </bookViews>
  <sheets>
    <sheet name="Feuil1" sheetId="1" r:id="rId1"/>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16" i="1" l="1"/>
  <c r="S15" i="1"/>
  <c r="S14" i="1"/>
  <c r="S13" i="1"/>
  <c r="S12" i="1"/>
  <c r="S11" i="1"/>
  <c r="S10" i="1"/>
  <c r="S9" i="1"/>
  <c r="S8" i="1"/>
  <c r="S7" i="1"/>
  <c r="S6" i="1"/>
  <c r="S5" i="1"/>
  <c r="S4" i="1"/>
  <c r="S3" i="1"/>
  <c r="S2" i="1"/>
  <c r="S1" i="1"/>
  <c r="N27" i="1"/>
  <c r="L27" i="1" s="1"/>
  <c r="N26" i="1"/>
  <c r="L26" i="1" s="1"/>
  <c r="N25" i="1"/>
  <c r="L25" i="1" s="1"/>
  <c r="N24" i="1"/>
  <c r="L24" i="1" s="1"/>
  <c r="N23" i="1"/>
  <c r="L23" i="1" s="1"/>
  <c r="N22" i="1"/>
  <c r="L22" i="1" s="1"/>
  <c r="N21" i="1"/>
  <c r="L21" i="1" s="1"/>
  <c r="N20" i="1"/>
  <c r="L20" i="1" s="1"/>
  <c r="N19" i="1"/>
  <c r="L19" i="1" s="1"/>
  <c r="N18" i="1"/>
  <c r="L18" i="1" s="1"/>
  <c r="N17" i="1"/>
  <c r="L17" i="1" s="1"/>
  <c r="N16" i="1"/>
  <c r="L16" i="1" s="1"/>
  <c r="N15" i="1"/>
  <c r="L15" i="1" s="1"/>
  <c r="N14" i="1"/>
  <c r="L14" i="1" s="1"/>
  <c r="N13" i="1"/>
  <c r="F2" i="1"/>
  <c r="F3" i="1"/>
  <c r="F1" i="1"/>
  <c r="A13" i="1"/>
  <c r="A14" i="1" s="1"/>
  <c r="A15" i="1" s="1"/>
  <c r="N12" i="1"/>
  <c r="N11" i="1"/>
  <c r="N10" i="1"/>
  <c r="L10" i="1" s="1"/>
  <c r="L11" i="1" s="1"/>
  <c r="N9" i="1"/>
  <c r="N8" i="1"/>
  <c r="N7" i="1"/>
  <c r="L7" i="1"/>
  <c r="N6" i="1"/>
  <c r="L6" i="1" s="1"/>
  <c r="L5" i="1"/>
  <c r="N5" i="1"/>
  <c r="A5" i="1"/>
  <c r="A6" i="1" s="1"/>
  <c r="A7" i="1" s="1"/>
  <c r="A8" i="1" s="1"/>
  <c r="A9" i="1" s="1"/>
  <c r="A10" i="1" s="1"/>
  <c r="A11" i="1" s="1"/>
  <c r="A12" i="1" s="1"/>
  <c r="I2" i="1"/>
  <c r="G15" i="1" s="1"/>
  <c r="I15" i="1" s="1"/>
  <c r="G9" i="1" l="1"/>
  <c r="I9" i="1" s="1"/>
  <c r="G14" i="1"/>
  <c r="I14" i="1" s="1"/>
  <c r="G7" i="1"/>
  <c r="I7" i="1" s="1"/>
  <c r="G11" i="1"/>
  <c r="I11" i="1" s="1"/>
  <c r="G5" i="1"/>
  <c r="I5" i="1" s="1"/>
  <c r="G8" i="1"/>
  <c r="I8" i="1" s="1"/>
  <c r="G12" i="1"/>
  <c r="I12" i="1" s="1"/>
  <c r="L13" i="1"/>
  <c r="G6" i="1"/>
  <c r="I6" i="1" s="1"/>
  <c r="G10" i="1"/>
  <c r="I10" i="1" s="1"/>
  <c r="L8" i="1"/>
  <c r="L9" i="1" s="1"/>
  <c r="G13" i="1"/>
  <c r="I13" i="1" s="1"/>
  <c r="L12" i="1"/>
  <c r="J5" i="1" l="1"/>
</calcChain>
</file>

<file path=xl/sharedStrings.xml><?xml version="1.0" encoding="utf-8"?>
<sst xmlns="http://schemas.openxmlformats.org/spreadsheetml/2006/main" count="265" uniqueCount="46">
  <si>
    <t>NOMS</t>
  </si>
  <si>
    <t>PRENOMS</t>
  </si>
  <si>
    <t>JOUEURS</t>
  </si>
  <si>
    <t>ADULTES</t>
  </si>
  <si>
    <t>ENFANTS</t>
  </si>
  <si>
    <t>TOTAL</t>
  </si>
  <si>
    <t>REGLEMENT</t>
  </si>
  <si>
    <t>DÛ</t>
  </si>
  <si>
    <t>REPAS ADULTE</t>
  </si>
  <si>
    <t>REPAS ENFANT</t>
  </si>
  <si>
    <t>NBRE JOUEURS</t>
  </si>
  <si>
    <t>MISE</t>
  </si>
  <si>
    <t>ESPECES</t>
  </si>
  <si>
    <t>0</t>
  </si>
  <si>
    <t>PORER</t>
  </si>
  <si>
    <t>EVA</t>
  </si>
  <si>
    <t>GATOR</t>
  </si>
  <si>
    <t>ALI</t>
  </si>
  <si>
    <t>TERIEUR</t>
  </si>
  <si>
    <t>ALAIN</t>
  </si>
  <si>
    <t>BONNEAUX</t>
  </si>
  <si>
    <t>JEAN</t>
  </si>
  <si>
    <t>ALEX</t>
  </si>
  <si>
    <t>NOHE</t>
  </si>
  <si>
    <t>IVAN</t>
  </si>
  <si>
    <t>MORRIS</t>
  </si>
  <si>
    <t>PHILIPPE</t>
  </si>
  <si>
    <t>NBRE REPAS adultes</t>
  </si>
  <si>
    <t>NBRE REPAS enfants</t>
  </si>
  <si>
    <t>COPTAIRE</t>
  </si>
  <si>
    <t>ELI</t>
  </si>
  <si>
    <t>TOTAL ENCAISSEMENT</t>
  </si>
  <si>
    <t>CHEQUE</t>
  </si>
  <si>
    <t>TIRAGE</t>
  </si>
  <si>
    <t>EQUIPE 1</t>
  </si>
  <si>
    <t>EQUIPE 2</t>
  </si>
  <si>
    <t>EQUIPE 3</t>
  </si>
  <si>
    <t>EQUIPE 4</t>
  </si>
  <si>
    <t>JEU 1</t>
  </si>
  <si>
    <t>JEU 2</t>
  </si>
  <si>
    <t>ELLA</t>
  </si>
  <si>
    <t>BORER</t>
  </si>
  <si>
    <t>SPHERE</t>
  </si>
  <si>
    <t>EMI</t>
  </si>
  <si>
    <t>POING</t>
  </si>
  <si>
    <t>CHANG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</si>
</sst>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7" x14ac:knownFonts="1">
    <font>
      <sz val="11"/>
      <color theme="1"/>
      <name val="Calibri"/>
      <family val="2"/>
      <scheme val="minor"/>
    </font>
    <font>
      <sz val="11"/>
      <color theme="1"/>
      <name val="Calibri"/>
      <family val="2"/>
      <scheme val="minor"/>
    </font>
    <font>
      <sz val="11"/>
      <color theme="0"/>
      <name val="Calibri"/>
      <family val="2"/>
      <scheme val="minor"/>
    </font>
    <font>
      <b/>
      <sz val="12"/>
      <color theme="0"/>
      <name val="Calibri"/>
      <family val="2"/>
      <scheme val="minor"/>
    </font>
    <font>
      <b/>
      <sz val="8"/>
      <color theme="0"/>
      <name val="Calibri"/>
      <family val="2"/>
      <scheme val="minor"/>
    </font>
    <font>
      <sz val="11"/>
      <color theme="4"/>
      <name val="Calibri"/>
      <family val="2"/>
      <scheme val="minor"/>
    </font>
    <font>
      <b/>
      <sz val="20"/>
      <color theme="1"/>
      <name val="Calibri"/>
      <family val="2"/>
      <scheme val="minor"/>
    </font>
  </fonts>
  <fills count="4">
    <fill>
      <patternFill patternType="none"/>
    </fill>
    <fill>
      <patternFill patternType="gray125"/>
    </fill>
    <fill>
      <patternFill patternType="solid">
        <fgColor theme="4"/>
        <bgColor indexed="64"/>
      </patternFill>
    </fill>
    <fill>
      <patternFill patternType="solid">
        <fgColor rgb="FF00B050"/>
        <bgColor indexed="64"/>
      </patternFill>
    </fill>
  </fills>
  <borders count="10">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right/>
      <top style="dashDot">
        <color indexed="64"/>
      </top>
      <bottom/>
      <diagonal/>
    </border>
    <border>
      <left/>
      <right style="medium">
        <color indexed="64"/>
      </right>
      <top style="dashDot">
        <color indexed="64"/>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0" fillId="0" borderId="0" xfId="0" applyAlignment="1">
      <alignment horizontal="center"/>
    </xf>
    <xf numFmtId="0" fontId="0" fillId="0" borderId="0" xfId="0" applyAlignment="1">
      <alignment horizontal="center" vertical="center"/>
    </xf>
    <xf numFmtId="0" fontId="0" fillId="2" borderId="0" xfId="0" applyFill="1"/>
    <xf numFmtId="0" fontId="0" fillId="2" borderId="0" xfId="0" applyFill="1" applyAlignment="1">
      <alignment horizontal="center"/>
    </xf>
    <xf numFmtId="44" fontId="0" fillId="2" borderId="0" xfId="1" applyFont="1" applyFill="1"/>
    <xf numFmtId="0" fontId="3" fillId="2" borderId="0" xfId="0" applyFont="1" applyFill="1" applyAlignment="1">
      <alignment horizontal="center" vertical="center"/>
    </xf>
    <xf numFmtId="0" fontId="4" fillId="2" borderId="0" xfId="0" applyFont="1" applyFill="1" applyAlignment="1">
      <alignment horizontal="center" vertical="center"/>
    </xf>
    <xf numFmtId="44" fontId="0" fillId="0" borderId="0" xfId="1" applyFont="1" applyAlignment="1">
      <alignment horizontal="center" vertical="center"/>
    </xf>
    <xf numFmtId="0" fontId="0" fillId="0" borderId="0" xfId="0" applyAlignment="1"/>
    <xf numFmtId="0" fontId="0" fillId="2" borderId="0" xfId="0" applyFill="1" applyAlignment="1">
      <alignment horizontal="right"/>
    </xf>
    <xf numFmtId="0" fontId="5" fillId="2" borderId="0" xfId="0" applyFont="1" applyFill="1" applyAlignment="1">
      <alignment horizontal="center" vertical="center"/>
    </xf>
    <xf numFmtId="44" fontId="0" fillId="0" borderId="0" xfId="1" applyNumberFormat="1" applyFont="1" applyAlignment="1">
      <alignment horizontal="center" vertical="center"/>
    </xf>
    <xf numFmtId="0" fontId="2" fillId="2" borderId="0" xfId="0" applyFont="1" applyFill="1"/>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4" xfId="0" applyFill="1" applyBorder="1" applyAlignment="1">
      <alignment horizontal="center" vertical="center"/>
    </xf>
    <xf numFmtId="0" fontId="0" fillId="0" borderId="0" xfId="0" applyBorder="1" applyAlignment="1">
      <alignment vertical="center"/>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0" fontId="6" fillId="0" borderId="3" xfId="0" applyFont="1" applyBorder="1" applyAlignment="1">
      <alignment horizontal="center" vertical="center"/>
    </xf>
    <xf numFmtId="0" fontId="0" fillId="0" borderId="8" xfId="0" applyBorder="1" applyAlignment="1">
      <alignment horizontal="center" vertical="center"/>
    </xf>
    <xf numFmtId="0" fontId="6" fillId="0" borderId="9" xfId="0" applyFont="1" applyBorder="1" applyAlignment="1">
      <alignment horizontal="center" vertical="center"/>
    </xf>
    <xf numFmtId="0" fontId="6" fillId="0" borderId="5" xfId="0" applyFont="1"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0" fontId="0" fillId="0" borderId="7" xfId="0" applyBorder="1" applyAlignment="1">
      <alignment horizontal="center" vertical="center"/>
    </xf>
    <xf numFmtId="44" fontId="0" fillId="3" borderId="0" xfId="0" applyNumberFormat="1" applyFont="1" applyFill="1" applyAlignment="1"/>
    <xf numFmtId="0" fontId="0" fillId="2" borderId="0" xfId="0" applyFont="1" applyFill="1" applyAlignment="1">
      <alignment horizontal="center" vertical="center"/>
    </xf>
    <xf numFmtId="0" fontId="0" fillId="0" borderId="0" xfId="0" applyFill="1" applyBorder="1" applyAlignment="1">
      <alignment vertical="center"/>
    </xf>
    <xf numFmtId="0" fontId="0" fillId="0" borderId="0" xfId="0" applyFill="1" applyBorder="1" applyAlignment="1">
      <alignment horizontal="center" vertical="center"/>
    </xf>
    <xf numFmtId="0" fontId="6" fillId="0" borderId="0" xfId="0" applyFont="1" applyFill="1" applyBorder="1" applyAlignment="1">
      <alignment vertical="center"/>
    </xf>
  </cellXfs>
  <cellStyles count="2">
    <cellStyle name="Monétaire" xfId="1" builtinId="4"/>
    <cellStyle name="Normal" xfId="0" builtinId="0"/>
  </cellStyles>
  <dxfs count="11">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34" formatCode="_-* #,##0.00\ &quot;€&quot;_-;\-* #,##0.00\ &quot;€&quot;_-;_-* &quot;-&quot;??\ &quot;€&quot;_-;_-@_-"/>
      <alignment horizontal="center" vertical="center" textRotation="0" wrapText="0" indent="0" justifyLastLine="0" shrinkToFit="0" readingOrder="0"/>
    </dxf>
    <dxf>
      <font>
        <b/>
        <i val="0"/>
        <strike val="0"/>
        <condense val="0"/>
        <extend val="0"/>
        <outline val="0"/>
        <shadow val="0"/>
        <u val="none"/>
        <vertAlign val="baseline"/>
        <sz val="8"/>
        <color theme="0"/>
        <name val="Calibri"/>
        <family val="2"/>
        <scheme val="minor"/>
      </font>
      <fill>
        <patternFill patternType="solid">
          <fgColor indexed="64"/>
          <bgColor theme="4"/>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66675</xdr:colOff>
      <xdr:row>19</xdr:row>
      <xdr:rowOff>66675</xdr:rowOff>
    </xdr:from>
    <xdr:to>
      <xdr:col>12</xdr:col>
      <xdr:colOff>361950</xdr:colOff>
      <xdr:row>23</xdr:row>
      <xdr:rowOff>171450</xdr:rowOff>
    </xdr:to>
    <xdr:sp macro="" textlink="">
      <xdr:nvSpPr>
        <xdr:cNvPr id="2" name="Rectangle : coins arrondis 1">
          <a:extLst>
            <a:ext uri="{FF2B5EF4-FFF2-40B4-BE49-F238E27FC236}">
              <a16:creationId xmlns:a16="http://schemas.microsoft.com/office/drawing/2014/main" id="{EEC78690-2D03-4287-B0D2-F2922B8EA962}"/>
            </a:ext>
          </a:extLst>
        </xdr:cNvPr>
        <xdr:cNvSpPr/>
      </xdr:nvSpPr>
      <xdr:spPr>
        <a:xfrm>
          <a:off x="2333625" y="3714750"/>
          <a:ext cx="5838825" cy="8667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Faire</a:t>
          </a:r>
          <a:r>
            <a:rPr lang="fr-FR" sz="1100" baseline="0"/>
            <a:t> remonter les cellules L8,M8 et N8 dans les cellules vides L6,M6 et N6 et que ça fasse la même chose pour les autres cellules vides sans pour autant les supprimer ce qui risquerait d'affecter le tableau de gauche.</a:t>
          </a:r>
          <a:endParaRPr lang="fr-FR" sz="1100"/>
        </a:p>
      </xdr:txBody>
    </xdr:sp>
    <xdr:clientData/>
  </xdr:twoCellAnchor>
  <xdr:twoCellAnchor>
    <xdr:from>
      <xdr:col>11</xdr:col>
      <xdr:colOff>95250</xdr:colOff>
      <xdr:row>5</xdr:row>
      <xdr:rowOff>133351</xdr:rowOff>
    </xdr:from>
    <xdr:to>
      <xdr:col>12</xdr:col>
      <xdr:colOff>352426</xdr:colOff>
      <xdr:row>18</xdr:row>
      <xdr:rowOff>66675</xdr:rowOff>
    </xdr:to>
    <xdr:cxnSp macro="">
      <xdr:nvCxnSpPr>
        <xdr:cNvPr id="4" name="Connecteur droit avec flèche 3">
          <a:extLst>
            <a:ext uri="{FF2B5EF4-FFF2-40B4-BE49-F238E27FC236}">
              <a16:creationId xmlns:a16="http://schemas.microsoft.com/office/drawing/2014/main" id="{88509356-620C-4D56-9FF8-97E7C2FC5867}"/>
            </a:ext>
          </a:extLst>
        </xdr:cNvPr>
        <xdr:cNvCxnSpPr/>
      </xdr:nvCxnSpPr>
      <xdr:spPr>
        <a:xfrm flipV="1">
          <a:off x="7705725" y="1095376"/>
          <a:ext cx="457201" cy="242887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CF9166D-C053-4E92-BF59-B73AE5044F11}" name="Tableau1" displayName="Tableau1" ref="A4:I15" totalsRowShown="0" headerRowDxfId="3" dataDxfId="4">
  <autoFilter ref="A4:I15" xr:uid="{CC012B16-485A-4134-91BE-759D59413CB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autoFilter>
  <tableColumns count="9">
    <tableColumn id="1" xr3:uid="{36D9B93D-72B2-419E-8F8B-88639D3355C4}" name="0" dataDxfId="10">
      <calculatedColumnFormula>IF(B5="","",A4+1)</calculatedColumnFormula>
    </tableColumn>
    <tableColumn id="2" xr3:uid="{EB0E258C-7564-4F5A-9DF9-C3B873B3FB89}" name="NOMS" dataDxfId="9"/>
    <tableColumn id="3" xr3:uid="{0B09594D-4C63-4F50-95DE-673E9DC88EAD}" name="PRENOMS" dataDxfId="8"/>
    <tableColumn id="4" xr3:uid="{9990A936-6C1E-48EA-82E5-10F12C095DAF}" name="JOUEURS" dataDxfId="7"/>
    <tableColumn id="5" xr3:uid="{55849D42-BEF9-49CF-9319-346B38D8A68C}" name="ADULTES" dataDxfId="6"/>
    <tableColumn id="6" xr3:uid="{35B3E240-1886-434F-B319-3C6270B4DD8F}" name="ENFANTS" dataDxfId="5"/>
    <tableColumn id="7" xr3:uid="{0501A00E-58A3-42D2-B12A-1EB92EE2F005}" name="TOTAL" dataDxfId="2" dataCellStyle="Monétaire">
      <calculatedColumnFormula>SUM(D5*$I$3)+(E5*$I$1)+(F5*$I$2)</calculatedColumnFormula>
    </tableColumn>
    <tableColumn id="8" xr3:uid="{EDB22A3B-1B92-41BD-9860-BCC90F00356A}" name="REGLEMENT" dataDxfId="1"/>
    <tableColumn id="9" xr3:uid="{0BF389CB-CFC4-443C-B34A-759EC026E96C}" name="DÛ" dataDxfId="0" dataCellStyle="Monétaire">
      <calculatedColumnFormula>IF(G5="","",IF(H5="CHEQUE",0,IF(H5="ESPECES",0,G5)))</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6FE383-58C3-41C8-A00E-4F44C1BCA752}">
  <dimension ref="A1:T52"/>
  <sheetViews>
    <sheetView tabSelected="1" topLeftCell="C1" workbookViewId="0">
      <selection activeCell="N32" sqref="N32"/>
    </sheetView>
  </sheetViews>
  <sheetFormatPr baseColWidth="10" defaultRowHeight="15" x14ac:dyDescent="0.25"/>
  <cols>
    <col min="1" max="1" width="4.140625" customWidth="1"/>
    <col min="2" max="2" width="16.7109375" bestFit="1" customWidth="1"/>
    <col min="3" max="3" width="13.140625" customWidth="1"/>
    <col min="4" max="5" width="9" customWidth="1"/>
    <col min="6" max="6" width="9.5703125" bestFit="1" customWidth="1"/>
    <col min="7" max="7" width="8.42578125" bestFit="1" customWidth="1"/>
    <col min="8" max="8" width="8.85546875" bestFit="1" customWidth="1"/>
    <col min="9" max="9" width="8.42578125" bestFit="1" customWidth="1"/>
    <col min="10" max="10" width="15.42578125" bestFit="1" customWidth="1"/>
    <col min="12" max="12" width="3" bestFit="1" customWidth="1"/>
    <col min="13" max="13" width="7.28515625" bestFit="1" customWidth="1"/>
    <col min="14" max="14" width="16.28515625" bestFit="1" customWidth="1"/>
    <col min="15" max="15" width="2.5703125" customWidth="1"/>
    <col min="16" max="16" width="5.42578125" bestFit="1" customWidth="1"/>
    <col min="18" max="18" width="3" bestFit="1" customWidth="1"/>
    <col min="19" max="19" width="16.28515625" bestFit="1" customWidth="1"/>
  </cols>
  <sheetData>
    <row r="1" spans="1:20" x14ac:dyDescent="0.25">
      <c r="A1" s="3"/>
      <c r="B1" s="3"/>
      <c r="C1" s="3"/>
      <c r="D1" s="4" t="s">
        <v>10</v>
      </c>
      <c r="E1" s="4"/>
      <c r="F1" s="29">
        <f>SUM(D5:D15)</f>
        <v>7</v>
      </c>
      <c r="G1" s="10" t="s">
        <v>8</v>
      </c>
      <c r="H1" s="10"/>
      <c r="I1" s="5">
        <v>17</v>
      </c>
      <c r="J1" s="3"/>
      <c r="K1" s="3"/>
      <c r="L1" s="3"/>
      <c r="M1" s="3"/>
      <c r="N1" s="3"/>
      <c r="O1" s="3"/>
      <c r="P1" s="14" t="s">
        <v>38</v>
      </c>
      <c r="Q1" s="18" t="s">
        <v>34</v>
      </c>
      <c r="R1" s="25">
        <v>1</v>
      </c>
      <c r="S1" s="25" t="str">
        <f>IF(R1="","",VLOOKUP(R1,$M$5:$N$15,2,FALSE))</f>
        <v>ELLA BORER</v>
      </c>
      <c r="T1" s="21">
        <v>13</v>
      </c>
    </row>
    <row r="2" spans="1:20" x14ac:dyDescent="0.25">
      <c r="A2" s="3"/>
      <c r="B2" s="3"/>
      <c r="C2" s="3"/>
      <c r="D2" s="4" t="s">
        <v>27</v>
      </c>
      <c r="E2" s="4"/>
      <c r="F2" s="29">
        <f>SUM(E5:E15)</f>
        <v>9</v>
      </c>
      <c r="G2" s="10" t="s">
        <v>9</v>
      </c>
      <c r="H2" s="10"/>
      <c r="I2" s="5">
        <f>I1/2</f>
        <v>8.5</v>
      </c>
      <c r="J2" s="3"/>
      <c r="K2" s="3"/>
      <c r="L2" s="3"/>
      <c r="M2" s="3"/>
      <c r="N2" s="3"/>
      <c r="O2" s="3"/>
      <c r="P2" s="15"/>
      <c r="Q2" s="19"/>
      <c r="R2" s="25">
        <v>2</v>
      </c>
      <c r="S2" s="25" t="str">
        <f t="shared" ref="S2:S16" si="0">IF(R2="","",VLOOKUP(R2,$M$5:$N$15,2,FALSE))</f>
        <v>EVA PORER</v>
      </c>
      <c r="T2" s="21"/>
    </row>
    <row r="3" spans="1:20" x14ac:dyDescent="0.25">
      <c r="A3" s="3"/>
      <c r="B3" s="3"/>
      <c r="C3" s="3"/>
      <c r="D3" s="4" t="s">
        <v>28</v>
      </c>
      <c r="E3" s="4"/>
      <c r="F3" s="29">
        <f>SUM(F5:F15)</f>
        <v>6</v>
      </c>
      <c r="G3" s="10" t="s">
        <v>11</v>
      </c>
      <c r="H3" s="10"/>
      <c r="I3" s="5">
        <v>2</v>
      </c>
      <c r="J3" s="3"/>
      <c r="K3" s="3"/>
      <c r="L3" s="3"/>
      <c r="M3" s="3"/>
      <c r="N3" s="3"/>
      <c r="O3" s="3"/>
      <c r="P3" s="15"/>
      <c r="Q3" s="19"/>
      <c r="R3" s="25">
        <v>3</v>
      </c>
      <c r="S3" s="25" t="str">
        <f t="shared" si="0"/>
        <v>ALEX TERIEUR</v>
      </c>
      <c r="T3" s="21"/>
    </row>
    <row r="4" spans="1:20" ht="15.75" x14ac:dyDescent="0.25">
      <c r="A4" s="11" t="s">
        <v>13</v>
      </c>
      <c r="B4" s="6" t="s">
        <v>0</v>
      </c>
      <c r="C4" s="6" t="s">
        <v>1</v>
      </c>
      <c r="D4" s="7" t="s">
        <v>2</v>
      </c>
      <c r="E4" s="7" t="s">
        <v>3</v>
      </c>
      <c r="F4" s="7" t="s">
        <v>4</v>
      </c>
      <c r="G4" s="7" t="s">
        <v>5</v>
      </c>
      <c r="H4" s="7" t="s">
        <v>6</v>
      </c>
      <c r="I4" s="7" t="s">
        <v>7</v>
      </c>
      <c r="J4" s="7" t="s">
        <v>31</v>
      </c>
      <c r="K4" s="7"/>
      <c r="L4" s="7"/>
      <c r="M4" s="13" t="s">
        <v>33</v>
      </c>
      <c r="N4" s="6" t="s">
        <v>2</v>
      </c>
      <c r="O4" s="3"/>
      <c r="P4" s="15"/>
      <c r="Q4" s="19"/>
      <c r="R4" s="25">
        <v>4</v>
      </c>
      <c r="S4" s="25" t="str">
        <f t="shared" si="0"/>
        <v>ELI COPTAIRE</v>
      </c>
      <c r="T4" s="21"/>
    </row>
    <row r="5" spans="1:20" x14ac:dyDescent="0.25">
      <c r="A5" s="1">
        <f>IF(B5="","",A4+1)</f>
        <v>1</v>
      </c>
      <c r="B5" s="9" t="s">
        <v>14</v>
      </c>
      <c r="C5" s="9" t="s">
        <v>15</v>
      </c>
      <c r="D5" s="2">
        <v>1</v>
      </c>
      <c r="E5" s="2">
        <v>1</v>
      </c>
      <c r="F5" s="2">
        <v>1</v>
      </c>
      <c r="G5" s="8">
        <f>SUM(D5*$I$3)+(E5*$I$1)+(F5*$I$2)</f>
        <v>27.5</v>
      </c>
      <c r="H5" s="2" t="s">
        <v>32</v>
      </c>
      <c r="I5" s="8">
        <f>IF(G5="","",IF(H5="CHEQUE",0,IF(H5="ESPECES",0,G5)))</f>
        <v>0</v>
      </c>
      <c r="J5" s="28">
        <f>SUM(G5:G15)</f>
        <v>218</v>
      </c>
      <c r="K5" s="7"/>
      <c r="L5" s="2">
        <f>IF(N5="","",L4+1)</f>
        <v>1</v>
      </c>
      <c r="M5" s="2">
        <v>2</v>
      </c>
      <c r="N5" t="str">
        <f>IF(D5=0,"",IF(D5=1,CONCATENATE(C5," ",B5)))</f>
        <v>EVA PORER</v>
      </c>
      <c r="O5" s="3"/>
      <c r="P5" s="15"/>
      <c r="Q5" s="22" t="s">
        <v>35</v>
      </c>
      <c r="R5" s="26">
        <v>5</v>
      </c>
      <c r="S5" s="26" t="str">
        <f t="shared" si="0"/>
        <v>JEAN BONNEAUX</v>
      </c>
      <c r="T5" s="23">
        <v>4</v>
      </c>
    </row>
    <row r="6" spans="1:20" x14ac:dyDescent="0.25">
      <c r="A6" s="1">
        <f>IF(B6="","",A5+1)</f>
        <v>2</v>
      </c>
      <c r="B6" s="9" t="s">
        <v>18</v>
      </c>
      <c r="C6" s="9" t="s">
        <v>19</v>
      </c>
      <c r="D6" s="2"/>
      <c r="E6" s="2">
        <v>1</v>
      </c>
      <c r="F6" s="2"/>
      <c r="G6" s="12">
        <f>SUM(D6*$I$3)+(E6*$I$1)+(F6*$I$2)</f>
        <v>17</v>
      </c>
      <c r="H6" s="2" t="s">
        <v>12</v>
      </c>
      <c r="I6" s="8">
        <f>IF(G6="","",IF(H6="CHEQUE",0,IF(H6="ESPECES",0,G6)))</f>
        <v>0</v>
      </c>
      <c r="J6" s="7"/>
      <c r="K6" s="7"/>
      <c r="L6" s="2" t="str">
        <f t="shared" ref="L6:L12" si="1">IF(N6="","",L5+1)</f>
        <v/>
      </c>
      <c r="M6" s="2"/>
      <c r="N6" t="str">
        <f t="shared" ref="N6:N12" si="2">IF(D6=0,"",IF(D6=1,CONCATENATE(C6," ",B6)))</f>
        <v/>
      </c>
      <c r="O6" s="3"/>
      <c r="P6" s="15"/>
      <c r="Q6" s="19"/>
      <c r="R6" s="25">
        <v>6</v>
      </c>
      <c r="S6" s="25" t="str">
        <f t="shared" si="0"/>
        <v>PHILIPPE MORRIS</v>
      </c>
      <c r="T6" s="21"/>
    </row>
    <row r="7" spans="1:20" x14ac:dyDescent="0.25">
      <c r="A7" s="1">
        <f>IF(B7="","",A6+1)</f>
        <v>3</v>
      </c>
      <c r="B7" s="9" t="s">
        <v>16</v>
      </c>
      <c r="C7" s="9" t="s">
        <v>17</v>
      </c>
      <c r="D7" s="2"/>
      <c r="E7" s="2">
        <v>1</v>
      </c>
      <c r="F7" s="2"/>
      <c r="G7" s="12">
        <f>SUM(D7*$I$3)+(E7*$I$1)+(F7*$I$2)</f>
        <v>17</v>
      </c>
      <c r="H7" s="2" t="s">
        <v>12</v>
      </c>
      <c r="I7" s="8">
        <f>IF(G7="","",IF(H7="CHEQUE",0,IF(H7="ESPECES",0,G7)))</f>
        <v>0</v>
      </c>
      <c r="J7" s="7"/>
      <c r="K7" s="7"/>
      <c r="L7" t="str">
        <f t="shared" si="1"/>
        <v/>
      </c>
      <c r="M7" s="2"/>
      <c r="N7" t="str">
        <f t="shared" si="2"/>
        <v/>
      </c>
      <c r="O7" s="3"/>
      <c r="P7" s="15"/>
      <c r="Q7" s="19"/>
      <c r="R7" s="25">
        <v>7</v>
      </c>
      <c r="S7" s="25" t="str">
        <f t="shared" si="0"/>
        <v>CHANG POING</v>
      </c>
      <c r="T7" s="21"/>
    </row>
    <row r="8" spans="1:20" ht="15.75" thickBot="1" x14ac:dyDescent="0.3">
      <c r="A8" s="1">
        <f>IF(B8="","",A7+1)</f>
        <v>4</v>
      </c>
      <c r="B8" s="9" t="s">
        <v>20</v>
      </c>
      <c r="C8" s="9" t="s">
        <v>21</v>
      </c>
      <c r="D8" s="2">
        <v>1</v>
      </c>
      <c r="E8" s="2">
        <v>1</v>
      </c>
      <c r="F8" s="2">
        <v>1</v>
      </c>
      <c r="G8" s="12">
        <f>SUM(D8*$I$3)+(E8*$I$1)+(F8*$I$2)</f>
        <v>27.5</v>
      </c>
      <c r="H8" s="2" t="s">
        <v>32</v>
      </c>
      <c r="I8" s="8">
        <f>IF(G8="","",IF(H8="CHEQUE",0,IF(H8="ESPECES",0,G8)))</f>
        <v>0</v>
      </c>
      <c r="J8" s="7"/>
      <c r="K8" s="7"/>
      <c r="L8" t="e">
        <f t="shared" si="1"/>
        <v>#VALUE!</v>
      </c>
      <c r="M8" s="2">
        <v>5</v>
      </c>
      <c r="N8" t="str">
        <f t="shared" si="2"/>
        <v>JEAN BONNEAUX</v>
      </c>
      <c r="O8" s="3"/>
      <c r="P8" s="16"/>
      <c r="Q8" s="20"/>
      <c r="R8" s="27">
        <v>8</v>
      </c>
      <c r="S8" s="27" t="str">
        <f t="shared" si="0"/>
        <v/>
      </c>
      <c r="T8" s="24"/>
    </row>
    <row r="9" spans="1:20" x14ac:dyDescent="0.25">
      <c r="A9" s="1">
        <f>IF(B9="","",A8+1)</f>
        <v>5</v>
      </c>
      <c r="B9" s="9" t="s">
        <v>18</v>
      </c>
      <c r="C9" s="9" t="s">
        <v>22</v>
      </c>
      <c r="D9" s="2">
        <v>1</v>
      </c>
      <c r="E9" s="2">
        <v>1</v>
      </c>
      <c r="F9" s="2">
        <v>1</v>
      </c>
      <c r="G9" s="12">
        <f>SUM(D9*$I$3)+(E9*$I$1)+(F9*$I$2)</f>
        <v>27.5</v>
      </c>
      <c r="H9" s="2" t="s">
        <v>32</v>
      </c>
      <c r="I9" s="8">
        <f>IF(G9="","",IF(H9="CHEQUE",0,IF(H9="ESPECES",0,G9)))</f>
        <v>0</v>
      </c>
      <c r="J9" s="7"/>
      <c r="K9" s="7"/>
      <c r="L9" t="e">
        <f t="shared" si="1"/>
        <v>#VALUE!</v>
      </c>
      <c r="M9" s="2">
        <v>3</v>
      </c>
      <c r="N9" t="str">
        <f t="shared" si="2"/>
        <v>ALEX TERIEUR</v>
      </c>
      <c r="O9" s="3"/>
      <c r="P9" s="14" t="s">
        <v>39</v>
      </c>
      <c r="Q9" s="19" t="s">
        <v>36</v>
      </c>
      <c r="R9" s="25">
        <v>9</v>
      </c>
      <c r="S9" s="25" t="e">
        <f t="shared" si="0"/>
        <v>#N/A</v>
      </c>
      <c r="T9" s="21">
        <v>13</v>
      </c>
    </row>
    <row r="10" spans="1:20" x14ac:dyDescent="0.25">
      <c r="A10" s="1">
        <f>IF(B10="","",A9+1)</f>
        <v>6</v>
      </c>
      <c r="B10" s="9" t="s">
        <v>23</v>
      </c>
      <c r="C10" s="9" t="s">
        <v>24</v>
      </c>
      <c r="D10" s="2"/>
      <c r="E10" s="2"/>
      <c r="F10" s="2"/>
      <c r="G10" s="12">
        <f>SUM(D10*$I$3)+(E10*$I$1)+(F10*$I$2)</f>
        <v>0</v>
      </c>
      <c r="H10" s="2"/>
      <c r="I10" s="8">
        <f>IF(G10="","",IF(H10="CHEQUE",0,IF(H10="ESPECES",0,G10)))</f>
        <v>0</v>
      </c>
      <c r="J10" s="7"/>
      <c r="K10" s="7"/>
      <c r="L10" t="str">
        <f t="shared" si="1"/>
        <v/>
      </c>
      <c r="M10" s="2"/>
      <c r="N10" t="str">
        <f t="shared" si="2"/>
        <v/>
      </c>
      <c r="O10" s="3"/>
      <c r="P10" s="15"/>
      <c r="Q10" s="19"/>
      <c r="R10" s="25">
        <v>10</v>
      </c>
      <c r="S10" s="25" t="e">
        <f t="shared" si="0"/>
        <v>#N/A</v>
      </c>
      <c r="T10" s="21"/>
    </row>
    <row r="11" spans="1:20" x14ac:dyDescent="0.25">
      <c r="A11" s="1">
        <f>IF(B11="","",A10+1)</f>
        <v>7</v>
      </c>
      <c r="B11" s="9" t="s">
        <v>25</v>
      </c>
      <c r="C11" s="9" t="s">
        <v>26</v>
      </c>
      <c r="D11" s="2">
        <v>1</v>
      </c>
      <c r="E11" s="2">
        <v>1</v>
      </c>
      <c r="F11" s="2"/>
      <c r="G11" s="12">
        <f>SUM(D11*$I$3)+(E11*$I$1)+(F11*$I$2)</f>
        <v>19</v>
      </c>
      <c r="H11" s="2" t="s">
        <v>12</v>
      </c>
      <c r="I11" s="8">
        <f>IF(G11="","",IF(H11="CHEQUE",0,IF(H11="ESPECES",0,G11)))</f>
        <v>0</v>
      </c>
      <c r="J11" s="7"/>
      <c r="K11" s="7"/>
      <c r="L11" t="e">
        <f t="shared" si="1"/>
        <v>#VALUE!</v>
      </c>
      <c r="M11" s="2">
        <v>6</v>
      </c>
      <c r="N11" t="str">
        <f t="shared" si="2"/>
        <v>PHILIPPE MORRIS</v>
      </c>
      <c r="O11" s="3"/>
      <c r="P11" s="15"/>
      <c r="Q11" s="19"/>
      <c r="R11" s="25">
        <v>11</v>
      </c>
      <c r="S11" s="25" t="e">
        <f t="shared" si="0"/>
        <v>#N/A</v>
      </c>
      <c r="T11" s="21"/>
    </row>
    <row r="12" spans="1:20" x14ac:dyDescent="0.25">
      <c r="A12" s="1">
        <f>IF(B12="","",A11+1)</f>
        <v>8</v>
      </c>
      <c r="B12" s="9" t="s">
        <v>29</v>
      </c>
      <c r="C12" s="9" t="s">
        <v>30</v>
      </c>
      <c r="D12" s="2">
        <v>1</v>
      </c>
      <c r="E12" s="2">
        <v>1</v>
      </c>
      <c r="F12" s="2">
        <v>1</v>
      </c>
      <c r="G12" s="12">
        <f>SUM(D12*$I$3)+(E12*$I$1)+(F12*$I$2)</f>
        <v>27.5</v>
      </c>
      <c r="H12" s="2" t="s">
        <v>32</v>
      </c>
      <c r="I12" s="8">
        <f>IF(G12="","",IF(H12="CHEQUE",0,IF(H12="ESPECES",0,G12)))</f>
        <v>0</v>
      </c>
      <c r="J12" s="7"/>
      <c r="K12" s="7"/>
      <c r="L12" t="e">
        <f t="shared" si="1"/>
        <v>#VALUE!</v>
      </c>
      <c r="M12" s="2">
        <v>4</v>
      </c>
      <c r="N12" t="str">
        <f t="shared" si="2"/>
        <v>ELI COPTAIRE</v>
      </c>
      <c r="O12" s="3"/>
      <c r="P12" s="15"/>
      <c r="Q12" s="19"/>
      <c r="R12" s="25">
        <v>12</v>
      </c>
      <c r="S12" s="25" t="e">
        <f t="shared" si="0"/>
        <v>#N/A</v>
      </c>
      <c r="T12" s="21"/>
    </row>
    <row r="13" spans="1:20" x14ac:dyDescent="0.25">
      <c r="A13" s="1">
        <f>IF(B13="","",A12+1)</f>
        <v>9</v>
      </c>
      <c r="B13" s="9" t="s">
        <v>41</v>
      </c>
      <c r="C13" s="9" t="s">
        <v>40</v>
      </c>
      <c r="D13" s="2">
        <v>1</v>
      </c>
      <c r="E13" s="2"/>
      <c r="F13" s="2"/>
      <c r="G13" s="12">
        <f>SUM(D13*$I$3)+(E13*$I$1)+(F13*$I$2)</f>
        <v>2</v>
      </c>
      <c r="H13" s="2"/>
      <c r="I13" s="8">
        <f>IF(G13="","",IF(H13="CHEQUE",0,IF(H13="ESPECES",0,G13)))</f>
        <v>2</v>
      </c>
      <c r="J13" s="7"/>
      <c r="K13" s="7"/>
      <c r="L13" t="e">
        <f t="shared" ref="L13:L27" si="3">IF(N13="","",L12+1)</f>
        <v>#VALUE!</v>
      </c>
      <c r="M13" s="2">
        <v>1</v>
      </c>
      <c r="N13" t="str">
        <f t="shared" ref="N13:N27" si="4">IF(D13=0,"",IF(D13=1,CONCATENATE(C13," ",B13)))</f>
        <v>ELLA BORER</v>
      </c>
      <c r="O13" s="3"/>
      <c r="P13" s="15"/>
      <c r="Q13" s="22" t="s">
        <v>37</v>
      </c>
      <c r="R13" s="26">
        <v>13</v>
      </c>
      <c r="S13" s="26" t="e">
        <f t="shared" si="0"/>
        <v>#N/A</v>
      </c>
      <c r="T13" s="23">
        <v>6</v>
      </c>
    </row>
    <row r="14" spans="1:20" x14ac:dyDescent="0.25">
      <c r="A14" s="1">
        <f>IF(B14="","",A13+1)</f>
        <v>10</v>
      </c>
      <c r="B14" s="9" t="s">
        <v>42</v>
      </c>
      <c r="C14" s="9" t="s">
        <v>43</v>
      </c>
      <c r="D14" s="2"/>
      <c r="E14" s="2">
        <v>1</v>
      </c>
      <c r="F14" s="2">
        <v>1</v>
      </c>
      <c r="G14" s="12">
        <f>SUM(D14*$I$3)+(E14*$I$1)+(F14*$I$2)</f>
        <v>25.5</v>
      </c>
      <c r="H14" s="2"/>
      <c r="I14" s="8">
        <f>IF(G14="","",IF(H14="CHEQUE",0,IF(H14="ESPECES",0,G14)))</f>
        <v>25.5</v>
      </c>
      <c r="J14" s="7"/>
      <c r="K14" s="7"/>
      <c r="L14" t="str">
        <f t="shared" si="3"/>
        <v/>
      </c>
      <c r="M14" s="2">
        <v>8</v>
      </c>
      <c r="N14" t="str">
        <f t="shared" si="4"/>
        <v/>
      </c>
      <c r="O14" s="3"/>
      <c r="P14" s="15"/>
      <c r="Q14" s="19"/>
      <c r="R14" s="25">
        <v>14</v>
      </c>
      <c r="S14" s="25" t="e">
        <f t="shared" si="0"/>
        <v>#N/A</v>
      </c>
      <c r="T14" s="21"/>
    </row>
    <row r="15" spans="1:20" x14ac:dyDescent="0.25">
      <c r="A15" s="1">
        <f>IF(B15="","",A14+1)</f>
        <v>11</v>
      </c>
      <c r="B15" s="9" t="s">
        <v>44</v>
      </c>
      <c r="C15" s="9" t="s">
        <v>45</v>
      </c>
      <c r="D15" s="2">
        <v>1</v>
      </c>
      <c r="E15" s="2">
        <v>1</v>
      </c>
      <c r="F15" s="2">
        <v>1</v>
      </c>
      <c r="G15" s="12">
        <f>SUM(D15*$I$3)+(E15*$I$1)+(F15*$I$2)</f>
        <v>27.5</v>
      </c>
      <c r="H15" s="2"/>
      <c r="I15" s="8">
        <f>IF(G15="","",IF(H15="CHEQUE",0,IF(H15="ESPECES",0,G15)))</f>
        <v>27.5</v>
      </c>
      <c r="J15" s="7"/>
      <c r="K15" s="7"/>
      <c r="L15" t="e">
        <f t="shared" si="3"/>
        <v>#VALUE!</v>
      </c>
      <c r="M15" s="2">
        <v>7</v>
      </c>
      <c r="N15" t="str">
        <f t="shared" si="4"/>
        <v>CHANG POING</v>
      </c>
      <c r="O15" s="3"/>
      <c r="P15" s="15"/>
      <c r="Q15" s="19"/>
      <c r="R15" s="25">
        <v>15</v>
      </c>
      <c r="S15" s="25" t="e">
        <f t="shared" si="0"/>
        <v>#N/A</v>
      </c>
      <c r="T15" s="21"/>
    </row>
    <row r="16" spans="1:20" x14ac:dyDescent="0.25">
      <c r="L16" t="str">
        <f t="shared" si="3"/>
        <v/>
      </c>
      <c r="N16" t="str">
        <f t="shared" si="4"/>
        <v/>
      </c>
      <c r="O16" s="3"/>
      <c r="P16" s="15"/>
      <c r="Q16" s="19"/>
      <c r="R16" s="25">
        <v>16</v>
      </c>
      <c r="S16" s="25" t="e">
        <f t="shared" si="0"/>
        <v>#N/A</v>
      </c>
      <c r="T16" s="21"/>
    </row>
    <row r="17" spans="12:20" ht="15" customHeight="1" x14ac:dyDescent="0.25">
      <c r="L17" t="str">
        <f t="shared" si="3"/>
        <v/>
      </c>
      <c r="N17" t="str">
        <f t="shared" si="4"/>
        <v/>
      </c>
      <c r="P17" s="30"/>
      <c r="Q17" s="30"/>
      <c r="R17" s="31"/>
      <c r="S17" s="31"/>
      <c r="T17" s="32"/>
    </row>
    <row r="18" spans="12:20" ht="15" customHeight="1" x14ac:dyDescent="0.25">
      <c r="L18" t="str">
        <f t="shared" si="3"/>
        <v/>
      </c>
      <c r="N18" t="str">
        <f t="shared" si="4"/>
        <v/>
      </c>
      <c r="P18" s="30"/>
      <c r="Q18" s="30"/>
      <c r="R18" s="31"/>
      <c r="S18" s="31"/>
      <c r="T18" s="32"/>
    </row>
    <row r="19" spans="12:20" ht="15" customHeight="1" x14ac:dyDescent="0.25">
      <c r="L19" t="str">
        <f t="shared" si="3"/>
        <v/>
      </c>
      <c r="N19" t="str">
        <f t="shared" si="4"/>
        <v/>
      </c>
      <c r="P19" s="30"/>
      <c r="Q19" s="30"/>
      <c r="R19" s="31"/>
      <c r="S19" s="31"/>
      <c r="T19" s="32"/>
    </row>
    <row r="20" spans="12:20" ht="15" customHeight="1" x14ac:dyDescent="0.25">
      <c r="L20" t="str">
        <f t="shared" si="3"/>
        <v/>
      </c>
      <c r="N20" t="str">
        <f t="shared" si="4"/>
        <v/>
      </c>
      <c r="P20" s="30"/>
      <c r="Q20" s="30"/>
      <c r="R20" s="31"/>
      <c r="S20" s="31"/>
      <c r="T20" s="32"/>
    </row>
    <row r="21" spans="12:20" ht="15" customHeight="1" x14ac:dyDescent="0.25">
      <c r="L21" t="str">
        <f t="shared" si="3"/>
        <v/>
      </c>
      <c r="N21" t="str">
        <f t="shared" si="4"/>
        <v/>
      </c>
      <c r="P21" s="30"/>
      <c r="Q21" s="30"/>
      <c r="R21" s="31"/>
      <c r="S21" s="31"/>
      <c r="T21" s="32"/>
    </row>
    <row r="22" spans="12:20" ht="15" customHeight="1" x14ac:dyDescent="0.25">
      <c r="L22" t="str">
        <f t="shared" si="3"/>
        <v/>
      </c>
      <c r="N22" t="str">
        <f t="shared" si="4"/>
        <v/>
      </c>
      <c r="P22" s="30"/>
      <c r="Q22" s="30"/>
      <c r="R22" s="31"/>
      <c r="S22" s="31"/>
      <c r="T22" s="32"/>
    </row>
    <row r="23" spans="12:20" ht="15" customHeight="1" x14ac:dyDescent="0.25">
      <c r="L23" t="str">
        <f t="shared" si="3"/>
        <v/>
      </c>
      <c r="N23" t="str">
        <f t="shared" si="4"/>
        <v/>
      </c>
      <c r="P23" s="30"/>
      <c r="Q23" s="30"/>
      <c r="R23" s="31"/>
      <c r="S23" s="31"/>
      <c r="T23" s="32"/>
    </row>
    <row r="24" spans="12:20" ht="15.75" customHeight="1" x14ac:dyDescent="0.25">
      <c r="L24" t="str">
        <f t="shared" si="3"/>
        <v/>
      </c>
      <c r="N24" t="str">
        <f t="shared" si="4"/>
        <v/>
      </c>
      <c r="P24" s="30"/>
      <c r="Q24" s="30"/>
      <c r="R24" s="31"/>
      <c r="S24" s="31"/>
      <c r="T24" s="32"/>
    </row>
    <row r="25" spans="12:20" ht="15" customHeight="1" x14ac:dyDescent="0.25">
      <c r="L25" t="str">
        <f t="shared" si="3"/>
        <v/>
      </c>
      <c r="N25" t="str">
        <f t="shared" si="4"/>
        <v/>
      </c>
      <c r="P25" s="30"/>
      <c r="Q25" s="30"/>
      <c r="R25" s="31"/>
      <c r="S25" s="31"/>
      <c r="T25" s="32"/>
    </row>
    <row r="26" spans="12:20" ht="15" customHeight="1" x14ac:dyDescent="0.25">
      <c r="L26" t="str">
        <f t="shared" si="3"/>
        <v/>
      </c>
      <c r="N26" t="str">
        <f t="shared" si="4"/>
        <v/>
      </c>
      <c r="P26" s="30"/>
      <c r="Q26" s="30"/>
      <c r="R26" s="31"/>
      <c r="S26" s="31"/>
      <c r="T26" s="32"/>
    </row>
    <row r="27" spans="12:20" ht="15" customHeight="1" x14ac:dyDescent="0.25">
      <c r="L27" t="str">
        <f t="shared" si="3"/>
        <v/>
      </c>
      <c r="N27" t="str">
        <f t="shared" si="4"/>
        <v/>
      </c>
      <c r="P27" s="30"/>
      <c r="Q27" s="30"/>
      <c r="R27" s="31"/>
      <c r="S27" s="31"/>
      <c r="T27" s="32"/>
    </row>
    <row r="28" spans="12:20" ht="15" customHeight="1" x14ac:dyDescent="0.25">
      <c r="P28" s="30"/>
      <c r="Q28" s="30"/>
      <c r="R28" s="31"/>
      <c r="S28" s="31"/>
      <c r="T28" s="32"/>
    </row>
    <row r="29" spans="12:20" ht="15" customHeight="1" x14ac:dyDescent="0.25">
      <c r="P29" s="30"/>
      <c r="Q29" s="30"/>
      <c r="R29" s="31"/>
      <c r="S29" s="31"/>
      <c r="T29" s="32"/>
    </row>
    <row r="30" spans="12:20" ht="15" customHeight="1" x14ac:dyDescent="0.25">
      <c r="P30" s="30"/>
      <c r="Q30" s="30"/>
      <c r="R30" s="31"/>
      <c r="S30" s="31"/>
      <c r="T30" s="32"/>
    </row>
    <row r="31" spans="12:20" ht="15" customHeight="1" x14ac:dyDescent="0.25">
      <c r="P31" s="30"/>
      <c r="Q31" s="30"/>
      <c r="R31" s="31"/>
      <c r="S31" s="31"/>
      <c r="T31" s="32"/>
    </row>
    <row r="32" spans="12:20" ht="15.75" customHeight="1" x14ac:dyDescent="0.25">
      <c r="P32" s="30"/>
      <c r="Q32" s="30"/>
      <c r="R32" s="31"/>
      <c r="S32" s="31"/>
      <c r="T32" s="32"/>
    </row>
    <row r="33" spans="16:20" ht="15" customHeight="1" x14ac:dyDescent="0.25">
      <c r="P33" s="30"/>
      <c r="Q33" s="30"/>
      <c r="R33" s="31"/>
      <c r="S33" s="31"/>
      <c r="T33" s="32"/>
    </row>
    <row r="34" spans="16:20" ht="15" customHeight="1" x14ac:dyDescent="0.25">
      <c r="P34" s="30"/>
      <c r="Q34" s="30"/>
      <c r="R34" s="31"/>
      <c r="S34" s="31"/>
      <c r="T34" s="32"/>
    </row>
    <row r="35" spans="16:20" ht="15" customHeight="1" x14ac:dyDescent="0.25">
      <c r="P35" s="30"/>
      <c r="Q35" s="30"/>
      <c r="R35" s="31"/>
      <c r="S35" s="31"/>
      <c r="T35" s="32"/>
    </row>
    <row r="36" spans="16:20" ht="15" customHeight="1" x14ac:dyDescent="0.25">
      <c r="P36" s="30"/>
      <c r="Q36" s="30"/>
      <c r="R36" s="31"/>
      <c r="S36" s="31"/>
      <c r="T36" s="32"/>
    </row>
    <row r="37" spans="16:20" ht="15" customHeight="1" x14ac:dyDescent="0.25">
      <c r="P37" s="30"/>
      <c r="Q37" s="30"/>
      <c r="R37" s="31"/>
      <c r="S37" s="31"/>
      <c r="T37" s="32"/>
    </row>
    <row r="38" spans="16:20" ht="15" customHeight="1" x14ac:dyDescent="0.25">
      <c r="P38" s="30"/>
      <c r="Q38" s="30"/>
      <c r="R38" s="31"/>
      <c r="S38" s="31"/>
      <c r="T38" s="32"/>
    </row>
    <row r="39" spans="16:20" ht="15" customHeight="1" x14ac:dyDescent="0.25">
      <c r="P39" s="30"/>
      <c r="Q39" s="30"/>
      <c r="R39" s="31"/>
      <c r="S39" s="31"/>
      <c r="T39" s="32"/>
    </row>
    <row r="40" spans="16:20" ht="15.75" customHeight="1" x14ac:dyDescent="0.25">
      <c r="P40" s="30"/>
      <c r="Q40" s="30"/>
      <c r="R40" s="31"/>
      <c r="S40" s="31"/>
      <c r="T40" s="32"/>
    </row>
    <row r="41" spans="16:20" x14ac:dyDescent="0.25">
      <c r="T41" s="17"/>
    </row>
    <row r="42" spans="16:20" x14ac:dyDescent="0.25">
      <c r="T42" s="17"/>
    </row>
    <row r="43" spans="16:20" x14ac:dyDescent="0.25">
      <c r="T43" s="17"/>
    </row>
    <row r="44" spans="16:20" x14ac:dyDescent="0.25">
      <c r="T44" s="17"/>
    </row>
    <row r="45" spans="16:20" x14ac:dyDescent="0.25">
      <c r="T45" s="17"/>
    </row>
    <row r="46" spans="16:20" x14ac:dyDescent="0.25">
      <c r="T46" s="17"/>
    </row>
    <row r="47" spans="16:20" x14ac:dyDescent="0.25">
      <c r="T47" s="17"/>
    </row>
    <row r="48" spans="16:20" x14ac:dyDescent="0.25">
      <c r="T48" s="17"/>
    </row>
    <row r="49" spans="20:20" x14ac:dyDescent="0.25">
      <c r="T49" s="17"/>
    </row>
    <row r="50" spans="20:20" x14ac:dyDescent="0.25">
      <c r="T50" s="17"/>
    </row>
    <row r="51" spans="20:20" x14ac:dyDescent="0.25">
      <c r="T51" s="17"/>
    </row>
    <row r="52" spans="20:20" x14ac:dyDescent="0.25">
      <c r="T52" s="17"/>
    </row>
  </sheetData>
  <mergeCells count="16">
    <mergeCell ref="T1:T4"/>
    <mergeCell ref="T5:T8"/>
    <mergeCell ref="T9:T12"/>
    <mergeCell ref="T13:T16"/>
    <mergeCell ref="Q1:Q4"/>
    <mergeCell ref="Q5:Q8"/>
    <mergeCell ref="Q9:Q12"/>
    <mergeCell ref="Q13:Q16"/>
    <mergeCell ref="P1:P8"/>
    <mergeCell ref="P9:P16"/>
    <mergeCell ref="G1:H1"/>
    <mergeCell ref="G2:H2"/>
    <mergeCell ref="D1:E1"/>
    <mergeCell ref="D2:E2"/>
    <mergeCell ref="G3:H3"/>
    <mergeCell ref="D3:E3"/>
  </mergeCells>
  <pageMargins left="0.7" right="0.7" top="0.75" bottom="0.75" header="0.3" footer="0.3"/>
  <pageSetup paperSize="9" orientation="portrait" horizontalDpi="4294967293" verticalDpi="0"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Utilisateur Windows</cp:lastModifiedBy>
  <dcterms:created xsi:type="dcterms:W3CDTF">2023-01-28T14:59:30Z</dcterms:created>
  <dcterms:modified xsi:type="dcterms:W3CDTF">2023-01-28T16:32:23Z</dcterms:modified>
</cp:coreProperties>
</file>