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EXCEL ERP ROLEX\"/>
    </mc:Choice>
  </mc:AlternateContent>
  <xr:revisionPtr revIDLastSave="0" documentId="13_ncr:1_{CD924E57-E321-416C-BE88-D16E90E3886E}" xr6:coauthVersionLast="45" xr6:coauthVersionMax="45" xr10:uidLastSave="{00000000-0000-0000-0000-000000000000}"/>
  <bookViews>
    <workbookView xWindow="0" yWindow="0" windowWidth="20490" windowHeight="10920" firstSheet="1" activeTab="1" xr2:uid="{00000000-000D-0000-FFFF-FFFF00000000}"/>
  </bookViews>
  <sheets>
    <sheet name="LOGIN" sheetId="27" state="veryHidden" r:id="rId1"/>
    <sheet name="Gestion_Stocks" sheetId="12" r:id="rId2"/>
    <sheet name="Commande_fournisseur" sheetId="26" r:id="rId3"/>
    <sheet name="Contact_fournisseur" sheetId="25" r:id="rId4"/>
    <sheet name="Config_stock" sheetId="30" r:id="rId5"/>
  </sheets>
  <definedNames>
    <definedName name="Base_clients">#REF!</definedName>
    <definedName name="date_dentrée">#REF!</definedName>
    <definedName name="DATE_ENT">#REF!</definedName>
    <definedName name="Fournisseur">Contact_fournisseur!$B$5:$B$15</definedName>
    <definedName name="lis">OFFSET(#REF!,0,0,COUNTA(#REF!),15)</definedName>
    <definedName name="Liste">OFFSET(#REF!,0,0,COUNTA(#REF!),15)</definedName>
    <definedName name="Liste_des_contrats">#REF!</definedName>
    <definedName name="Liste_fériés">#REF!</definedName>
    <definedName name="matricule">#REF!</definedName>
    <definedName name="Matvend">#REF!</definedName>
    <definedName name="Motif_type">#REF!</definedName>
    <definedName name="Nom">#REF!</definedName>
    <definedName name="Nom_article">Tableau4[[Nom article ]]</definedName>
    <definedName name="nom_sal">#REF!</definedName>
    <definedName name="Nom_Salarié">#REF!</definedName>
    <definedName name="Noms">#REF!</definedName>
    <definedName name="Num_modif_client">#REF!</definedName>
    <definedName name="Rang">#REF!</definedName>
    <definedName name="ref">#REF!</definedName>
    <definedName name="Référence">Tableau4[Référence]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30" l="1"/>
  <c r="H19" i="12" l="1"/>
  <c r="F19" i="12"/>
  <c r="H18" i="12"/>
  <c r="F18" i="12"/>
  <c r="H17" i="12"/>
  <c r="F17" i="12"/>
  <c r="H16" i="12"/>
  <c r="F16" i="12"/>
  <c r="H15" i="12"/>
  <c r="F15" i="12"/>
  <c r="H14" i="12"/>
  <c r="F14" i="12"/>
  <c r="H13" i="12"/>
  <c r="F13" i="12"/>
  <c r="H12" i="12"/>
  <c r="F12" i="12"/>
  <c r="H11" i="12"/>
  <c r="F11" i="12"/>
  <c r="H10" i="12"/>
  <c r="F10" i="12"/>
  <c r="H9" i="12"/>
  <c r="F9" i="12"/>
  <c r="H8" i="12"/>
  <c r="F8" i="12"/>
  <c r="H7" i="12"/>
  <c r="F7" i="12"/>
  <c r="H6" i="12"/>
  <c r="F6" i="12"/>
  <c r="H6" i="26"/>
</calcChain>
</file>

<file path=xl/sharedStrings.xml><?xml version="1.0" encoding="utf-8"?>
<sst xmlns="http://schemas.openxmlformats.org/spreadsheetml/2006/main" count="69" uniqueCount="66">
  <si>
    <t>Nom</t>
  </si>
  <si>
    <t>Adresse</t>
  </si>
  <si>
    <t>Ville</t>
  </si>
  <si>
    <t>Référence</t>
  </si>
  <si>
    <t xml:space="preserve">Mail </t>
  </si>
  <si>
    <t xml:space="preserve">Téléphone </t>
  </si>
  <si>
    <t>CP</t>
  </si>
  <si>
    <t>Date</t>
  </si>
  <si>
    <t>LADY-DATEJUST</t>
  </si>
  <si>
    <t>279381RBR</t>
  </si>
  <si>
    <t>SKY-DWELLER</t>
  </si>
  <si>
    <t>YACHT-MASTER</t>
  </si>
  <si>
    <t>GMT-MASTER II</t>
  </si>
  <si>
    <t>126719BLRO</t>
  </si>
  <si>
    <t>EXPLORER</t>
  </si>
  <si>
    <t>OYSTER PERPETUAL</t>
  </si>
  <si>
    <t>AIR-KING</t>
  </si>
  <si>
    <t>SUBMARINER</t>
  </si>
  <si>
    <t>116613LB</t>
  </si>
  <si>
    <t>MILGAUSS</t>
  </si>
  <si>
    <t>116400GV</t>
  </si>
  <si>
    <t>DAY-DATE</t>
  </si>
  <si>
    <t>COSMOGRAPH-DAYTONA</t>
  </si>
  <si>
    <t>116518LN</t>
  </si>
  <si>
    <t>SEA-DWELLER</t>
  </si>
  <si>
    <t>DATEJUST</t>
  </si>
  <si>
    <t>CELLINI</t>
  </si>
  <si>
    <t>CONTACT FOURNISSEUR</t>
  </si>
  <si>
    <t>Pays</t>
  </si>
  <si>
    <t>Rolex Bienne</t>
  </si>
  <si>
    <t>Rue David-Moning 9</t>
  </si>
  <si>
    <t>BIENNE</t>
  </si>
  <si>
    <t>Suisse</t>
  </si>
  <si>
    <t>+41 32 339 44 44</t>
  </si>
  <si>
    <t>caroline.federer@rolex_bienne.com</t>
  </si>
  <si>
    <t>N° commande</t>
  </si>
  <si>
    <t xml:space="preserve">Nom article </t>
  </si>
  <si>
    <t>Quantité</t>
  </si>
  <si>
    <t>Prix</t>
  </si>
  <si>
    <t xml:space="preserve">Prix total </t>
  </si>
  <si>
    <t>GESTION DES STOCKS</t>
  </si>
  <si>
    <t xml:space="preserve">Prix unité </t>
  </si>
  <si>
    <t>Stock</t>
  </si>
  <si>
    <t xml:space="preserve">Valeur du stock </t>
  </si>
  <si>
    <t>Stock minimum</t>
  </si>
  <si>
    <t>Flag</t>
  </si>
  <si>
    <t>Vide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</si>
  <si>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</si>
  <si>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</si>
  <si>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</si>
  <si>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</si>
  <si>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</si>
  <si>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</si>
  <si>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</si>
  <si>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</si>
  <si>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</si>
  <si>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</si>
  <si>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&gt;10</t>
  </si>
  <si>
    <t xml:space="preserve"> </t>
  </si>
  <si>
    <t>Utilisateur :</t>
  </si>
  <si>
    <t>Mot de passe :</t>
  </si>
  <si>
    <t>CONFIG STOCK</t>
  </si>
  <si>
    <t>Suffixe</t>
  </si>
  <si>
    <t>Order</t>
  </si>
  <si>
    <t>ORD-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</si>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</sst>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&quot;Besoin&quot;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rgb="FF006039"/>
      <name val="Georgia"/>
      <family val="1"/>
    </font>
    <font>
      <sz val="11"/>
      <color theme="1"/>
      <name val="Calibri"/>
      <family val="2"/>
      <scheme val="minor"/>
    </font>
    <font>
      <sz val="11"/>
      <color theme="1"/>
      <name val="Georgia Pro"/>
      <family val="1"/>
    </font>
    <font>
      <sz val="11"/>
      <name val="Georgia Pro"/>
      <family val="1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theme="0"/>
      <name val="Georgia Pro"/>
      <family val="1"/>
    </font>
    <font>
      <u/>
      <sz val="11"/>
      <color theme="10"/>
      <name val="Georgia Pro"/>
      <family val="1"/>
    </font>
    <font>
      <b/>
      <sz val="14"/>
      <color theme="0"/>
      <name val="Calibri Light"/>
      <family val="2"/>
      <scheme val="maj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37E2C"/>
        <bgColor indexed="64"/>
      </patternFill>
    </fill>
    <fill>
      <patternFill patternType="solid">
        <fgColor rgb="FF00603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B99D57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8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2" borderId="0" xfId="0" applyFont="1" applyFill="1"/>
    <xf numFmtId="0" fontId="4" fillId="0" borderId="0" xfId="0" applyFont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Border="1"/>
    <xf numFmtId="165" fontId="0" fillId="0" borderId="0" xfId="2" applyNumberFormat="1" applyFont="1" applyBorder="1"/>
    <xf numFmtId="165" fontId="4" fillId="2" borderId="0" xfId="2" applyNumberFormat="1" applyFont="1" applyFill="1"/>
    <xf numFmtId="0" fontId="0" fillId="6" borderId="0" xfId="0" applyFill="1"/>
    <xf numFmtId="0" fontId="10" fillId="6" borderId="0" xfId="0" applyFont="1" applyFill="1" applyAlignment="1">
      <alignment vertical="center"/>
    </xf>
    <xf numFmtId="0" fontId="11" fillId="5" borderId="0" xfId="0" applyFont="1" applyFill="1"/>
    <xf numFmtId="0" fontId="0" fillId="7" borderId="2" xfId="0" applyFill="1" applyBorder="1"/>
    <xf numFmtId="0" fontId="11" fillId="4" borderId="2" xfId="0" applyFont="1" applyFill="1" applyBorder="1"/>
    <xf numFmtId="1" fontId="11" fillId="4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</cellXfs>
  <cellStyles count="5">
    <cellStyle name="Lien hypertexte" xfId="1" builtinId="8"/>
    <cellStyle name="Lien hypertexte 2" xfId="4" xr:uid="{00000000-0005-0000-0000-000001000000}"/>
    <cellStyle name="Monétaire" xfId="2" builtinId="4"/>
    <cellStyle name="Normal" xfId="0" builtinId="0"/>
    <cellStyle name="Normal 2" xfId="3" xr:uid="{00000000-0005-0000-0000-000004000000}"/>
  </cellStyles>
  <dxfs count="31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Georgia Pr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 Pr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 Pr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 Pr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 Pr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 Pr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 Pr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 Pr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Georgia Pro"/>
        <scheme val="none"/>
      </font>
      <fill>
        <patternFill patternType="solid">
          <fgColor indexed="64"/>
          <bgColor rgb="FFA37E2C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numFmt numFmtId="165" formatCode="_-* #,##0.00\ [$€-40C]_-;\-* #,##0.00\ [$€-40C]_-;_-* &quot;-&quot;??\ [$€-40C]_-;_-@_-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Georgia Pro"/>
        <scheme val="none"/>
      </font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</dxf>
    <dxf>
      <numFmt numFmtId="165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Georgia Pro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 tint="4.9989318521683403E-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6039"/>
        </patternFill>
      </fill>
    </dxf>
  </dxfs>
  <tableStyles count="2" defaultTableStyle="TableStyleMedium2" defaultPivotStyle="PivotStyleLight16">
    <tableStyle name="Style de segment 1" pivot="0" table="0" count="1" xr9:uid="{833A49E2-6B13-4669-8D8B-B5478F68D243}">
      <tableStyleElement type="wholeTable" dxfId="30"/>
    </tableStyle>
    <tableStyle name="Style de segment 2" pivot="0" table="0" count="0" xr9:uid="{A6716B29-F890-47B2-ABD6-942250113BDC}"/>
  </tableStyles>
  <colors>
    <mruColors>
      <color rgb="FFB99D57"/>
      <color rgb="FFA37E2C"/>
      <color rgb="FF006039"/>
      <color rgb="FFC2C2C2"/>
      <color rgb="FF538A4C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  <x14:slicerStyle name="Style de segment 2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424077</xdr:colOff>
      <xdr:row>1</xdr:row>
      <xdr:rowOff>44450</xdr:rowOff>
    </xdr:from>
    <xdr:to>
      <xdr:col>10</xdr:col>
      <xdr:colOff>368014</xdr:colOff>
      <xdr:row>9</xdr:row>
      <xdr:rowOff>180975</xdr:rowOff>
    </xdr:to>
    <xdr:pic>
      <xdr:nvPicPr>
        <xdr:cNvPr id="9" name="Image 8" descr="Afficher l’image sourc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6077" y="234950"/>
          <a:ext cx="2991937" cy="166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285750</xdr:colOff>
          <xdr:row>17</xdr:row>
          <xdr:rowOff>66675</xdr:rowOff>
        </xdr:from>
        <xdr:to>
          <xdr:col>10</xdr:col>
          <xdr:colOff>133350</xdr:colOff>
          <xdr:row>19</xdr:row>
          <xdr:rowOff>123825</xdr:rowOff>
        </xdr:to>
        <xdr:sp macro="" textlink="">
          <xdr:nvSpPr>
            <xdr:cNvPr id="24585" name="CommandButtom1" hidden="1">
              <a:extLst>
                <a:ext uri="{63B3BB69-23CF-44E3-9099-C40C66FF867C}">
                  <a14:compatExt spid="_x0000_s24585"/>
                </a:ext>
                <a:ext uri="{FF2B5EF4-FFF2-40B4-BE49-F238E27FC236}">
                  <a16:creationId xmlns:a16="http://schemas.microsoft.com/office/drawing/2014/main" id="{00000000-0008-0000-0000-00000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12</xdr:row>
          <xdr:rowOff>171450</xdr:rowOff>
        </xdr:from>
        <xdr:to>
          <xdr:col>10</xdr:col>
          <xdr:colOff>400050</xdr:colOff>
          <xdr:row>13</xdr:row>
          <xdr:rowOff>295275</xdr:rowOff>
        </xdr:to>
        <xdr:sp macro="" textlink="">
          <xdr:nvSpPr>
            <xdr:cNvPr id="24586" name="Text_user" hidden="1">
              <a:extLst>
                <a:ext uri="{63B3BB69-23CF-44E3-9099-C40C66FF867C}">
                  <a14:compatExt spid="_x0000_s24586"/>
                </a:ext>
                <a:ext uri="{FF2B5EF4-FFF2-40B4-BE49-F238E27FC236}">
                  <a16:creationId xmlns:a16="http://schemas.microsoft.com/office/drawing/2014/main" id="{00000000-0008-0000-0000-00000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14</xdr:row>
          <xdr:rowOff>238125</xdr:rowOff>
        </xdr:from>
        <xdr:to>
          <xdr:col>10</xdr:col>
          <xdr:colOff>400050</xdr:colOff>
          <xdr:row>15</xdr:row>
          <xdr:rowOff>304800</xdr:rowOff>
        </xdr:to>
        <xdr:sp macro="" textlink="">
          <xdr:nvSpPr>
            <xdr:cNvPr id="24587" name="Text_pass" hidden="1">
              <a:extLst>
                <a:ext uri="{63B3BB69-23CF-44E3-9099-C40C66FF867C}">
                  <a14:compatExt spid="_x0000_s24587"/>
                </a:ext>
                <a:ext uri="{FF2B5EF4-FFF2-40B4-BE49-F238E27FC236}">
                  <a16:creationId xmlns:a16="http://schemas.microsoft.com/office/drawing/2014/main" id="{00000000-0008-0000-0000-00000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76199</xdr:colOff>
      <xdr:row>0</xdr:row>
      <xdr:rowOff>57150</xdr:rowOff>
    </xdr:from>
    <xdr:to>
      <xdr:col>11</xdr:col>
      <xdr:colOff>316049</xdr:colOff>
      <xdr:row>0</xdr:row>
      <xdr:rowOff>561150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553449" y="57150"/>
          <a:ext cx="1440000" cy="504000"/>
        </a:xfrm>
        <a:prstGeom prst="rect">
          <a:avLst/>
        </a:prstGeom>
        <a:solidFill>
          <a:srgbClr val="006039"/>
        </a:solidFill>
        <a:ln>
          <a:solidFill>
            <a:srgbClr val="00603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Georgia" panose="02040502050405020303" pitchFamily="18" charset="0"/>
            </a:rPr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0</xdr:row>
      <xdr:rowOff>57150</xdr:rowOff>
    </xdr:from>
    <xdr:to>
      <xdr:col>9</xdr:col>
      <xdr:colOff>744675</xdr:colOff>
      <xdr:row>0</xdr:row>
      <xdr:rowOff>561150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8963025" y="57150"/>
          <a:ext cx="1440000" cy="504000"/>
        </a:xfrm>
        <a:prstGeom prst="rect">
          <a:avLst/>
        </a:prstGeom>
        <a:solidFill>
          <a:srgbClr val="006039"/>
        </a:solidFill>
        <a:ln>
          <a:solidFill>
            <a:srgbClr val="00603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Georgia" panose="02040502050405020303" pitchFamily="18" charset="0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0</xdr:row>
      <xdr:rowOff>57150</xdr:rowOff>
    </xdr:from>
    <xdr:to>
      <xdr:col>9</xdr:col>
      <xdr:colOff>744675</xdr:colOff>
      <xdr:row>0</xdr:row>
      <xdr:rowOff>561150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963025" y="57150"/>
          <a:ext cx="1440000" cy="504000"/>
        </a:xfrm>
        <a:prstGeom prst="rect">
          <a:avLst/>
        </a:prstGeom>
        <a:solidFill>
          <a:srgbClr val="006039"/>
        </a:solidFill>
        <a:ln>
          <a:solidFill>
            <a:srgbClr val="00603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Georgia" panose="02040502050405020303" pitchFamily="18" charset="0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0</xdr:row>
      <xdr:rowOff>57150</xdr:rowOff>
    </xdr:from>
    <xdr:to>
      <xdr:col>9</xdr:col>
      <xdr:colOff>744675</xdr:colOff>
      <xdr:row>0</xdr:row>
      <xdr:rowOff>561150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829425" y="57150"/>
          <a:ext cx="1440000" cy="504000"/>
        </a:xfrm>
        <a:prstGeom prst="rect">
          <a:avLst/>
        </a:prstGeom>
        <a:solidFill>
          <a:srgbClr val="006039"/>
        </a:solidFill>
        <a:ln>
          <a:solidFill>
            <a:srgbClr val="00603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Georgia" panose="02040502050405020303" pitchFamily="18" charset="0"/>
            </a:rPr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4" displayName="Tableau4" ref="B5:T19" totalsRowShown="0" headerRowDxfId="22">
  <tableColumns count="19">
    <tableColumn id="2" xr3:uid="{00000000-0010-0000-0400-000002000000}" name="Référence" dataDxfId="21"/>
    <tableColumn id="1" xr3:uid="{00000000-0010-0000-0400-000001000000}" name="Nom article "/>
    <tableColumn id="3" xr3:uid="{00000000-0010-0000-0400-000003000000}" name="Prix unité " dataDxfId="20" dataCellStyle="Monétaire"/>
    <tableColumn id="4" xr3:uid="{00000000-0010-0000-0400-000004000000}" name="Stock"/>
    <tableColumn id="5" xr3:uid="{00000000-0010-0000-0400-000005000000}" name="Valeur du stock " dataDxfId="19" dataCellStyle="Monétaire">
      <calculatedColumnFormula>+E6*D6</calculatedColumnFormula>
    </tableColumn>
    <tableColumn id="6" xr3:uid="{00000000-0010-0000-0400-000006000000}" name="Stock minimum"/>
    <tableColumn id="7" xr3:uid="{00000000-0010-0000-0400-000007000000}" name="Flag">
      <calculatedColumnFormula>+IF(E6&lt;G6,1,"")</calculatedColumnFormula>
    </tableColumn>
    <tableColumn id="8" xr3:uid="{00000000-0010-0000-0400-000008000000}" name="Vide"/>
    <tableColumn id="9" xr3:uid="{00000000-0010-0000-0400-000009000000}" name="1"/>
    <tableColumn id="10" xr3:uid="{00000000-0010-0000-0400-00000A000000}" name="2"/>
    <tableColumn id="11" xr3:uid="{00000000-0010-0000-0400-00000B000000}" name="3"/>
    <tableColumn id="12" xr3:uid="{00000000-0010-0000-0400-00000C000000}" name="4"/>
    <tableColumn id="13" xr3:uid="{00000000-0010-0000-0400-00000D000000}" name="5"/>
    <tableColumn id="14" xr3:uid="{00000000-0010-0000-0400-00000E000000}" name="6"/>
    <tableColumn id="15" xr3:uid="{00000000-0010-0000-0400-00000F000000}" name="7"/>
    <tableColumn id="16" xr3:uid="{00000000-0010-0000-0400-000010000000}" name="8"/>
    <tableColumn id="17" xr3:uid="{00000000-0010-0000-0400-000011000000}" name="9"/>
    <tableColumn id="18" xr3:uid="{00000000-0010-0000-0400-000012000000}" name="10"/>
    <tableColumn id="19" xr3:uid="{00000000-0010-0000-0400-000013000000}" name="&gt;1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ableau6" displayName="Tableau6" ref="B5:I6" totalsRowShown="0" headerRowDxfId="18" dataDxfId="17">
  <tableColumns count="8">
    <tableColumn id="1" xr3:uid="{00000000-0010-0000-0600-000001000000}" name="N° commande" dataDxfId="16"/>
    <tableColumn id="2" xr3:uid="{00000000-0010-0000-0600-000002000000}" name="Date" dataDxfId="15"/>
    <tableColumn id="3" xr3:uid="{00000000-0010-0000-0600-000003000000}" name="Référence" dataDxfId="14"/>
    <tableColumn id="4" xr3:uid="{00000000-0010-0000-0600-000004000000}" name="Nom article " dataDxfId="13"/>
    <tableColumn id="5" xr3:uid="{00000000-0010-0000-0600-000005000000}" name="Quantité" dataDxfId="12"/>
    <tableColumn id="6" xr3:uid="{00000000-0010-0000-0600-000006000000}" name="Prix" dataDxfId="11"/>
    <tableColumn id="7" xr3:uid="{00000000-0010-0000-0600-000007000000}" name="Prix total " dataDxfId="10" dataCellStyle="Monétaire">
      <calculatedColumnFormula>+Tableau6[Prix]*Tableau6[Quantité]</calculatedColumnFormula>
    </tableColumn>
    <tableColumn id="8" xr3:uid="{FECDBA4B-D894-4CA4-80C2-84F841CCDCAA}" name="Fournisseur" dataDxfId="9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leau5" displayName="Tableau5" ref="B4:H5" totalsRowShown="0" headerRowDxfId="8" dataDxfId="7">
  <autoFilter ref="B4:H5" xr:uid="{00000000-0009-0000-0100-000004000000}"/>
  <tableColumns count="7">
    <tableColumn id="1" xr3:uid="{00000000-0010-0000-0500-000001000000}" name="Nom" dataDxfId="6"/>
    <tableColumn id="2" xr3:uid="{00000000-0010-0000-0500-000002000000}" name="Adresse" dataDxfId="5"/>
    <tableColumn id="3" xr3:uid="{00000000-0010-0000-0500-000003000000}" name="CP" dataDxfId="4"/>
    <tableColumn id="4" xr3:uid="{00000000-0010-0000-0500-000004000000}" name="Ville" dataDxfId="3"/>
    <tableColumn id="5" xr3:uid="{00000000-0010-0000-0500-000005000000}" name="Pays" dataDxfId="2"/>
    <tableColumn id="6" xr3:uid="{00000000-0010-0000-0500-000006000000}" name="Téléphone " dataDxfId="1"/>
    <tableColumn id="7" xr3:uid="{00000000-0010-0000-0500-000007000000}" name="Mail " dataDxfId="0" dataCellStyle="Lien hypertex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hyperlink" Target="mailto:caroline.federer@rolex_bienne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>
    <tabColor theme="0"/>
  </sheetPr>
  <dimension ref="G14:G16"/>
  <sheetViews>
    <sheetView showGridLines="0" showRowColHeaders="0" zoomScaleNormal="100" workbookViewId="0">
      <selection activeCell="O10" sqref="O10"/>
    </sheetView>
  </sheetViews>
  <sheetFormatPr baseColWidth="10" defaultColWidth="11.42578125" defaultRowHeight="15" x14ac:dyDescent="0.25"/>
  <cols>
    <col min="1" max="16384" width="11.42578125" style="14"/>
  </cols>
  <sheetData>
    <row r="14" spans="7:7" ht="24.95" customHeight="1" x14ac:dyDescent="0.25">
      <c r="G14" s="15" t="s">
        <v>59</v>
      </c>
    </row>
    <row r="15" spans="7:7" ht="20.100000000000001" customHeight="1" x14ac:dyDescent="0.25">
      <c r="G15" s="15"/>
    </row>
    <row r="16" spans="7:7" ht="24.95" customHeight="1" x14ac:dyDescent="0.25">
      <c r="G16" s="15" t="s">
        <v>60</v>
      </c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4585" r:id="rId3" name="CommandButtom1">
          <controlPr defaultSize="0" autoLine="0" r:id="rId4">
            <anchor moveWithCells="1">
              <from>
                <xdr:col>8</xdr:col>
                <xdr:colOff>285750</xdr:colOff>
                <xdr:row>17</xdr:row>
                <xdr:rowOff>66675</xdr:rowOff>
              </from>
              <to>
                <xdr:col>10</xdr:col>
                <xdr:colOff>133350</xdr:colOff>
                <xdr:row>19</xdr:row>
                <xdr:rowOff>123825</xdr:rowOff>
              </to>
            </anchor>
          </controlPr>
        </control>
      </mc:Choice>
      <mc:Fallback>
        <control shapeId="24585" r:id="rId3" name="CommandButtom1"/>
      </mc:Fallback>
    </mc:AlternateContent>
    <mc:AlternateContent xmlns:mc="http://schemas.openxmlformats.org/markup-compatibility/2006">
      <mc:Choice Requires="x14">
        <control shapeId="24586" r:id="rId5" name="Text_user">
          <controlPr defaultSize="0" autoLine="0" r:id="rId6">
            <anchor moveWithCells="1">
              <from>
                <xdr:col>7</xdr:col>
                <xdr:colOff>714375</xdr:colOff>
                <xdr:row>12</xdr:row>
                <xdr:rowOff>171450</xdr:rowOff>
              </from>
              <to>
                <xdr:col>10</xdr:col>
                <xdr:colOff>400050</xdr:colOff>
                <xdr:row>13</xdr:row>
                <xdr:rowOff>295275</xdr:rowOff>
              </to>
            </anchor>
          </controlPr>
        </control>
      </mc:Choice>
      <mc:Fallback>
        <control shapeId="24586" r:id="rId5" name="Text_user"/>
      </mc:Fallback>
    </mc:AlternateContent>
    <mc:AlternateContent xmlns:mc="http://schemas.openxmlformats.org/markup-compatibility/2006">
      <mc:Choice Requires="x14">
        <control shapeId="24587" r:id="rId7" name="Text_pass">
          <controlPr defaultSize="0" autoLine="0" r:id="rId6">
            <anchor moveWithCells="1">
              <from>
                <xdr:col>7</xdr:col>
                <xdr:colOff>714375</xdr:colOff>
                <xdr:row>14</xdr:row>
                <xdr:rowOff>238125</xdr:rowOff>
              </from>
              <to>
                <xdr:col>10</xdr:col>
                <xdr:colOff>400050</xdr:colOff>
                <xdr:row>15</xdr:row>
                <xdr:rowOff>304800</xdr:rowOff>
              </to>
            </anchor>
          </controlPr>
        </control>
      </mc:Choice>
      <mc:Fallback>
        <control shapeId="24587" r:id="rId7" name="Text_pas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1">
    <tabColor theme="8"/>
  </sheetPr>
  <dimension ref="A1:T20"/>
  <sheetViews>
    <sheetView showGridLines="0" tabSelected="1" topLeftCell="A2" zoomScaleNormal="100" workbookViewId="0">
      <selection activeCell="B3" sqref="B3"/>
    </sheetView>
  </sheetViews>
  <sheetFormatPr baseColWidth="10" defaultRowHeight="15" x14ac:dyDescent="0.25"/>
  <cols>
    <col min="1" max="1" width="5.7109375" customWidth="1"/>
    <col min="2" max="2" width="24.42578125" customWidth="1"/>
    <col min="3" max="3" width="23.5703125" bestFit="1" customWidth="1"/>
    <col min="4" max="4" width="16.140625" customWidth="1"/>
    <col min="6" max="6" width="19.28515625" bestFit="1" customWidth="1"/>
    <col min="7" max="7" width="18.85546875" bestFit="1" customWidth="1"/>
    <col min="9" max="9" width="1.42578125" customWidth="1"/>
    <col min="10" max="20" width="9" customWidth="1"/>
  </cols>
  <sheetData>
    <row r="1" spans="1:20" s="20" customFormat="1" ht="50.1" customHeight="1" thickBot="1" x14ac:dyDescent="0.3">
      <c r="A1" s="20" t="s">
        <v>40</v>
      </c>
    </row>
    <row r="2" spans="1:20" ht="15.75" thickTop="1" x14ac:dyDescent="0.25"/>
    <row r="4" spans="1:20" x14ac:dyDescent="0.25">
      <c r="J4" s="2">
        <v>1</v>
      </c>
      <c r="K4" s="2">
        <v>2</v>
      </c>
      <c r="L4" s="2">
        <v>3</v>
      </c>
      <c r="M4" s="2">
        <v>4</v>
      </c>
      <c r="N4" s="2">
        <v>5</v>
      </c>
      <c r="O4" s="2">
        <v>6</v>
      </c>
      <c r="P4" s="2">
        <v>7</v>
      </c>
      <c r="Q4" s="2">
        <v>8</v>
      </c>
      <c r="R4" s="2">
        <v>9</v>
      </c>
      <c r="S4" s="2">
        <v>10</v>
      </c>
    </row>
    <row r="5" spans="1:20" x14ac:dyDescent="0.25">
      <c r="B5" s="8" t="s">
        <v>3</v>
      </c>
      <c r="C5" s="8" t="s">
        <v>36</v>
      </c>
      <c r="D5" s="8" t="s">
        <v>41</v>
      </c>
      <c r="E5" s="8" t="s">
        <v>42</v>
      </c>
      <c r="F5" s="8" t="s">
        <v>43</v>
      </c>
      <c r="G5" s="8" t="s">
        <v>44</v>
      </c>
      <c r="H5" s="8" t="s">
        <v>45</v>
      </c>
      <c r="I5" s="9" t="s">
        <v>46</v>
      </c>
      <c r="J5" s="8" t="s">
        <v>47</v>
      </c>
      <c r="K5" s="8" t="s">
        <v>48</v>
      </c>
      <c r="L5" s="8" t="s">
        <v>49</v>
      </c>
      <c r="M5" s="8" t="s">
        <v>50</v>
      </c>
      <c r="N5" s="8" t="s">
        <v>51</v>
      </c>
      <c r="O5" s="8" t="s">
        <v>52</v>
      </c>
      <c r="P5" s="8" t="s">
        <v>53</v>
      </c>
      <c r="Q5" s="8" t="s">
        <v>54</v>
      </c>
      <c r="R5" s="8" t="s">
        <v>55</v>
      </c>
      <c r="S5" s="8" t="s">
        <v>56</v>
      </c>
      <c r="T5" s="8" t="s">
        <v>57</v>
      </c>
    </row>
    <row r="6" spans="1:20" x14ac:dyDescent="0.25">
      <c r="B6" s="10" t="s">
        <v>9</v>
      </c>
      <c r="C6" s="3" t="s">
        <v>8</v>
      </c>
      <c r="D6" s="12">
        <v>14916.666666666668</v>
      </c>
      <c r="E6" s="3">
        <v>5</v>
      </c>
      <c r="F6" s="12">
        <f>+E6*D6</f>
        <v>74583.333333333343</v>
      </c>
      <c r="G6" s="3">
        <v>5</v>
      </c>
      <c r="H6" s="11" t="str">
        <f>+IF(E6&lt;G6,1,"")</f>
        <v/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x14ac:dyDescent="0.25">
      <c r="B7" s="10">
        <v>326934</v>
      </c>
      <c r="C7" s="3" t="s">
        <v>10</v>
      </c>
      <c r="D7" s="12">
        <v>10958.333333333334</v>
      </c>
      <c r="E7" s="3">
        <v>3</v>
      </c>
      <c r="F7" s="12">
        <f>+E7*D7</f>
        <v>32875</v>
      </c>
      <c r="G7" s="3">
        <v>5</v>
      </c>
      <c r="H7" s="11">
        <f>+IF(E7&lt;G7,1,"")</f>
        <v>1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x14ac:dyDescent="0.25">
      <c r="B8" s="10">
        <v>116680</v>
      </c>
      <c r="C8" t="s">
        <v>11</v>
      </c>
      <c r="D8" s="12">
        <v>14291.666666666668</v>
      </c>
      <c r="E8" s="3">
        <v>2</v>
      </c>
      <c r="F8" s="12">
        <f>+E8*D8</f>
        <v>28583.333333333336</v>
      </c>
      <c r="G8" s="3">
        <v>5</v>
      </c>
      <c r="H8" s="11">
        <f>+IF(E8&lt;G8,1,"")</f>
        <v>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x14ac:dyDescent="0.25">
      <c r="B9" s="10" t="s">
        <v>13</v>
      </c>
      <c r="C9" t="s">
        <v>12</v>
      </c>
      <c r="D9" s="12">
        <v>28000</v>
      </c>
      <c r="E9" s="3">
        <v>8</v>
      </c>
      <c r="F9" s="12">
        <f t="shared" ref="F9:F19" si="0">+E9*D9</f>
        <v>224000</v>
      </c>
      <c r="G9" s="3">
        <v>5</v>
      </c>
      <c r="H9" s="11" t="str">
        <f t="shared" ref="H9:H19" si="1">+IF(E9&lt;G9,1,"")</f>
        <v/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x14ac:dyDescent="0.25">
      <c r="B10" s="10">
        <v>216570</v>
      </c>
      <c r="C10" t="s">
        <v>14</v>
      </c>
      <c r="D10" s="12">
        <v>6208.3333333333339</v>
      </c>
      <c r="E10" s="3">
        <v>10</v>
      </c>
      <c r="F10" s="12">
        <f t="shared" si="0"/>
        <v>62083.333333333343</v>
      </c>
      <c r="G10" s="3">
        <v>5</v>
      </c>
      <c r="H10" s="11" t="str">
        <f t="shared" si="1"/>
        <v/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x14ac:dyDescent="0.25">
      <c r="B11" s="10">
        <v>114300</v>
      </c>
      <c r="C11" t="s">
        <v>15</v>
      </c>
      <c r="D11" s="12">
        <v>4333.3333333333339</v>
      </c>
      <c r="E11" s="3">
        <v>7</v>
      </c>
      <c r="F11" s="12">
        <f t="shared" si="0"/>
        <v>30333.333333333336</v>
      </c>
      <c r="G11" s="3">
        <v>5</v>
      </c>
      <c r="H11" s="11" t="str">
        <f t="shared" si="1"/>
        <v/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x14ac:dyDescent="0.25">
      <c r="B12" s="10">
        <v>116900</v>
      </c>
      <c r="C12" t="s">
        <v>16</v>
      </c>
      <c r="D12" s="12">
        <v>4750</v>
      </c>
      <c r="E12" s="3">
        <v>4</v>
      </c>
      <c r="F12" s="12">
        <f t="shared" si="0"/>
        <v>19000</v>
      </c>
      <c r="G12" s="3">
        <v>5</v>
      </c>
      <c r="H12" s="11">
        <f t="shared" si="1"/>
        <v>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x14ac:dyDescent="0.25">
      <c r="B13" s="10" t="s">
        <v>18</v>
      </c>
      <c r="C13" t="s">
        <v>17</v>
      </c>
      <c r="D13" s="12">
        <v>10291.666666666668</v>
      </c>
      <c r="E13" s="3">
        <v>3</v>
      </c>
      <c r="F13" s="12">
        <f t="shared" si="0"/>
        <v>30875.000000000004</v>
      </c>
      <c r="G13" s="3">
        <v>5</v>
      </c>
      <c r="H13" s="11">
        <f t="shared" si="1"/>
        <v>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x14ac:dyDescent="0.25">
      <c r="B14" s="10" t="s">
        <v>20</v>
      </c>
      <c r="C14" t="s">
        <v>19</v>
      </c>
      <c r="D14" s="12">
        <v>6250</v>
      </c>
      <c r="E14" s="3">
        <v>1</v>
      </c>
      <c r="F14" s="12">
        <f t="shared" si="0"/>
        <v>6250</v>
      </c>
      <c r="G14" s="3">
        <v>5</v>
      </c>
      <c r="H14" s="11">
        <f t="shared" si="1"/>
        <v>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x14ac:dyDescent="0.25">
      <c r="B15" s="10">
        <v>228238</v>
      </c>
      <c r="C15" t="s">
        <v>21</v>
      </c>
      <c r="D15" s="12">
        <v>26583.333333333336</v>
      </c>
      <c r="E15" s="3">
        <v>6</v>
      </c>
      <c r="F15" s="12">
        <f t="shared" si="0"/>
        <v>159500</v>
      </c>
      <c r="G15" s="3">
        <v>5</v>
      </c>
      <c r="H15" s="11" t="str">
        <f t="shared" si="1"/>
        <v/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x14ac:dyDescent="0.25">
      <c r="B16" s="10" t="s">
        <v>23</v>
      </c>
      <c r="C16" t="s">
        <v>22</v>
      </c>
      <c r="D16" s="12">
        <v>21041.666666666668</v>
      </c>
      <c r="E16" s="3">
        <v>11</v>
      </c>
      <c r="F16" s="12">
        <f t="shared" si="0"/>
        <v>231458.33333333334</v>
      </c>
      <c r="G16" s="3">
        <v>5</v>
      </c>
      <c r="H16" s="11" t="str">
        <f t="shared" si="1"/>
        <v/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x14ac:dyDescent="0.25">
      <c r="B17" s="10">
        <v>126600</v>
      </c>
      <c r="C17" t="s">
        <v>24</v>
      </c>
      <c r="D17" s="12">
        <v>8666.6666666666679</v>
      </c>
      <c r="E17" s="3">
        <v>5</v>
      </c>
      <c r="F17" s="12">
        <f t="shared" si="0"/>
        <v>43333.333333333343</v>
      </c>
      <c r="G17" s="3">
        <v>5</v>
      </c>
      <c r="H17" s="11" t="str">
        <f t="shared" si="1"/>
        <v/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x14ac:dyDescent="0.25">
      <c r="B18" s="10">
        <v>126333</v>
      </c>
      <c r="C18" t="s">
        <v>25</v>
      </c>
      <c r="D18" s="12">
        <v>9708.3333333333339</v>
      </c>
      <c r="E18" s="3">
        <v>4</v>
      </c>
      <c r="F18" s="12">
        <f t="shared" si="0"/>
        <v>38833.333333333336</v>
      </c>
      <c r="G18" s="3">
        <v>5</v>
      </c>
      <c r="H18" s="11">
        <f t="shared" si="1"/>
        <v>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x14ac:dyDescent="0.25">
      <c r="B19" s="10">
        <v>50535</v>
      </c>
      <c r="C19" t="s">
        <v>26</v>
      </c>
      <c r="D19" s="12">
        <v>20458.333333333336</v>
      </c>
      <c r="E19" s="3">
        <v>3</v>
      </c>
      <c r="F19" s="12">
        <f t="shared" si="0"/>
        <v>61375.000000000007</v>
      </c>
      <c r="G19" s="3">
        <v>5</v>
      </c>
      <c r="H19" s="11">
        <f t="shared" si="1"/>
        <v>1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x14ac:dyDescent="0.25">
      <c r="E20" t="s">
        <v>58</v>
      </c>
    </row>
  </sheetData>
  <conditionalFormatting sqref="J6:T19">
    <cfRule type="expression" dxfId="29" priority="19">
      <formula>$C6&lt;&gt;""</formula>
    </cfRule>
  </conditionalFormatting>
  <conditionalFormatting sqref="I6:I19">
    <cfRule type="expression" dxfId="28" priority="20">
      <formula>$C6&lt;&gt;""</formula>
    </cfRule>
  </conditionalFormatting>
  <conditionalFormatting sqref="J6:S19">
    <cfRule type="expression" dxfId="27" priority="46">
      <formula>AND($C6&lt;&gt;"",$E6&lt;$G6,$E6&gt;=J$4)</formula>
    </cfRule>
    <cfRule type="expression" dxfId="26" priority="47">
      <formula>AND($C6&lt;&gt;"",$E6&gt;=$G6,$E6&gt;=J$4)</formula>
    </cfRule>
    <cfRule type="expression" dxfId="25" priority="48">
      <formula>AND($C6&lt;&gt;"",$E6&gt;=$G6,$E6&gt;=J$4)</formula>
    </cfRule>
  </conditionalFormatting>
  <conditionalFormatting sqref="T6:T19">
    <cfRule type="expression" dxfId="24" priority="49">
      <formula>AND($C6&lt;&gt;"",$E6&lt;$G6,$E6&gt;$S$4)</formula>
    </cfRule>
    <cfRule type="expression" dxfId="23" priority="50">
      <formula>AND($C6&lt;&gt;"",$E6&gt;=$G6,$E6&gt;$S$4)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9E0F771E-7852-4CF5-82E6-DCFBBF888B6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H6:H19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2">
    <tabColor theme="8"/>
  </sheetPr>
  <dimension ref="A1:I6"/>
  <sheetViews>
    <sheetView showGridLines="0" topLeftCell="B1" zoomScale="90" zoomScaleNormal="90" workbookViewId="0">
      <selection activeCell="H15" sqref="H15"/>
    </sheetView>
  </sheetViews>
  <sheetFormatPr baseColWidth="10" defaultRowHeight="15" x14ac:dyDescent="0.25"/>
  <cols>
    <col min="2" max="2" width="17" bestFit="1" customWidth="1"/>
    <col min="4" max="4" width="12.7109375" bestFit="1" customWidth="1"/>
    <col min="5" max="5" width="15" bestFit="1" customWidth="1"/>
    <col min="6" max="6" width="10.85546875" bestFit="1" customWidth="1"/>
    <col min="8" max="8" width="11.5703125" customWidth="1"/>
    <col min="9" max="9" width="17.7109375" customWidth="1"/>
  </cols>
  <sheetData>
    <row r="1" spans="1:9" s="21" customFormat="1" ht="50.1" customHeight="1" thickBot="1" x14ac:dyDescent="0.3">
      <c r="A1" s="21" t="s">
        <v>27</v>
      </c>
    </row>
    <row r="2" spans="1:9" ht="15.75" thickTop="1" x14ac:dyDescent="0.25"/>
    <row r="4" spans="1:9" x14ac:dyDescent="0.25">
      <c r="B4" s="1"/>
      <c r="C4" s="1"/>
      <c r="D4" s="1"/>
      <c r="E4" s="1"/>
      <c r="F4" s="1"/>
      <c r="G4" s="1"/>
      <c r="H4" s="1"/>
    </row>
    <row r="5" spans="1:9" x14ac:dyDescent="0.25">
      <c r="B5" s="5" t="s">
        <v>35</v>
      </c>
      <c r="C5" s="5" t="s">
        <v>7</v>
      </c>
      <c r="D5" s="5" t="s">
        <v>3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65</v>
      </c>
    </row>
    <row r="6" spans="1:9" x14ac:dyDescent="0.25">
      <c r="B6" s="7"/>
      <c r="C6" s="7"/>
      <c r="D6" s="7"/>
      <c r="E6" s="7"/>
      <c r="F6" s="7"/>
      <c r="G6" s="7"/>
      <c r="H6" s="13">
        <f>+Tableau6[Prix]*Tableau6[Quantité]</f>
        <v>0</v>
      </c>
      <c r="I6" s="7"/>
    </row>
  </sheetData>
  <mergeCells count="1">
    <mergeCell ref="A1:XFD1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1">
    <tabColor theme="8"/>
  </sheetPr>
  <dimension ref="A1:H5"/>
  <sheetViews>
    <sheetView showGridLines="0" workbookViewId="0">
      <selection activeCell="D14" sqref="D14"/>
    </sheetView>
  </sheetViews>
  <sheetFormatPr baseColWidth="10" defaultRowHeight="15" x14ac:dyDescent="0.25"/>
  <cols>
    <col min="2" max="2" width="13.5703125" bestFit="1" customWidth="1"/>
    <col min="3" max="3" width="21.28515625" bestFit="1" customWidth="1"/>
    <col min="7" max="7" width="17.42578125" bestFit="1" customWidth="1"/>
    <col min="8" max="8" width="35.42578125" bestFit="1" customWidth="1"/>
  </cols>
  <sheetData>
    <row r="1" spans="1:8" s="21" customFormat="1" ht="50.1" customHeight="1" thickBot="1" x14ac:dyDescent="0.3">
      <c r="A1" s="21" t="s">
        <v>27</v>
      </c>
    </row>
    <row r="2" spans="1:8" ht="15.75" thickTop="1" x14ac:dyDescent="0.25"/>
    <row r="4" spans="1:8" x14ac:dyDescent="0.25">
      <c r="B4" s="4" t="s">
        <v>0</v>
      </c>
      <c r="C4" s="4" t="s">
        <v>1</v>
      </c>
      <c r="D4" s="4" t="s">
        <v>6</v>
      </c>
      <c r="E4" s="4" t="s">
        <v>2</v>
      </c>
      <c r="F4" s="4" t="s">
        <v>28</v>
      </c>
      <c r="G4" s="4" t="s">
        <v>5</v>
      </c>
      <c r="H4" s="4" t="s">
        <v>4</v>
      </c>
    </row>
    <row r="5" spans="1:8" x14ac:dyDescent="0.25">
      <c r="B5" s="5" t="s">
        <v>29</v>
      </c>
      <c r="C5" s="5" t="s">
        <v>30</v>
      </c>
      <c r="D5" s="5">
        <v>2504</v>
      </c>
      <c r="E5" s="5" t="s">
        <v>31</v>
      </c>
      <c r="F5" s="5" t="s">
        <v>32</v>
      </c>
      <c r="G5" s="5" t="s">
        <v>33</v>
      </c>
      <c r="H5" s="6" t="s">
        <v>34</v>
      </c>
    </row>
  </sheetData>
  <mergeCells count="1">
    <mergeCell ref="A1:XFD1"/>
  </mergeCells>
  <hyperlinks>
    <hyperlink ref="H5" r:id="rId1" xr:uid="{00000000-0004-0000-1300-000000000000}"/>
  </hyperlinks>
  <pageMargins left="0.7" right="0.7" top="0.75" bottom="0.75" header="0.3" footer="0.3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D9708-32B4-464F-BED9-7A758316B148}">
  <sheetPr codeName="Feuil23">
    <tabColor theme="8"/>
  </sheetPr>
  <dimension ref="A1:E6"/>
  <sheetViews>
    <sheetView showGridLines="0" workbookViewId="0">
      <selection activeCell="E6" sqref="E6"/>
    </sheetView>
  </sheetViews>
  <sheetFormatPr baseColWidth="10" defaultRowHeight="15" x14ac:dyDescent="0.25"/>
  <sheetData>
    <row r="1" spans="1:5" s="21" customFormat="1" ht="50.1" customHeight="1" thickBot="1" x14ac:dyDescent="0.3">
      <c r="A1" s="21" t="s">
        <v>61</v>
      </c>
    </row>
    <row r="2" spans="1:5" ht="15.75" thickTop="1" x14ac:dyDescent="0.25"/>
    <row r="4" spans="1:5" x14ac:dyDescent="0.25">
      <c r="B4" s="16" t="s">
        <v>62</v>
      </c>
    </row>
    <row r="6" spans="1:5" x14ac:dyDescent="0.25">
      <c r="B6" s="17" t="s">
        <v>63</v>
      </c>
      <c r="C6" s="18" t="s">
        <v>64</v>
      </c>
      <c r="D6" s="19">
        <v>1</v>
      </c>
      <c r="E6" s="17" t="str">
        <f>C6&amp;TEXT(D6,"00000")</f>
        <v>ORD-00001</v>
      </c>
    </row>
  </sheetData>
  <mergeCells count="1">
    <mergeCell ref="A1:XF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Gestion_Stocks</vt:lpstr>
      <vt:lpstr>Commande_fournisseur</vt:lpstr>
      <vt:lpstr>Contact_fournisseur</vt:lpstr>
      <vt:lpstr>Config_stock</vt:lpstr>
      <vt:lpstr>Fournisseur</vt:lpstr>
      <vt:lpstr>Nom_article</vt:lpstr>
      <vt:lpstr>Référence</vt:lpstr>
    </vt:vector>
  </TitlesOfParts>
  <Company>AMU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ROCCHIA-OSTERMANN Tatiana</dc:creator>
  <cp:lastModifiedBy>Marie Caillol</cp:lastModifiedBy>
  <cp:lastPrinted>2020-03-24T16:49:52Z</cp:lastPrinted>
  <dcterms:created xsi:type="dcterms:W3CDTF">2020-01-07T15:28:15Z</dcterms:created>
  <dcterms:modified xsi:type="dcterms:W3CDTF">2020-03-25T10:29:51Z</dcterms:modified>
</cp:coreProperties>
</file>